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7875" yWindow="750" windowWidth="18060" windowHeight="11640"/>
  </bookViews>
  <sheets>
    <sheet name="目次" sheetId="3" r:id="rId1"/>
    <sheet name="8-1" sheetId="1" r:id="rId2"/>
    <sheet name="8-2" sheetId="4" r:id="rId3"/>
    <sheet name="8-3-1" sheetId="5" r:id="rId4"/>
    <sheet name="8-3-2" sheetId="6" r:id="rId5"/>
    <sheet name="8-3-3" sheetId="7" r:id="rId6"/>
    <sheet name="8-3-4" sheetId="8" r:id="rId7"/>
    <sheet name="8-4" sheetId="9" r:id="rId8"/>
  </sheets>
  <definedNames>
    <definedName name="_xlnm.Print_Area" localSheetId="2">'8-2'!$A$1:$J$34</definedName>
    <definedName name="_xlnm.Print_Area" localSheetId="3">'8-3-1'!$A$1:$H$30</definedName>
    <definedName name="_xlnm.Print_Area" localSheetId="7">'8-4'!$A$1:$Q$33</definedName>
  </definedNames>
  <calcPr calcId="162913"/>
</workbook>
</file>

<file path=xl/calcChain.xml><?xml version="1.0" encoding="utf-8"?>
<calcChain xmlns="http://schemas.openxmlformats.org/spreadsheetml/2006/main">
  <c r="J10" i="8" l="1"/>
  <c r="H10" i="8"/>
  <c r="J26" i="7"/>
  <c r="E26" i="7"/>
  <c r="J25" i="7"/>
  <c r="E25" i="7"/>
  <c r="J24" i="7"/>
  <c r="E24" i="7"/>
  <c r="J23" i="7"/>
  <c r="E23" i="7"/>
  <c r="J22" i="7"/>
  <c r="E22" i="7"/>
  <c r="J21" i="7"/>
  <c r="E21" i="7"/>
  <c r="J19" i="7"/>
  <c r="E19" i="7"/>
  <c r="J18" i="7"/>
  <c r="E18" i="7"/>
  <c r="J17" i="7"/>
  <c r="J16" i="7"/>
  <c r="E16" i="7"/>
  <c r="J15" i="7"/>
  <c r="E15" i="7"/>
  <c r="J14" i="7"/>
  <c r="H12" i="7"/>
  <c r="J12" i="7" s="1"/>
  <c r="D12" i="7"/>
  <c r="E12" i="7" s="1"/>
  <c r="E11" i="7"/>
  <c r="F28" i="5"/>
  <c r="E28" i="5"/>
  <c r="F27" i="5"/>
  <c r="E27" i="5"/>
  <c r="F26" i="5"/>
  <c r="E26" i="5"/>
  <c r="F25" i="5"/>
  <c r="E25" i="5"/>
  <c r="F24" i="5"/>
  <c r="E24" i="5"/>
  <c r="F23" i="5"/>
  <c r="E23" i="5"/>
  <c r="F21" i="5"/>
  <c r="E21" i="5"/>
  <c r="F20" i="5"/>
  <c r="E20" i="5"/>
  <c r="F19" i="5"/>
  <c r="E19" i="5"/>
  <c r="F18" i="5"/>
  <c r="E18" i="5"/>
  <c r="F17" i="5"/>
  <c r="E17" i="5"/>
  <c r="F16" i="5"/>
  <c r="E16" i="5"/>
</calcChain>
</file>

<file path=xl/sharedStrings.xml><?xml version="1.0" encoding="utf-8"?>
<sst xmlns="http://schemas.openxmlformats.org/spreadsheetml/2006/main" count="300" uniqueCount="191">
  <si>
    <t>契</t>
  </si>
  <si>
    <t>使</t>
  </si>
  <si>
    <t>堺市</t>
    <rPh sb="0" eb="2">
      <t>サカイシ</t>
    </rPh>
    <phoneticPr fontId="3"/>
  </si>
  <si>
    <t>総数</t>
    <rPh sb="0" eb="2">
      <t>ソウスウ</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</si>
  <si>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</si>
  <si>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</si>
  <si>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</si>
  <si>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</si>
  <si>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</si>
  <si>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</si>
  <si>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</si>
  <si>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</si>
  <si>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</si>
  <si>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</si>
  <si>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</si>
  <si>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</si>
  <si>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契約口数</t>
    <rPh sb="0" eb="2">
      <t>ケイヤク</t>
    </rPh>
    <rPh sb="2" eb="4">
      <t>コウスウ</t>
    </rPh>
    <phoneticPr fontId="3"/>
  </si>
  <si>
    <t>電灯需要</t>
    <rPh sb="0" eb="2">
      <t>デントウ</t>
    </rPh>
    <rPh sb="2" eb="4">
      <t>ジュヨウ</t>
    </rPh>
    <phoneticPr fontId="3"/>
  </si>
  <si>
    <t>灯</t>
    <rPh sb="0" eb="1">
      <t>トウ</t>
    </rPh>
    <phoneticPr fontId="3"/>
  </si>
  <si>
    <t>電灯需要　低圧電力</t>
    <rPh sb="0" eb="2">
      <t>デントウ</t>
    </rPh>
    <rPh sb="2" eb="4">
      <t>ジュヨウ</t>
    </rPh>
    <rPh sb="5" eb="7">
      <t>テイアツ</t>
    </rPh>
    <rPh sb="7" eb="9">
      <t>デンリョク</t>
    </rPh>
    <phoneticPr fontId="3"/>
  </si>
  <si>
    <t>力</t>
    <rPh sb="0" eb="1">
      <t>チカラ</t>
    </rPh>
    <phoneticPr fontId="3"/>
  </si>
  <si>
    <t>使用量</t>
    <rPh sb="0" eb="3">
      <t>シヨウリョウ</t>
    </rPh>
    <phoneticPr fontId="3"/>
  </si>
  <si>
    <t>単位：使用量 1,000KWH</t>
    <phoneticPr fontId="3"/>
  </si>
  <si>
    <t>資料：関西電力㈱大阪南支店</t>
    <phoneticPr fontId="3"/>
  </si>
  <si>
    <t>24 年度</t>
    <rPh sb="3" eb="5">
      <t>ネンド</t>
    </rPh>
    <phoneticPr fontId="3"/>
  </si>
  <si>
    <t xml:space="preserve">    　　　　　本表は関西電力㈱南大阪営業所管内の市内の電灯・電力需要を表章したものである。</t>
    <rPh sb="12" eb="14">
      <t>カンサイ</t>
    </rPh>
    <rPh sb="14" eb="16">
      <t>デンリョク</t>
    </rPh>
    <rPh sb="17" eb="18">
      <t>ミナミ</t>
    </rPh>
    <rPh sb="18" eb="20">
      <t>オオサカ</t>
    </rPh>
    <rPh sb="20" eb="22">
      <t>エイギョウ</t>
    </rPh>
    <rPh sb="22" eb="23">
      <t>ショ</t>
    </rPh>
    <rPh sb="23" eb="25">
      <t>カンナイ</t>
    </rPh>
    <rPh sb="26" eb="28">
      <t>シナイ</t>
    </rPh>
    <rPh sb="34" eb="36">
      <t>ジュヨウ</t>
    </rPh>
    <phoneticPr fontId="3"/>
  </si>
  <si>
    <t xml:space="preserve">       　　　　　1.総数及び各月欄は美原区を除き隣接の市・町を含む数値であり、堺市欄には堺市のみで集計した数値を</t>
    <rPh sb="14" eb="16">
      <t>ソウスウ</t>
    </rPh>
    <rPh sb="16" eb="17">
      <t>オヨ</t>
    </rPh>
    <rPh sb="18" eb="20">
      <t>カクツキ</t>
    </rPh>
    <rPh sb="20" eb="21">
      <t>ラン</t>
    </rPh>
    <rPh sb="22" eb="24">
      <t>ミハラ</t>
    </rPh>
    <rPh sb="24" eb="25">
      <t>ク</t>
    </rPh>
    <rPh sb="26" eb="27">
      <t>ノゾ</t>
    </rPh>
    <rPh sb="28" eb="30">
      <t>リンセツ</t>
    </rPh>
    <rPh sb="31" eb="32">
      <t>シ</t>
    </rPh>
    <rPh sb="33" eb="34">
      <t>マチ</t>
    </rPh>
    <rPh sb="35" eb="36">
      <t>フク</t>
    </rPh>
    <rPh sb="37" eb="39">
      <t>スウチ</t>
    </rPh>
    <rPh sb="43" eb="45">
      <t>サカイシ</t>
    </rPh>
    <rPh sb="45" eb="46">
      <t>ラン</t>
    </rPh>
    <rPh sb="48" eb="50">
      <t>サカイシ</t>
    </rPh>
    <rPh sb="53" eb="55">
      <t>シュウケイ</t>
    </rPh>
    <rPh sb="57" eb="59">
      <t>スウチ</t>
    </rPh>
    <phoneticPr fontId="3"/>
  </si>
  <si>
    <t xml:space="preserve">       　　　　　　掲載している。</t>
    <rPh sb="13" eb="15">
      <t>ケイサイ</t>
    </rPh>
    <phoneticPr fontId="3"/>
  </si>
  <si>
    <t xml:space="preserve">       　　　　　2.契約口数は、各年度末（3月末）現在の数値である。</t>
    <rPh sb="14" eb="16">
      <t>ケイヤク</t>
    </rPh>
    <rPh sb="16" eb="18">
      <t>クチカズ</t>
    </rPh>
    <rPh sb="20" eb="24">
      <t>カクネンドマツ</t>
    </rPh>
    <rPh sb="26" eb="28">
      <t>ガツマツ</t>
    </rPh>
    <rPh sb="29" eb="31">
      <t>ゲンザイ</t>
    </rPh>
    <rPh sb="32" eb="34">
      <t>スウチ</t>
    </rPh>
    <phoneticPr fontId="3"/>
  </si>
  <si>
    <t xml:space="preserve">       　　　　　3.各契約種別の合計と総数欄の数値は、端数処理（四捨五入）の関係で必ずしも一致しない。</t>
    <rPh sb="14" eb="17">
      <t>カクケイヤク</t>
    </rPh>
    <rPh sb="17" eb="19">
      <t>シュベツ</t>
    </rPh>
    <rPh sb="20" eb="22">
      <t>ゴウケイ</t>
    </rPh>
    <rPh sb="23" eb="25">
      <t>ソウスウ</t>
    </rPh>
    <rPh sb="25" eb="26">
      <t>ラン</t>
    </rPh>
    <rPh sb="27" eb="29">
      <t>スウチ</t>
    </rPh>
    <rPh sb="31" eb="33">
      <t>ハスウ</t>
    </rPh>
    <rPh sb="33" eb="35">
      <t>ショリ</t>
    </rPh>
    <rPh sb="36" eb="40">
      <t>シシャゴニュウ</t>
    </rPh>
    <rPh sb="42" eb="44">
      <t>カンケイ</t>
    </rPh>
    <rPh sb="45" eb="46">
      <t>カナラ</t>
    </rPh>
    <rPh sb="49" eb="51">
      <t>イッチ</t>
    </rPh>
    <phoneticPr fontId="3"/>
  </si>
  <si>
    <t>25 年度</t>
    <rPh sb="3" eb="5">
      <t>ネンド</t>
    </rPh>
    <phoneticPr fontId="3"/>
  </si>
  <si>
    <t>26 年度</t>
    <rPh sb="3" eb="5">
      <t>ネンド</t>
    </rPh>
    <phoneticPr fontId="3"/>
  </si>
  <si>
    <t>平成 23 年度</t>
    <rPh sb="6" eb="8">
      <t>ネンド</t>
    </rPh>
    <phoneticPr fontId="3"/>
  </si>
  <si>
    <t>27 年度</t>
    <rPh sb="3" eb="5">
      <t>ネンド</t>
    </rPh>
    <phoneticPr fontId="3"/>
  </si>
  <si>
    <t>※電力自由化に伴い、平成28年度以降の表章は行っていない。</t>
    <rPh sb="19" eb="21">
      <t>ヒョウショウ</t>
    </rPh>
    <rPh sb="22" eb="23">
      <t>オコナ</t>
    </rPh>
    <phoneticPr fontId="3"/>
  </si>
  <si>
    <t>８－２　用途別ガス需要家数及び使用量</t>
  </si>
  <si>
    <t xml:space="preserve">        本表は大阪ガス株式会社管内の堺市内のガス需要家数及び使用量を表章したものである。
　　　　45MJ(約10,750kcal)換算値である。</t>
    <rPh sb="8" eb="9">
      <t>ホン</t>
    </rPh>
    <rPh sb="9" eb="10">
      <t>ヒョウ</t>
    </rPh>
    <phoneticPr fontId="3"/>
  </si>
  <si>
    <t>※　ガス自由化に伴い、令和元年度以降の表章は行っていない。</t>
    <rPh sb="4" eb="7">
      <t>ジユウカ</t>
    </rPh>
    <rPh sb="8" eb="9">
      <t>トモナ</t>
    </rPh>
    <rPh sb="11" eb="13">
      <t>レイワ</t>
    </rPh>
    <rPh sb="13" eb="15">
      <t>ガンネン</t>
    </rPh>
    <rPh sb="15" eb="16">
      <t>ド</t>
    </rPh>
    <rPh sb="16" eb="18">
      <t>イコウ</t>
    </rPh>
    <rPh sb="19" eb="21">
      <t>ヒョウショウ</t>
    </rPh>
    <rPh sb="22" eb="23">
      <t>オコナ</t>
    </rPh>
    <phoneticPr fontId="3"/>
  </si>
  <si>
    <r>
      <t>単位：使用量ｍ</t>
    </r>
    <r>
      <rPr>
        <vertAlign val="superscript"/>
        <sz val="9"/>
        <rFont val="ＭＳ 明朝"/>
        <family val="1"/>
        <charset val="128"/>
      </rPr>
      <t>3</t>
    </r>
    <phoneticPr fontId="3"/>
  </si>
  <si>
    <t>年　　月</t>
  </si>
  <si>
    <t>需　要　戸　数　（　年　度　四　半　期　末　現　在　）</t>
    <rPh sb="0" eb="1">
      <t>ジュ</t>
    </rPh>
    <rPh sb="2" eb="3">
      <t>ヨウ</t>
    </rPh>
    <rPh sb="4" eb="5">
      <t>コ</t>
    </rPh>
    <rPh sb="6" eb="7">
      <t>スウ</t>
    </rPh>
    <rPh sb="10" eb="11">
      <t>トシ</t>
    </rPh>
    <rPh sb="12" eb="13">
      <t>タビ</t>
    </rPh>
    <rPh sb="14" eb="15">
      <t>ヨン</t>
    </rPh>
    <rPh sb="16" eb="17">
      <t>ハン</t>
    </rPh>
    <rPh sb="18" eb="19">
      <t>キ</t>
    </rPh>
    <rPh sb="20" eb="21">
      <t>スエ</t>
    </rPh>
    <rPh sb="22" eb="23">
      <t>ウツツ</t>
    </rPh>
    <rPh sb="24" eb="25">
      <t>ザイ</t>
    </rPh>
    <phoneticPr fontId="9"/>
  </si>
  <si>
    <t>使　　　　　用　　　　　量</t>
    <rPh sb="0" eb="1">
      <t>ツカ</t>
    </rPh>
    <rPh sb="6" eb="7">
      <t>ヨウ</t>
    </rPh>
    <rPh sb="12" eb="13">
      <t>リョウ</t>
    </rPh>
    <phoneticPr fontId="3"/>
  </si>
  <si>
    <t>年　月</t>
  </si>
  <si>
    <t>総　　数</t>
    <rPh sb="0" eb="1">
      <t>フサ</t>
    </rPh>
    <rPh sb="3" eb="4">
      <t>カズ</t>
    </rPh>
    <phoneticPr fontId="3"/>
  </si>
  <si>
    <t>家　庭　用</t>
    <rPh sb="0" eb="1">
      <t>イエ</t>
    </rPh>
    <rPh sb="2" eb="3">
      <t>ニワ</t>
    </rPh>
    <rPh sb="4" eb="5">
      <t>ヨウ</t>
    </rPh>
    <phoneticPr fontId="3"/>
  </si>
  <si>
    <t>それ以外</t>
    <rPh sb="2" eb="4">
      <t>イガイ</t>
    </rPh>
    <phoneticPr fontId="3"/>
  </si>
  <si>
    <t xml:space="preserve"> 平成26年度</t>
    <rPh sb="1" eb="3">
      <t>ヘイセイ</t>
    </rPh>
    <phoneticPr fontId="9"/>
  </si>
  <si>
    <t xml:space="preserve"> 　　27年度</t>
  </si>
  <si>
    <t xml:space="preserve"> 　　28年度</t>
  </si>
  <si>
    <t xml:space="preserve"> 　　４月～６月</t>
    <rPh sb="7" eb="8">
      <t>ガツ</t>
    </rPh>
    <phoneticPr fontId="9"/>
  </si>
  <si>
    <t>4～6</t>
  </si>
  <si>
    <t xml:space="preserve"> 　　７月～９月</t>
    <rPh sb="7" eb="8">
      <t>ガツ</t>
    </rPh>
    <phoneticPr fontId="9"/>
  </si>
  <si>
    <t>7～9</t>
  </si>
  <si>
    <t xml:space="preserve"> 　　10月～12月</t>
    <rPh sb="9" eb="10">
      <t>ガツ</t>
    </rPh>
    <phoneticPr fontId="9"/>
  </si>
  <si>
    <t>10～12</t>
  </si>
  <si>
    <t xml:space="preserve"> 　　１月～３月</t>
    <rPh sb="7" eb="8">
      <t>ガツ</t>
    </rPh>
    <phoneticPr fontId="9"/>
  </si>
  <si>
    <t>1～3</t>
  </si>
  <si>
    <t xml:space="preserve"> 　　29年度</t>
  </si>
  <si>
    <t xml:space="preserve"> 　　30年度</t>
  </si>
  <si>
    <t>資料：大阪ガス㈱</t>
    <phoneticPr fontId="3"/>
  </si>
  <si>
    <t>※平成28年度より四半期ごと表記へ変更</t>
    <rPh sb="1" eb="3">
      <t>ヘイセイ</t>
    </rPh>
    <rPh sb="5" eb="6">
      <t>ネン</t>
    </rPh>
    <rPh sb="6" eb="7">
      <t>ド</t>
    </rPh>
    <rPh sb="9" eb="12">
      <t>シハンキ</t>
    </rPh>
    <rPh sb="14" eb="16">
      <t>ヒョウキ</t>
    </rPh>
    <rPh sb="17" eb="19">
      <t>ヘンコウ</t>
    </rPh>
    <phoneticPr fontId="3"/>
  </si>
  <si>
    <t>８－３　上 水 道 の 概 況</t>
    <rPh sb="4" eb="5">
      <t>ウエ</t>
    </rPh>
    <rPh sb="6" eb="7">
      <t>ミズ</t>
    </rPh>
    <rPh sb="8" eb="9">
      <t>ミチ</t>
    </rPh>
    <rPh sb="12" eb="13">
      <t>オオムネ</t>
    </rPh>
    <rPh sb="14" eb="15">
      <t>キョウ</t>
    </rPh>
    <phoneticPr fontId="3"/>
  </si>
  <si>
    <t>　　　8-3-1　給　水　状　況</t>
    <phoneticPr fontId="3"/>
  </si>
  <si>
    <t xml:space="preserve">               給水区域内人口には和泉市の一部を含む。   </t>
    <phoneticPr fontId="3"/>
  </si>
  <si>
    <t>各年度月末現在</t>
    <rPh sb="3" eb="4">
      <t>ツキ</t>
    </rPh>
    <phoneticPr fontId="3"/>
  </si>
  <si>
    <t>年月</t>
    <rPh sb="0" eb="1">
      <t>トシ</t>
    </rPh>
    <rPh sb="1" eb="2">
      <t>ツキ</t>
    </rPh>
    <phoneticPr fontId="3"/>
  </si>
  <si>
    <t>総　人　口</t>
    <rPh sb="0" eb="1">
      <t>フサ</t>
    </rPh>
    <rPh sb="2" eb="3">
      <t>ヒト</t>
    </rPh>
    <rPh sb="4" eb="5">
      <t>クチ</t>
    </rPh>
    <phoneticPr fontId="3"/>
  </si>
  <si>
    <t>給水区域内人口</t>
  </si>
  <si>
    <t>給 水 人 口</t>
    <rPh sb="0" eb="1">
      <t>キュウ</t>
    </rPh>
    <rPh sb="2" eb="3">
      <t>ミズ</t>
    </rPh>
    <rPh sb="4" eb="5">
      <t>ヒト</t>
    </rPh>
    <rPh sb="6" eb="7">
      <t>クチ</t>
    </rPh>
    <phoneticPr fontId="3"/>
  </si>
  <si>
    <t>給　水　戸　数</t>
    <rPh sb="0" eb="1">
      <t>キュウ</t>
    </rPh>
    <rPh sb="2" eb="3">
      <t>ミズ</t>
    </rPh>
    <rPh sb="4" eb="5">
      <t>ト</t>
    </rPh>
    <rPh sb="6" eb="7">
      <t>カズ</t>
    </rPh>
    <phoneticPr fontId="3"/>
  </si>
  <si>
    <t xml:space="preserve">  　普及率（％）</t>
  </si>
  <si>
    <t>平成 29 年度</t>
    <phoneticPr fontId="3"/>
  </si>
  <si>
    <t>30 年度</t>
  </si>
  <si>
    <t>令和 元 年度</t>
    <rPh sb="0" eb="2">
      <t>レイワ</t>
    </rPh>
    <rPh sb="3" eb="4">
      <t>ガン</t>
    </rPh>
    <phoneticPr fontId="3"/>
  </si>
  <si>
    <t>２ 年度</t>
    <phoneticPr fontId="3"/>
  </si>
  <si>
    <t>３ 年度</t>
    <phoneticPr fontId="3"/>
  </si>
  <si>
    <t>　　　4　月</t>
    <rPh sb="5" eb="6">
      <t>ガツ</t>
    </rPh>
    <phoneticPr fontId="3"/>
  </si>
  <si>
    <t>　　　5　月</t>
    <rPh sb="5" eb="6">
      <t>ガツ</t>
    </rPh>
    <phoneticPr fontId="3"/>
  </si>
  <si>
    <t>　　　6　月</t>
    <rPh sb="5" eb="6">
      <t>ガツ</t>
    </rPh>
    <phoneticPr fontId="3"/>
  </si>
  <si>
    <t>　　　7　月</t>
    <rPh sb="5" eb="6">
      <t>ガツ</t>
    </rPh>
    <phoneticPr fontId="3"/>
  </si>
  <si>
    <t>　　　8　月</t>
    <rPh sb="5" eb="6">
      <t>ガツ</t>
    </rPh>
    <phoneticPr fontId="3"/>
  </si>
  <si>
    <t>　　　9　月</t>
    <rPh sb="5" eb="6">
      <t>ガツ</t>
    </rPh>
    <phoneticPr fontId="3"/>
  </si>
  <si>
    <t>　　　10　月</t>
    <rPh sb="6" eb="7">
      <t>ガツ</t>
    </rPh>
    <phoneticPr fontId="3"/>
  </si>
  <si>
    <t>　　　11　月</t>
    <rPh sb="6" eb="7">
      <t>ガツ</t>
    </rPh>
    <phoneticPr fontId="3"/>
  </si>
  <si>
    <t>　　　12　月</t>
    <rPh sb="6" eb="7">
      <t>ガツ</t>
    </rPh>
    <phoneticPr fontId="3"/>
  </si>
  <si>
    <t>　　　1　月</t>
    <rPh sb="5" eb="6">
      <t>ガツ</t>
    </rPh>
    <phoneticPr fontId="3"/>
  </si>
  <si>
    <t>　　　2　月</t>
    <rPh sb="5" eb="6">
      <t>ガツ</t>
    </rPh>
    <phoneticPr fontId="3"/>
  </si>
  <si>
    <t>　　　3　月</t>
    <rPh sb="5" eb="6">
      <t>ガツ</t>
    </rPh>
    <phoneticPr fontId="3"/>
  </si>
  <si>
    <t>資料：上下水道局サービス推進部事業サービス課</t>
    <rPh sb="12" eb="14">
      <t>スイシン</t>
    </rPh>
    <rPh sb="14" eb="15">
      <t>ブ</t>
    </rPh>
    <rPh sb="15" eb="17">
      <t>ジギョウ</t>
    </rPh>
    <rPh sb="21" eb="22">
      <t>カ</t>
    </rPh>
    <phoneticPr fontId="3"/>
  </si>
  <si>
    <t>　　8-3-2　用途別使用水量</t>
    <phoneticPr fontId="3"/>
  </si>
  <si>
    <r>
      <t>単位：ｍ</t>
    </r>
    <r>
      <rPr>
        <vertAlign val="superscript"/>
        <sz val="9"/>
        <rFont val="ＭＳ 明朝"/>
        <family val="1"/>
        <charset val="128"/>
      </rPr>
      <t>3</t>
    </r>
    <phoneticPr fontId="3"/>
  </si>
  <si>
    <t>各年度月末現在</t>
    <rPh sb="3" eb="4">
      <t>ゲツ</t>
    </rPh>
    <phoneticPr fontId="3"/>
  </si>
  <si>
    <t>年　月</t>
    <rPh sb="0" eb="1">
      <t>トシ</t>
    </rPh>
    <rPh sb="2" eb="3">
      <t>ツキ</t>
    </rPh>
    <phoneticPr fontId="3"/>
  </si>
  <si>
    <t>総　　　　量</t>
    <rPh sb="0" eb="1">
      <t>フサ</t>
    </rPh>
    <rPh sb="5" eb="6">
      <t>リョウ</t>
    </rPh>
    <phoneticPr fontId="3"/>
  </si>
  <si>
    <t>家　　事　　用</t>
    <rPh sb="0" eb="1">
      <t>イエ</t>
    </rPh>
    <rPh sb="3" eb="4">
      <t>コト</t>
    </rPh>
    <rPh sb="6" eb="7">
      <t>ヨウ</t>
    </rPh>
    <phoneticPr fontId="3"/>
  </si>
  <si>
    <t>業　　務　　用</t>
    <rPh sb="0" eb="1">
      <t>ギョウ</t>
    </rPh>
    <rPh sb="3" eb="4">
      <t>ツトム</t>
    </rPh>
    <rPh sb="6" eb="7">
      <t>ヨウ</t>
    </rPh>
    <phoneticPr fontId="3"/>
  </si>
  <si>
    <t>公 衆 浴 場 用</t>
    <rPh sb="0" eb="1">
      <t>オオヤケ</t>
    </rPh>
    <rPh sb="2" eb="3">
      <t>シュウ</t>
    </rPh>
    <rPh sb="4" eb="5">
      <t>ヨク</t>
    </rPh>
    <rPh sb="6" eb="7">
      <t>バ</t>
    </rPh>
    <rPh sb="8" eb="9">
      <t>ヨウ</t>
    </rPh>
    <phoneticPr fontId="3"/>
  </si>
  <si>
    <t>資料：上下水道局サービス推進部事業サービス課</t>
    <rPh sb="12" eb="15">
      <t>スイシンブ</t>
    </rPh>
    <rPh sb="15" eb="17">
      <t>ジギョウ</t>
    </rPh>
    <rPh sb="21" eb="22">
      <t>カ</t>
    </rPh>
    <phoneticPr fontId="3"/>
  </si>
  <si>
    <t>　　　8-3-3　給水量及び水源別取水量</t>
    <rPh sb="17" eb="18">
      <t>シュ</t>
    </rPh>
    <phoneticPr fontId="3"/>
  </si>
  <si>
    <t>給　　　　　水　　　　　量</t>
    <rPh sb="0" eb="1">
      <t>キュウ</t>
    </rPh>
    <rPh sb="6" eb="7">
      <t>ミズ</t>
    </rPh>
    <rPh sb="12" eb="13">
      <t>リョウ</t>
    </rPh>
    <phoneticPr fontId="3"/>
  </si>
  <si>
    <t>取　　　　　水　　　　　量</t>
    <rPh sb="0" eb="1">
      <t>トリ</t>
    </rPh>
    <rPh sb="6" eb="7">
      <t>ミズ</t>
    </rPh>
    <rPh sb="12" eb="13">
      <t>リョウ</t>
    </rPh>
    <phoneticPr fontId="3"/>
  </si>
  <si>
    <t>総　量</t>
    <phoneticPr fontId="3"/>
  </si>
  <si>
    <t>一日平均</t>
  </si>
  <si>
    <t>一日最大</t>
  </si>
  <si>
    <t>総量</t>
    <rPh sb="0" eb="2">
      <t>ソウリョウ</t>
    </rPh>
    <phoneticPr fontId="3"/>
  </si>
  <si>
    <t>自己水</t>
    <rPh sb="0" eb="2">
      <t>ジコ</t>
    </rPh>
    <rPh sb="2" eb="3">
      <t>スイ</t>
    </rPh>
    <phoneticPr fontId="3"/>
  </si>
  <si>
    <t>大 阪 広 域
水 道 企 業 団
浄 水</t>
    <rPh sb="0" eb="1">
      <t>ダイ</t>
    </rPh>
    <rPh sb="2" eb="3">
      <t>サカ</t>
    </rPh>
    <rPh sb="4" eb="5">
      <t>ヒロ</t>
    </rPh>
    <rPh sb="6" eb="7">
      <t>イキ</t>
    </rPh>
    <rPh sb="8" eb="9">
      <t>ミズ</t>
    </rPh>
    <rPh sb="10" eb="11">
      <t>ミチ</t>
    </rPh>
    <rPh sb="12" eb="13">
      <t>キ</t>
    </rPh>
    <rPh sb="14" eb="15">
      <t>ギョウ</t>
    </rPh>
    <rPh sb="16" eb="17">
      <t>ダン</t>
    </rPh>
    <rPh sb="18" eb="19">
      <t>ジョウ</t>
    </rPh>
    <rPh sb="20" eb="21">
      <t>ミズ</t>
    </rPh>
    <phoneticPr fontId="3"/>
  </si>
  <si>
    <t>対前年・対前年</t>
  </si>
  <si>
    <t>同月増加率 (%)</t>
  </si>
  <si>
    <t xml:space="preserve">     30 年度</t>
  </si>
  <si>
    <t>　　 ２ 年度</t>
    <phoneticPr fontId="3"/>
  </si>
  <si>
    <t>　　 ３ 年度</t>
    <phoneticPr fontId="3"/>
  </si>
  <si>
    <t>-</t>
    <phoneticPr fontId="3"/>
  </si>
  <si>
    <t>　 　　４　月</t>
    <rPh sb="6" eb="7">
      <t>ガツ</t>
    </rPh>
    <phoneticPr fontId="3"/>
  </si>
  <si>
    <t>　 　　５　月</t>
    <rPh sb="6" eb="7">
      <t>ガツ</t>
    </rPh>
    <phoneticPr fontId="3"/>
  </si>
  <si>
    <t>-</t>
  </si>
  <si>
    <t>　 　　６　月</t>
    <rPh sb="6" eb="7">
      <t>ガツ</t>
    </rPh>
    <phoneticPr fontId="3"/>
  </si>
  <si>
    <t>　 　　７　月</t>
    <rPh sb="6" eb="7">
      <t>ガツ</t>
    </rPh>
    <phoneticPr fontId="3"/>
  </si>
  <si>
    <t>　 　　８　月</t>
    <rPh sb="6" eb="7">
      <t>ガツ</t>
    </rPh>
    <phoneticPr fontId="3"/>
  </si>
  <si>
    <t>　 　　９　月</t>
    <rPh sb="6" eb="7">
      <t>ガツ</t>
    </rPh>
    <phoneticPr fontId="3"/>
  </si>
  <si>
    <t>　 　　10  月</t>
    <rPh sb="8" eb="9">
      <t>ガツ</t>
    </rPh>
    <phoneticPr fontId="3"/>
  </si>
  <si>
    <t>　　 　11　月</t>
    <rPh sb="7" eb="8">
      <t>ガツ</t>
    </rPh>
    <phoneticPr fontId="3"/>
  </si>
  <si>
    <t>　　 　12　月</t>
    <rPh sb="7" eb="8">
      <t>ガツ</t>
    </rPh>
    <phoneticPr fontId="3"/>
  </si>
  <si>
    <t>　 　　１　月</t>
    <rPh sb="6" eb="7">
      <t>ガツ</t>
    </rPh>
    <phoneticPr fontId="3"/>
  </si>
  <si>
    <t>　 　　２　月</t>
    <rPh sb="6" eb="7">
      <t>ガツ</t>
    </rPh>
    <phoneticPr fontId="3"/>
  </si>
  <si>
    <t>　 　　３　月</t>
    <rPh sb="6" eb="7">
      <t>ガツ</t>
    </rPh>
    <phoneticPr fontId="3"/>
  </si>
  <si>
    <t>資料：上下水道局経営企画室</t>
    <rPh sb="0" eb="2">
      <t>シリョウ</t>
    </rPh>
    <rPh sb="3" eb="5">
      <t>ジョウゲ</t>
    </rPh>
    <rPh sb="5" eb="8">
      <t>スイドウキョク</t>
    </rPh>
    <rPh sb="8" eb="10">
      <t>ケイエイ</t>
    </rPh>
    <rPh sb="10" eb="13">
      <t>キカクシツ</t>
    </rPh>
    <phoneticPr fontId="3"/>
  </si>
  <si>
    <t>　　　 8-3-4   送 配 水 管 延 長</t>
    <phoneticPr fontId="3"/>
  </si>
  <si>
    <t>数値には休止管延長を含む。</t>
    <rPh sb="0" eb="2">
      <t>スウチ</t>
    </rPh>
    <rPh sb="4" eb="6">
      <t>キュウシ</t>
    </rPh>
    <rPh sb="6" eb="7">
      <t>カン</t>
    </rPh>
    <rPh sb="7" eb="9">
      <t>エンチョウ</t>
    </rPh>
    <rPh sb="10" eb="11">
      <t>フク</t>
    </rPh>
    <phoneticPr fontId="3"/>
  </si>
  <si>
    <t>単位：ｍ</t>
    <phoneticPr fontId="3"/>
  </si>
  <si>
    <t>各年度末現在</t>
  </si>
  <si>
    <t>年度</t>
    <rPh sb="0" eb="1">
      <t>トシ</t>
    </rPh>
    <rPh sb="1" eb="2">
      <t>タビ</t>
    </rPh>
    <phoneticPr fontId="3"/>
  </si>
  <si>
    <t>鋼　　管</t>
    <rPh sb="0" eb="1">
      <t>コウ</t>
    </rPh>
    <rPh sb="3" eb="4">
      <t>カン</t>
    </rPh>
    <phoneticPr fontId="3"/>
  </si>
  <si>
    <t>石　綿　管</t>
    <rPh sb="0" eb="1">
      <t>イシ</t>
    </rPh>
    <rPh sb="2" eb="3">
      <t>ワタ</t>
    </rPh>
    <rPh sb="4" eb="5">
      <t>カン</t>
    </rPh>
    <phoneticPr fontId="3"/>
  </si>
  <si>
    <t>ビ ニ ル 管</t>
    <rPh sb="6" eb="7">
      <t>カン</t>
    </rPh>
    <phoneticPr fontId="3"/>
  </si>
  <si>
    <t>ポ　リ　管</t>
    <rPh sb="4" eb="5">
      <t>カン</t>
    </rPh>
    <phoneticPr fontId="3"/>
  </si>
  <si>
    <t>鋳　鉄　管</t>
    <rPh sb="0" eb="1">
      <t>イ</t>
    </rPh>
    <rPh sb="2" eb="3">
      <t>テツ</t>
    </rPh>
    <rPh sb="4" eb="5">
      <t>カン</t>
    </rPh>
    <phoneticPr fontId="3"/>
  </si>
  <si>
    <t>ダクタイル</t>
  </si>
  <si>
    <t>鋳　鉄　管</t>
  </si>
  <si>
    <t xml:space="preserve"> 　　30 年度</t>
  </si>
  <si>
    <t>８－４    下 水 道 の 概 況</t>
    <phoneticPr fontId="3"/>
  </si>
  <si>
    <r>
      <t xml:space="preserve">        1.ポンプ場数には処理場内ポンプ場は含まれていない。
        2.人口普及率＝処理区域内人口／行政区域内人口×100、
</t>
    </r>
    <r>
      <rPr>
        <sz val="8.5"/>
        <color indexed="9"/>
        <rFont val="ＭＳ 明朝"/>
        <family val="1"/>
        <charset val="128"/>
      </rPr>
      <t xml:space="preserve">        2.</t>
    </r>
    <r>
      <rPr>
        <sz val="8.5"/>
        <rFont val="ＭＳ 明朝"/>
        <family val="1"/>
        <charset val="128"/>
      </rPr>
      <t>処理区域内水洗化率＝処理区域内水洗化人口／処理区域内人口×100。</t>
    </r>
    <phoneticPr fontId="3"/>
  </si>
  <si>
    <t>各年度末現在</t>
    <phoneticPr fontId="3"/>
  </si>
  <si>
    <t>年　度</t>
    <rPh sb="0" eb="1">
      <t>トシ</t>
    </rPh>
    <rPh sb="2" eb="3">
      <t>タビ</t>
    </rPh>
    <phoneticPr fontId="3"/>
  </si>
  <si>
    <t>事業計画の概要</t>
    <rPh sb="0" eb="2">
      <t>ジギョウ</t>
    </rPh>
    <rPh sb="2" eb="4">
      <t>ケイカク</t>
    </rPh>
    <rPh sb="5" eb="7">
      <t>ガイヨウ</t>
    </rPh>
    <phoneticPr fontId="3"/>
  </si>
  <si>
    <t>事　　業　　の　　現　　況</t>
    <rPh sb="0" eb="1">
      <t>コト</t>
    </rPh>
    <rPh sb="3" eb="4">
      <t>ギョウ</t>
    </rPh>
    <rPh sb="9" eb="10">
      <t>ウツツ</t>
    </rPh>
    <rPh sb="12" eb="13">
      <t>イワン</t>
    </rPh>
    <phoneticPr fontId="3"/>
  </si>
  <si>
    <t>毎年度累
計建設費</t>
    <phoneticPr fontId="3"/>
  </si>
  <si>
    <t>市 街 地
面　　積</t>
    <rPh sb="0" eb="1">
      <t>シ</t>
    </rPh>
    <rPh sb="2" eb="3">
      <t>マチ</t>
    </rPh>
    <rPh sb="4" eb="5">
      <t>チ</t>
    </rPh>
    <phoneticPr fontId="3"/>
  </si>
  <si>
    <t>下水道必要</t>
  </si>
  <si>
    <t>排水区域
面　　積</t>
    <phoneticPr fontId="3"/>
  </si>
  <si>
    <t>処理区域</t>
  </si>
  <si>
    <t>排水面積</t>
    <phoneticPr fontId="3"/>
  </si>
  <si>
    <t>処理能力</t>
  </si>
  <si>
    <t>市域面積</t>
  </si>
  <si>
    <t>整備区域</t>
  </si>
  <si>
    <t>面　　積</t>
    <rPh sb="0" eb="1">
      <t>メン</t>
    </rPh>
    <rPh sb="3" eb="4">
      <t>セキ</t>
    </rPh>
    <phoneticPr fontId="3"/>
  </si>
  <si>
    <t>Ａ</t>
  </si>
  <si>
    <t>Ｂ</t>
    <phoneticPr fontId="3"/>
  </si>
  <si>
    <t>(ha)</t>
  </si>
  <si>
    <r>
      <t>（ｍ</t>
    </r>
    <r>
      <rPr>
        <vertAlign val="superscript"/>
        <sz val="9"/>
        <rFont val="ＭＳ 明朝"/>
        <family val="1"/>
        <charset val="128"/>
      </rPr>
      <t>3</t>
    </r>
    <r>
      <rPr>
        <sz val="9"/>
        <rFont val="ＭＳ 明朝"/>
        <family val="1"/>
        <charset val="128"/>
      </rPr>
      <t>／日）</t>
    </r>
    <phoneticPr fontId="3"/>
  </si>
  <si>
    <t>(百万円)</t>
  </si>
  <si>
    <t>平成 29年度</t>
    <rPh sb="5" eb="7">
      <t>ネンド</t>
    </rPh>
    <phoneticPr fontId="3"/>
  </si>
  <si>
    <t>　　 30年度</t>
    <rPh sb="5" eb="7">
      <t>ネンド</t>
    </rPh>
    <phoneticPr fontId="3"/>
  </si>
  <si>
    <t>令和 元年度</t>
    <rPh sb="0" eb="2">
      <t>レイワ</t>
    </rPh>
    <rPh sb="3" eb="4">
      <t>ガン</t>
    </rPh>
    <rPh sb="4" eb="6">
      <t>ネンド</t>
    </rPh>
    <phoneticPr fontId="3"/>
  </si>
  <si>
    <t>　 　2年度</t>
    <rPh sb="4" eb="6">
      <t>ネンド</t>
    </rPh>
    <phoneticPr fontId="3"/>
  </si>
  <si>
    <t>　 　3年度</t>
    <rPh sb="4" eb="6">
      <t>ネンド</t>
    </rPh>
    <phoneticPr fontId="3"/>
  </si>
  <si>
    <t>年　度</t>
    <rPh sb="2" eb="3">
      <t>ド</t>
    </rPh>
    <phoneticPr fontId="3"/>
  </si>
  <si>
    <t>事　　　業　　　の　　　現　　　況</t>
    <rPh sb="0" eb="1">
      <t>コト</t>
    </rPh>
    <rPh sb="4" eb="5">
      <t>ギョウ</t>
    </rPh>
    <rPh sb="12" eb="13">
      <t>ウツツ</t>
    </rPh>
    <rPh sb="16" eb="17">
      <t>イワン</t>
    </rPh>
    <phoneticPr fontId="3"/>
  </si>
  <si>
    <t>下　水　道　施　設</t>
    <rPh sb="0" eb="1">
      <t>シタ</t>
    </rPh>
    <rPh sb="2" eb="3">
      <t>ミズ</t>
    </rPh>
    <rPh sb="4" eb="5">
      <t>ミチ</t>
    </rPh>
    <rPh sb="6" eb="7">
      <t>ホドコ</t>
    </rPh>
    <rPh sb="8" eb="9">
      <t>セツ</t>
    </rPh>
    <phoneticPr fontId="3"/>
  </si>
  <si>
    <t>建　設　費</t>
  </si>
  <si>
    <t>人口普及率</t>
  </si>
  <si>
    <t>処理区域内</t>
  </si>
  <si>
    <t>水洗化率</t>
    <rPh sb="0" eb="3">
      <t>スイセンカ</t>
    </rPh>
    <rPh sb="3" eb="4">
      <t>リツ</t>
    </rPh>
    <phoneticPr fontId="3"/>
  </si>
  <si>
    <t>下   水
処 理 場 数</t>
    <rPh sb="10" eb="11">
      <t>ジョウ</t>
    </rPh>
    <rPh sb="12" eb="13">
      <t>スウ</t>
    </rPh>
    <phoneticPr fontId="3"/>
  </si>
  <si>
    <r>
      <t xml:space="preserve">処 理 能 力
</t>
    </r>
    <r>
      <rPr>
        <sz val="8.5"/>
        <rFont val="ＭＳ 明朝"/>
        <family val="1"/>
        <charset val="128"/>
      </rPr>
      <t>（ｍ</t>
    </r>
    <r>
      <rPr>
        <vertAlign val="superscript"/>
        <sz val="8.5"/>
        <rFont val="ＭＳ 明朝"/>
        <family val="1"/>
        <charset val="128"/>
      </rPr>
      <t>3</t>
    </r>
    <r>
      <rPr>
        <sz val="8.5"/>
        <rFont val="ＭＳ 明朝"/>
        <family val="1"/>
        <charset val="128"/>
      </rPr>
      <t>／日）</t>
    </r>
    <phoneticPr fontId="3"/>
  </si>
  <si>
    <r>
      <t>処 理 水 量　　　（ｍ</t>
    </r>
    <r>
      <rPr>
        <vertAlign val="superscript"/>
        <sz val="9"/>
        <rFont val="ＭＳ 明朝"/>
        <family val="1"/>
        <charset val="128"/>
      </rPr>
      <t>3</t>
    </r>
    <r>
      <rPr>
        <sz val="9"/>
        <rFont val="ＭＳ 明朝"/>
        <family val="1"/>
        <charset val="128"/>
      </rPr>
      <t>／年）</t>
    </r>
    <rPh sb="0" eb="1">
      <t>トコロ</t>
    </rPh>
    <rPh sb="2" eb="3">
      <t>リ</t>
    </rPh>
    <rPh sb="4" eb="5">
      <t>ミズ</t>
    </rPh>
    <rPh sb="6" eb="7">
      <t>リョウ</t>
    </rPh>
    <phoneticPr fontId="3"/>
  </si>
  <si>
    <t>ポ ン プ　　　　場　数</t>
    <phoneticPr fontId="3"/>
  </si>
  <si>
    <t>下水道施設
築  造  費</t>
    <phoneticPr fontId="3"/>
  </si>
  <si>
    <t>(%)</t>
  </si>
  <si>
    <t>（百万円）</t>
  </si>
  <si>
    <t>資料：上下水道局経営企画室、下水道管路部下水道事業調整課</t>
    <rPh sb="14" eb="17">
      <t>ゲスイドウ</t>
    </rPh>
    <rPh sb="17" eb="19">
      <t>カンロ</t>
    </rPh>
    <rPh sb="19" eb="20">
      <t>ブ</t>
    </rPh>
    <rPh sb="20" eb="28">
      <t>ゲスイドウジギョウチョウセイカ</t>
    </rPh>
    <phoneticPr fontId="3"/>
  </si>
  <si>
    <t>第8章 電気・ガス・上下水道</t>
    <phoneticPr fontId="3"/>
  </si>
  <si>
    <t>8-1.　電灯電力月別契約口数及び使用量</t>
    <phoneticPr fontId="3"/>
  </si>
  <si>
    <t>８－１　電灯電力月別契約口数及び使用量</t>
    <rPh sb="4" eb="6">
      <t>デントウ</t>
    </rPh>
    <rPh sb="6" eb="8">
      <t>デンリョク</t>
    </rPh>
    <rPh sb="8" eb="10">
      <t>ツキベツ</t>
    </rPh>
    <rPh sb="10" eb="12">
      <t>ケイヤク</t>
    </rPh>
    <rPh sb="12" eb="14">
      <t>クチカズ</t>
    </rPh>
    <rPh sb="14" eb="15">
      <t>オヨ</t>
    </rPh>
    <rPh sb="16" eb="19">
      <t>シヨウリョウ</t>
    </rPh>
    <phoneticPr fontId="3"/>
  </si>
  <si>
    <t>8-2.　用途別ガス需要家数及び使用量</t>
    <phoneticPr fontId="3"/>
  </si>
  <si>
    <t>8-3.　上水道の概況</t>
    <phoneticPr fontId="3"/>
  </si>
  <si>
    <t>8-3-1　給水状況</t>
    <phoneticPr fontId="3"/>
  </si>
  <si>
    <t>8-3-2　用途別使用水量</t>
    <phoneticPr fontId="3"/>
  </si>
  <si>
    <t>8-3-3　給水量及び水源別取水量</t>
    <phoneticPr fontId="3"/>
  </si>
  <si>
    <t>8-3-4　送配水管延長</t>
    <phoneticPr fontId="3"/>
  </si>
  <si>
    <t>8-4.　下水道の概況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</si>
</sst>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_);\(#,##0\)"/>
    <numFmt numFmtId="177" formatCode="_ * #,##0_ ;_ * &quot;△&quot;#,##0_ ;_ * &quot;－&quot;_ ;_ @_ "/>
    <numFmt numFmtId="178" formatCode="#,##0_ "/>
    <numFmt numFmtId="179" formatCode="#,##0_);[Red]\(#,##0\)"/>
    <numFmt numFmtId="180" formatCode="0_);[Red]\(0\)"/>
    <numFmt numFmtId="181" formatCode="#,##0.00_ "/>
    <numFmt numFmtId="182" formatCode="#,##0.0_ "/>
    <numFmt numFmtId="183" formatCode="#,##0;&quot;△ &quot;#,##0"/>
    <numFmt numFmtId="184" formatCode="0.00;&quot;△ &quot;0.00"/>
    <numFmt numFmtId="185" formatCode="_ * #,##0.000_ ;_ * &quot;△&quot;#,##0.000_ ;_ * &quot;－&quot;_ ;_ @_ "/>
    <numFmt numFmtId="186" formatCode="0.0;&quot;△ &quot;0.0"/>
    <numFmt numFmtId="187" formatCode="0.0"/>
    <numFmt numFmtId="188" formatCode="#,##0.0;&quot;△ &quot;#,##0.0"/>
    <numFmt numFmtId="189" formatCode="0.0%"/>
    <numFmt numFmtId="190" formatCode="0.0_ "/>
  </numFmts>
  <fonts count="23" x14ac:knownFonts="1">
    <font>
      <sz val="11"/>
      <name val="ＭＳ 明朝"/>
      <family val="1"/>
      <charset val="128"/>
    </font>
    <font>
      <sz val="11"/>
      <name val="ＭＳ 明朝"/>
      <family val="1"/>
      <charset val="128"/>
    </font>
    <font>
      <u/>
      <sz val="11"/>
      <color indexed="12"/>
      <name val="ＭＳ 明朝"/>
      <family val="1"/>
      <charset val="128"/>
    </font>
    <font>
      <sz val="6"/>
      <name val="ＭＳ 明朝"/>
      <family val="1"/>
      <charset val="128"/>
    </font>
    <font>
      <sz val="12"/>
      <name val="ＭＳ 明朝"/>
      <family val="1"/>
      <charset val="128"/>
    </font>
    <font>
      <sz val="8.5"/>
      <name val="ＭＳ 明朝"/>
      <family val="1"/>
      <charset val="128"/>
    </font>
    <font>
      <sz val="9"/>
      <name val="ＭＳ 明朝"/>
      <family val="1"/>
      <charset val="128"/>
    </font>
    <font>
      <sz val="9"/>
      <name val="HG創英角ｺﾞｼｯｸUB"/>
      <family val="3"/>
      <charset val="128"/>
    </font>
    <font>
      <sz val="9"/>
      <name val="ＭＳ ゴシック"/>
      <family val="3"/>
      <charset val="128"/>
    </font>
    <font>
      <sz val="9.5"/>
      <name val="ＭＳ 明朝"/>
      <family val="1"/>
      <charset val="128"/>
    </font>
    <font>
      <sz val="11"/>
      <name val="ＭＳ 明朝"/>
      <family val="1"/>
      <charset val="128"/>
    </font>
    <font>
      <sz val="13"/>
      <name val="ＭＳ 明朝"/>
      <family val="1"/>
      <charset val="128"/>
    </font>
    <font>
      <sz val="14"/>
      <name val="ＭＳ 明朝"/>
      <family val="1"/>
      <charset val="128"/>
    </font>
    <font>
      <sz val="10"/>
      <name val="ＭＳ 明朝"/>
      <family val="1"/>
      <charset val="128"/>
    </font>
    <font>
      <b/>
      <sz val="12"/>
      <name val="ＭＳ 明朝"/>
      <family val="1"/>
      <charset val="128"/>
    </font>
    <font>
      <vertAlign val="superscript"/>
      <sz val="9"/>
      <name val="ＭＳ 明朝"/>
      <family val="1"/>
      <charset val="128"/>
    </font>
    <font>
      <b/>
      <sz val="9"/>
      <name val="ＭＳ 明朝"/>
      <family val="1"/>
      <charset val="128"/>
    </font>
    <font>
      <sz val="8"/>
      <name val="ＭＳ 明朝"/>
      <family val="1"/>
      <charset val="128"/>
    </font>
    <font>
      <b/>
      <sz val="9"/>
      <name val="ＭＳ ゴシック"/>
      <family val="3"/>
      <charset val="128"/>
    </font>
    <font>
      <sz val="11"/>
      <name val="ＭＳ ゴシック"/>
      <family val="3"/>
      <charset val="128"/>
    </font>
    <font>
      <sz val="8.5"/>
      <color indexed="9"/>
      <name val="ＭＳ 明朝"/>
      <family val="1"/>
      <charset val="128"/>
    </font>
    <font>
      <sz val="11"/>
      <name val="HG創英角ｺﾞｼｯｸUB"/>
      <family val="3"/>
      <charset val="128"/>
    </font>
    <font>
      <vertAlign val="superscript"/>
      <sz val="8.5"/>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2" fillId="0" borderId="0" applyNumberFormat="0" applyFill="0" applyBorder="0" applyAlignment="0" applyProtection="0">
      <alignment vertical="top"/>
      <protection locked="0"/>
    </xf>
    <xf numFmtId="38" fontId="10" fillId="0" borderId="0" applyFont="0" applyFill="0" applyBorder="0" applyAlignment="0" applyProtection="0"/>
    <xf numFmtId="9" fontId="10" fillId="0" borderId="0" applyFont="0" applyFill="0" applyBorder="0" applyAlignment="0" applyProtection="0"/>
    <xf numFmtId="0" fontId="10" fillId="0" borderId="0"/>
  </cellStyleXfs>
  <cellXfs count="368">
    <xf numFmtId="0" fontId="0" fillId="0" borderId="0" xfId="0"/>
    <xf numFmtId="0" fontId="4" fillId="0" borderId="0" xfId="0" applyFont="1" applyAlignment="1"/>
    <xf numFmtId="0" fontId="1" fillId="0" borderId="0" xfId="0" applyFont="1"/>
    <xf numFmtId="0" fontId="5" fillId="0" borderId="0" xfId="0" applyFont="1"/>
    <xf numFmtId="0" fontId="5" fillId="0" borderId="0" xfId="0" applyFont="1" applyAlignment="1"/>
    <xf numFmtId="0" fontId="6" fillId="0" borderId="0" xfId="0" applyFont="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xf numFmtId="0" fontId="6" fillId="0" borderId="4" xfId="0" applyFont="1" applyBorder="1" applyAlignment="1">
      <alignment horizontal="distributed" vertical="center"/>
    </xf>
    <xf numFmtId="0" fontId="6" fillId="0" borderId="0" xfId="0" applyFont="1" applyBorder="1" applyAlignment="1">
      <alignment horizontal="distributed" vertical="center"/>
    </xf>
    <xf numFmtId="176" fontId="6" fillId="0" borderId="5" xfId="0" applyNumberFormat="1" applyFont="1" applyBorder="1" applyAlignment="1">
      <alignment vertical="center" wrapText="1"/>
    </xf>
    <xf numFmtId="176" fontId="6" fillId="0" borderId="0" xfId="0" applyNumberFormat="1" applyFont="1" applyAlignment="1">
      <alignment vertical="center" wrapText="1"/>
    </xf>
    <xf numFmtId="176" fontId="6" fillId="0" borderId="4" xfId="0" applyNumberFormat="1" applyFont="1" applyBorder="1" applyAlignment="1">
      <alignment vertical="center" wrapText="1"/>
    </xf>
    <xf numFmtId="176" fontId="6" fillId="0" borderId="0" xfId="0" applyNumberFormat="1" applyFont="1" applyBorder="1" applyAlignment="1">
      <alignment vertical="center" wrapText="1"/>
    </xf>
    <xf numFmtId="176" fontId="6" fillId="0" borderId="6" xfId="0" applyNumberFormat="1" applyFont="1" applyBorder="1" applyAlignment="1">
      <alignment vertical="center" wrapText="1"/>
    </xf>
    <xf numFmtId="49" fontId="6" fillId="0" borderId="0" xfId="0" applyNumberFormat="1" applyFont="1" applyAlignment="1">
      <alignment horizontal="center" vertical="center" wrapText="1"/>
    </xf>
    <xf numFmtId="179" fontId="6" fillId="0" borderId="7" xfId="0" applyNumberFormat="1" applyFont="1" applyBorder="1" applyAlignment="1">
      <alignment horizontal="right" vertical="center"/>
    </xf>
    <xf numFmtId="179" fontId="6" fillId="0" borderId="0" xfId="0" applyNumberFormat="1" applyFont="1" applyBorder="1" applyAlignment="1">
      <alignment horizontal="right" vertical="center"/>
    </xf>
    <xf numFmtId="179" fontId="6" fillId="0" borderId="6" xfId="0" applyNumberFormat="1" applyFont="1" applyBorder="1" applyAlignment="1">
      <alignment horizontal="right" vertical="center"/>
    </xf>
    <xf numFmtId="0" fontId="6" fillId="0" borderId="0" xfId="0" applyFont="1" applyBorder="1" applyAlignment="1">
      <alignment horizontal="right" vertical="center" wrapText="1"/>
    </xf>
    <xf numFmtId="0" fontId="7" fillId="0" borderId="0" xfId="0" applyFont="1" applyBorder="1" applyAlignment="1">
      <alignment horizontal="right" vertical="center"/>
    </xf>
    <xf numFmtId="0" fontId="7" fillId="0" borderId="0" xfId="0" applyFont="1" applyBorder="1" applyAlignment="1">
      <alignment horizontal="distributed" vertical="center"/>
    </xf>
    <xf numFmtId="0" fontId="7" fillId="0" borderId="0" xfId="0" applyFont="1" applyBorder="1" applyAlignment="1">
      <alignment horizontal="right" vertical="center" wrapText="1"/>
    </xf>
    <xf numFmtId="0" fontId="8" fillId="0" borderId="0" xfId="0" applyFont="1" applyAlignment="1">
      <alignment vertical="center"/>
    </xf>
    <xf numFmtId="0" fontId="6" fillId="0" borderId="0" xfId="0" applyFont="1" applyBorder="1" applyAlignment="1">
      <alignment vertical="center" wrapText="1"/>
    </xf>
    <xf numFmtId="49" fontId="6" fillId="0" borderId="0" xfId="0" applyNumberFormat="1" applyFont="1" applyBorder="1" applyAlignment="1">
      <alignment horizontal="center" vertical="center" wrapText="1"/>
    </xf>
    <xf numFmtId="179" fontId="6" fillId="0" borderId="7" xfId="0" applyNumberFormat="1" applyFont="1" applyBorder="1" applyAlignment="1">
      <alignment horizontal="right" vertical="center" wrapText="1"/>
    </xf>
    <xf numFmtId="179" fontId="6" fillId="0" borderId="0" xfId="0" applyNumberFormat="1" applyFont="1" applyBorder="1" applyAlignment="1">
      <alignment horizontal="right" vertical="center" wrapText="1"/>
    </xf>
    <xf numFmtId="179" fontId="6" fillId="0" borderId="6" xfId="0" applyNumberFormat="1" applyFont="1" applyBorder="1" applyAlignment="1">
      <alignment horizontal="right" vertical="center" wrapText="1"/>
    </xf>
    <xf numFmtId="0" fontId="9" fillId="0" borderId="8" xfId="0" applyFont="1" applyBorder="1" applyAlignment="1">
      <alignment horizontal="right" wrapText="1"/>
    </xf>
    <xf numFmtId="0" fontId="9" fillId="0" borderId="8" xfId="0" applyFont="1" applyBorder="1" applyAlignment="1">
      <alignment wrapText="1"/>
    </xf>
    <xf numFmtId="176" fontId="9" fillId="0" borderId="8" xfId="0" applyNumberFormat="1" applyFont="1" applyBorder="1" applyAlignment="1">
      <alignment wrapText="1"/>
    </xf>
    <xf numFmtId="0" fontId="9" fillId="0" borderId="9" xfId="0" applyFont="1" applyBorder="1" applyAlignment="1">
      <alignment horizontal="center" wrapText="1"/>
    </xf>
    <xf numFmtId="49" fontId="7"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vertical="center"/>
    </xf>
    <xf numFmtId="179" fontId="8" fillId="0" borderId="0" xfId="0" applyNumberFormat="1" applyFont="1" applyAlignment="1">
      <alignment vertical="center"/>
    </xf>
    <xf numFmtId="0" fontId="10" fillId="0" borderId="0" xfId="0" applyFont="1"/>
    <xf numFmtId="0" fontId="10" fillId="0" borderId="0" xfId="0" applyFont="1" applyAlignment="1"/>
    <xf numFmtId="0" fontId="10" fillId="0" borderId="9" xfId="0" applyFont="1" applyBorder="1"/>
    <xf numFmtId="0" fontId="10" fillId="0" borderId="0" xfId="0" applyFont="1" applyBorder="1"/>
    <xf numFmtId="179" fontId="6" fillId="0" borderId="0" xfId="0" applyNumberFormat="1" applyFont="1" applyAlignment="1">
      <alignment vertical="center"/>
    </xf>
    <xf numFmtId="0" fontId="10" fillId="0" borderId="0" xfId="0" applyFont="1" applyAlignment="1">
      <alignment horizontal="distributed"/>
    </xf>
    <xf numFmtId="0" fontId="10" fillId="0" borderId="0" xfId="0" applyFont="1" applyAlignment="1">
      <alignment horizontal="distributed" justifyLastLine="1"/>
    </xf>
    <xf numFmtId="0" fontId="6" fillId="0" borderId="3" xfId="0" applyFont="1" applyBorder="1"/>
    <xf numFmtId="0" fontId="10" fillId="0" borderId="8" xfId="0" applyFont="1" applyBorder="1"/>
    <xf numFmtId="0" fontId="12" fillId="0" borderId="0" xfId="0" applyFont="1" applyAlignment="1"/>
    <xf numFmtId="0" fontId="6" fillId="0" borderId="0" xfId="0" applyFont="1" applyBorder="1" applyAlignment="1">
      <alignment horizontal="right" vertical="center"/>
    </xf>
    <xf numFmtId="179" fontId="7" fillId="0" borderId="7" xfId="0" applyNumberFormat="1" applyFont="1" applyBorder="1" applyAlignment="1">
      <alignment horizontal="right" vertical="center"/>
    </xf>
    <xf numFmtId="179" fontId="7" fillId="0" borderId="0" xfId="0" applyNumberFormat="1" applyFont="1" applyBorder="1" applyAlignment="1">
      <alignment horizontal="right" vertical="center"/>
    </xf>
    <xf numFmtId="179" fontId="7" fillId="0" borderId="6" xfId="0" applyNumberFormat="1" applyFont="1" applyBorder="1" applyAlignment="1">
      <alignment horizontal="righ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13" fillId="0" borderId="0" xfId="0" applyFont="1"/>
    <xf numFmtId="0" fontId="14" fillId="0" borderId="0" xfId="0" applyFont="1"/>
    <xf numFmtId="0" fontId="12" fillId="0" borderId="0" xfId="0" applyFont="1" applyAlignment="1">
      <alignment horizontal="left"/>
    </xf>
    <xf numFmtId="0" fontId="9" fillId="0" borderId="0" xfId="0" applyFont="1" applyAlignment="1"/>
    <xf numFmtId="0" fontId="11" fillId="0" borderId="0" xfId="0" applyFont="1" applyAlignment="1">
      <alignment horizontal="distributed" justifyLastLine="1"/>
    </xf>
    <xf numFmtId="0" fontId="0" fillId="0" borderId="0" xfId="0" applyAlignment="1"/>
    <xf numFmtId="0" fontId="6" fillId="0" borderId="0" xfId="0" applyFont="1" applyAlignment="1">
      <alignment vertical="top"/>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Alignment="1">
      <alignment horizontal="justify" vertical="center"/>
    </xf>
    <xf numFmtId="178" fontId="6" fillId="0" borderId="7" xfId="0" applyNumberFormat="1" applyFont="1" applyBorder="1" applyAlignment="1">
      <alignment horizontal="right" vertical="center"/>
    </xf>
    <xf numFmtId="178" fontId="6" fillId="0" borderId="0" xfId="0" applyNumberFormat="1" applyFont="1" applyBorder="1" applyAlignment="1">
      <alignment horizontal="right" vertical="center"/>
    </xf>
    <xf numFmtId="178" fontId="6" fillId="0" borderId="0" xfId="0" applyNumberFormat="1" applyFont="1" applyBorder="1" applyAlignment="1">
      <alignment vertical="center"/>
    </xf>
    <xf numFmtId="178" fontId="6" fillId="0" borderId="6" xfId="0" applyNumberFormat="1" applyFont="1" applyBorder="1" applyAlignment="1">
      <alignment horizontal="right" vertical="center"/>
    </xf>
    <xf numFmtId="0" fontId="6" fillId="0" borderId="7" xfId="0" applyFont="1" applyBorder="1" applyAlignment="1">
      <alignment vertical="center"/>
    </xf>
    <xf numFmtId="0" fontId="6" fillId="0" borderId="6" xfId="0" applyFont="1" applyBorder="1" applyAlignment="1">
      <alignment vertical="center"/>
    </xf>
    <xf numFmtId="41" fontId="6" fillId="0" borderId="7" xfId="0" applyNumberFormat="1" applyFont="1" applyBorder="1" applyAlignment="1">
      <alignment vertical="center"/>
    </xf>
    <xf numFmtId="178" fontId="7"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0" fontId="7" fillId="0" borderId="0" xfId="0" applyFont="1" applyBorder="1" applyAlignment="1">
      <alignment horizontal="justify" vertical="center"/>
    </xf>
    <xf numFmtId="41" fontId="7" fillId="0" borderId="7" xfId="0" applyNumberFormat="1" applyFont="1" applyBorder="1" applyAlignment="1">
      <alignment vertical="center"/>
    </xf>
    <xf numFmtId="178" fontId="7" fillId="0" borderId="0" xfId="0" applyNumberFormat="1" applyFont="1" applyBorder="1" applyAlignment="1">
      <alignment horizontal="right" vertical="center"/>
    </xf>
    <xf numFmtId="41" fontId="7" fillId="0" borderId="0" xfId="0" applyNumberFormat="1" applyFont="1" applyFill="1" applyBorder="1" applyAlignment="1">
      <alignment horizontal="right" vertical="center"/>
    </xf>
    <xf numFmtId="178" fontId="7" fillId="0" borderId="6" xfId="0" applyNumberFormat="1" applyFont="1" applyBorder="1" applyAlignment="1">
      <alignment horizontal="right" vertical="center"/>
    </xf>
    <xf numFmtId="0" fontId="7" fillId="0" borderId="0" xfId="0" applyFont="1" applyBorder="1" applyAlignment="1">
      <alignment horizontal="center" vertical="center"/>
    </xf>
    <xf numFmtId="0" fontId="7" fillId="0" borderId="0" xfId="0" applyFont="1" applyAlignment="1">
      <alignment vertical="center"/>
    </xf>
    <xf numFmtId="0" fontId="6" fillId="0" borderId="0" xfId="0" applyFont="1" applyBorder="1" applyAlignment="1">
      <alignment horizontal="justify" vertical="center"/>
    </xf>
    <xf numFmtId="0" fontId="9" fillId="0" borderId="8" xfId="0" applyFont="1" applyBorder="1" applyAlignment="1">
      <alignment horizontal="justify"/>
    </xf>
    <xf numFmtId="178" fontId="9" fillId="0" borderId="9" xfId="0" applyNumberFormat="1" applyFont="1" applyBorder="1" applyAlignment="1">
      <alignment horizontal="right"/>
    </xf>
    <xf numFmtId="178" fontId="9" fillId="0" borderId="8" xfId="0" applyNumberFormat="1" applyFont="1" applyBorder="1" applyAlignment="1">
      <alignment horizontal="right"/>
    </xf>
    <xf numFmtId="178" fontId="13" fillId="0" borderId="0" xfId="0" applyNumberFormat="1" applyFont="1" applyBorder="1" applyAlignment="1"/>
    <xf numFmtId="178" fontId="9" fillId="0" borderId="0" xfId="0" applyNumberFormat="1" applyFont="1" applyBorder="1" applyAlignment="1">
      <alignment horizontal="right"/>
    </xf>
    <xf numFmtId="178" fontId="9" fillId="0" borderId="18" xfId="0" applyNumberFormat="1" applyFont="1" applyBorder="1" applyAlignment="1">
      <alignment horizontal="right"/>
    </xf>
    <xf numFmtId="0" fontId="9" fillId="0" borderId="8" xfId="0" applyFont="1" applyBorder="1" applyAlignment="1">
      <alignment horizontal="center"/>
    </xf>
    <xf numFmtId="0" fontId="13" fillId="0" borderId="0" xfId="0" applyFont="1" applyAlignment="1">
      <alignment vertical="top"/>
    </xf>
    <xf numFmtId="0" fontId="10" fillId="0" borderId="10" xfId="0" applyFont="1" applyBorder="1"/>
    <xf numFmtId="0" fontId="10" fillId="0" borderId="10" xfId="0" applyFont="1" applyBorder="1" applyAlignment="1"/>
    <xf numFmtId="41" fontId="10" fillId="0" borderId="0" xfId="0" applyNumberFormat="1" applyFont="1"/>
    <xf numFmtId="0" fontId="11" fillId="0" borderId="0" xfId="0" applyFont="1" applyAlignment="1"/>
    <xf numFmtId="178" fontId="10" fillId="0" borderId="0" xfId="0" applyNumberFormat="1" applyFont="1"/>
    <xf numFmtId="0" fontId="6" fillId="0" borderId="0" xfId="0" applyFont="1" applyAlignment="1">
      <alignment horizontal="right" vertical="center"/>
    </xf>
    <xf numFmtId="0" fontId="6" fillId="0" borderId="19" xfId="0" applyFont="1" applyBorder="1" applyAlignment="1">
      <alignment horizontal="center" vertical="center"/>
    </xf>
    <xf numFmtId="0" fontId="6" fillId="0" borderId="0" xfId="0" applyFont="1" applyBorder="1"/>
    <xf numFmtId="0" fontId="6" fillId="0" borderId="14" xfId="0" applyFont="1" applyBorder="1" applyAlignment="1">
      <alignment horizontal="distributed" vertical="center" justifyLastLine="1"/>
    </xf>
    <xf numFmtId="181" fontId="6" fillId="0" borderId="0" xfId="0" applyNumberFormat="1" applyFont="1" applyBorder="1" applyAlignment="1">
      <alignment horizontal="right" vertical="center"/>
    </xf>
    <xf numFmtId="0" fontId="6" fillId="0" borderId="0" xfId="0" applyFont="1" applyFill="1" applyBorder="1" applyAlignment="1">
      <alignment horizontal="distributed" vertical="center"/>
    </xf>
    <xf numFmtId="178" fontId="6" fillId="0" borderId="7" xfId="0" applyNumberFormat="1" applyFont="1" applyFill="1" applyBorder="1" applyAlignment="1" applyProtection="1">
      <alignment horizontal="right" vertical="center"/>
      <protection locked="0"/>
    </xf>
    <xf numFmtId="178" fontId="6" fillId="0" borderId="0" xfId="0" applyNumberFormat="1" applyFont="1" applyFill="1" applyBorder="1" applyAlignment="1" applyProtection="1">
      <alignment horizontal="right" vertical="center"/>
      <protection locked="0"/>
    </xf>
    <xf numFmtId="181" fontId="6" fillId="0" borderId="0" xfId="0" applyNumberFormat="1" applyFont="1" applyFill="1" applyBorder="1" applyAlignment="1" applyProtection="1">
      <alignment horizontal="right" vertical="center"/>
      <protection locked="0"/>
    </xf>
    <xf numFmtId="0" fontId="7" fillId="0" borderId="0" xfId="0" applyFont="1" applyFill="1" applyBorder="1" applyAlignment="1">
      <alignment horizontal="distributed" vertical="center"/>
    </xf>
    <xf numFmtId="178" fontId="7" fillId="0" borderId="7" xfId="0" applyNumberFormat="1" applyFont="1" applyFill="1" applyBorder="1" applyAlignment="1" applyProtection="1">
      <alignment horizontal="right" vertical="center"/>
      <protection locked="0"/>
    </xf>
    <xf numFmtId="178" fontId="7" fillId="0" borderId="0" xfId="0"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right" vertical="center" wrapText="1"/>
    </xf>
    <xf numFmtId="0" fontId="16" fillId="0" borderId="0" xfId="0" applyFont="1" applyFill="1" applyBorder="1" applyAlignment="1">
      <alignment horizontal="distributed" vertical="center"/>
    </xf>
    <xf numFmtId="178" fontId="16" fillId="0" borderId="7" xfId="0" applyNumberFormat="1" applyFont="1" applyFill="1" applyBorder="1" applyAlignment="1">
      <alignment horizontal="right" vertical="center"/>
    </xf>
    <xf numFmtId="178" fontId="16" fillId="0" borderId="0" xfId="0" applyNumberFormat="1" applyFont="1" applyFill="1" applyBorder="1" applyAlignment="1">
      <alignment horizontal="right" vertical="center"/>
    </xf>
    <xf numFmtId="0" fontId="16" fillId="0" borderId="0" xfId="0" applyFont="1" applyAlignment="1">
      <alignment vertical="center"/>
    </xf>
    <xf numFmtId="0" fontId="6" fillId="0" borderId="0" xfId="0" applyFont="1" applyFill="1" applyBorder="1" applyAlignment="1" applyProtection="1">
      <alignment horizontal="right" vertical="center"/>
    </xf>
    <xf numFmtId="178" fontId="6" fillId="0" borderId="7" xfId="0" applyNumberFormat="1" applyFont="1" applyFill="1" applyBorder="1" applyAlignment="1">
      <alignment horizontal="right" vertical="center"/>
    </xf>
    <xf numFmtId="0" fontId="10" fillId="0" borderId="8" xfId="0" applyFont="1" applyBorder="1" applyAlignment="1"/>
    <xf numFmtId="182" fontId="6" fillId="0" borderId="8" xfId="0" applyNumberFormat="1" applyFont="1" applyBorder="1" applyAlignment="1">
      <alignment horizontal="right" vertical="center"/>
    </xf>
    <xf numFmtId="3" fontId="10" fillId="0" borderId="8" xfId="0" applyNumberFormat="1" applyFont="1" applyBorder="1"/>
    <xf numFmtId="0" fontId="6" fillId="0" borderId="10" xfId="0" applyFont="1" applyBorder="1" applyAlignment="1">
      <alignment vertical="center"/>
    </xf>
    <xf numFmtId="0" fontId="6" fillId="0" borderId="0" xfId="0" applyFont="1" applyAlignment="1">
      <alignment horizontal="right" vertical="top"/>
    </xf>
    <xf numFmtId="0" fontId="6" fillId="0" borderId="2" xfId="0" applyFont="1" applyBorder="1" applyAlignment="1">
      <alignment vertical="center"/>
    </xf>
    <xf numFmtId="0" fontId="6" fillId="0" borderId="1" xfId="0" applyFont="1" applyBorder="1" applyAlignment="1">
      <alignment horizontal="center" vertical="center"/>
    </xf>
    <xf numFmtId="183" fontId="6" fillId="0" borderId="0" xfId="0" applyNumberFormat="1" applyFont="1" applyBorder="1" applyAlignment="1">
      <alignment horizontal="justify" vertical="center" wrapText="1"/>
    </xf>
    <xf numFmtId="183" fontId="6" fillId="0" borderId="0" xfId="0" applyNumberFormat="1" applyFont="1" applyFill="1" applyBorder="1" applyAlignment="1">
      <alignment horizontal="justify" vertical="center" wrapText="1"/>
    </xf>
    <xf numFmtId="183" fontId="7" fillId="0" borderId="0" xfId="0" applyNumberFormat="1" applyFont="1" applyFill="1" applyBorder="1" applyAlignment="1">
      <alignment horizontal="justify" vertical="center" wrapText="1"/>
    </xf>
    <xf numFmtId="183" fontId="16" fillId="0" borderId="0" xfId="0" applyNumberFormat="1" applyFont="1" applyFill="1" applyBorder="1" applyAlignment="1" applyProtection="1">
      <alignment horizontal="center" vertical="center" wrapText="1"/>
    </xf>
    <xf numFmtId="183" fontId="16" fillId="0" borderId="0" xfId="0" applyNumberFormat="1" applyFont="1" applyFill="1" applyBorder="1" applyAlignment="1">
      <alignment horizontal="justify" vertical="center" wrapText="1"/>
    </xf>
    <xf numFmtId="178" fontId="6" fillId="0" borderId="0" xfId="0" applyNumberFormat="1" applyFont="1" applyAlignment="1">
      <alignment vertical="center"/>
    </xf>
    <xf numFmtId="0" fontId="6" fillId="0" borderId="8" xfId="0" applyFont="1" applyBorder="1" applyAlignment="1">
      <alignment horizontal="center" vertical="center"/>
    </xf>
    <xf numFmtId="0" fontId="6" fillId="0" borderId="8" xfId="0" applyFont="1" applyBorder="1" applyAlignment="1"/>
    <xf numFmtId="0" fontId="6" fillId="0" borderId="8" xfId="0" applyFont="1" applyBorder="1"/>
    <xf numFmtId="178" fontId="16" fillId="0" borderId="8" xfId="0" applyNumberFormat="1" applyFont="1" applyFill="1" applyBorder="1" applyAlignment="1">
      <alignment horizontal="right" vertical="center"/>
    </xf>
    <xf numFmtId="178" fontId="6" fillId="0" borderId="8" xfId="0" applyNumberFormat="1" applyFont="1" applyFill="1" applyBorder="1" applyAlignment="1"/>
    <xf numFmtId="38" fontId="10" fillId="0" borderId="0" xfId="2" applyFont="1"/>
    <xf numFmtId="38" fontId="6" fillId="0" borderId="0" xfId="2" applyFont="1" applyAlignment="1">
      <alignment vertical="top"/>
    </xf>
    <xf numFmtId="38" fontId="6" fillId="0" borderId="0" xfId="2" applyFont="1"/>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Fill="1"/>
    <xf numFmtId="0" fontId="6" fillId="0" borderId="22" xfId="0" applyFont="1" applyBorder="1" applyAlignment="1">
      <alignment horizontal="center" vertical="center" wrapText="1"/>
    </xf>
    <xf numFmtId="178" fontId="6" fillId="0" borderId="7" xfId="0" applyNumberFormat="1" applyFont="1" applyBorder="1" applyAlignment="1">
      <alignment vertical="center"/>
    </xf>
    <xf numFmtId="184" fontId="6" fillId="0" borderId="0" xfId="0" applyNumberFormat="1" applyFont="1" applyBorder="1" applyAlignment="1">
      <alignment horizontal="right" vertical="center"/>
    </xf>
    <xf numFmtId="41" fontId="6" fillId="0" borderId="0" xfId="0" applyNumberFormat="1" applyFont="1" applyBorder="1" applyAlignment="1">
      <alignment vertical="center"/>
    </xf>
    <xf numFmtId="185" fontId="16" fillId="0" borderId="0" xfId="0" applyNumberFormat="1" applyFont="1" applyBorder="1" applyAlignment="1">
      <alignment vertical="center"/>
    </xf>
    <xf numFmtId="0" fontId="6" fillId="0" borderId="0" xfId="0" applyFont="1" applyFill="1" applyBorder="1" applyAlignment="1">
      <alignment horizontal="right" vertical="center" wrapText="1"/>
    </xf>
    <xf numFmtId="178" fontId="6" fillId="0" borderId="7" xfId="0" applyNumberFormat="1" applyFont="1" applyFill="1" applyBorder="1" applyAlignment="1">
      <alignment vertical="center"/>
    </xf>
    <xf numFmtId="186" fontId="6" fillId="0" borderId="0" xfId="0" applyNumberFormat="1" applyFont="1" applyFill="1" applyBorder="1" applyAlignment="1">
      <alignment horizontal="right" vertical="center"/>
    </xf>
    <xf numFmtId="41" fontId="6" fillId="0" borderId="0" xfId="0" applyNumberFormat="1" applyFont="1" applyFill="1" applyBorder="1" applyAlignment="1">
      <alignment vertical="center"/>
    </xf>
    <xf numFmtId="41" fontId="6" fillId="0" borderId="7" xfId="0" applyNumberFormat="1" applyFont="1" applyFill="1" applyBorder="1" applyAlignment="1" applyProtection="1">
      <alignment horizontal="right" vertical="center"/>
      <protection locked="0"/>
    </xf>
    <xf numFmtId="2" fontId="6" fillId="0" borderId="0" xfId="0" applyNumberFormat="1" applyFont="1" applyFill="1" applyBorder="1" applyAlignment="1" applyProtection="1">
      <alignment vertical="center"/>
      <protection locked="0"/>
    </xf>
    <xf numFmtId="41" fontId="6" fillId="0" borderId="0" xfId="0" applyNumberFormat="1" applyFont="1" applyFill="1" applyBorder="1" applyAlignment="1" applyProtection="1">
      <alignment horizontal="right" vertical="center"/>
      <protection locked="0"/>
    </xf>
    <xf numFmtId="41" fontId="6" fillId="0" borderId="0" xfId="0" applyNumberFormat="1" applyFont="1" applyFill="1" applyBorder="1" applyAlignment="1" applyProtection="1">
      <alignment vertical="center"/>
      <protection locked="0"/>
    </xf>
    <xf numFmtId="0" fontId="7" fillId="0" borderId="0" xfId="0" applyFont="1" applyFill="1" applyBorder="1" applyAlignment="1">
      <alignment horizontal="right" vertical="center" wrapText="1"/>
    </xf>
    <xf numFmtId="41" fontId="7" fillId="0" borderId="7" xfId="0" applyNumberFormat="1" applyFont="1" applyFill="1" applyBorder="1" applyAlignment="1" applyProtection="1">
      <alignment horizontal="right" vertical="center"/>
      <protection locked="0"/>
    </xf>
    <xf numFmtId="186" fontId="6" fillId="0" borderId="0" xfId="0" applyNumberFormat="1" applyFont="1" applyFill="1" applyBorder="1" applyAlignment="1" applyProtection="1">
      <alignment horizontal="right" vertical="center"/>
      <protection locked="0"/>
    </xf>
    <xf numFmtId="41" fontId="7" fillId="0" borderId="0" xfId="0" applyNumberFormat="1" applyFont="1" applyFill="1" applyBorder="1" applyAlignment="1" applyProtection="1">
      <alignment horizontal="right" vertical="center"/>
      <protection locked="0"/>
    </xf>
    <xf numFmtId="41" fontId="7" fillId="0" borderId="0" xfId="0" applyNumberFormat="1" applyFont="1" applyFill="1" applyBorder="1" applyAlignment="1" applyProtection="1">
      <alignment vertical="center"/>
      <protection locked="0"/>
    </xf>
    <xf numFmtId="0" fontId="18" fillId="0" borderId="0" xfId="0" applyFont="1" applyAlignment="1">
      <alignment vertical="center"/>
    </xf>
    <xf numFmtId="186" fontId="16" fillId="0" borderId="0" xfId="0" applyNumberFormat="1" applyFont="1" applyFill="1" applyBorder="1" applyAlignment="1">
      <alignment horizontal="right" vertical="center"/>
    </xf>
    <xf numFmtId="41" fontId="16" fillId="0" borderId="0" xfId="0" applyNumberFormat="1" applyFont="1" applyFill="1" applyBorder="1" applyAlignment="1">
      <alignment horizontal="right" vertical="center"/>
    </xf>
    <xf numFmtId="41" fontId="16" fillId="0" borderId="0" xfId="0" applyNumberFormat="1" applyFont="1" applyFill="1" applyBorder="1" applyAlignment="1">
      <alignment vertical="center"/>
    </xf>
    <xf numFmtId="0" fontId="17" fillId="0" borderId="0" xfId="0" applyFont="1" applyBorder="1" applyAlignment="1">
      <alignment horizontal="center" vertical="center"/>
    </xf>
    <xf numFmtId="186" fontId="6" fillId="0" borderId="0" xfId="0" applyNumberFormat="1" applyFont="1" applyBorder="1" applyAlignment="1">
      <alignment vertical="center"/>
    </xf>
    <xf numFmtId="187"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xf>
    <xf numFmtId="186" fontId="6" fillId="0" borderId="0" xfId="0" applyNumberFormat="1" applyFont="1" applyFill="1" applyBorder="1" applyAlignment="1">
      <alignment vertical="center"/>
    </xf>
    <xf numFmtId="0" fontId="16" fillId="0" borderId="0" xfId="0" applyFont="1" applyFill="1" applyAlignment="1">
      <alignment vertical="center"/>
    </xf>
    <xf numFmtId="186" fontId="16" fillId="0" borderId="0" xfId="0" applyNumberFormat="1" applyFont="1" applyAlignment="1">
      <alignment vertical="center"/>
    </xf>
    <xf numFmtId="0" fontId="16" fillId="0" borderId="0" xfId="0" applyFont="1" applyBorder="1" applyAlignment="1">
      <alignment horizontal="center" vertical="center"/>
    </xf>
    <xf numFmtId="179" fontId="10" fillId="0" borderId="9" xfId="0" applyNumberFormat="1" applyFont="1" applyBorder="1" applyProtection="1">
      <protection locked="0"/>
    </xf>
    <xf numFmtId="179" fontId="10" fillId="0" borderId="8" xfId="0" applyNumberFormat="1" applyFont="1" applyBorder="1" applyProtection="1">
      <protection locked="0"/>
    </xf>
    <xf numFmtId="188" fontId="10" fillId="0" borderId="0" xfId="0" applyNumberFormat="1" applyFont="1"/>
    <xf numFmtId="0" fontId="6" fillId="0" borderId="10" xfId="0" applyFont="1" applyBorder="1" applyAlignment="1">
      <alignment horizontal="right" vertical="center"/>
    </xf>
    <xf numFmtId="189" fontId="10" fillId="0" borderId="0" xfId="3" applyNumberFormat="1" applyFont="1"/>
    <xf numFmtId="0" fontId="4" fillId="0" borderId="0" xfId="4" applyFont="1" applyAlignment="1">
      <alignment vertical="center"/>
    </xf>
    <xf numFmtId="0" fontId="10" fillId="0" borderId="0" xfId="4" applyFont="1" applyAlignment="1">
      <alignment vertical="center"/>
    </xf>
    <xf numFmtId="0" fontId="10" fillId="0" borderId="0" xfId="4" applyFont="1"/>
    <xf numFmtId="0" fontId="4" fillId="0" borderId="0" xfId="4" applyFont="1" applyAlignment="1"/>
    <xf numFmtId="0" fontId="10" fillId="0" borderId="0" xfId="4" applyFont="1" applyAlignment="1"/>
    <xf numFmtId="0" fontId="6" fillId="0" borderId="0" xfId="4" applyFont="1"/>
    <xf numFmtId="0" fontId="6" fillId="0" borderId="0" xfId="4" applyFont="1" applyAlignment="1">
      <alignment vertical="center"/>
    </xf>
    <xf numFmtId="0" fontId="6" fillId="0" borderId="0" xfId="4" applyFont="1" applyAlignment="1">
      <alignment horizontal="right" vertical="center"/>
    </xf>
    <xf numFmtId="0" fontId="6" fillId="0" borderId="10" xfId="4" applyFont="1" applyBorder="1" applyAlignment="1">
      <alignment horizontal="center" wrapText="1"/>
    </xf>
    <xf numFmtId="0" fontId="6" fillId="0" borderId="0" xfId="4" applyFont="1" applyAlignment="1">
      <alignment horizontal="left" vertical="top"/>
    </xf>
    <xf numFmtId="0" fontId="6" fillId="0" borderId="13" xfId="4" applyFont="1" applyBorder="1" applyAlignment="1">
      <alignment horizontal="center" vertical="top" wrapText="1"/>
    </xf>
    <xf numFmtId="183" fontId="6" fillId="0" borderId="0" xfId="4" applyNumberFormat="1" applyFont="1" applyBorder="1" applyAlignment="1">
      <alignment vertical="center"/>
    </xf>
    <xf numFmtId="178" fontId="6" fillId="0" borderId="7" xfId="4" applyNumberFormat="1" applyFont="1" applyBorder="1" applyAlignment="1">
      <alignment vertical="center"/>
    </xf>
    <xf numFmtId="178" fontId="6" fillId="0" borderId="0" xfId="4" applyNumberFormat="1" applyFont="1" applyBorder="1" applyAlignment="1">
      <alignment vertical="center"/>
    </xf>
    <xf numFmtId="0" fontId="6" fillId="0" borderId="0" xfId="4" applyFont="1" applyAlignment="1">
      <alignment horizontal="left" vertical="center"/>
    </xf>
    <xf numFmtId="178" fontId="6" fillId="0" borderId="7" xfId="4" applyNumberFormat="1" applyFont="1" applyFill="1" applyBorder="1" applyAlignment="1">
      <alignment vertical="center"/>
    </xf>
    <xf numFmtId="178" fontId="6" fillId="0" borderId="0" xfId="4" applyNumberFormat="1" applyFont="1" applyFill="1" applyBorder="1" applyAlignment="1">
      <alignment vertical="center"/>
    </xf>
    <xf numFmtId="41" fontId="6" fillId="0" borderId="0" xfId="4" applyNumberFormat="1" applyFont="1" applyFill="1" applyBorder="1" applyAlignment="1">
      <alignment vertical="center"/>
    </xf>
    <xf numFmtId="0" fontId="8" fillId="0" borderId="0" xfId="4" applyFont="1" applyAlignment="1">
      <alignment horizontal="left" vertical="center"/>
    </xf>
    <xf numFmtId="0" fontId="19" fillId="0" borderId="0" xfId="0" applyFont="1"/>
    <xf numFmtId="178" fontId="6" fillId="0" borderId="7" xfId="4" applyNumberFormat="1" applyFont="1" applyFill="1" applyBorder="1" applyAlignment="1" applyProtection="1">
      <alignment vertical="center"/>
      <protection locked="0"/>
    </xf>
    <xf numFmtId="178" fontId="6" fillId="0" borderId="0" xfId="4" applyNumberFormat="1" applyFont="1" applyFill="1" applyBorder="1" applyAlignment="1" applyProtection="1">
      <alignment vertical="center"/>
      <protection locked="0"/>
    </xf>
    <xf numFmtId="41" fontId="6" fillId="0" borderId="0" xfId="4" applyNumberFormat="1" applyFont="1" applyFill="1" applyBorder="1" applyAlignment="1" applyProtection="1">
      <alignment vertical="center"/>
      <protection locked="0"/>
    </xf>
    <xf numFmtId="183" fontId="7" fillId="0" borderId="0" xfId="4" applyNumberFormat="1" applyFont="1" applyBorder="1" applyAlignment="1">
      <alignment vertical="center"/>
    </xf>
    <xf numFmtId="178" fontId="7" fillId="0" borderId="7" xfId="4" applyNumberFormat="1" applyFont="1" applyFill="1" applyBorder="1" applyAlignment="1" applyProtection="1">
      <alignment vertical="center"/>
      <protection locked="0"/>
    </xf>
    <xf numFmtId="178" fontId="7" fillId="0" borderId="0" xfId="4" applyNumberFormat="1" applyFont="1" applyFill="1" applyBorder="1" applyAlignment="1" applyProtection="1">
      <alignment vertical="center"/>
      <protection locked="0"/>
    </xf>
    <xf numFmtId="41" fontId="7" fillId="0" borderId="0" xfId="4" applyNumberFormat="1" applyFont="1" applyFill="1" applyBorder="1" applyAlignment="1" applyProtection="1">
      <alignment vertical="center"/>
      <protection locked="0"/>
    </xf>
    <xf numFmtId="0" fontId="16" fillId="0" borderId="0" xfId="4" applyFont="1" applyBorder="1" applyAlignment="1">
      <alignment horizontal="center" vertical="center"/>
    </xf>
    <xf numFmtId="183" fontId="9" fillId="0" borderId="8" xfId="4" applyNumberFormat="1" applyFont="1" applyBorder="1" applyAlignment="1"/>
    <xf numFmtId="183" fontId="9" fillId="0" borderId="9" xfId="4" applyNumberFormat="1" applyFont="1" applyBorder="1" applyAlignment="1"/>
    <xf numFmtId="0" fontId="13" fillId="0" borderId="0" xfId="4" applyFont="1" applyAlignment="1">
      <alignment horizontal="left" vertical="top"/>
    </xf>
    <xf numFmtId="0" fontId="6" fillId="0" borderId="10" xfId="4" applyFont="1" applyBorder="1" applyAlignment="1"/>
    <xf numFmtId="178" fontId="10" fillId="0" borderId="0" xfId="0" applyNumberFormat="1" applyFont="1" applyBorder="1" applyAlignment="1">
      <alignment horizontal="left"/>
    </xf>
    <xf numFmtId="38" fontId="10" fillId="0" borderId="0" xfId="2" applyFont="1" applyBorder="1"/>
    <xf numFmtId="0" fontId="17" fillId="0" borderId="0" xfId="0" applyFont="1" applyAlignment="1">
      <alignment vertical="top"/>
    </xf>
    <xf numFmtId="0" fontId="17" fillId="0" borderId="0" xfId="0" applyFont="1"/>
    <xf numFmtId="0" fontId="17" fillId="0" borderId="5" xfId="0" applyFont="1" applyBorder="1"/>
    <xf numFmtId="0" fontId="17" fillId="0" borderId="0" xfId="0" applyFont="1" applyBorder="1" applyAlignment="1">
      <alignment vertical="top"/>
    </xf>
    <xf numFmtId="177" fontId="6" fillId="0" borderId="7" xfId="0" applyNumberFormat="1" applyFont="1" applyBorder="1" applyAlignment="1">
      <alignment horizontal="right" vertical="center"/>
    </xf>
    <xf numFmtId="3" fontId="6" fillId="0" borderId="0" xfId="0" applyNumberFormat="1" applyFont="1" applyBorder="1" applyAlignment="1">
      <alignment horizontal="right" vertical="center" wrapText="1"/>
    </xf>
    <xf numFmtId="177" fontId="6" fillId="0" borderId="7" xfId="0" applyNumberFormat="1" applyFont="1" applyBorder="1" applyAlignment="1" applyProtection="1">
      <alignment horizontal="right" vertical="center"/>
      <protection locked="0"/>
    </xf>
    <xf numFmtId="3" fontId="8" fillId="0" borderId="0" xfId="0" applyNumberFormat="1" applyFont="1" applyBorder="1" applyAlignment="1">
      <alignment horizontal="right" vertical="center" wrapText="1"/>
    </xf>
    <xf numFmtId="177" fontId="7" fillId="0" borderId="7" xfId="0" applyNumberFormat="1" applyFont="1" applyFill="1" applyBorder="1" applyAlignment="1" applyProtection="1">
      <alignment horizontal="right" vertical="center"/>
      <protection locked="0"/>
    </xf>
    <xf numFmtId="177" fontId="7" fillId="0" borderId="0"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horizontal="right" vertical="center"/>
      <protection locked="0"/>
    </xf>
    <xf numFmtId="0" fontId="18" fillId="0" borderId="8" xfId="0" applyFont="1" applyBorder="1" applyAlignment="1">
      <alignment horizontal="distributed" vertical="center"/>
    </xf>
    <xf numFmtId="0" fontId="10" fillId="0" borderId="18" xfId="0" applyFont="1" applyBorder="1" applyAlignment="1"/>
    <xf numFmtId="3" fontId="6" fillId="0" borderId="7" xfId="0" applyNumberFormat="1" applyFont="1" applyFill="1" applyBorder="1" applyAlignment="1">
      <alignment horizontal="right"/>
    </xf>
    <xf numFmtId="3" fontId="6" fillId="0" borderId="0" xfId="0" applyNumberFormat="1" applyFont="1" applyFill="1" applyBorder="1" applyAlignment="1">
      <alignment horizontal="right"/>
    </xf>
    <xf numFmtId="3" fontId="8" fillId="0" borderId="0" xfId="0" applyNumberFormat="1" applyFont="1" applyBorder="1" applyAlignment="1">
      <alignment horizontal="right" vertical="top" wrapText="1"/>
    </xf>
    <xf numFmtId="0" fontId="13" fillId="0" borderId="9" xfId="0" applyFont="1" applyBorder="1" applyAlignment="1"/>
    <xf numFmtId="0" fontId="13" fillId="0" borderId="8" xfId="0" applyFont="1" applyBorder="1" applyAlignment="1"/>
    <xf numFmtId="190" fontId="13" fillId="0" borderId="8" xfId="0" applyNumberFormat="1" applyFont="1" applyBorder="1" applyAlignment="1"/>
    <xf numFmtId="38" fontId="13" fillId="0" borderId="8" xfId="2" applyFont="1" applyBorder="1" applyAlignment="1"/>
    <xf numFmtId="0" fontId="0" fillId="0" borderId="0" xfId="0" applyFont="1"/>
    <xf numFmtId="0" fontId="2" fillId="0" borderId="0" xfId="1" applyFont="1" applyAlignment="1" applyProtection="1"/>
    <xf numFmtId="0" fontId="6"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distributed"/>
    </xf>
    <xf numFmtId="0" fontId="10" fillId="0" borderId="0" xfId="0" applyFont="1" applyAlignment="1"/>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Alignment="1">
      <alignment wrapText="1"/>
    </xf>
    <xf numFmtId="0" fontId="6" fillId="0" borderId="0" xfId="0" applyFont="1" applyAlignment="1">
      <alignment vertical="top"/>
    </xf>
    <xf numFmtId="0" fontId="0" fillId="0" borderId="0" xfId="0" applyAlignment="1">
      <alignment vertical="top"/>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Fill="1" applyBorder="1" applyAlignment="1" applyProtection="1">
      <alignment horizontal="right"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right" vertical="center" wrapText="1"/>
    </xf>
    <xf numFmtId="0" fontId="6" fillId="0" borderId="1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Fill="1" applyBorder="1" applyAlignment="1" applyProtection="1">
      <alignment horizontal="right" vertical="center" wrapText="1"/>
    </xf>
    <xf numFmtId="0" fontId="7" fillId="0" borderId="0" xfId="0" applyFont="1" applyFill="1" applyBorder="1" applyAlignment="1" applyProtection="1">
      <alignment horizontal="right" vertical="center" wrapText="1"/>
    </xf>
    <xf numFmtId="183" fontId="7" fillId="0" borderId="0" xfId="0" applyNumberFormat="1" applyFont="1" applyFill="1" applyBorder="1" applyAlignment="1" applyProtection="1">
      <alignment horizontal="right" vertical="center" wrapText="1"/>
    </xf>
    <xf numFmtId="183" fontId="6" fillId="0" borderId="0" xfId="0" applyNumberFormat="1" applyFont="1" applyAlignment="1">
      <alignment horizontal="right" vertical="center" wrapText="1"/>
    </xf>
    <xf numFmtId="183" fontId="6" fillId="0" borderId="0" xfId="0" applyNumberFormat="1" applyFont="1" applyFill="1" applyBorder="1" applyAlignment="1" applyProtection="1">
      <alignment horizontal="right" vertical="center" wrapText="1"/>
    </xf>
    <xf numFmtId="0" fontId="6"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6" fillId="0" borderId="0"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1" xfId="0" applyFont="1" applyBorder="1" applyAlignment="1">
      <alignment horizontal="center" vertical="center" wrapText="1"/>
    </xf>
    <xf numFmtId="0" fontId="6" fillId="0" borderId="5"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4" xfId="0" applyFont="1" applyBorder="1" applyAlignment="1">
      <alignment horizontal="distributed" vertical="center" wrapText="1" justifyLastLine="1"/>
    </xf>
    <xf numFmtId="0" fontId="6" fillId="0" borderId="25" xfId="0" applyFont="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17" fillId="0" borderId="5" xfId="0" applyFont="1" applyBorder="1" applyAlignment="1">
      <alignment horizontal="distributed" vertical="center" wrapText="1" justifyLastLine="1"/>
    </xf>
    <xf numFmtId="0" fontId="17" fillId="0" borderId="7" xfId="0" applyFont="1" applyBorder="1" applyAlignment="1">
      <alignment horizontal="distributed" vertical="center" wrapText="1" justifyLastLine="1"/>
    </xf>
    <xf numFmtId="0" fontId="17" fillId="0" borderId="17" xfId="0" applyFont="1" applyBorder="1" applyAlignment="1">
      <alignment horizontal="distributed" vertical="center" wrapText="1" justifyLastLine="1"/>
    </xf>
    <xf numFmtId="0" fontId="10" fillId="0" borderId="0" xfId="0" applyFont="1" applyBorder="1" applyAlignment="1">
      <alignment horizontal="left"/>
    </xf>
    <xf numFmtId="38" fontId="10" fillId="0" borderId="0" xfId="2" applyFont="1" applyBorder="1" applyAlignment="1">
      <alignment horizontal="center" vertical="center"/>
    </xf>
    <xf numFmtId="0" fontId="6" fillId="0" borderId="20" xfId="4" applyFont="1" applyBorder="1" applyAlignment="1">
      <alignment horizontal="center" vertical="center" wrapText="1"/>
    </xf>
    <xf numFmtId="0" fontId="6" fillId="0" borderId="22" xfId="4" applyFont="1" applyBorder="1" applyAlignment="1">
      <alignment horizontal="center" vertical="center"/>
    </xf>
    <xf numFmtId="183" fontId="6" fillId="0" borderId="0" xfId="4" applyNumberFormat="1" applyFont="1" applyBorder="1" applyAlignment="1">
      <alignment horizontal="center" vertical="center"/>
    </xf>
    <xf numFmtId="183" fontId="7" fillId="0" borderId="0" xfId="4" applyNumberFormat="1" applyFont="1" applyBorder="1" applyAlignment="1">
      <alignment horizontal="center" vertical="center"/>
    </xf>
    <xf numFmtId="0" fontId="6" fillId="0" borderId="10" xfId="4" applyFont="1" applyBorder="1" applyAlignment="1">
      <alignment horizontal="distributed" vertical="center" justifyLastLine="1"/>
    </xf>
    <xf numFmtId="0" fontId="6" fillId="0" borderId="19" xfId="4" applyFont="1" applyBorder="1" applyAlignment="1">
      <alignment horizontal="distributed" vertical="center" justifyLastLine="1"/>
    </xf>
    <xf numFmtId="0" fontId="6" fillId="0" borderId="13" xfId="4" applyFont="1" applyBorder="1" applyAlignment="1">
      <alignment horizontal="distributed" vertical="center" justifyLastLine="1"/>
    </xf>
    <xf numFmtId="0" fontId="6" fillId="0" borderId="21" xfId="4" applyFont="1" applyBorder="1" applyAlignment="1">
      <alignment horizontal="distributed" vertical="center" justifyLastLine="1"/>
    </xf>
    <xf numFmtId="0" fontId="6" fillId="0" borderId="19" xfId="4" applyFont="1" applyBorder="1" applyAlignment="1">
      <alignment horizontal="center" vertical="center" wrapText="1"/>
    </xf>
    <xf numFmtId="0" fontId="6" fillId="0" borderId="21" xfId="4" applyFont="1" applyBorder="1" applyAlignment="1">
      <alignment horizontal="center" vertical="center"/>
    </xf>
    <xf numFmtId="180" fontId="7" fillId="0" borderId="0" xfId="0" applyNumberFormat="1" applyFont="1" applyFill="1" applyAlignment="1" applyProtection="1">
      <alignment vertical="center"/>
      <protection locked="0"/>
    </xf>
    <xf numFmtId="178" fontId="7" fillId="0" borderId="0" xfId="0" applyNumberFormat="1" applyFont="1" applyFill="1" applyBorder="1" applyAlignment="1" applyProtection="1">
      <alignment horizontal="right" vertical="center"/>
      <protection locked="0"/>
    </xf>
    <xf numFmtId="0" fontId="7" fillId="0" borderId="0" xfId="0" applyFont="1" applyBorder="1" applyAlignment="1">
      <alignment horizontal="center" vertical="center"/>
    </xf>
    <xf numFmtId="0" fontId="7" fillId="0" borderId="6" xfId="0" applyFont="1" applyBorder="1" applyAlignment="1">
      <alignment horizontal="center" vertical="center"/>
    </xf>
    <xf numFmtId="182" fontId="7" fillId="0" borderId="7" xfId="0" applyNumberFormat="1" applyFont="1" applyFill="1" applyBorder="1" applyAlignment="1" applyProtection="1">
      <alignment vertical="center"/>
      <protection locked="0"/>
    </xf>
    <xf numFmtId="182" fontId="7" fillId="0" borderId="0" xfId="0" applyNumberFormat="1" applyFont="1" applyFill="1" applyBorder="1" applyAlignment="1" applyProtection="1">
      <alignment vertical="center"/>
      <protection locked="0"/>
    </xf>
    <xf numFmtId="190" fontId="7" fillId="0" borderId="0" xfId="0" applyNumberFormat="1" applyFont="1" applyFill="1" applyAlignment="1" applyProtection="1">
      <alignment vertical="center"/>
      <protection locked="0"/>
    </xf>
    <xf numFmtId="178" fontId="7" fillId="0" borderId="0" xfId="0" applyNumberFormat="1" applyFont="1" applyFill="1" applyAlignment="1" applyProtection="1">
      <alignment vertical="center"/>
      <protection locked="0"/>
    </xf>
    <xf numFmtId="180"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0" fontId="6" fillId="0" borderId="0" xfId="0" applyFont="1" applyBorder="1" applyAlignment="1">
      <alignment horizontal="center" vertical="center"/>
    </xf>
    <xf numFmtId="0" fontId="6" fillId="0" borderId="6" xfId="0" applyFont="1" applyBorder="1" applyAlignment="1">
      <alignment horizontal="center" vertical="center"/>
    </xf>
    <xf numFmtId="182" fontId="6" fillId="0" borderId="7" xfId="0" applyNumberFormat="1" applyFont="1" applyBorder="1" applyAlignment="1" applyProtection="1">
      <alignment vertical="center"/>
      <protection locked="0"/>
    </xf>
    <xf numFmtId="182" fontId="6" fillId="0" borderId="0" xfId="0" applyNumberFormat="1" applyFont="1" applyBorder="1" applyAlignment="1" applyProtection="1">
      <alignment vertical="center"/>
      <protection locked="0"/>
    </xf>
    <xf numFmtId="190" fontId="6" fillId="0" borderId="0" xfId="0" applyNumberFormat="1" applyFont="1" applyAlignment="1" applyProtection="1">
      <alignment vertical="center"/>
      <protection locked="0"/>
    </xf>
    <xf numFmtId="180" fontId="6" fillId="0" borderId="0" xfId="0" applyNumberFormat="1" applyFont="1" applyAlignment="1" applyProtection="1">
      <alignment vertical="center"/>
      <protection locked="0"/>
    </xf>
    <xf numFmtId="178" fontId="6" fillId="0" borderId="0" xfId="0" applyNumberFormat="1" applyFont="1" applyAlignment="1" applyProtection="1">
      <alignment vertical="center"/>
      <protection locked="0"/>
    </xf>
    <xf numFmtId="182" fontId="6" fillId="0" borderId="7" xfId="0" applyNumberFormat="1" applyFont="1" applyBorder="1" applyAlignment="1" applyProtection="1">
      <alignment horizontal="right" vertical="center"/>
      <protection locked="0"/>
    </xf>
    <xf numFmtId="182" fontId="6" fillId="0" borderId="0" xfId="0" applyNumberFormat="1" applyFont="1" applyBorder="1" applyAlignment="1" applyProtection="1">
      <alignment horizontal="right" vertical="center"/>
      <protection locked="0"/>
    </xf>
    <xf numFmtId="190" fontId="6" fillId="0" borderId="0" xfId="0" applyNumberFormat="1" applyFont="1" applyAlignment="1" applyProtection="1">
      <alignment horizontal="right" vertical="center"/>
      <protection locked="0"/>
    </xf>
    <xf numFmtId="180" fontId="6" fillId="0" borderId="0" xfId="0" applyNumberFormat="1" applyFont="1" applyAlignment="1">
      <alignment vertical="center"/>
    </xf>
    <xf numFmtId="178" fontId="6" fillId="0" borderId="0" xfId="0" applyNumberFormat="1" applyFont="1" applyAlignment="1">
      <alignment horizontal="right" vertical="center"/>
    </xf>
    <xf numFmtId="182" fontId="6" fillId="0" borderId="0" xfId="0" applyNumberFormat="1" applyFont="1" applyAlignment="1" applyProtection="1">
      <alignment vertical="center"/>
      <protection locked="0"/>
    </xf>
    <xf numFmtId="182" fontId="6" fillId="0" borderId="7" xfId="0" applyNumberFormat="1" applyFont="1" applyBorder="1" applyAlignment="1">
      <alignment vertical="center"/>
    </xf>
    <xf numFmtId="182" fontId="6" fillId="0" borderId="0" xfId="0" applyNumberFormat="1" applyFont="1" applyAlignment="1">
      <alignment vertical="center"/>
    </xf>
    <xf numFmtId="190" fontId="6" fillId="0" borderId="0" xfId="0" applyNumberFormat="1" applyFont="1" applyAlignment="1">
      <alignment vertical="center"/>
    </xf>
    <xf numFmtId="178" fontId="6" fillId="0" borderId="0" xfId="0" applyNumberFormat="1" applyFont="1" applyAlignment="1">
      <alignment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Font="1" applyFill="1" applyBorder="1" applyAlignment="1">
      <alignment horizontal="center"/>
    </xf>
    <xf numFmtId="0" fontId="6" fillId="0" borderId="23" xfId="0" applyFont="1" applyFill="1" applyBorder="1" applyAlignment="1">
      <alignment horizontal="center"/>
    </xf>
    <xf numFmtId="0" fontId="6" fillId="0" borderId="5"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1"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0" xfId="0" applyFont="1" applyFill="1" applyBorder="1" applyAlignment="1">
      <alignment horizontal="center" vertical="center" wrapText="1"/>
    </xf>
    <xf numFmtId="177" fontId="6" fillId="0" borderId="0" xfId="0" applyNumberFormat="1" applyFont="1" applyAlignment="1" applyProtection="1">
      <alignment horizontal="right" vertical="center"/>
      <protection locked="0"/>
    </xf>
    <xf numFmtId="0" fontId="0" fillId="0" borderId="0" xfId="0" applyFont="1" applyAlignment="1" applyProtection="1">
      <alignment horizontal="right" vertical="center"/>
      <protection locked="0"/>
    </xf>
    <xf numFmtId="177" fontId="7" fillId="0" borderId="0" xfId="0" applyNumberFormat="1" applyFont="1" applyFill="1" applyAlignment="1" applyProtection="1">
      <alignment horizontal="right" vertical="center"/>
      <protection locked="0"/>
    </xf>
    <xf numFmtId="0" fontId="21" fillId="0" borderId="0" xfId="0" applyFont="1" applyFill="1" applyAlignment="1" applyProtection="1">
      <alignment horizontal="right" vertical="center"/>
      <protection locked="0"/>
    </xf>
    <xf numFmtId="177" fontId="6" fillId="0" borderId="0" xfId="0" applyNumberFormat="1" applyFont="1" applyAlignment="1" applyProtection="1">
      <alignment horizontal="center" vertical="center"/>
      <protection locked="0"/>
    </xf>
    <xf numFmtId="177" fontId="6" fillId="0" borderId="0" xfId="0" applyNumberFormat="1" applyFont="1" applyAlignment="1">
      <alignment horizontal="right" vertical="center"/>
    </xf>
    <xf numFmtId="0" fontId="0" fillId="0" borderId="0" xfId="0" applyAlignment="1">
      <alignment horizontal="right" vertical="center"/>
    </xf>
    <xf numFmtId="0" fontId="6" fillId="0" borderId="17" xfId="0" applyFont="1" applyBorder="1" applyAlignment="1">
      <alignment horizontal="center" vertical="top"/>
    </xf>
    <xf numFmtId="0" fontId="6" fillId="0" borderId="21" xfId="0" applyFont="1" applyBorder="1" applyAlignment="1">
      <alignment horizontal="center" vertical="top"/>
    </xf>
    <xf numFmtId="0" fontId="6" fillId="0" borderId="2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0" fontId="5" fillId="0" borderId="0" xfId="0" applyFont="1" applyAlignment="1">
      <alignment horizontal="left" wrapText="1"/>
    </xf>
    <xf numFmtId="0" fontId="6" fillId="0" borderId="8" xfId="0" applyFont="1" applyBorder="1" applyAlignment="1">
      <alignment horizontal="right" vertical="center"/>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wrapText="1"/>
    </xf>
    <xf numFmtId="0" fontId="6" fillId="0" borderId="23" xfId="0" applyFont="1" applyBorder="1" applyAlignment="1">
      <alignment horizontal="center"/>
    </xf>
    <xf numFmtId="0" fontId="6" fillId="0" borderId="4" xfId="0" applyFont="1" applyBorder="1" applyAlignment="1">
      <alignment horizontal="center"/>
    </xf>
  </cellXfs>
  <cellStyles count="5">
    <cellStyle name="パーセント 2" xfId="3"/>
    <cellStyle name="ハイパーリンク" xfId="1" builtinId="8"/>
    <cellStyle name="桁区切り 2" xfId="2"/>
    <cellStyle name="標準" xfId="0" builtinId="0"/>
    <cellStyle name="標準_Sheet1 2" xfId="4"/>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266700</xdr:colOff>
      <xdr:row>27</xdr:row>
      <xdr:rowOff>57150</xdr:rowOff>
    </xdr:from>
    <xdr:to>
      <xdr:col>20</xdr:col>
      <xdr:colOff>19050</xdr:colOff>
      <xdr:row>28</xdr:row>
      <xdr:rowOff>142875</xdr:rowOff>
    </xdr:to>
    <xdr:sp macro="" textlink="">
      <xdr:nvSpPr>
        <xdr:cNvPr id="1443" name="AutoShape 89"/>
        <xdr:cNvSpPr>
          <a:spLocks/>
        </xdr:cNvSpPr>
      </xdr:nvSpPr>
      <xdr:spPr bwMode="auto">
        <a:xfrm>
          <a:off x="13363575" y="63150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15</xdr:row>
      <xdr:rowOff>57150</xdr:rowOff>
    </xdr:from>
    <xdr:to>
      <xdr:col>20</xdr:col>
      <xdr:colOff>19050</xdr:colOff>
      <xdr:row>16</xdr:row>
      <xdr:rowOff>142875</xdr:rowOff>
    </xdr:to>
    <xdr:sp macro="" textlink="">
      <xdr:nvSpPr>
        <xdr:cNvPr id="1444" name="AutoShape 90"/>
        <xdr:cNvSpPr>
          <a:spLocks/>
        </xdr:cNvSpPr>
      </xdr:nvSpPr>
      <xdr:spPr bwMode="auto">
        <a:xfrm>
          <a:off x="13363575" y="31146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17</xdr:row>
      <xdr:rowOff>57150</xdr:rowOff>
    </xdr:from>
    <xdr:to>
      <xdr:col>20</xdr:col>
      <xdr:colOff>19050</xdr:colOff>
      <xdr:row>18</xdr:row>
      <xdr:rowOff>142875</xdr:rowOff>
    </xdr:to>
    <xdr:sp macro="" textlink="">
      <xdr:nvSpPr>
        <xdr:cNvPr id="1445" name="AutoShape 91"/>
        <xdr:cNvSpPr>
          <a:spLocks/>
        </xdr:cNvSpPr>
      </xdr:nvSpPr>
      <xdr:spPr bwMode="auto">
        <a:xfrm>
          <a:off x="13363575" y="36480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29</xdr:row>
      <xdr:rowOff>57150</xdr:rowOff>
    </xdr:from>
    <xdr:to>
      <xdr:col>20</xdr:col>
      <xdr:colOff>19050</xdr:colOff>
      <xdr:row>30</xdr:row>
      <xdr:rowOff>142875</xdr:rowOff>
    </xdr:to>
    <xdr:sp macro="" textlink="">
      <xdr:nvSpPr>
        <xdr:cNvPr id="1446" name="AutoShape 92"/>
        <xdr:cNvSpPr>
          <a:spLocks/>
        </xdr:cNvSpPr>
      </xdr:nvSpPr>
      <xdr:spPr bwMode="auto">
        <a:xfrm>
          <a:off x="13363575" y="68484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19</xdr:row>
      <xdr:rowOff>57150</xdr:rowOff>
    </xdr:from>
    <xdr:to>
      <xdr:col>20</xdr:col>
      <xdr:colOff>19050</xdr:colOff>
      <xdr:row>20</xdr:row>
      <xdr:rowOff>142875</xdr:rowOff>
    </xdr:to>
    <xdr:sp macro="" textlink="">
      <xdr:nvSpPr>
        <xdr:cNvPr id="1447" name="AutoShape 91"/>
        <xdr:cNvSpPr>
          <a:spLocks/>
        </xdr:cNvSpPr>
      </xdr:nvSpPr>
      <xdr:spPr bwMode="auto">
        <a:xfrm>
          <a:off x="13363575" y="41814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31</xdr:row>
      <xdr:rowOff>57150</xdr:rowOff>
    </xdr:from>
    <xdr:to>
      <xdr:col>20</xdr:col>
      <xdr:colOff>19050</xdr:colOff>
      <xdr:row>32</xdr:row>
      <xdr:rowOff>142875</xdr:rowOff>
    </xdr:to>
    <xdr:sp macro="" textlink="">
      <xdr:nvSpPr>
        <xdr:cNvPr id="1448" name="AutoShape 92"/>
        <xdr:cNvSpPr>
          <a:spLocks/>
        </xdr:cNvSpPr>
      </xdr:nvSpPr>
      <xdr:spPr bwMode="auto">
        <a:xfrm>
          <a:off x="13363575" y="73818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11</xdr:row>
      <xdr:rowOff>57150</xdr:rowOff>
    </xdr:from>
    <xdr:to>
      <xdr:col>20</xdr:col>
      <xdr:colOff>19050</xdr:colOff>
      <xdr:row>12</xdr:row>
      <xdr:rowOff>142875</xdr:rowOff>
    </xdr:to>
    <xdr:sp macro="" textlink="">
      <xdr:nvSpPr>
        <xdr:cNvPr id="1449" name="AutoShape 2"/>
        <xdr:cNvSpPr>
          <a:spLocks/>
        </xdr:cNvSpPr>
      </xdr:nvSpPr>
      <xdr:spPr bwMode="auto">
        <a:xfrm>
          <a:off x="13363575" y="20478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13</xdr:row>
      <xdr:rowOff>57150</xdr:rowOff>
    </xdr:from>
    <xdr:to>
      <xdr:col>20</xdr:col>
      <xdr:colOff>19050</xdr:colOff>
      <xdr:row>14</xdr:row>
      <xdr:rowOff>142875</xdr:rowOff>
    </xdr:to>
    <xdr:sp macro="" textlink="">
      <xdr:nvSpPr>
        <xdr:cNvPr id="1450" name="AutoShape 3"/>
        <xdr:cNvSpPr>
          <a:spLocks/>
        </xdr:cNvSpPr>
      </xdr:nvSpPr>
      <xdr:spPr bwMode="auto">
        <a:xfrm>
          <a:off x="13363575" y="25812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23</xdr:row>
      <xdr:rowOff>38100</xdr:rowOff>
    </xdr:from>
    <xdr:to>
      <xdr:col>20</xdr:col>
      <xdr:colOff>19050</xdr:colOff>
      <xdr:row>24</xdr:row>
      <xdr:rowOff>123825</xdr:rowOff>
    </xdr:to>
    <xdr:sp macro="" textlink="">
      <xdr:nvSpPr>
        <xdr:cNvPr id="1451" name="AutoShape 5"/>
        <xdr:cNvSpPr>
          <a:spLocks/>
        </xdr:cNvSpPr>
      </xdr:nvSpPr>
      <xdr:spPr bwMode="auto">
        <a:xfrm>
          <a:off x="13363575" y="522922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25</xdr:row>
      <xdr:rowOff>57150</xdr:rowOff>
    </xdr:from>
    <xdr:to>
      <xdr:col>20</xdr:col>
      <xdr:colOff>19050</xdr:colOff>
      <xdr:row>26</xdr:row>
      <xdr:rowOff>142875</xdr:rowOff>
    </xdr:to>
    <xdr:sp macro="" textlink="">
      <xdr:nvSpPr>
        <xdr:cNvPr id="1452" name="AutoShape 6"/>
        <xdr:cNvSpPr>
          <a:spLocks/>
        </xdr:cNvSpPr>
      </xdr:nvSpPr>
      <xdr:spPr bwMode="auto">
        <a:xfrm>
          <a:off x="13363575" y="57816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13</xdr:row>
      <xdr:rowOff>57150</xdr:rowOff>
    </xdr:from>
    <xdr:to>
      <xdr:col>20</xdr:col>
      <xdr:colOff>19050</xdr:colOff>
      <xdr:row>14</xdr:row>
      <xdr:rowOff>142875</xdr:rowOff>
    </xdr:to>
    <xdr:sp macro="" textlink="">
      <xdr:nvSpPr>
        <xdr:cNvPr id="1453" name="AutoShape 90"/>
        <xdr:cNvSpPr>
          <a:spLocks/>
        </xdr:cNvSpPr>
      </xdr:nvSpPr>
      <xdr:spPr bwMode="auto">
        <a:xfrm>
          <a:off x="13363575" y="25812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15</xdr:row>
      <xdr:rowOff>57150</xdr:rowOff>
    </xdr:from>
    <xdr:to>
      <xdr:col>20</xdr:col>
      <xdr:colOff>19050</xdr:colOff>
      <xdr:row>16</xdr:row>
      <xdr:rowOff>142875</xdr:rowOff>
    </xdr:to>
    <xdr:sp macro="" textlink="">
      <xdr:nvSpPr>
        <xdr:cNvPr id="1454" name="AutoShape 91"/>
        <xdr:cNvSpPr>
          <a:spLocks/>
        </xdr:cNvSpPr>
      </xdr:nvSpPr>
      <xdr:spPr bwMode="auto">
        <a:xfrm>
          <a:off x="13363575" y="31146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17</xdr:row>
      <xdr:rowOff>57150</xdr:rowOff>
    </xdr:from>
    <xdr:to>
      <xdr:col>20</xdr:col>
      <xdr:colOff>19050</xdr:colOff>
      <xdr:row>18</xdr:row>
      <xdr:rowOff>142875</xdr:rowOff>
    </xdr:to>
    <xdr:sp macro="" textlink="">
      <xdr:nvSpPr>
        <xdr:cNvPr id="1455" name="AutoShape 91"/>
        <xdr:cNvSpPr>
          <a:spLocks/>
        </xdr:cNvSpPr>
      </xdr:nvSpPr>
      <xdr:spPr bwMode="auto">
        <a:xfrm>
          <a:off x="13363575" y="36480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25</xdr:row>
      <xdr:rowOff>57150</xdr:rowOff>
    </xdr:from>
    <xdr:to>
      <xdr:col>20</xdr:col>
      <xdr:colOff>19050</xdr:colOff>
      <xdr:row>26</xdr:row>
      <xdr:rowOff>142875</xdr:rowOff>
    </xdr:to>
    <xdr:sp macro="" textlink="">
      <xdr:nvSpPr>
        <xdr:cNvPr id="1456" name="AutoShape 89"/>
        <xdr:cNvSpPr>
          <a:spLocks/>
        </xdr:cNvSpPr>
      </xdr:nvSpPr>
      <xdr:spPr bwMode="auto">
        <a:xfrm>
          <a:off x="13363575" y="57816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27</xdr:row>
      <xdr:rowOff>57150</xdr:rowOff>
    </xdr:from>
    <xdr:to>
      <xdr:col>20</xdr:col>
      <xdr:colOff>19050</xdr:colOff>
      <xdr:row>28</xdr:row>
      <xdr:rowOff>142875</xdr:rowOff>
    </xdr:to>
    <xdr:sp macro="" textlink="">
      <xdr:nvSpPr>
        <xdr:cNvPr id="1457" name="AutoShape 92"/>
        <xdr:cNvSpPr>
          <a:spLocks/>
        </xdr:cNvSpPr>
      </xdr:nvSpPr>
      <xdr:spPr bwMode="auto">
        <a:xfrm>
          <a:off x="13363575" y="63150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266700</xdr:colOff>
      <xdr:row>29</xdr:row>
      <xdr:rowOff>57150</xdr:rowOff>
    </xdr:from>
    <xdr:to>
      <xdr:col>20</xdr:col>
      <xdr:colOff>19050</xdr:colOff>
      <xdr:row>30</xdr:row>
      <xdr:rowOff>142875</xdr:rowOff>
    </xdr:to>
    <xdr:sp macro="" textlink="">
      <xdr:nvSpPr>
        <xdr:cNvPr id="1458" name="AutoShape 92"/>
        <xdr:cNvSpPr>
          <a:spLocks/>
        </xdr:cNvSpPr>
      </xdr:nvSpPr>
      <xdr:spPr bwMode="auto">
        <a:xfrm>
          <a:off x="13363575" y="6848475"/>
          <a:ext cx="47625" cy="352425"/>
        </a:xfrm>
        <a:prstGeom prst="rightBrace">
          <a:avLst>
            <a:gd name="adj1" fmla="val 6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57150</xdr:colOff>
      <xdr:row>23</xdr:row>
      <xdr:rowOff>57150</xdr:rowOff>
    </xdr:from>
    <xdr:to>
      <xdr:col>16</xdr:col>
      <xdr:colOff>238125</xdr:colOff>
      <xdr:row>24</xdr:row>
      <xdr:rowOff>142875</xdr:rowOff>
    </xdr:to>
    <xdr:sp macro="" textlink="">
      <xdr:nvSpPr>
        <xdr:cNvPr id="2" name="AutoShape 2"/>
        <xdr:cNvSpPr>
          <a:spLocks noChangeArrowheads="1"/>
        </xdr:cNvSpPr>
      </xdr:nvSpPr>
      <xdr:spPr bwMode="auto">
        <a:xfrm>
          <a:off x="5991225" y="4200525"/>
          <a:ext cx="742950" cy="295275"/>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1"/>
  <sheetViews>
    <sheetView tabSelected="1" workbookViewId="0"/>
  </sheetViews>
  <sheetFormatPr defaultRowHeight="13.5" x14ac:dyDescent="0.15"/>
  <cols>
    <col min="1" max="1" width="9.125" customWidth="1"/>
  </cols>
  <sheetData>
    <row r="1" spans="1:2" s="58" customFormat="1" ht="14.25" customHeight="1" x14ac:dyDescent="0.15">
      <c r="A1" s="58" t="s">
        <v>181</v>
      </c>
    </row>
    <row r="2" spans="1:2" s="234" customFormat="1" ht="13.5" customHeight="1" x14ac:dyDescent="0.15"/>
    <row r="3" spans="1:2" s="234" customFormat="1" ht="13.5" customHeight="1" x14ac:dyDescent="0.15"/>
    <row r="4" spans="1:2" s="234" customFormat="1" ht="13.5" customHeight="1" x14ac:dyDescent="0.15">
      <c r="A4" s="235" t="s">
        <v>182</v>
      </c>
    </row>
    <row r="5" spans="1:2" s="234" customFormat="1" ht="13.5" customHeight="1" x14ac:dyDescent="0.15">
      <c r="A5" s="235" t="s">
        <v>184</v>
      </c>
    </row>
    <row r="6" spans="1:2" s="234" customFormat="1" ht="13.5" customHeight="1" x14ac:dyDescent="0.15">
      <c r="A6" s="234" t="s">
        <v>185</v>
      </c>
    </row>
    <row r="7" spans="1:2" s="234" customFormat="1" ht="13.5" customHeight="1" x14ac:dyDescent="0.15">
      <c r="B7" s="235" t="s">
        <v>186</v>
      </c>
    </row>
    <row r="8" spans="1:2" s="234" customFormat="1" ht="13.5" customHeight="1" x14ac:dyDescent="0.15">
      <c r="B8" s="235" t="s">
        <v>187</v>
      </c>
    </row>
    <row r="9" spans="1:2" s="234" customFormat="1" ht="13.5" customHeight="1" x14ac:dyDescent="0.15">
      <c r="B9" s="235" t="s">
        <v>188</v>
      </c>
    </row>
    <row r="10" spans="1:2" s="234" customFormat="1" ht="13.5" customHeight="1" x14ac:dyDescent="0.15">
      <c r="B10" s="235" t="s">
        <v>189</v>
      </c>
    </row>
    <row r="11" spans="1:2" s="234" customFormat="1" ht="13.5" customHeight="1" x14ac:dyDescent="0.15">
      <c r="A11" s="235" t="s">
        <v>190</v>
      </c>
    </row>
  </sheetData>
  <phoneticPr fontId="3"/>
  <hyperlinks>
    <hyperlink ref="A4" location="'8-1'!A1" display="８-１．電灯・電力月別契約口数及び使用量"/>
    <hyperlink ref="A5" location="'8-2'!A1" display="８-２. 用途別ガス需要家数及び使用量"/>
    <hyperlink ref="B7" location="'8-3-1'!A1" display="8-3-1 給水状況"/>
    <hyperlink ref="B8" location="'8-3-2'!A1" display="8-3-2 用途別使用水量"/>
    <hyperlink ref="B9" location="'8-3-3'!A1" display="8-3-3 給水量及び水源別取水量"/>
    <hyperlink ref="B10" location="'8-3-4'!A1" display="8-3-4 送配水管延長"/>
    <hyperlink ref="A11" location="'8-4'!A1" display="８-４. 下 水 道 の 概 況"/>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5"/>
  <sheetViews>
    <sheetView zoomScale="85" zoomScaleNormal="85" zoomScaleSheetLayoutView="100" workbookViewId="0"/>
  </sheetViews>
  <sheetFormatPr defaultRowHeight="13.5" x14ac:dyDescent="0.15"/>
  <cols>
    <col min="1" max="1" width="10.875" style="2" customWidth="1"/>
    <col min="2" max="2" width="15.5" style="2" bestFit="1" customWidth="1"/>
    <col min="3" max="3" width="0.5" style="2" customWidth="1"/>
    <col min="4" max="9" width="10.375" style="2" customWidth="1"/>
    <col min="10" max="11" width="0.375" style="2" customWidth="1"/>
    <col min="12" max="19" width="10.25" style="2" customWidth="1"/>
    <col min="20" max="20" width="3.875" style="2" customWidth="1"/>
    <col min="21" max="21" width="3" style="2" customWidth="1"/>
    <col min="22" max="16384" width="9" style="2"/>
  </cols>
  <sheetData>
    <row r="1" spans="1:22" s="40" customFormat="1" ht="19.5" customHeight="1" x14ac:dyDescent="0.2">
      <c r="A1" s="49" t="s">
        <v>183</v>
      </c>
      <c r="B1" s="45"/>
      <c r="C1" s="45"/>
      <c r="D1" s="41"/>
      <c r="F1" s="46"/>
      <c r="G1" s="46"/>
      <c r="H1" s="46"/>
      <c r="I1" s="46"/>
      <c r="J1" s="46"/>
      <c r="K1" s="238"/>
      <c r="L1" s="239"/>
      <c r="M1" s="239"/>
      <c r="N1" s="45"/>
    </row>
    <row r="2" spans="1:22" s="40" customFormat="1" ht="7.5" customHeight="1" x14ac:dyDescent="0.15">
      <c r="A2" s="1"/>
      <c r="E2" s="1"/>
      <c r="F2" s="41"/>
      <c r="G2" s="41"/>
      <c r="H2" s="41"/>
    </row>
    <row r="3" spans="1:22" s="4" customFormat="1" ht="12" customHeight="1" x14ac:dyDescent="0.15">
      <c r="A3" s="3" t="s">
        <v>25</v>
      </c>
    </row>
    <row r="4" spans="1:22" s="4" customFormat="1" ht="12" customHeight="1" x14ac:dyDescent="0.15">
      <c r="A4" s="3" t="s">
        <v>26</v>
      </c>
      <c r="L4" s="4" t="s">
        <v>34</v>
      </c>
    </row>
    <row r="5" spans="1:22" s="4" customFormat="1" ht="12" customHeight="1" x14ac:dyDescent="0.15">
      <c r="A5" s="3" t="s">
        <v>27</v>
      </c>
    </row>
    <row r="6" spans="1:22" s="4" customFormat="1" ht="12" customHeight="1" x14ac:dyDescent="0.15">
      <c r="A6" s="3" t="s">
        <v>28</v>
      </c>
    </row>
    <row r="7" spans="1:22" s="40" customFormat="1" ht="12" customHeight="1" x14ac:dyDescent="0.15">
      <c r="A7" s="3" t="s">
        <v>29</v>
      </c>
    </row>
    <row r="8" spans="1:22" ht="3.75" customHeight="1" x14ac:dyDescent="0.15">
      <c r="A8" s="3"/>
      <c r="B8" s="3"/>
      <c r="C8" s="40"/>
      <c r="D8" s="40"/>
      <c r="E8" s="40"/>
      <c r="F8" s="40"/>
      <c r="G8" s="40"/>
      <c r="H8" s="40"/>
      <c r="I8" s="40"/>
      <c r="J8" s="40"/>
      <c r="K8" s="40"/>
      <c r="L8" s="40"/>
      <c r="M8" s="40"/>
      <c r="N8" s="40"/>
      <c r="O8" s="40"/>
      <c r="P8" s="40"/>
      <c r="Q8" s="40"/>
      <c r="R8" s="40"/>
      <c r="S8" s="40"/>
      <c r="T8" s="40"/>
      <c r="U8" s="40"/>
      <c r="V8" s="40"/>
    </row>
    <row r="9" spans="1:22" s="5" customFormat="1" ht="15" customHeight="1" thickBot="1" x14ac:dyDescent="0.2">
      <c r="A9" s="5" t="s">
        <v>22</v>
      </c>
      <c r="J9" s="6"/>
      <c r="K9" s="6"/>
    </row>
    <row r="10" spans="1:22" s="10" customFormat="1" ht="30" customHeight="1" x14ac:dyDescent="0.15">
      <c r="A10" s="240"/>
      <c r="B10" s="240"/>
      <c r="C10" s="241"/>
      <c r="D10" s="7" t="s">
        <v>2</v>
      </c>
      <c r="E10" s="8" t="s">
        <v>3</v>
      </c>
      <c r="F10" s="7" t="s">
        <v>4</v>
      </c>
      <c r="G10" s="7" t="s">
        <v>5</v>
      </c>
      <c r="H10" s="7" t="s">
        <v>6</v>
      </c>
      <c r="I10" s="7" t="s">
        <v>7</v>
      </c>
      <c r="J10" s="37"/>
      <c r="K10" s="37"/>
      <c r="L10" s="8" t="s">
        <v>8</v>
      </c>
      <c r="M10" s="7" t="s">
        <v>9</v>
      </c>
      <c r="N10" s="7" t="s">
        <v>10</v>
      </c>
      <c r="O10" s="7" t="s">
        <v>11</v>
      </c>
      <c r="P10" s="7" t="s">
        <v>12</v>
      </c>
      <c r="Q10" s="9" t="s">
        <v>13</v>
      </c>
      <c r="R10" s="7" t="s">
        <v>14</v>
      </c>
      <c r="S10" s="7" t="s">
        <v>15</v>
      </c>
      <c r="T10" s="9"/>
      <c r="U10" s="47"/>
    </row>
    <row r="11" spans="1:22" s="5" customFormat="1" ht="21" customHeight="1" x14ac:dyDescent="0.15">
      <c r="A11" s="11" t="s">
        <v>16</v>
      </c>
      <c r="B11" s="12"/>
      <c r="C11" s="12"/>
      <c r="D11" s="13"/>
      <c r="E11" s="14"/>
      <c r="F11" s="14"/>
      <c r="G11" s="14"/>
      <c r="H11" s="15"/>
      <c r="I11" s="15"/>
      <c r="J11" s="16"/>
      <c r="K11" s="16"/>
      <c r="L11" s="15"/>
      <c r="M11" s="15"/>
      <c r="N11" s="16"/>
      <c r="O11" s="16"/>
      <c r="P11" s="16"/>
      <c r="Q11" s="16"/>
      <c r="R11" s="14"/>
      <c r="S11" s="17"/>
      <c r="T11" s="18" t="s">
        <v>0</v>
      </c>
    </row>
    <row r="12" spans="1:22" s="5" customFormat="1" ht="21" customHeight="1" x14ac:dyDescent="0.15">
      <c r="A12" s="50" t="s">
        <v>32</v>
      </c>
      <c r="B12" s="12" t="s">
        <v>17</v>
      </c>
      <c r="C12" s="22"/>
      <c r="D12" s="19">
        <v>462438</v>
      </c>
      <c r="E12" s="20">
        <v>503143</v>
      </c>
      <c r="F12" s="20">
        <v>503833</v>
      </c>
      <c r="G12" s="20">
        <v>504450</v>
      </c>
      <c r="H12" s="20">
        <v>504501</v>
      </c>
      <c r="I12" s="20">
        <v>504886</v>
      </c>
      <c r="J12" s="16"/>
      <c r="K12" s="16"/>
      <c r="L12" s="20">
        <v>504918</v>
      </c>
      <c r="M12" s="20">
        <v>504973</v>
      </c>
      <c r="N12" s="20">
        <v>503642</v>
      </c>
      <c r="O12" s="20">
        <v>503573</v>
      </c>
      <c r="P12" s="20">
        <v>503536</v>
      </c>
      <c r="Q12" s="20">
        <v>504476</v>
      </c>
      <c r="R12" s="20">
        <v>504021</v>
      </c>
      <c r="S12" s="21">
        <v>503143</v>
      </c>
      <c r="T12" s="18" t="s">
        <v>18</v>
      </c>
      <c r="U12" s="236">
        <v>23</v>
      </c>
    </row>
    <row r="13" spans="1:22" s="5" customFormat="1" ht="21" customHeight="1" x14ac:dyDescent="0.15">
      <c r="A13" s="50"/>
      <c r="B13" s="12" t="s">
        <v>19</v>
      </c>
      <c r="C13" s="22"/>
      <c r="D13" s="19">
        <v>30653</v>
      </c>
      <c r="E13" s="20">
        <v>32677</v>
      </c>
      <c r="F13" s="20">
        <v>33354</v>
      </c>
      <c r="G13" s="20">
        <v>33310</v>
      </c>
      <c r="H13" s="20">
        <v>33290</v>
      </c>
      <c r="I13" s="20">
        <v>33296</v>
      </c>
      <c r="J13" s="16"/>
      <c r="K13" s="16"/>
      <c r="L13" s="20">
        <v>33245</v>
      </c>
      <c r="M13" s="20">
        <v>33164</v>
      </c>
      <c r="N13" s="20">
        <v>33124</v>
      </c>
      <c r="O13" s="20">
        <v>33057</v>
      </c>
      <c r="P13" s="20">
        <v>32983</v>
      </c>
      <c r="Q13" s="20">
        <v>32902</v>
      </c>
      <c r="R13" s="20">
        <v>32790</v>
      </c>
      <c r="S13" s="21">
        <v>32677</v>
      </c>
      <c r="T13" s="18" t="s">
        <v>20</v>
      </c>
      <c r="U13" s="236"/>
    </row>
    <row r="14" spans="1:22" s="5" customFormat="1" ht="21" customHeight="1" x14ac:dyDescent="0.15">
      <c r="A14" s="50" t="s">
        <v>24</v>
      </c>
      <c r="B14" s="12" t="s">
        <v>17</v>
      </c>
      <c r="C14" s="22"/>
      <c r="D14" s="19">
        <v>464866</v>
      </c>
      <c r="E14" s="20">
        <v>505736</v>
      </c>
      <c r="F14" s="20">
        <v>504975</v>
      </c>
      <c r="G14" s="20">
        <v>505214</v>
      </c>
      <c r="H14" s="20">
        <v>505500</v>
      </c>
      <c r="I14" s="20">
        <v>505825</v>
      </c>
      <c r="J14" s="16"/>
      <c r="K14" s="16"/>
      <c r="L14" s="20">
        <v>506767</v>
      </c>
      <c r="M14" s="20">
        <v>506925</v>
      </c>
      <c r="N14" s="20">
        <v>506175</v>
      </c>
      <c r="O14" s="20">
        <v>506679</v>
      </c>
      <c r="P14" s="20">
        <v>507150</v>
      </c>
      <c r="Q14" s="20">
        <v>507892</v>
      </c>
      <c r="R14" s="20">
        <v>507349</v>
      </c>
      <c r="S14" s="21">
        <v>505736</v>
      </c>
      <c r="T14" s="28" t="s">
        <v>18</v>
      </c>
      <c r="U14" s="236">
        <v>24</v>
      </c>
    </row>
    <row r="15" spans="1:22" s="5" customFormat="1" ht="21" customHeight="1" x14ac:dyDescent="0.15">
      <c r="A15" s="50"/>
      <c r="B15" s="12" t="s">
        <v>19</v>
      </c>
      <c r="C15" s="22"/>
      <c r="D15" s="19">
        <v>30728</v>
      </c>
      <c r="E15" s="20">
        <v>32156</v>
      </c>
      <c r="F15" s="20">
        <v>32739</v>
      </c>
      <c r="G15" s="20">
        <v>32723</v>
      </c>
      <c r="H15" s="20">
        <v>32713</v>
      </c>
      <c r="I15" s="20">
        <v>32678</v>
      </c>
      <c r="J15" s="16"/>
      <c r="K15" s="16"/>
      <c r="L15" s="20">
        <v>32657</v>
      </c>
      <c r="M15" s="20">
        <v>32611</v>
      </c>
      <c r="N15" s="20">
        <v>32508</v>
      </c>
      <c r="O15" s="20">
        <v>32465</v>
      </c>
      <c r="P15" s="20">
        <v>32438</v>
      </c>
      <c r="Q15" s="20">
        <v>32379</v>
      </c>
      <c r="R15" s="20">
        <v>32267</v>
      </c>
      <c r="S15" s="21">
        <v>32156</v>
      </c>
      <c r="T15" s="28" t="s">
        <v>20</v>
      </c>
      <c r="U15" s="236"/>
    </row>
    <row r="16" spans="1:22" s="5" customFormat="1" ht="21" customHeight="1" x14ac:dyDescent="0.15">
      <c r="A16" s="50" t="s">
        <v>30</v>
      </c>
      <c r="B16" s="12" t="s">
        <v>17</v>
      </c>
      <c r="C16" s="22"/>
      <c r="D16" s="19">
        <v>467459</v>
      </c>
      <c r="E16" s="20">
        <v>508445</v>
      </c>
      <c r="F16" s="20">
        <v>507030</v>
      </c>
      <c r="G16" s="20">
        <v>507828</v>
      </c>
      <c r="H16" s="20">
        <v>508134</v>
      </c>
      <c r="I16" s="20">
        <v>508079</v>
      </c>
      <c r="J16" s="6"/>
      <c r="K16" s="6"/>
      <c r="L16" s="20">
        <v>508871</v>
      </c>
      <c r="M16" s="20">
        <v>508334</v>
      </c>
      <c r="N16" s="20">
        <v>507853</v>
      </c>
      <c r="O16" s="20">
        <v>508559</v>
      </c>
      <c r="P16" s="20">
        <v>508811</v>
      </c>
      <c r="Q16" s="20">
        <v>509344</v>
      </c>
      <c r="R16" s="20">
        <v>509003</v>
      </c>
      <c r="S16" s="21">
        <v>508445</v>
      </c>
      <c r="T16" s="28" t="s">
        <v>18</v>
      </c>
      <c r="U16" s="236">
        <v>25</v>
      </c>
    </row>
    <row r="17" spans="1:22" s="5" customFormat="1" ht="21" customHeight="1" x14ac:dyDescent="0.15">
      <c r="A17" s="50"/>
      <c r="B17" s="12" t="s">
        <v>19</v>
      </c>
      <c r="C17" s="22"/>
      <c r="D17" s="19">
        <v>30228</v>
      </c>
      <c r="E17" s="20">
        <v>31575</v>
      </c>
      <c r="F17" s="20">
        <v>32218</v>
      </c>
      <c r="G17" s="20">
        <v>32210</v>
      </c>
      <c r="H17" s="20">
        <v>32246</v>
      </c>
      <c r="I17" s="20">
        <v>32189</v>
      </c>
      <c r="J17" s="6"/>
      <c r="K17" s="6"/>
      <c r="L17" s="20">
        <v>32168</v>
      </c>
      <c r="M17" s="20">
        <v>32086</v>
      </c>
      <c r="N17" s="20">
        <v>31951</v>
      </c>
      <c r="O17" s="20">
        <v>31908</v>
      </c>
      <c r="P17" s="20">
        <v>31853</v>
      </c>
      <c r="Q17" s="20">
        <v>31800</v>
      </c>
      <c r="R17" s="20">
        <v>31700</v>
      </c>
      <c r="S17" s="21">
        <v>31575</v>
      </c>
      <c r="T17" s="28" t="s">
        <v>20</v>
      </c>
      <c r="U17" s="236"/>
    </row>
    <row r="18" spans="1:22" s="5" customFormat="1" ht="21" customHeight="1" x14ac:dyDescent="0.15">
      <c r="A18" s="50" t="s">
        <v>31</v>
      </c>
      <c r="B18" s="12" t="s">
        <v>17</v>
      </c>
      <c r="C18" s="22"/>
      <c r="D18" s="19">
        <v>468031</v>
      </c>
      <c r="E18" s="20">
        <v>505588</v>
      </c>
      <c r="F18" s="20">
        <v>509637</v>
      </c>
      <c r="G18" s="20">
        <v>510225</v>
      </c>
      <c r="H18" s="20">
        <v>510087</v>
      </c>
      <c r="I18" s="20">
        <v>510389</v>
      </c>
      <c r="J18" s="6"/>
      <c r="K18" s="6"/>
      <c r="L18" s="20">
        <v>510837</v>
      </c>
      <c r="M18" s="20">
        <v>510658</v>
      </c>
      <c r="N18" s="20">
        <v>510450</v>
      </c>
      <c r="O18" s="20">
        <v>510813</v>
      </c>
      <c r="P18" s="20">
        <v>510823</v>
      </c>
      <c r="Q18" s="20">
        <v>511368</v>
      </c>
      <c r="R18" s="20">
        <v>510770</v>
      </c>
      <c r="S18" s="21">
        <v>505588</v>
      </c>
      <c r="T18" s="28" t="s">
        <v>18</v>
      </c>
      <c r="U18" s="236">
        <v>26</v>
      </c>
      <c r="V18" s="44"/>
    </row>
    <row r="19" spans="1:22" s="5" customFormat="1" ht="21" customHeight="1" x14ac:dyDescent="0.15">
      <c r="A19" s="50"/>
      <c r="B19" s="12" t="s">
        <v>19</v>
      </c>
      <c r="C19" s="22"/>
      <c r="D19" s="19">
        <v>29198</v>
      </c>
      <c r="E19" s="20">
        <v>31082</v>
      </c>
      <c r="F19" s="20">
        <v>31580</v>
      </c>
      <c r="G19" s="20">
        <v>31604</v>
      </c>
      <c r="H19" s="20">
        <v>31575</v>
      </c>
      <c r="I19" s="20">
        <v>31556</v>
      </c>
      <c r="J19" s="6"/>
      <c r="K19" s="6"/>
      <c r="L19" s="20">
        <v>31547</v>
      </c>
      <c r="M19" s="20">
        <v>31483</v>
      </c>
      <c r="N19" s="20">
        <v>31412</v>
      </c>
      <c r="O19" s="20">
        <v>31378</v>
      </c>
      <c r="P19" s="20">
        <v>31329</v>
      </c>
      <c r="Q19" s="20">
        <v>31291</v>
      </c>
      <c r="R19" s="20">
        <v>31229</v>
      </c>
      <c r="S19" s="21">
        <v>31082</v>
      </c>
      <c r="T19" s="28" t="s">
        <v>20</v>
      </c>
      <c r="U19" s="236"/>
    </row>
    <row r="20" spans="1:22" s="26" customFormat="1" ht="21" customHeight="1" x14ac:dyDescent="0.15">
      <c r="A20" s="23" t="s">
        <v>33</v>
      </c>
      <c r="B20" s="24" t="s">
        <v>17</v>
      </c>
      <c r="C20" s="25"/>
      <c r="D20" s="51">
        <v>446027</v>
      </c>
      <c r="E20" s="52">
        <v>510855</v>
      </c>
      <c r="F20" s="52">
        <v>510492</v>
      </c>
      <c r="G20" s="52">
        <v>511257</v>
      </c>
      <c r="H20" s="52">
        <v>511047</v>
      </c>
      <c r="I20" s="52">
        <v>511047</v>
      </c>
      <c r="J20" s="38"/>
      <c r="K20" s="38"/>
      <c r="L20" s="52">
        <v>511181</v>
      </c>
      <c r="M20" s="52">
        <v>511487</v>
      </c>
      <c r="N20" s="52">
        <v>511807</v>
      </c>
      <c r="O20" s="52">
        <v>511551</v>
      </c>
      <c r="P20" s="52">
        <v>511481</v>
      </c>
      <c r="Q20" s="52">
        <v>512426</v>
      </c>
      <c r="R20" s="52">
        <v>512216</v>
      </c>
      <c r="S20" s="53">
        <v>510855</v>
      </c>
      <c r="T20" s="36" t="s">
        <v>18</v>
      </c>
      <c r="U20" s="237">
        <v>27</v>
      </c>
      <c r="V20" s="39"/>
    </row>
    <row r="21" spans="1:22" s="26" customFormat="1" ht="21" customHeight="1" x14ac:dyDescent="0.15">
      <c r="A21" s="23"/>
      <c r="B21" s="24" t="s">
        <v>19</v>
      </c>
      <c r="C21" s="25"/>
      <c r="D21" s="51">
        <v>27044</v>
      </c>
      <c r="E21" s="52">
        <v>30676</v>
      </c>
      <c r="F21" s="52">
        <v>31174</v>
      </c>
      <c r="G21" s="52">
        <v>31155</v>
      </c>
      <c r="H21" s="52">
        <v>31152</v>
      </c>
      <c r="I21" s="52">
        <v>31146</v>
      </c>
      <c r="J21" s="38"/>
      <c r="K21" s="38"/>
      <c r="L21" s="52">
        <v>31081</v>
      </c>
      <c r="M21" s="52">
        <v>31012</v>
      </c>
      <c r="N21" s="52">
        <v>30965</v>
      </c>
      <c r="O21" s="52">
        <v>30917</v>
      </c>
      <c r="P21" s="52">
        <v>30889</v>
      </c>
      <c r="Q21" s="52">
        <v>30852</v>
      </c>
      <c r="R21" s="52">
        <v>30759</v>
      </c>
      <c r="S21" s="53">
        <v>30676</v>
      </c>
      <c r="T21" s="36" t="s">
        <v>20</v>
      </c>
      <c r="U21" s="237"/>
    </row>
    <row r="22" spans="1:22" s="5" customFormat="1" ht="21" customHeight="1" x14ac:dyDescent="0.15">
      <c r="A22" s="6"/>
      <c r="B22" s="12"/>
      <c r="C22" s="27"/>
      <c r="D22" s="19"/>
      <c r="E22" s="20"/>
      <c r="F22" s="20"/>
      <c r="G22" s="20"/>
      <c r="H22" s="20"/>
      <c r="I22" s="20"/>
      <c r="J22" s="20"/>
      <c r="K22" s="20"/>
      <c r="L22" s="20"/>
      <c r="M22" s="20"/>
      <c r="N22" s="20"/>
      <c r="O22" s="20"/>
      <c r="P22" s="20"/>
      <c r="Q22" s="20"/>
      <c r="R22" s="20"/>
      <c r="S22" s="21"/>
      <c r="T22" s="28"/>
      <c r="U22" s="236"/>
    </row>
    <row r="23" spans="1:22" s="5" customFormat="1" ht="21" customHeight="1" x14ac:dyDescent="0.15">
      <c r="A23" s="12" t="s">
        <v>21</v>
      </c>
      <c r="B23" s="12"/>
      <c r="C23" s="27"/>
      <c r="D23" s="29"/>
      <c r="E23" s="30"/>
      <c r="F23" s="30"/>
      <c r="G23" s="30"/>
      <c r="H23" s="30"/>
      <c r="I23" s="30"/>
      <c r="J23" s="30"/>
      <c r="K23" s="30"/>
      <c r="L23" s="30"/>
      <c r="M23" s="30"/>
      <c r="N23" s="30"/>
      <c r="O23" s="30"/>
      <c r="P23" s="30"/>
      <c r="Q23" s="30"/>
      <c r="R23" s="30"/>
      <c r="S23" s="31"/>
      <c r="T23" s="28" t="s">
        <v>1</v>
      </c>
      <c r="U23" s="236"/>
    </row>
    <row r="24" spans="1:22" s="5" customFormat="1" ht="21" customHeight="1" x14ac:dyDescent="0.15">
      <c r="A24" s="50" t="s">
        <v>32</v>
      </c>
      <c r="B24" s="12" t="s">
        <v>17</v>
      </c>
      <c r="C24" s="27"/>
      <c r="D24" s="19">
        <v>1849212</v>
      </c>
      <c r="E24" s="20">
        <v>2009603</v>
      </c>
      <c r="F24" s="20">
        <v>179031</v>
      </c>
      <c r="G24" s="20">
        <v>146192</v>
      </c>
      <c r="H24" s="20">
        <v>121045</v>
      </c>
      <c r="I24" s="20">
        <v>168652</v>
      </c>
      <c r="J24" s="30"/>
      <c r="K24" s="30"/>
      <c r="L24" s="20">
        <v>181004</v>
      </c>
      <c r="M24" s="20">
        <v>186613</v>
      </c>
      <c r="N24" s="20">
        <v>141942</v>
      </c>
      <c r="O24" s="20">
        <v>130866</v>
      </c>
      <c r="P24" s="20">
        <v>153334</v>
      </c>
      <c r="Q24" s="20">
        <v>214830</v>
      </c>
      <c r="R24" s="20">
        <v>194870</v>
      </c>
      <c r="S24" s="21">
        <v>191224</v>
      </c>
      <c r="T24" s="18" t="s">
        <v>18</v>
      </c>
      <c r="U24" s="236">
        <v>23</v>
      </c>
    </row>
    <row r="25" spans="1:22" s="5" customFormat="1" ht="21" customHeight="1" x14ac:dyDescent="0.15">
      <c r="A25" s="50"/>
      <c r="B25" s="12" t="s">
        <v>19</v>
      </c>
      <c r="C25" s="27"/>
      <c r="D25" s="19">
        <v>182922</v>
      </c>
      <c r="E25" s="20">
        <v>194502</v>
      </c>
      <c r="F25" s="20">
        <v>14865</v>
      </c>
      <c r="G25" s="20">
        <v>12107</v>
      </c>
      <c r="H25" s="20">
        <v>11314</v>
      </c>
      <c r="I25" s="20">
        <v>20724</v>
      </c>
      <c r="J25" s="30"/>
      <c r="K25" s="30"/>
      <c r="L25" s="20">
        <v>22915</v>
      </c>
      <c r="M25" s="20">
        <v>22948</v>
      </c>
      <c r="N25" s="20">
        <v>14943</v>
      </c>
      <c r="O25" s="20">
        <v>11120</v>
      </c>
      <c r="P25" s="20">
        <v>12500</v>
      </c>
      <c r="Q25" s="20">
        <v>17404</v>
      </c>
      <c r="R25" s="20">
        <v>17156</v>
      </c>
      <c r="S25" s="21">
        <v>16505</v>
      </c>
      <c r="T25" s="18" t="s">
        <v>20</v>
      </c>
      <c r="U25" s="236"/>
    </row>
    <row r="26" spans="1:22" s="5" customFormat="1" ht="21" customHeight="1" x14ac:dyDescent="0.15">
      <c r="A26" s="50" t="s">
        <v>24</v>
      </c>
      <c r="B26" s="12" t="s">
        <v>17</v>
      </c>
      <c r="C26" s="22"/>
      <c r="D26" s="19">
        <v>1812675</v>
      </c>
      <c r="E26" s="20">
        <v>1968881</v>
      </c>
      <c r="F26" s="20">
        <v>165658</v>
      </c>
      <c r="G26" s="20">
        <v>143878</v>
      </c>
      <c r="H26" s="20">
        <v>116294</v>
      </c>
      <c r="I26" s="20">
        <v>137195</v>
      </c>
      <c r="J26" s="6"/>
      <c r="K26" s="6"/>
      <c r="L26" s="20">
        <v>198916</v>
      </c>
      <c r="M26" s="20">
        <v>180781</v>
      </c>
      <c r="N26" s="20">
        <v>127112</v>
      </c>
      <c r="O26" s="20">
        <v>138546</v>
      </c>
      <c r="P26" s="20">
        <v>173514</v>
      </c>
      <c r="Q26" s="20">
        <v>227157</v>
      </c>
      <c r="R26" s="20">
        <v>190067</v>
      </c>
      <c r="S26" s="21">
        <v>169763</v>
      </c>
      <c r="T26" s="28" t="s">
        <v>18</v>
      </c>
      <c r="U26" s="236">
        <v>24</v>
      </c>
    </row>
    <row r="27" spans="1:22" s="5" customFormat="1" ht="21" customHeight="1" x14ac:dyDescent="0.15">
      <c r="A27" s="50"/>
      <c r="B27" s="12" t="s">
        <v>19</v>
      </c>
      <c r="C27" s="22"/>
      <c r="D27" s="19">
        <v>176217</v>
      </c>
      <c r="E27" s="20">
        <v>186278</v>
      </c>
      <c r="F27" s="20">
        <v>13592</v>
      </c>
      <c r="G27" s="20">
        <v>11952</v>
      </c>
      <c r="H27" s="20">
        <v>11221</v>
      </c>
      <c r="I27" s="20">
        <v>15564</v>
      </c>
      <c r="J27" s="6"/>
      <c r="K27" s="6"/>
      <c r="L27" s="20">
        <v>24541</v>
      </c>
      <c r="M27" s="20">
        <v>22057</v>
      </c>
      <c r="N27" s="20">
        <v>13584</v>
      </c>
      <c r="O27" s="20">
        <v>11188</v>
      </c>
      <c r="P27" s="20">
        <v>14155</v>
      </c>
      <c r="Q27" s="20">
        <v>17960</v>
      </c>
      <c r="R27" s="20">
        <v>16188</v>
      </c>
      <c r="S27" s="21">
        <v>14277</v>
      </c>
      <c r="T27" s="28" t="s">
        <v>20</v>
      </c>
      <c r="U27" s="236"/>
    </row>
    <row r="28" spans="1:22" s="5" customFormat="1" ht="21" customHeight="1" x14ac:dyDescent="0.15">
      <c r="A28" s="50" t="s">
        <v>30</v>
      </c>
      <c r="B28" s="12" t="s">
        <v>17</v>
      </c>
      <c r="C28" s="22"/>
      <c r="D28" s="19">
        <v>1795792</v>
      </c>
      <c r="E28" s="20">
        <v>1950605</v>
      </c>
      <c r="F28" s="20">
        <v>146372</v>
      </c>
      <c r="G28" s="20">
        <v>151674</v>
      </c>
      <c r="H28" s="20">
        <v>118035</v>
      </c>
      <c r="I28" s="20">
        <v>139780</v>
      </c>
      <c r="J28" s="6"/>
      <c r="K28" s="6"/>
      <c r="L28" s="20">
        <v>205323</v>
      </c>
      <c r="M28" s="20">
        <v>172486</v>
      </c>
      <c r="N28" s="20">
        <v>129226</v>
      </c>
      <c r="O28" s="20">
        <v>143992</v>
      </c>
      <c r="P28" s="20">
        <v>154202</v>
      </c>
      <c r="Q28" s="20">
        <v>226596</v>
      </c>
      <c r="R28" s="20">
        <v>193059</v>
      </c>
      <c r="S28" s="21">
        <v>169861</v>
      </c>
      <c r="T28" s="28" t="s">
        <v>18</v>
      </c>
      <c r="U28" s="236">
        <v>25</v>
      </c>
    </row>
    <row r="29" spans="1:22" s="5" customFormat="1" ht="21" customHeight="1" x14ac:dyDescent="0.15">
      <c r="A29" s="50"/>
      <c r="B29" s="12" t="s">
        <v>19</v>
      </c>
      <c r="C29" s="22"/>
      <c r="D29" s="19">
        <v>175347</v>
      </c>
      <c r="E29" s="20">
        <v>184785</v>
      </c>
      <c r="F29" s="20">
        <v>11496</v>
      </c>
      <c r="G29" s="20">
        <v>12191</v>
      </c>
      <c r="H29" s="20">
        <v>12365</v>
      </c>
      <c r="I29" s="20">
        <v>16502</v>
      </c>
      <c r="J29" s="6">
        <v>22915</v>
      </c>
      <c r="K29" s="6">
        <v>22948</v>
      </c>
      <c r="L29" s="20">
        <v>24888</v>
      </c>
      <c r="M29" s="20">
        <v>20151</v>
      </c>
      <c r="N29" s="20">
        <v>14338</v>
      </c>
      <c r="O29" s="20">
        <v>12011</v>
      </c>
      <c r="P29" s="20">
        <v>12543</v>
      </c>
      <c r="Q29" s="20">
        <v>17797</v>
      </c>
      <c r="R29" s="20">
        <v>16177</v>
      </c>
      <c r="S29" s="21">
        <v>14326</v>
      </c>
      <c r="T29" s="28" t="s">
        <v>20</v>
      </c>
      <c r="U29" s="236"/>
    </row>
    <row r="30" spans="1:22" s="5" customFormat="1" ht="21" customHeight="1" x14ac:dyDescent="0.15">
      <c r="A30" s="50" t="s">
        <v>31</v>
      </c>
      <c r="B30" s="12" t="s">
        <v>17</v>
      </c>
      <c r="C30" s="22"/>
      <c r="D30" s="19">
        <v>1686572</v>
      </c>
      <c r="E30" s="20">
        <v>1831753</v>
      </c>
      <c r="F30" s="20">
        <v>144124</v>
      </c>
      <c r="G30" s="20">
        <v>137348</v>
      </c>
      <c r="H30" s="20">
        <v>113540</v>
      </c>
      <c r="I30" s="20">
        <v>130023</v>
      </c>
      <c r="J30" s="6"/>
      <c r="K30" s="6"/>
      <c r="L30" s="20">
        <v>183324</v>
      </c>
      <c r="M30" s="20">
        <v>149280</v>
      </c>
      <c r="N30" s="20">
        <v>124567</v>
      </c>
      <c r="O30" s="20">
        <v>133264</v>
      </c>
      <c r="P30" s="20">
        <v>145455</v>
      </c>
      <c r="Q30" s="20">
        <v>226281</v>
      </c>
      <c r="R30" s="20">
        <v>184854</v>
      </c>
      <c r="S30" s="21">
        <v>159694</v>
      </c>
      <c r="T30" s="28" t="s">
        <v>18</v>
      </c>
      <c r="U30" s="236">
        <v>26</v>
      </c>
      <c r="V30" s="44"/>
    </row>
    <row r="31" spans="1:22" s="5" customFormat="1" ht="21" customHeight="1" x14ac:dyDescent="0.15">
      <c r="A31" s="50"/>
      <c r="B31" s="12" t="s">
        <v>19</v>
      </c>
      <c r="C31" s="22"/>
      <c r="D31" s="19">
        <v>162529</v>
      </c>
      <c r="E31" s="20">
        <v>171067</v>
      </c>
      <c r="F31" s="20">
        <v>11399</v>
      </c>
      <c r="G31" s="20">
        <v>11058</v>
      </c>
      <c r="H31" s="20">
        <v>11389</v>
      </c>
      <c r="I31" s="20">
        <v>15094</v>
      </c>
      <c r="J31" s="6"/>
      <c r="K31" s="6"/>
      <c r="L31" s="20">
        <v>22136</v>
      </c>
      <c r="M31" s="20">
        <v>17411</v>
      </c>
      <c r="N31" s="20">
        <v>12963</v>
      </c>
      <c r="O31" s="20">
        <v>10940</v>
      </c>
      <c r="P31" s="20">
        <v>11726</v>
      </c>
      <c r="Q31" s="20">
        <v>17687</v>
      </c>
      <c r="R31" s="20">
        <v>15714</v>
      </c>
      <c r="S31" s="21">
        <v>13550</v>
      </c>
      <c r="T31" s="28" t="s">
        <v>20</v>
      </c>
      <c r="U31" s="236"/>
      <c r="V31" s="44"/>
    </row>
    <row r="32" spans="1:22" s="26" customFormat="1" ht="21" customHeight="1" x14ac:dyDescent="0.15">
      <c r="A32" s="23" t="s">
        <v>33</v>
      </c>
      <c r="B32" s="24" t="s">
        <v>17</v>
      </c>
      <c r="C32" s="25"/>
      <c r="D32" s="51">
        <v>1529691</v>
      </c>
      <c r="E32" s="52">
        <v>1754062</v>
      </c>
      <c r="F32" s="52">
        <v>149320</v>
      </c>
      <c r="G32" s="52">
        <v>133850</v>
      </c>
      <c r="H32" s="52">
        <v>107954</v>
      </c>
      <c r="I32" s="52">
        <v>126262</v>
      </c>
      <c r="J32" s="38"/>
      <c r="K32" s="38"/>
      <c r="L32" s="52">
        <v>185618</v>
      </c>
      <c r="M32" s="52">
        <v>143960</v>
      </c>
      <c r="N32" s="52">
        <v>118415</v>
      </c>
      <c r="O32" s="52">
        <v>125180</v>
      </c>
      <c r="P32" s="52">
        <v>143529</v>
      </c>
      <c r="Q32" s="52">
        <v>195193</v>
      </c>
      <c r="R32" s="52">
        <v>173169</v>
      </c>
      <c r="S32" s="53">
        <v>161858</v>
      </c>
      <c r="T32" s="36" t="s">
        <v>18</v>
      </c>
      <c r="U32" s="237">
        <v>27</v>
      </c>
      <c r="V32" s="39"/>
    </row>
    <row r="33" spans="1:22" s="26" customFormat="1" ht="21" customHeight="1" x14ac:dyDescent="0.15">
      <c r="A33" s="23"/>
      <c r="B33" s="24" t="s">
        <v>19</v>
      </c>
      <c r="C33" s="25"/>
      <c r="D33" s="51">
        <v>142770</v>
      </c>
      <c r="E33" s="52">
        <v>161956</v>
      </c>
      <c r="F33" s="52">
        <v>12106</v>
      </c>
      <c r="G33" s="52">
        <v>11480</v>
      </c>
      <c r="H33" s="52">
        <v>11079</v>
      </c>
      <c r="I33" s="52">
        <v>14135</v>
      </c>
      <c r="J33" s="38"/>
      <c r="K33" s="38"/>
      <c r="L33" s="52">
        <v>21953</v>
      </c>
      <c r="M33" s="52">
        <v>16266</v>
      </c>
      <c r="N33" s="52">
        <v>11435</v>
      </c>
      <c r="O33" s="52">
        <v>10210</v>
      </c>
      <c r="P33" s="52">
        <v>11348</v>
      </c>
      <c r="Q33" s="52">
        <v>14961</v>
      </c>
      <c r="R33" s="52">
        <v>14399</v>
      </c>
      <c r="S33" s="53">
        <v>13406</v>
      </c>
      <c r="T33" s="36" t="s">
        <v>20</v>
      </c>
      <c r="U33" s="237"/>
      <c r="V33" s="39"/>
    </row>
    <row r="34" spans="1:22" ht="3" customHeight="1" thickBot="1" x14ac:dyDescent="0.2">
      <c r="A34" s="32"/>
      <c r="B34" s="32"/>
      <c r="C34" s="33"/>
      <c r="D34" s="42"/>
      <c r="E34" s="34"/>
      <c r="F34" s="34"/>
      <c r="G34" s="34"/>
      <c r="H34" s="34"/>
      <c r="I34" s="34"/>
      <c r="J34" s="34"/>
      <c r="K34" s="34"/>
      <c r="L34" s="34"/>
      <c r="M34" s="34"/>
      <c r="N34" s="34"/>
      <c r="O34" s="34"/>
      <c r="P34" s="34"/>
      <c r="Q34" s="34"/>
      <c r="R34" s="34"/>
      <c r="S34" s="34"/>
      <c r="T34" s="35"/>
      <c r="U34" s="48"/>
      <c r="V34" s="40"/>
    </row>
    <row r="35" spans="1:22" ht="13.5" customHeight="1" x14ac:dyDescent="0.15">
      <c r="A35" s="5" t="s">
        <v>23</v>
      </c>
      <c r="B35" s="5"/>
      <c r="C35" s="40"/>
      <c r="D35" s="40"/>
      <c r="E35" s="40"/>
      <c r="F35" s="40"/>
      <c r="G35" s="40"/>
      <c r="H35" s="40"/>
      <c r="I35" s="40"/>
      <c r="J35" s="43"/>
      <c r="K35" s="43"/>
      <c r="L35" s="40"/>
      <c r="M35" s="40"/>
      <c r="N35" s="40"/>
      <c r="O35" s="40"/>
      <c r="P35" s="40"/>
      <c r="Q35" s="40"/>
      <c r="R35" s="40"/>
      <c r="S35" s="40"/>
      <c r="T35" s="40"/>
      <c r="U35" s="40"/>
      <c r="V35" s="40"/>
    </row>
  </sheetData>
  <mergeCells count="13">
    <mergeCell ref="K1:M1"/>
    <mergeCell ref="A10:C10"/>
    <mergeCell ref="U22:U23"/>
    <mergeCell ref="U16:U17"/>
    <mergeCell ref="U18:U19"/>
    <mergeCell ref="U20:U21"/>
    <mergeCell ref="U12:U13"/>
    <mergeCell ref="U14:U15"/>
    <mergeCell ref="U24:U25"/>
    <mergeCell ref="U26:U27"/>
    <mergeCell ref="U32:U33"/>
    <mergeCell ref="U30:U31"/>
    <mergeCell ref="U28:U29"/>
  </mergeCells>
  <phoneticPr fontId="3"/>
  <pageMargins left="0.39370078740157483" right="0.39370078740157483" top="0.98425196850393704" bottom="0.98425196850393704" header="0.51181102362204722" footer="0.51181102362204722"/>
  <pageSetup paperSize="9" orientation="portrait" horizontalDpi="4294967293" r:id="rId1"/>
  <headerFooter alignWithMargins="0"/>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90" zoomScaleNormal="90" zoomScaleSheetLayoutView="100" workbookViewId="0"/>
  </sheetViews>
  <sheetFormatPr defaultRowHeight="13.5" x14ac:dyDescent="0.15"/>
  <cols>
    <col min="1" max="1" width="16.75" style="40" customWidth="1"/>
    <col min="2" max="4" width="24.25" style="40" customWidth="1"/>
    <col min="5" max="5" width="0.625" style="40" customWidth="1"/>
    <col min="6" max="6" width="0.625" style="41" customWidth="1"/>
    <col min="7" max="9" width="25.625" style="40" customWidth="1"/>
    <col min="10" max="10" width="7.875" style="40" customWidth="1"/>
    <col min="11" max="16384" width="9" style="40"/>
  </cols>
  <sheetData>
    <row r="1" spans="1:11" ht="18.75" customHeight="1" x14ac:dyDescent="0.2">
      <c r="A1" s="59" t="s">
        <v>35</v>
      </c>
      <c r="B1" s="46"/>
      <c r="C1" s="46"/>
      <c r="D1" s="46"/>
      <c r="F1" s="60"/>
      <c r="G1" s="61"/>
      <c r="H1" s="46"/>
    </row>
    <row r="2" spans="1:11" ht="10.5" customHeight="1" x14ac:dyDescent="0.15">
      <c r="F2" s="60"/>
    </row>
    <row r="3" spans="1:11" ht="10.5" customHeight="1" x14ac:dyDescent="0.15">
      <c r="A3" s="242" t="s">
        <v>36</v>
      </c>
      <c r="B3" s="242"/>
      <c r="C3" s="242"/>
      <c r="D3" s="242"/>
      <c r="F3" s="60"/>
      <c r="G3" s="243" t="s">
        <v>37</v>
      </c>
      <c r="H3" s="244"/>
      <c r="I3" s="244"/>
      <c r="J3" s="244"/>
    </row>
    <row r="4" spans="1:11" s="62" customFormat="1" ht="11.1" customHeight="1" x14ac:dyDescent="0.15">
      <c r="A4" s="242"/>
      <c r="B4" s="242"/>
      <c r="C4" s="242"/>
      <c r="D4" s="242"/>
      <c r="E4" s="41"/>
      <c r="F4" s="41"/>
      <c r="G4" s="244"/>
      <c r="H4" s="244"/>
      <c r="I4" s="244"/>
      <c r="J4" s="244"/>
      <c r="K4" s="41"/>
    </row>
    <row r="5" spans="1:11" ht="10.5" customHeight="1" x14ac:dyDescent="0.15">
      <c r="F5" s="60"/>
    </row>
    <row r="6" spans="1:11" s="5" customFormat="1" ht="15" customHeight="1" thickBot="1" x14ac:dyDescent="0.2">
      <c r="A6" s="5" t="s">
        <v>38</v>
      </c>
    </row>
    <row r="7" spans="1:11" s="10" customFormat="1" ht="15" customHeight="1" x14ac:dyDescent="0.15">
      <c r="A7" s="245" t="s">
        <v>39</v>
      </c>
      <c r="B7" s="247" t="s">
        <v>40</v>
      </c>
      <c r="C7" s="248"/>
      <c r="D7" s="248"/>
      <c r="E7" s="56"/>
      <c r="F7" s="56"/>
      <c r="G7" s="248" t="s">
        <v>41</v>
      </c>
      <c r="H7" s="248"/>
      <c r="I7" s="249"/>
      <c r="J7" s="250" t="s">
        <v>42</v>
      </c>
      <c r="K7" s="63"/>
    </row>
    <row r="8" spans="1:11" s="10" customFormat="1" ht="15" customHeight="1" x14ac:dyDescent="0.15">
      <c r="A8" s="246"/>
      <c r="B8" s="64" t="s">
        <v>43</v>
      </c>
      <c r="C8" s="65" t="s">
        <v>44</v>
      </c>
      <c r="D8" s="65" t="s">
        <v>45</v>
      </c>
      <c r="E8" s="56"/>
      <c r="F8" s="56"/>
      <c r="G8" s="65" t="s">
        <v>43</v>
      </c>
      <c r="H8" s="65" t="s">
        <v>44</v>
      </c>
      <c r="I8" s="66" t="s">
        <v>45</v>
      </c>
      <c r="J8" s="251"/>
      <c r="K8" s="63"/>
    </row>
    <row r="9" spans="1:11" s="10" customFormat="1" ht="2.25" customHeight="1" x14ac:dyDescent="0.15">
      <c r="A9" s="67"/>
      <c r="B9" s="68"/>
      <c r="C9" s="37"/>
      <c r="D9" s="37"/>
      <c r="E9" s="56"/>
      <c r="F9" s="56"/>
      <c r="G9" s="37"/>
      <c r="H9" s="37"/>
      <c r="I9" s="37"/>
      <c r="J9" s="68"/>
      <c r="K9" s="63"/>
    </row>
    <row r="10" spans="1:11" s="5" customFormat="1" ht="12.75" customHeight="1" x14ac:dyDescent="0.15">
      <c r="A10" s="69" t="s">
        <v>46</v>
      </c>
      <c r="B10" s="70">
        <v>311231</v>
      </c>
      <c r="C10" s="71">
        <v>301401</v>
      </c>
      <c r="D10" s="71">
        <v>9830</v>
      </c>
      <c r="E10" s="72"/>
      <c r="F10" s="72"/>
      <c r="G10" s="71">
        <v>475176358</v>
      </c>
      <c r="H10" s="71">
        <v>112533766</v>
      </c>
      <c r="I10" s="73">
        <v>362642592</v>
      </c>
      <c r="J10" s="67">
        <v>26</v>
      </c>
    </row>
    <row r="11" spans="1:11" s="26" customFormat="1" ht="12.75" customHeight="1" x14ac:dyDescent="0.15">
      <c r="A11" s="69" t="s">
        <v>47</v>
      </c>
      <c r="B11" s="70">
        <v>312094</v>
      </c>
      <c r="C11" s="71">
        <v>302257</v>
      </c>
      <c r="D11" s="71">
        <v>9837</v>
      </c>
      <c r="E11" s="72"/>
      <c r="F11" s="72"/>
      <c r="G11" s="71">
        <v>464656168</v>
      </c>
      <c r="H11" s="71">
        <v>106638572</v>
      </c>
      <c r="I11" s="73">
        <v>358017596</v>
      </c>
      <c r="J11" s="67">
        <v>27</v>
      </c>
    </row>
    <row r="12" spans="1:11" s="5" customFormat="1" ht="12.75" customHeight="1" x14ac:dyDescent="0.15">
      <c r="A12" s="69" t="s">
        <v>48</v>
      </c>
      <c r="B12" s="70">
        <v>312929</v>
      </c>
      <c r="C12" s="71">
        <v>303096</v>
      </c>
      <c r="D12" s="71">
        <v>9833</v>
      </c>
      <c r="E12" s="72"/>
      <c r="F12" s="72"/>
      <c r="G12" s="71">
        <v>469087496</v>
      </c>
      <c r="H12" s="71">
        <v>106807945</v>
      </c>
      <c r="I12" s="73">
        <v>362279551</v>
      </c>
      <c r="J12" s="67">
        <v>28</v>
      </c>
    </row>
    <row r="13" spans="1:11" s="5" customFormat="1" ht="4.5" customHeight="1" x14ac:dyDescent="0.15">
      <c r="B13" s="74"/>
      <c r="C13" s="6"/>
      <c r="D13" s="6"/>
      <c r="E13" s="6"/>
      <c r="F13" s="6"/>
      <c r="G13" s="6"/>
      <c r="H13" s="6"/>
      <c r="I13" s="75"/>
      <c r="J13" s="56"/>
    </row>
    <row r="14" spans="1:11" s="5" customFormat="1" ht="12.75" customHeight="1" x14ac:dyDescent="0.15">
      <c r="A14" s="69" t="s">
        <v>49</v>
      </c>
      <c r="B14" s="76">
        <v>312044</v>
      </c>
      <c r="C14" s="71">
        <v>302261</v>
      </c>
      <c r="D14" s="71">
        <v>9783</v>
      </c>
      <c r="E14" s="77"/>
      <c r="F14" s="77"/>
      <c r="G14" s="78">
        <v>109036870</v>
      </c>
      <c r="H14" s="71">
        <v>25467829</v>
      </c>
      <c r="I14" s="73">
        <v>83569041</v>
      </c>
      <c r="J14" s="56" t="s">
        <v>50</v>
      </c>
    </row>
    <row r="15" spans="1:11" s="5" customFormat="1" ht="12.75" customHeight="1" x14ac:dyDescent="0.15">
      <c r="A15" s="69" t="s">
        <v>51</v>
      </c>
      <c r="B15" s="76">
        <v>312053</v>
      </c>
      <c r="C15" s="71">
        <v>302302</v>
      </c>
      <c r="D15" s="71">
        <v>9751</v>
      </c>
      <c r="E15" s="77"/>
      <c r="F15" s="77"/>
      <c r="G15" s="79">
        <v>103934825</v>
      </c>
      <c r="H15" s="71">
        <v>12257332</v>
      </c>
      <c r="I15" s="73">
        <v>91677493</v>
      </c>
      <c r="J15" s="56" t="s">
        <v>52</v>
      </c>
    </row>
    <row r="16" spans="1:11" s="5" customFormat="1" ht="12.75" customHeight="1" x14ac:dyDescent="0.15">
      <c r="A16" s="69" t="s">
        <v>53</v>
      </c>
      <c r="B16" s="76">
        <v>313013</v>
      </c>
      <c r="C16" s="71">
        <v>303198</v>
      </c>
      <c r="D16" s="71">
        <v>9815</v>
      </c>
      <c r="E16" s="77"/>
      <c r="F16" s="77"/>
      <c r="G16" s="79">
        <v>112850381</v>
      </c>
      <c r="H16" s="71">
        <v>23238260</v>
      </c>
      <c r="I16" s="73">
        <v>89612121</v>
      </c>
      <c r="J16" s="56" t="s">
        <v>54</v>
      </c>
    </row>
    <row r="17" spans="1:11" s="5" customFormat="1" ht="12.75" customHeight="1" x14ac:dyDescent="0.15">
      <c r="A17" s="69" t="s">
        <v>55</v>
      </c>
      <c r="B17" s="76">
        <v>312929</v>
      </c>
      <c r="C17" s="71">
        <v>303096</v>
      </c>
      <c r="D17" s="71">
        <v>9833</v>
      </c>
      <c r="E17" s="77"/>
      <c r="F17" s="77"/>
      <c r="G17" s="79">
        <v>143265420</v>
      </c>
      <c r="H17" s="71">
        <v>45844524</v>
      </c>
      <c r="I17" s="73">
        <v>97420896</v>
      </c>
      <c r="J17" s="56" t="s">
        <v>56</v>
      </c>
    </row>
    <row r="18" spans="1:11" s="5" customFormat="1" ht="12.75" customHeight="1" x14ac:dyDescent="0.15">
      <c r="A18" s="69"/>
      <c r="B18" s="76"/>
      <c r="C18" s="71"/>
      <c r="D18" s="71"/>
      <c r="E18" s="77"/>
      <c r="F18" s="77"/>
      <c r="G18" s="79"/>
      <c r="H18" s="71"/>
      <c r="I18" s="73"/>
      <c r="J18" s="56"/>
    </row>
    <row r="19" spans="1:11" s="5" customFormat="1" ht="12.75" customHeight="1" x14ac:dyDescent="0.15">
      <c r="A19" s="69" t="s">
        <v>57</v>
      </c>
      <c r="B19" s="70">
        <v>297718</v>
      </c>
      <c r="C19" s="71">
        <v>288206</v>
      </c>
      <c r="D19" s="71">
        <v>9512</v>
      </c>
      <c r="E19" s="72"/>
      <c r="F19" s="72"/>
      <c r="G19" s="71">
        <v>485726747</v>
      </c>
      <c r="H19" s="71">
        <v>109578704</v>
      </c>
      <c r="I19" s="73">
        <v>376148043</v>
      </c>
      <c r="J19" s="67">
        <v>29</v>
      </c>
    </row>
    <row r="20" spans="1:11" s="5" customFormat="1" ht="4.5" customHeight="1" x14ac:dyDescent="0.15">
      <c r="A20" s="69"/>
      <c r="B20" s="76"/>
      <c r="C20" s="6"/>
      <c r="D20" s="71"/>
      <c r="E20" s="72"/>
      <c r="F20" s="72"/>
      <c r="G20" s="79"/>
      <c r="H20" s="80"/>
      <c r="I20" s="73"/>
      <c r="J20" s="56"/>
    </row>
    <row r="21" spans="1:11" s="5" customFormat="1" ht="12.75" customHeight="1" x14ac:dyDescent="0.15">
      <c r="A21" s="69" t="s">
        <v>49</v>
      </c>
      <c r="B21" s="76">
        <v>305906</v>
      </c>
      <c r="C21" s="71">
        <v>296267</v>
      </c>
      <c r="D21" s="71">
        <v>9639</v>
      </c>
      <c r="E21" s="77"/>
      <c r="F21" s="77"/>
      <c r="G21" s="78">
        <v>112083371</v>
      </c>
      <c r="H21" s="71">
        <v>26512424</v>
      </c>
      <c r="I21" s="73">
        <v>85570947</v>
      </c>
      <c r="J21" s="56" t="s">
        <v>50</v>
      </c>
    </row>
    <row r="22" spans="1:11" s="5" customFormat="1" ht="12.75" customHeight="1" x14ac:dyDescent="0.15">
      <c r="A22" s="69" t="s">
        <v>51</v>
      </c>
      <c r="B22" s="76">
        <v>303254</v>
      </c>
      <c r="C22" s="71">
        <v>293740</v>
      </c>
      <c r="D22" s="71">
        <v>9514</v>
      </c>
      <c r="E22" s="77"/>
      <c r="F22" s="77"/>
      <c r="G22" s="79">
        <v>108445222</v>
      </c>
      <c r="H22" s="71">
        <v>11948363</v>
      </c>
      <c r="I22" s="73">
        <v>96496859</v>
      </c>
      <c r="J22" s="56" t="s">
        <v>52</v>
      </c>
    </row>
    <row r="23" spans="1:11" s="5" customFormat="1" ht="12.75" customHeight="1" x14ac:dyDescent="0.15">
      <c r="A23" s="69" t="s">
        <v>53</v>
      </c>
      <c r="B23" s="76">
        <v>300716</v>
      </c>
      <c r="C23" s="71">
        <v>291171</v>
      </c>
      <c r="D23" s="71">
        <v>9545</v>
      </c>
      <c r="E23" s="77"/>
      <c r="F23" s="77"/>
      <c r="G23" s="79">
        <v>119188028</v>
      </c>
      <c r="H23" s="71">
        <v>25896809</v>
      </c>
      <c r="I23" s="73">
        <v>93291219</v>
      </c>
      <c r="J23" s="56" t="s">
        <v>54</v>
      </c>
    </row>
    <row r="24" spans="1:11" s="5" customFormat="1" ht="12.75" customHeight="1" x14ac:dyDescent="0.15">
      <c r="A24" s="69" t="s">
        <v>55</v>
      </c>
      <c r="B24" s="76">
        <v>297718</v>
      </c>
      <c r="C24" s="71">
        <v>288206</v>
      </c>
      <c r="D24" s="71">
        <v>9512</v>
      </c>
      <c r="E24" s="77"/>
      <c r="F24" s="77"/>
      <c r="G24" s="79">
        <v>146010126</v>
      </c>
      <c r="H24" s="71">
        <v>45221108</v>
      </c>
      <c r="I24" s="73">
        <v>100789018</v>
      </c>
      <c r="J24" s="56" t="s">
        <v>56</v>
      </c>
    </row>
    <row r="25" spans="1:11" s="5" customFormat="1" ht="12.75" customHeight="1" x14ac:dyDescent="0.15">
      <c r="A25" s="69"/>
      <c r="B25" s="76"/>
      <c r="C25" s="71"/>
      <c r="D25" s="71"/>
      <c r="E25" s="77"/>
      <c r="F25" s="77"/>
      <c r="G25" s="79"/>
      <c r="H25" s="71"/>
      <c r="I25" s="73"/>
      <c r="J25" s="56"/>
    </row>
    <row r="26" spans="1:11" s="87" customFormat="1" ht="12.75" customHeight="1" x14ac:dyDescent="0.15">
      <c r="A26" s="81" t="s">
        <v>58</v>
      </c>
      <c r="B26" s="82">
        <v>276417</v>
      </c>
      <c r="C26" s="83">
        <v>267448</v>
      </c>
      <c r="D26" s="83">
        <v>8969</v>
      </c>
      <c r="E26" s="77"/>
      <c r="F26" s="77"/>
      <c r="G26" s="84">
        <v>456014042</v>
      </c>
      <c r="H26" s="83">
        <v>95635765</v>
      </c>
      <c r="I26" s="85">
        <v>360378277</v>
      </c>
      <c r="J26" s="86">
        <v>30</v>
      </c>
    </row>
    <row r="27" spans="1:11" s="5" customFormat="1" ht="4.5" customHeight="1" x14ac:dyDescent="0.15">
      <c r="A27" s="88"/>
      <c r="B27" s="76"/>
      <c r="C27" s="71"/>
      <c r="D27" s="71"/>
      <c r="E27" s="72"/>
      <c r="F27" s="72"/>
      <c r="G27" s="79"/>
      <c r="H27" s="71"/>
      <c r="I27" s="73"/>
      <c r="J27" s="67"/>
    </row>
    <row r="28" spans="1:11" s="5" customFormat="1" ht="12.75" customHeight="1" x14ac:dyDescent="0.15">
      <c r="A28" s="69" t="s">
        <v>49</v>
      </c>
      <c r="B28" s="70">
        <v>290919</v>
      </c>
      <c r="C28" s="71">
        <v>281557</v>
      </c>
      <c r="D28" s="71">
        <v>9362</v>
      </c>
      <c r="E28" s="72"/>
      <c r="F28" s="72"/>
      <c r="G28" s="71">
        <v>107961412</v>
      </c>
      <c r="H28" s="71">
        <v>23422002</v>
      </c>
      <c r="I28" s="73">
        <v>84539410</v>
      </c>
      <c r="J28" s="67" t="s">
        <v>50</v>
      </c>
    </row>
    <row r="29" spans="1:11" s="5" customFormat="1" ht="12.75" customHeight="1" x14ac:dyDescent="0.15">
      <c r="A29" s="5" t="s">
        <v>51</v>
      </c>
      <c r="B29" s="70">
        <v>284313</v>
      </c>
      <c r="C29" s="71">
        <v>275113</v>
      </c>
      <c r="D29" s="71">
        <v>9200</v>
      </c>
      <c r="E29" s="72"/>
      <c r="F29" s="72"/>
      <c r="G29" s="71">
        <v>101856734</v>
      </c>
      <c r="H29" s="71">
        <v>11163046</v>
      </c>
      <c r="I29" s="73">
        <v>90693688</v>
      </c>
      <c r="J29" s="56" t="s">
        <v>52</v>
      </c>
    </row>
    <row r="30" spans="1:11" s="5" customFormat="1" ht="12.75" customHeight="1" x14ac:dyDescent="0.15">
      <c r="A30" s="69" t="s">
        <v>53</v>
      </c>
      <c r="B30" s="76">
        <v>280012</v>
      </c>
      <c r="C30" s="71">
        <v>270867</v>
      </c>
      <c r="D30" s="71">
        <v>9145</v>
      </c>
      <c r="E30" s="77"/>
      <c r="F30" s="77"/>
      <c r="G30" s="78">
        <v>110509910</v>
      </c>
      <c r="H30" s="71">
        <v>21083366</v>
      </c>
      <c r="I30" s="73">
        <v>89426544</v>
      </c>
      <c r="J30" s="56" t="s">
        <v>54</v>
      </c>
    </row>
    <row r="31" spans="1:11" s="5" customFormat="1" ht="12.75" customHeight="1" x14ac:dyDescent="0.15">
      <c r="A31" s="69" t="s">
        <v>55</v>
      </c>
      <c r="B31" s="76">
        <v>276417</v>
      </c>
      <c r="C31" s="71">
        <v>267448</v>
      </c>
      <c r="D31" s="71">
        <v>8969</v>
      </c>
      <c r="E31" s="77"/>
      <c r="F31" s="77"/>
      <c r="G31" s="79">
        <v>135685986</v>
      </c>
      <c r="H31" s="71">
        <v>39967351</v>
      </c>
      <c r="I31" s="73">
        <v>95718635</v>
      </c>
      <c r="J31" s="56" t="s">
        <v>56</v>
      </c>
    </row>
    <row r="32" spans="1:11" ht="3" customHeight="1" thickBot="1" x14ac:dyDescent="0.2">
      <c r="A32" s="89"/>
      <c r="B32" s="90"/>
      <c r="C32" s="91"/>
      <c r="D32" s="91"/>
      <c r="E32" s="92"/>
      <c r="F32" s="92"/>
      <c r="G32" s="93"/>
      <c r="H32" s="91"/>
      <c r="I32" s="94"/>
      <c r="J32" s="95"/>
      <c r="K32" s="96"/>
    </row>
    <row r="33" spans="1:9" ht="13.5" customHeight="1" x14ac:dyDescent="0.15">
      <c r="A33" s="5" t="s">
        <v>59</v>
      </c>
      <c r="E33" s="97"/>
      <c r="F33" s="98"/>
      <c r="G33" s="97"/>
    </row>
    <row r="34" spans="1:9" x14ac:dyDescent="0.15">
      <c r="A34" s="5" t="s">
        <v>60</v>
      </c>
    </row>
    <row r="35" spans="1:9" x14ac:dyDescent="0.15">
      <c r="B35" s="99"/>
      <c r="C35" s="99"/>
      <c r="D35" s="99"/>
      <c r="G35" s="99"/>
      <c r="H35" s="99"/>
      <c r="I35" s="99"/>
    </row>
  </sheetData>
  <mergeCells count="6">
    <mergeCell ref="A3:D4"/>
    <mergeCell ref="G3:J4"/>
    <mergeCell ref="A7:A8"/>
    <mergeCell ref="B7:D7"/>
    <mergeCell ref="G7:I7"/>
    <mergeCell ref="J7:J8"/>
  </mergeCells>
  <phoneticPr fontId="3"/>
  <conditionalFormatting sqref="B26:D26">
    <cfRule type="containsBlanks" dxfId="28" priority="4" stopIfTrue="1">
      <formula>LEN(TRIM(B26))=0</formula>
    </cfRule>
  </conditionalFormatting>
  <conditionalFormatting sqref="B28:D31">
    <cfRule type="containsBlanks" dxfId="27" priority="3" stopIfTrue="1">
      <formula>LEN(TRIM(B28))=0</formula>
    </cfRule>
  </conditionalFormatting>
  <conditionalFormatting sqref="G26:I26">
    <cfRule type="containsBlanks" dxfId="26" priority="2" stopIfTrue="1">
      <formula>LEN(TRIM(G26))=0</formula>
    </cfRule>
  </conditionalFormatting>
  <conditionalFormatting sqref="G28:I31">
    <cfRule type="containsBlanks" dxfId="25" priority="1" stopIfTrue="1">
      <formula>LEN(TRIM(G28))=0</formula>
    </cfRule>
  </conditionalFormatting>
  <printOptions horizontalCentered="1"/>
  <pageMargins left="0.59055118110236227" right="0.59055118110236227" top="0.59055118110236227" bottom="0.39370078740157483" header="0.51181102362204722" footer="0.51181102362204722"/>
  <pageSetup paperSize="9" orientation="portrait" horizontalDpi="4294967293" r:id="rId1"/>
  <headerFooter alignWithMargins="0"/>
  <colBreaks count="1" manualBreakCount="1">
    <brk id="5"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4" zoomScaleNormal="100" zoomScaleSheetLayoutView="100" workbookViewId="0">
      <selection activeCell="J19" sqref="J19"/>
    </sheetView>
  </sheetViews>
  <sheetFormatPr defaultRowHeight="13.5" x14ac:dyDescent="0.15"/>
  <cols>
    <col min="1" max="1" width="3" style="40" customWidth="1"/>
    <col min="2" max="2" width="9.875" style="40" customWidth="1"/>
    <col min="3" max="3" width="2.125" style="40" customWidth="1"/>
    <col min="4" max="8" width="14.75" style="40" customWidth="1"/>
    <col min="9" max="16384" width="9" style="40"/>
  </cols>
  <sheetData>
    <row r="1" spans="1:9" ht="18" customHeight="1" x14ac:dyDescent="0.2">
      <c r="A1" s="49" t="s">
        <v>61</v>
      </c>
      <c r="F1" s="100"/>
      <c r="G1" s="41"/>
      <c r="H1" s="41"/>
    </row>
    <row r="2" spans="1:9" ht="10.5" customHeight="1" x14ac:dyDescent="0.15">
      <c r="A2" s="100"/>
      <c r="F2" s="100"/>
      <c r="G2" s="41"/>
      <c r="H2" s="41"/>
    </row>
    <row r="3" spans="1:9" ht="18" customHeight="1" x14ac:dyDescent="0.15">
      <c r="A3" s="1" t="s">
        <v>62</v>
      </c>
      <c r="E3" s="1"/>
      <c r="F3" s="41"/>
      <c r="G3" s="41"/>
      <c r="H3" s="41"/>
    </row>
    <row r="4" spans="1:9" ht="3.75" customHeight="1" x14ac:dyDescent="0.15"/>
    <row r="5" spans="1:9" s="4" customFormat="1" ht="11.1" customHeight="1" x14ac:dyDescent="0.15">
      <c r="A5" s="4" t="s">
        <v>63</v>
      </c>
    </row>
    <row r="6" spans="1:9" ht="3.75" customHeight="1" x14ac:dyDescent="0.15">
      <c r="A6" s="4"/>
      <c r="D6" s="101"/>
    </row>
    <row r="7" spans="1:9" s="5" customFormat="1" ht="14.1" customHeight="1" thickBot="1" x14ac:dyDescent="0.2">
      <c r="H7" s="102" t="s">
        <v>64</v>
      </c>
    </row>
    <row r="8" spans="1:9" s="10" customFormat="1" ht="9.75" customHeight="1" x14ac:dyDescent="0.15">
      <c r="A8" s="256" t="s">
        <v>65</v>
      </c>
      <c r="B8" s="256"/>
      <c r="C8" s="257"/>
      <c r="D8" s="260" t="s">
        <v>66</v>
      </c>
      <c r="E8" s="260" t="s">
        <v>67</v>
      </c>
      <c r="F8" s="253" t="s">
        <v>68</v>
      </c>
      <c r="G8" s="103"/>
      <c r="H8" s="253" t="s">
        <v>69</v>
      </c>
      <c r="I8" s="104"/>
    </row>
    <row r="9" spans="1:9" s="10" customFormat="1" ht="18" customHeight="1" x14ac:dyDescent="0.15">
      <c r="A9" s="258"/>
      <c r="B9" s="258"/>
      <c r="C9" s="259"/>
      <c r="D9" s="261"/>
      <c r="E9" s="261"/>
      <c r="F9" s="254"/>
      <c r="G9" s="105" t="s">
        <v>70</v>
      </c>
      <c r="H9" s="254"/>
      <c r="I9" s="104"/>
    </row>
    <row r="10" spans="1:9" s="26" customFormat="1" ht="13.5" customHeight="1" x14ac:dyDescent="0.15">
      <c r="A10" s="255" t="s">
        <v>71</v>
      </c>
      <c r="B10" s="255"/>
      <c r="C10" s="12"/>
      <c r="D10" s="70">
        <v>838936</v>
      </c>
      <c r="E10" s="71">
        <v>839937</v>
      </c>
      <c r="F10" s="71">
        <v>839878</v>
      </c>
      <c r="G10" s="106">
        <v>99.99</v>
      </c>
      <c r="H10" s="71">
        <v>397322</v>
      </c>
    </row>
    <row r="11" spans="1:9" s="5" customFormat="1" ht="13.5" customHeight="1" x14ac:dyDescent="0.15">
      <c r="A11" s="255" t="s">
        <v>72</v>
      </c>
      <c r="B11" s="255"/>
      <c r="C11" s="12"/>
      <c r="D11" s="70">
        <v>836166</v>
      </c>
      <c r="E11" s="71">
        <v>837377</v>
      </c>
      <c r="F11" s="71">
        <v>837312</v>
      </c>
      <c r="G11" s="106">
        <v>99.99</v>
      </c>
      <c r="H11" s="71">
        <v>399098</v>
      </c>
    </row>
    <row r="12" spans="1:9" s="5" customFormat="1" ht="13.5" customHeight="1" x14ac:dyDescent="0.15">
      <c r="A12" s="255" t="s">
        <v>73</v>
      </c>
      <c r="B12" s="255"/>
      <c r="C12" s="12"/>
      <c r="D12" s="70">
        <v>833559</v>
      </c>
      <c r="E12" s="71">
        <v>835171</v>
      </c>
      <c r="F12" s="71">
        <v>835109</v>
      </c>
      <c r="G12" s="106">
        <v>99.99</v>
      </c>
      <c r="H12" s="71">
        <v>400558</v>
      </c>
    </row>
    <row r="13" spans="1:9" s="5" customFormat="1" ht="13.5" customHeight="1" x14ac:dyDescent="0.15">
      <c r="A13" s="262" t="s">
        <v>74</v>
      </c>
      <c r="B13" s="262"/>
      <c r="C13" s="107"/>
      <c r="D13" s="108">
        <v>829924</v>
      </c>
      <c r="E13" s="109">
        <v>831346</v>
      </c>
      <c r="F13" s="109">
        <v>831276</v>
      </c>
      <c r="G13" s="110">
        <v>99.99</v>
      </c>
      <c r="H13" s="109">
        <v>403097</v>
      </c>
    </row>
    <row r="14" spans="1:9" s="26" customFormat="1" ht="13.5" customHeight="1" x14ac:dyDescent="0.15">
      <c r="A14" s="263" t="s">
        <v>75</v>
      </c>
      <c r="B14" s="263"/>
      <c r="C14" s="111"/>
      <c r="D14" s="112">
        <v>823634</v>
      </c>
      <c r="E14" s="113">
        <v>825054</v>
      </c>
      <c r="F14" s="113">
        <v>824971</v>
      </c>
      <c r="G14" s="110">
        <v>99.99</v>
      </c>
      <c r="H14" s="113">
        <v>405280</v>
      </c>
    </row>
    <row r="15" spans="1:9" s="118" customFormat="1" ht="4.5" customHeight="1" x14ac:dyDescent="0.15">
      <c r="A15" s="114"/>
      <c r="B15" s="114"/>
      <c r="C15" s="115"/>
      <c r="D15" s="116"/>
      <c r="E15" s="117"/>
      <c r="F15" s="117"/>
      <c r="G15" s="117"/>
      <c r="H15" s="117"/>
    </row>
    <row r="16" spans="1:9" s="5" customFormat="1" ht="13.5" customHeight="1" x14ac:dyDescent="0.15">
      <c r="A16" s="252" t="s">
        <v>76</v>
      </c>
      <c r="B16" s="252"/>
      <c r="C16" s="107"/>
      <c r="D16" s="108">
        <v>829728</v>
      </c>
      <c r="E16" s="109">
        <f t="shared" ref="E16:E21" si="0">D16+1429</f>
        <v>831157</v>
      </c>
      <c r="F16" s="109">
        <f t="shared" ref="F16:F21" si="1">D16+1360</f>
        <v>831088</v>
      </c>
      <c r="G16" s="110">
        <v>99.99</v>
      </c>
      <c r="H16" s="109">
        <v>403097</v>
      </c>
    </row>
    <row r="17" spans="1:8" s="118" customFormat="1" ht="13.5" customHeight="1" x14ac:dyDescent="0.15">
      <c r="A17" s="252" t="s">
        <v>77</v>
      </c>
      <c r="B17" s="252"/>
      <c r="C17" s="115"/>
      <c r="D17" s="108">
        <v>829197</v>
      </c>
      <c r="E17" s="109">
        <f t="shared" si="0"/>
        <v>830626</v>
      </c>
      <c r="F17" s="109">
        <f t="shared" si="1"/>
        <v>830557</v>
      </c>
      <c r="G17" s="110">
        <v>99.99</v>
      </c>
      <c r="H17" s="109">
        <v>403905</v>
      </c>
    </row>
    <row r="18" spans="1:8" s="118" customFormat="1" ht="13.5" customHeight="1" x14ac:dyDescent="0.15">
      <c r="A18" s="252" t="s">
        <v>78</v>
      </c>
      <c r="B18" s="252"/>
      <c r="C18" s="115"/>
      <c r="D18" s="108">
        <v>828936</v>
      </c>
      <c r="E18" s="109">
        <f t="shared" si="0"/>
        <v>830365</v>
      </c>
      <c r="F18" s="109">
        <f t="shared" si="1"/>
        <v>830296</v>
      </c>
      <c r="G18" s="110">
        <v>99.99</v>
      </c>
      <c r="H18" s="109">
        <v>403993</v>
      </c>
    </row>
    <row r="19" spans="1:8" s="118" customFormat="1" ht="13.5" customHeight="1" x14ac:dyDescent="0.15">
      <c r="A19" s="252" t="s">
        <v>79</v>
      </c>
      <c r="B19" s="252"/>
      <c r="C19" s="115"/>
      <c r="D19" s="108">
        <v>828578</v>
      </c>
      <c r="E19" s="109">
        <f t="shared" si="0"/>
        <v>830007</v>
      </c>
      <c r="F19" s="109">
        <f t="shared" si="1"/>
        <v>829938</v>
      </c>
      <c r="G19" s="110">
        <v>99.99</v>
      </c>
      <c r="H19" s="109">
        <v>404239</v>
      </c>
    </row>
    <row r="20" spans="1:8" s="118" customFormat="1" ht="13.5" customHeight="1" x14ac:dyDescent="0.15">
      <c r="A20" s="252" t="s">
        <v>80</v>
      </c>
      <c r="B20" s="252"/>
      <c r="C20" s="115"/>
      <c r="D20" s="108">
        <v>828165</v>
      </c>
      <c r="E20" s="109">
        <f t="shared" si="0"/>
        <v>829594</v>
      </c>
      <c r="F20" s="109">
        <f t="shared" si="1"/>
        <v>829525</v>
      </c>
      <c r="G20" s="110">
        <v>99.99</v>
      </c>
      <c r="H20" s="109">
        <v>404394</v>
      </c>
    </row>
    <row r="21" spans="1:8" s="118" customFormat="1" ht="13.5" customHeight="1" x14ac:dyDescent="0.15">
      <c r="A21" s="252" t="s">
        <v>81</v>
      </c>
      <c r="B21" s="252"/>
      <c r="C21" s="115"/>
      <c r="D21" s="108">
        <v>827791</v>
      </c>
      <c r="E21" s="109">
        <f t="shared" si="0"/>
        <v>829220</v>
      </c>
      <c r="F21" s="109">
        <f t="shared" si="1"/>
        <v>829151</v>
      </c>
      <c r="G21" s="110">
        <v>99.99</v>
      </c>
      <c r="H21" s="109">
        <v>404496</v>
      </c>
    </row>
    <row r="22" spans="1:8" s="118" customFormat="1" ht="4.5" customHeight="1" x14ac:dyDescent="0.15">
      <c r="A22" s="119"/>
      <c r="B22" s="119"/>
      <c r="C22" s="115"/>
      <c r="D22" s="120"/>
      <c r="E22" s="80"/>
      <c r="F22" s="80"/>
      <c r="G22" s="80"/>
      <c r="H22" s="80"/>
    </row>
    <row r="23" spans="1:8" s="118" customFormat="1" ht="13.5" customHeight="1" x14ac:dyDescent="0.15">
      <c r="A23" s="252" t="s">
        <v>82</v>
      </c>
      <c r="B23" s="252"/>
      <c r="C23" s="115"/>
      <c r="D23" s="108">
        <v>827195</v>
      </c>
      <c r="E23" s="109">
        <f t="shared" ref="E23:E28" si="2">D23+1420</f>
        <v>828615</v>
      </c>
      <c r="F23" s="109">
        <f t="shared" ref="F23:F28" si="3">D23+1337</f>
        <v>828532</v>
      </c>
      <c r="G23" s="110">
        <v>99.99</v>
      </c>
      <c r="H23" s="109">
        <v>404456</v>
      </c>
    </row>
    <row r="24" spans="1:8" s="118" customFormat="1" ht="13.5" customHeight="1" x14ac:dyDescent="0.15">
      <c r="A24" s="252" t="s">
        <v>83</v>
      </c>
      <c r="B24" s="252"/>
      <c r="C24" s="115"/>
      <c r="D24" s="108">
        <v>826651</v>
      </c>
      <c r="E24" s="109">
        <f t="shared" si="2"/>
        <v>828071</v>
      </c>
      <c r="F24" s="109">
        <f t="shared" si="3"/>
        <v>827988</v>
      </c>
      <c r="G24" s="110">
        <v>99.99</v>
      </c>
      <c r="H24" s="109">
        <v>404684</v>
      </c>
    </row>
    <row r="25" spans="1:8" s="118" customFormat="1" ht="13.5" customHeight="1" x14ac:dyDescent="0.15">
      <c r="A25" s="252" t="s">
        <v>84</v>
      </c>
      <c r="B25" s="252"/>
      <c r="C25" s="115"/>
      <c r="D25" s="108">
        <v>826158</v>
      </c>
      <c r="E25" s="109">
        <f t="shared" si="2"/>
        <v>827578</v>
      </c>
      <c r="F25" s="109">
        <f t="shared" si="3"/>
        <v>827495</v>
      </c>
      <c r="G25" s="110">
        <v>99.99</v>
      </c>
      <c r="H25" s="109">
        <v>404377</v>
      </c>
    </row>
    <row r="26" spans="1:8" s="118" customFormat="1" ht="13.5" customHeight="1" x14ac:dyDescent="0.15">
      <c r="A26" s="252" t="s">
        <v>85</v>
      </c>
      <c r="B26" s="252"/>
      <c r="C26" s="115"/>
      <c r="D26" s="108">
        <v>825417</v>
      </c>
      <c r="E26" s="109">
        <f t="shared" si="2"/>
        <v>826837</v>
      </c>
      <c r="F26" s="109">
        <f t="shared" si="3"/>
        <v>826754</v>
      </c>
      <c r="G26" s="110">
        <v>99.99</v>
      </c>
      <c r="H26" s="109">
        <v>404684</v>
      </c>
    </row>
    <row r="27" spans="1:8" s="118" customFormat="1" ht="13.5" customHeight="1" x14ac:dyDescent="0.15">
      <c r="A27" s="252" t="s">
        <v>86</v>
      </c>
      <c r="B27" s="252"/>
      <c r="C27" s="115"/>
      <c r="D27" s="108">
        <v>824762</v>
      </c>
      <c r="E27" s="109">
        <f t="shared" si="2"/>
        <v>826182</v>
      </c>
      <c r="F27" s="109">
        <f t="shared" si="3"/>
        <v>826099</v>
      </c>
      <c r="G27" s="110">
        <v>99.99</v>
      </c>
      <c r="H27" s="109">
        <v>404716</v>
      </c>
    </row>
    <row r="28" spans="1:8" s="118" customFormat="1" ht="13.5" customHeight="1" x14ac:dyDescent="0.15">
      <c r="A28" s="252" t="s">
        <v>87</v>
      </c>
      <c r="B28" s="252"/>
      <c r="C28" s="115"/>
      <c r="D28" s="108">
        <v>823634</v>
      </c>
      <c r="E28" s="109">
        <f t="shared" si="2"/>
        <v>825054</v>
      </c>
      <c r="F28" s="109">
        <f t="shared" si="3"/>
        <v>824971</v>
      </c>
      <c r="G28" s="110">
        <v>99.99</v>
      </c>
      <c r="H28" s="109">
        <v>405280</v>
      </c>
    </row>
    <row r="29" spans="1:8" ht="3" customHeight="1" thickBot="1" x14ac:dyDescent="0.2">
      <c r="A29" s="121"/>
      <c r="B29" s="121"/>
      <c r="C29" s="121"/>
      <c r="D29" s="42"/>
      <c r="E29" s="48"/>
      <c r="F29" s="48"/>
      <c r="G29" s="122"/>
      <c r="H29" s="123">
        <v>374048</v>
      </c>
    </row>
    <row r="30" spans="1:8" ht="12.75" customHeight="1" x14ac:dyDescent="0.15">
      <c r="A30" s="124" t="s">
        <v>88</v>
      </c>
    </row>
  </sheetData>
  <mergeCells count="22">
    <mergeCell ref="H8:H9"/>
    <mergeCell ref="A10:B10"/>
    <mergeCell ref="A17:B17"/>
    <mergeCell ref="A8:C9"/>
    <mergeCell ref="D8:D9"/>
    <mergeCell ref="E8:E9"/>
    <mergeCell ref="F8:F9"/>
    <mergeCell ref="A11:B11"/>
    <mergeCell ref="A12:B12"/>
    <mergeCell ref="A13:B13"/>
    <mergeCell ref="A14:B14"/>
    <mergeCell ref="A16:B16"/>
    <mergeCell ref="A25:B25"/>
    <mergeCell ref="A26:B26"/>
    <mergeCell ref="A27:B27"/>
    <mergeCell ref="A28:B28"/>
    <mergeCell ref="A18:B18"/>
    <mergeCell ref="A19:B19"/>
    <mergeCell ref="A20:B20"/>
    <mergeCell ref="A21:B21"/>
    <mergeCell ref="A23:B23"/>
    <mergeCell ref="A24:B24"/>
  </mergeCells>
  <phoneticPr fontId="3"/>
  <conditionalFormatting sqref="D14:F14 D10:H11 H14 H23:H28 H16:H21 D16:F21 D23:F28">
    <cfRule type="containsBlanks" dxfId="24" priority="2" stopIfTrue="1">
      <formula>LEN(TRIM(D10))=0</formula>
    </cfRule>
  </conditionalFormatting>
  <conditionalFormatting sqref="D13:H13 G14 G23:G28 G16:G21">
    <cfRule type="containsBlanks" dxfId="23" priority="1" stopIfTrue="1">
      <formula>LEN(TRIM(D13))=0</formula>
    </cfRule>
  </conditionalFormatting>
  <printOptions horizontalCentered="1"/>
  <pageMargins left="0.59055118110236227" right="0.59055118110236227" top="0.98425196850393704" bottom="0.98425196850393704" header="0.51181102362204722" footer="0.51181102362204722"/>
  <pageSetup paperSize="9" orientation="portrait" horizontalDpi="4294967293"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100" workbookViewId="0"/>
  </sheetViews>
  <sheetFormatPr defaultRowHeight="13.5" x14ac:dyDescent="0.15"/>
  <cols>
    <col min="1" max="1" width="3" style="40" customWidth="1"/>
    <col min="2" max="2" width="10" style="40" customWidth="1"/>
    <col min="3" max="3" width="1.75" style="40" customWidth="1"/>
    <col min="4" max="7" width="18.5" style="40" customWidth="1"/>
    <col min="8" max="16384" width="9" style="40"/>
  </cols>
  <sheetData>
    <row r="1" spans="1:8" ht="18" customHeight="1" x14ac:dyDescent="0.15">
      <c r="A1" s="1" t="s">
        <v>89</v>
      </c>
      <c r="E1" s="1"/>
      <c r="F1" s="41"/>
    </row>
    <row r="2" spans="1:8" ht="10.5" customHeight="1" x14ac:dyDescent="0.15"/>
    <row r="3" spans="1:8" s="63" customFormat="1" ht="15" customHeight="1" thickBot="1" x14ac:dyDescent="0.2">
      <c r="A3" s="63" t="s">
        <v>90</v>
      </c>
      <c r="G3" s="125" t="s">
        <v>91</v>
      </c>
    </row>
    <row r="4" spans="1:8" s="10" customFormat="1" ht="19.5" customHeight="1" x14ac:dyDescent="0.15">
      <c r="A4" s="240" t="s">
        <v>92</v>
      </c>
      <c r="B4" s="240"/>
      <c r="C4" s="126"/>
      <c r="D4" s="127" t="s">
        <v>93</v>
      </c>
      <c r="E4" s="55" t="s">
        <v>94</v>
      </c>
      <c r="F4" s="55" t="s">
        <v>95</v>
      </c>
      <c r="G4" s="54" t="s">
        <v>96</v>
      </c>
    </row>
    <row r="5" spans="1:8" s="5" customFormat="1" ht="13.5" customHeight="1" x14ac:dyDescent="0.15">
      <c r="A5" s="265" t="s">
        <v>71</v>
      </c>
      <c r="B5" s="265"/>
      <c r="C5" s="128"/>
      <c r="D5" s="70">
        <v>87954169</v>
      </c>
      <c r="E5" s="71">
        <v>69326130</v>
      </c>
      <c r="F5" s="71">
        <v>18509180</v>
      </c>
      <c r="G5" s="71">
        <v>118859</v>
      </c>
    </row>
    <row r="6" spans="1:8" s="5" customFormat="1" ht="13.5" customHeight="1" x14ac:dyDescent="0.15">
      <c r="A6" s="265" t="s">
        <v>72</v>
      </c>
      <c r="B6" s="265"/>
      <c r="C6" s="129"/>
      <c r="D6" s="120">
        <v>87638670</v>
      </c>
      <c r="E6" s="80">
        <v>69091220</v>
      </c>
      <c r="F6" s="80">
        <v>18431662</v>
      </c>
      <c r="G6" s="80">
        <v>115788</v>
      </c>
    </row>
    <row r="7" spans="1:8" s="26" customFormat="1" ht="13.5" customHeight="1" x14ac:dyDescent="0.15">
      <c r="A7" s="265" t="s">
        <v>73</v>
      </c>
      <c r="B7" s="265"/>
      <c r="C7" s="129"/>
      <c r="D7" s="120">
        <v>86643917</v>
      </c>
      <c r="E7" s="80">
        <v>68619284</v>
      </c>
      <c r="F7" s="80">
        <v>17907952</v>
      </c>
      <c r="G7" s="80">
        <v>116681</v>
      </c>
    </row>
    <row r="8" spans="1:8" s="5" customFormat="1" ht="13.5" customHeight="1" x14ac:dyDescent="0.15">
      <c r="A8" s="266" t="s">
        <v>74</v>
      </c>
      <c r="B8" s="266"/>
      <c r="C8" s="129"/>
      <c r="D8" s="108">
        <v>87835556</v>
      </c>
      <c r="E8" s="109">
        <v>71303025</v>
      </c>
      <c r="F8" s="109">
        <v>16428435</v>
      </c>
      <c r="G8" s="109">
        <v>104096</v>
      </c>
    </row>
    <row r="9" spans="1:8" s="26" customFormat="1" ht="13.5" customHeight="1" x14ac:dyDescent="0.15">
      <c r="A9" s="264" t="s">
        <v>75</v>
      </c>
      <c r="B9" s="264"/>
      <c r="C9" s="130"/>
      <c r="D9" s="112">
        <v>87001396</v>
      </c>
      <c r="E9" s="113">
        <v>70531973</v>
      </c>
      <c r="F9" s="113">
        <v>16369467</v>
      </c>
      <c r="G9" s="113">
        <v>99956</v>
      </c>
    </row>
    <row r="10" spans="1:8" s="118" customFormat="1" ht="4.5" customHeight="1" x14ac:dyDescent="0.15">
      <c r="A10" s="131"/>
      <c r="B10" s="131"/>
      <c r="C10" s="132"/>
      <c r="D10" s="116"/>
      <c r="E10" s="117"/>
      <c r="F10" s="117"/>
      <c r="G10" s="117"/>
    </row>
    <row r="11" spans="1:8" s="5" customFormat="1" ht="13.5" customHeight="1" x14ac:dyDescent="0.15">
      <c r="A11" s="252" t="s">
        <v>76</v>
      </c>
      <c r="B11" s="252"/>
      <c r="C11" s="107"/>
      <c r="D11" s="108">
        <v>7637959</v>
      </c>
      <c r="E11" s="109">
        <v>6296222</v>
      </c>
      <c r="F11" s="109">
        <v>1334009</v>
      </c>
      <c r="G11" s="109">
        <v>7728</v>
      </c>
      <c r="H11" s="133"/>
    </row>
    <row r="12" spans="1:8" s="118" customFormat="1" ht="13.5" customHeight="1" x14ac:dyDescent="0.15">
      <c r="A12" s="252" t="s">
        <v>77</v>
      </c>
      <c r="B12" s="252"/>
      <c r="C12" s="115"/>
      <c r="D12" s="108">
        <v>6891196</v>
      </c>
      <c r="E12" s="109">
        <v>5593403</v>
      </c>
      <c r="F12" s="109">
        <v>1286557</v>
      </c>
      <c r="G12" s="109">
        <v>11236</v>
      </c>
      <c r="H12" s="133"/>
    </row>
    <row r="13" spans="1:8" s="118" customFormat="1" ht="13.5" customHeight="1" x14ac:dyDescent="0.15">
      <c r="A13" s="252" t="s">
        <v>78</v>
      </c>
      <c r="B13" s="252"/>
      <c r="C13" s="115"/>
      <c r="D13" s="108">
        <v>7828742</v>
      </c>
      <c r="E13" s="109">
        <v>6426180</v>
      </c>
      <c r="F13" s="109">
        <v>1395846</v>
      </c>
      <c r="G13" s="109">
        <v>6716</v>
      </c>
      <c r="H13" s="133"/>
    </row>
    <row r="14" spans="1:8" s="118" customFormat="1" ht="13.5" customHeight="1" x14ac:dyDescent="0.15">
      <c r="A14" s="252" t="s">
        <v>79</v>
      </c>
      <c r="B14" s="252"/>
      <c r="C14" s="115"/>
      <c r="D14" s="108">
        <v>6748673</v>
      </c>
      <c r="E14" s="109">
        <v>5323712</v>
      </c>
      <c r="F14" s="109">
        <v>1414660</v>
      </c>
      <c r="G14" s="109">
        <v>10301</v>
      </c>
      <c r="H14" s="133"/>
    </row>
    <row r="15" spans="1:8" s="118" customFormat="1" ht="13.5" customHeight="1" x14ac:dyDescent="0.15">
      <c r="A15" s="252" t="s">
        <v>80</v>
      </c>
      <c r="B15" s="252"/>
      <c r="C15" s="115"/>
      <c r="D15" s="108">
        <v>7733067</v>
      </c>
      <c r="E15" s="109">
        <v>6301389</v>
      </c>
      <c r="F15" s="109">
        <v>1425169</v>
      </c>
      <c r="G15" s="109">
        <v>6509</v>
      </c>
      <c r="H15" s="133"/>
    </row>
    <row r="16" spans="1:8" s="118" customFormat="1" ht="13.5" customHeight="1" x14ac:dyDescent="0.15">
      <c r="A16" s="252" t="s">
        <v>81</v>
      </c>
      <c r="B16" s="252"/>
      <c r="C16" s="115"/>
      <c r="D16" s="108">
        <v>6961317</v>
      </c>
      <c r="E16" s="109">
        <v>5505649</v>
      </c>
      <c r="F16" s="109">
        <v>1445486</v>
      </c>
      <c r="G16" s="109">
        <v>10182</v>
      </c>
      <c r="H16" s="133"/>
    </row>
    <row r="17" spans="1:8" s="118" customFormat="1" ht="4.5" customHeight="1" x14ac:dyDescent="0.15">
      <c r="A17" s="119"/>
      <c r="B17" s="119"/>
      <c r="C17" s="115"/>
      <c r="D17" s="116"/>
      <c r="E17" s="80"/>
      <c r="F17" s="80"/>
      <c r="G17" s="80"/>
      <c r="H17" s="133"/>
    </row>
    <row r="18" spans="1:8" s="118" customFormat="1" ht="13.5" customHeight="1" x14ac:dyDescent="0.15">
      <c r="A18" s="252" t="s">
        <v>82</v>
      </c>
      <c r="B18" s="252"/>
      <c r="C18" s="115"/>
      <c r="D18" s="108">
        <v>7500939</v>
      </c>
      <c r="E18" s="109">
        <v>6105510</v>
      </c>
      <c r="F18" s="109">
        <v>1389028</v>
      </c>
      <c r="G18" s="109">
        <v>6401</v>
      </c>
      <c r="H18" s="133"/>
    </row>
    <row r="19" spans="1:8" s="118" customFormat="1" ht="13.5" customHeight="1" x14ac:dyDescent="0.15">
      <c r="A19" s="252" t="s">
        <v>83</v>
      </c>
      <c r="B19" s="252"/>
      <c r="C19" s="115"/>
      <c r="D19" s="108">
        <v>6821499</v>
      </c>
      <c r="E19" s="109">
        <v>5462697</v>
      </c>
      <c r="F19" s="109">
        <v>1349302</v>
      </c>
      <c r="G19" s="109">
        <v>9500</v>
      </c>
      <c r="H19" s="133"/>
    </row>
    <row r="20" spans="1:8" s="118" customFormat="1" ht="13.5" customHeight="1" x14ac:dyDescent="0.15">
      <c r="A20" s="252" t="s">
        <v>84</v>
      </c>
      <c r="B20" s="252"/>
      <c r="C20" s="115"/>
      <c r="D20" s="108">
        <v>7583509</v>
      </c>
      <c r="E20" s="109">
        <v>6227632</v>
      </c>
      <c r="F20" s="109">
        <v>1349878</v>
      </c>
      <c r="G20" s="109">
        <v>5999</v>
      </c>
      <c r="H20" s="133"/>
    </row>
    <row r="21" spans="1:8" s="118" customFormat="1" ht="13.5" customHeight="1" x14ac:dyDescent="0.15">
      <c r="A21" s="252" t="s">
        <v>85</v>
      </c>
      <c r="B21" s="252"/>
      <c r="C21" s="115"/>
      <c r="D21" s="108">
        <v>6871911</v>
      </c>
      <c r="E21" s="109">
        <v>5525567</v>
      </c>
      <c r="F21" s="109">
        <v>1336687</v>
      </c>
      <c r="G21" s="109">
        <v>9657</v>
      </c>
      <c r="H21" s="133"/>
    </row>
    <row r="22" spans="1:8" s="118" customFormat="1" ht="13.5" customHeight="1" x14ac:dyDescent="0.15">
      <c r="A22" s="252" t="s">
        <v>86</v>
      </c>
      <c r="B22" s="252"/>
      <c r="C22" s="115"/>
      <c r="D22" s="108">
        <v>7631579</v>
      </c>
      <c r="E22" s="109">
        <v>6305900</v>
      </c>
      <c r="F22" s="109">
        <v>1319403</v>
      </c>
      <c r="G22" s="109">
        <v>6276</v>
      </c>
      <c r="H22" s="133"/>
    </row>
    <row r="23" spans="1:8" s="118" customFormat="1" ht="13.5" customHeight="1" x14ac:dyDescent="0.15">
      <c r="A23" s="252" t="s">
        <v>87</v>
      </c>
      <c r="B23" s="252"/>
      <c r="C23" s="115"/>
      <c r="D23" s="108">
        <v>6791005</v>
      </c>
      <c r="E23" s="109">
        <v>5458112</v>
      </c>
      <c r="F23" s="109">
        <v>1323442</v>
      </c>
      <c r="G23" s="109">
        <v>9451</v>
      </c>
      <c r="H23" s="133"/>
    </row>
    <row r="24" spans="1:8" s="10" customFormat="1" ht="2.25" customHeight="1" thickBot="1" x14ac:dyDescent="0.2">
      <c r="A24" s="134"/>
      <c r="B24" s="135"/>
      <c r="C24" s="136"/>
      <c r="D24" s="137"/>
      <c r="E24" s="138"/>
      <c r="F24" s="138"/>
      <c r="G24" s="138"/>
    </row>
    <row r="25" spans="1:8" s="10" customFormat="1" ht="15.95" customHeight="1" x14ac:dyDescent="0.15">
      <c r="A25" s="124" t="s">
        <v>97</v>
      </c>
    </row>
    <row r="26" spans="1:8" x14ac:dyDescent="0.15">
      <c r="D26" s="101"/>
      <c r="E26" s="101"/>
      <c r="F26" s="101"/>
      <c r="G26" s="101"/>
    </row>
  </sheetData>
  <mergeCells count="18">
    <mergeCell ref="A9:B9"/>
    <mergeCell ref="A4:B4"/>
    <mergeCell ref="A5:B5"/>
    <mergeCell ref="A6:B6"/>
    <mergeCell ref="A7:B7"/>
    <mergeCell ref="A8:B8"/>
    <mergeCell ref="A23:B23"/>
    <mergeCell ref="A11:B11"/>
    <mergeCell ref="A12:B12"/>
    <mergeCell ref="A13:B13"/>
    <mergeCell ref="A14:B14"/>
    <mergeCell ref="A15:B15"/>
    <mergeCell ref="A16:B16"/>
    <mergeCell ref="A18:B18"/>
    <mergeCell ref="A19:B19"/>
    <mergeCell ref="A20:B20"/>
    <mergeCell ref="A21:B21"/>
    <mergeCell ref="A22:B22"/>
  </mergeCells>
  <phoneticPr fontId="3"/>
  <conditionalFormatting sqref="D5:G5 D18:G23">
    <cfRule type="containsBlanks" dxfId="22" priority="3" stopIfTrue="1">
      <formula>LEN(TRIM(D5))=0</formula>
    </cfRule>
  </conditionalFormatting>
  <conditionalFormatting sqref="D9:G9">
    <cfRule type="containsBlanks" dxfId="21" priority="5" stopIfTrue="1">
      <formula>LEN(TRIM(D9))=0</formula>
    </cfRule>
  </conditionalFormatting>
  <conditionalFormatting sqref="D11:G16">
    <cfRule type="containsBlanks" dxfId="20" priority="4" stopIfTrue="1">
      <formula>LEN(TRIM(D11))=0</formula>
    </cfRule>
  </conditionalFormatting>
  <conditionalFormatting sqref="D6:G6">
    <cfRule type="containsBlanks" dxfId="19" priority="2" stopIfTrue="1">
      <formula>LEN(TRIM(D6))=0</formula>
    </cfRule>
  </conditionalFormatting>
  <conditionalFormatting sqref="D8:G8">
    <cfRule type="containsBlanks" dxfId="18" priority="1" stopIfTrue="1">
      <formula>LEN(TRIM(D8))=0</formula>
    </cfRule>
  </conditionalFormatting>
  <printOptions horizontalCentered="1"/>
  <pageMargins left="0.59055118110236227" right="0.59055118110236227" top="0.98425196850393704" bottom="0.98425196850393704"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zoomScaleSheetLayoutView="100" workbookViewId="0"/>
  </sheetViews>
  <sheetFormatPr defaultRowHeight="13.5" x14ac:dyDescent="0.15"/>
  <cols>
    <col min="1" max="1" width="3.625" style="40" customWidth="1"/>
    <col min="2" max="2" width="10.625" style="40" customWidth="1"/>
    <col min="3" max="3" width="0.375" style="40" customWidth="1"/>
    <col min="4" max="4" width="11.875" style="40" customWidth="1"/>
    <col min="5" max="5" width="12.25" style="40" bestFit="1" customWidth="1"/>
    <col min="6" max="6" width="10.5" style="40" bestFit="1" customWidth="1"/>
    <col min="7" max="7" width="9.125" style="40" customWidth="1"/>
    <col min="8" max="8" width="11.875" style="40" customWidth="1"/>
    <col min="9" max="9" width="8.5" style="40" customWidth="1"/>
    <col min="10" max="10" width="11.875" style="40" customWidth="1"/>
    <col min="11" max="11" width="9.75" style="139" bestFit="1" customWidth="1"/>
    <col min="12" max="16384" width="9" style="40"/>
  </cols>
  <sheetData>
    <row r="1" spans="1:13" ht="18" customHeight="1" x14ac:dyDescent="0.15">
      <c r="A1" s="1" t="s">
        <v>98</v>
      </c>
      <c r="E1" s="100"/>
      <c r="F1" s="41"/>
      <c r="G1" s="41"/>
    </row>
    <row r="2" spans="1:13" ht="10.5" customHeight="1" x14ac:dyDescent="0.15">
      <c r="B2" s="1"/>
      <c r="D2" s="57"/>
      <c r="E2" s="100"/>
      <c r="F2" s="41"/>
      <c r="G2" s="41"/>
      <c r="I2" s="125"/>
      <c r="J2" s="125"/>
    </row>
    <row r="3" spans="1:13" s="63" customFormat="1" ht="15" customHeight="1" thickBot="1" x14ac:dyDescent="0.2">
      <c r="A3" s="63" t="s">
        <v>90</v>
      </c>
      <c r="I3" s="125"/>
      <c r="J3" s="125"/>
      <c r="K3" s="140"/>
    </row>
    <row r="4" spans="1:13" s="10" customFormat="1" ht="20.25" customHeight="1" x14ac:dyDescent="0.15">
      <c r="A4" s="256" t="s">
        <v>65</v>
      </c>
      <c r="B4" s="256"/>
      <c r="C4" s="257"/>
      <c r="D4" s="273" t="s">
        <v>99</v>
      </c>
      <c r="E4" s="273"/>
      <c r="F4" s="273"/>
      <c r="G4" s="273"/>
      <c r="H4" s="273" t="s">
        <v>100</v>
      </c>
      <c r="I4" s="273"/>
      <c r="J4" s="247"/>
      <c r="K4" s="141"/>
    </row>
    <row r="5" spans="1:13" s="10" customFormat="1" ht="11.25" x14ac:dyDescent="0.15">
      <c r="A5" s="271"/>
      <c r="B5" s="271"/>
      <c r="C5" s="272"/>
      <c r="D5" s="274" t="s">
        <v>101</v>
      </c>
      <c r="E5" s="142"/>
      <c r="F5" s="277" t="s">
        <v>102</v>
      </c>
      <c r="G5" s="277" t="s">
        <v>103</v>
      </c>
      <c r="H5" s="274" t="s">
        <v>104</v>
      </c>
      <c r="I5" s="274" t="s">
        <v>105</v>
      </c>
      <c r="J5" s="280" t="s">
        <v>106</v>
      </c>
      <c r="K5" s="104"/>
    </row>
    <row r="6" spans="1:13" s="10" customFormat="1" ht="14.25" customHeight="1" x14ac:dyDescent="0.15">
      <c r="A6" s="271"/>
      <c r="B6" s="271"/>
      <c r="C6" s="272"/>
      <c r="D6" s="275"/>
      <c r="E6" s="143" t="s">
        <v>107</v>
      </c>
      <c r="F6" s="278"/>
      <c r="G6" s="278"/>
      <c r="H6" s="275"/>
      <c r="I6" s="275"/>
      <c r="J6" s="281"/>
      <c r="K6" s="104"/>
      <c r="M6" s="144"/>
    </row>
    <row r="7" spans="1:13" s="10" customFormat="1" ht="14.25" customHeight="1" x14ac:dyDescent="0.15">
      <c r="A7" s="258"/>
      <c r="B7" s="258"/>
      <c r="C7" s="259"/>
      <c r="D7" s="276"/>
      <c r="E7" s="145" t="s">
        <v>108</v>
      </c>
      <c r="F7" s="279"/>
      <c r="G7" s="279"/>
      <c r="H7" s="276"/>
      <c r="I7" s="276"/>
      <c r="J7" s="282"/>
      <c r="K7" s="104"/>
    </row>
    <row r="8" spans="1:13" s="118" customFormat="1" ht="15" customHeight="1" x14ac:dyDescent="0.15">
      <c r="A8" s="268" t="s">
        <v>71</v>
      </c>
      <c r="B8" s="268"/>
      <c r="C8" s="22"/>
      <c r="D8" s="146">
        <v>96028669</v>
      </c>
      <c r="E8" s="147">
        <v>-0.04</v>
      </c>
      <c r="F8" s="78">
        <v>263092</v>
      </c>
      <c r="G8" s="78">
        <v>283260</v>
      </c>
      <c r="H8" s="148">
        <v>96021429</v>
      </c>
      <c r="I8" s="78">
        <v>0</v>
      </c>
      <c r="J8" s="148">
        <v>96021429</v>
      </c>
      <c r="K8" s="149"/>
    </row>
    <row r="9" spans="1:13" s="118" customFormat="1" ht="15" customHeight="1" x14ac:dyDescent="0.15">
      <c r="A9" s="269" t="s">
        <v>109</v>
      </c>
      <c r="B9" s="269"/>
      <c r="C9" s="150"/>
      <c r="D9" s="151">
        <v>96651773</v>
      </c>
      <c r="E9" s="152">
        <v>0.6</v>
      </c>
      <c r="F9" s="79">
        <v>264799</v>
      </c>
      <c r="G9" s="79">
        <v>289940</v>
      </c>
      <c r="H9" s="153">
        <v>96639753</v>
      </c>
      <c r="I9" s="79">
        <v>0</v>
      </c>
      <c r="J9" s="153">
        <v>96639753</v>
      </c>
      <c r="K9" s="149"/>
    </row>
    <row r="10" spans="1:13" s="118" customFormat="1" ht="15" customHeight="1" x14ac:dyDescent="0.15">
      <c r="A10" s="269" t="s">
        <v>73</v>
      </c>
      <c r="B10" s="269"/>
      <c r="C10" s="150"/>
      <c r="D10" s="151">
        <v>94901387</v>
      </c>
      <c r="E10" s="152">
        <v>-1.8110231666417544</v>
      </c>
      <c r="F10" s="79">
        <v>259293</v>
      </c>
      <c r="G10" s="79">
        <v>276875</v>
      </c>
      <c r="H10" s="153">
        <v>94915857</v>
      </c>
      <c r="I10" s="79">
        <v>0</v>
      </c>
      <c r="J10" s="153">
        <v>94915857</v>
      </c>
      <c r="K10" s="149"/>
    </row>
    <row r="11" spans="1:13" s="118" customFormat="1" ht="15" customHeight="1" x14ac:dyDescent="0.15">
      <c r="A11" s="269" t="s">
        <v>110</v>
      </c>
      <c r="B11" s="269"/>
      <c r="C11" s="150"/>
      <c r="D11" s="154">
        <v>94907834</v>
      </c>
      <c r="E11" s="155">
        <f>100*((D11/D10)-1)</f>
        <v>6.7933675194753462E-3</v>
      </c>
      <c r="F11" s="156">
        <v>260021</v>
      </c>
      <c r="G11" s="156">
        <v>280591</v>
      </c>
      <c r="H11" s="157">
        <v>94913154</v>
      </c>
      <c r="I11" s="156">
        <v>0</v>
      </c>
      <c r="J11" s="157">
        <v>94913154</v>
      </c>
      <c r="K11" s="149"/>
    </row>
    <row r="12" spans="1:13" s="163" customFormat="1" ht="15" customHeight="1" x14ac:dyDescent="0.15">
      <c r="A12" s="270" t="s">
        <v>111</v>
      </c>
      <c r="B12" s="270"/>
      <c r="C12" s="158"/>
      <c r="D12" s="159">
        <f>+SUM(D14:D26)</f>
        <v>93202551</v>
      </c>
      <c r="E12" s="160">
        <f>100*((D12/D11)-1)</f>
        <v>-1.7967779140339424</v>
      </c>
      <c r="F12" s="161">
        <v>255349.45479452054</v>
      </c>
      <c r="G12" s="161">
        <v>272856</v>
      </c>
      <c r="H12" s="162">
        <f>+SUM(H14:H26)</f>
        <v>93202311</v>
      </c>
      <c r="I12" s="156" t="s">
        <v>112</v>
      </c>
      <c r="J12" s="162">
        <f>H12</f>
        <v>93202311</v>
      </c>
      <c r="K12" s="149"/>
    </row>
    <row r="13" spans="1:13" s="118" customFormat="1" ht="10.5" customHeight="1" x14ac:dyDescent="0.15">
      <c r="A13" s="114"/>
      <c r="B13" s="114"/>
      <c r="C13" s="115"/>
      <c r="D13" s="116"/>
      <c r="E13" s="164"/>
      <c r="F13" s="165"/>
      <c r="G13" s="165"/>
      <c r="H13" s="166"/>
      <c r="I13" s="165"/>
      <c r="J13" s="166"/>
      <c r="K13" s="167"/>
    </row>
    <row r="14" spans="1:13" s="5" customFormat="1" ht="15" customHeight="1" x14ac:dyDescent="0.15">
      <c r="A14" s="267" t="s">
        <v>113</v>
      </c>
      <c r="B14" s="267"/>
      <c r="C14" s="107"/>
      <c r="D14" s="154">
        <v>7681580</v>
      </c>
      <c r="E14" s="160">
        <v>0.15233583349800001</v>
      </c>
      <c r="F14" s="156">
        <v>256052.66666666666</v>
      </c>
      <c r="G14" s="156">
        <v>264740</v>
      </c>
      <c r="H14" s="156">
        <v>7681730</v>
      </c>
      <c r="I14" s="156" t="s">
        <v>112</v>
      </c>
      <c r="J14" s="157">
        <f t="shared" ref="J14:J19" si="0">H14</f>
        <v>7681730</v>
      </c>
      <c r="K14" s="168"/>
    </row>
    <row r="15" spans="1:13" s="118" customFormat="1" ht="15" customHeight="1" x14ac:dyDescent="0.15">
      <c r="A15" s="267" t="s">
        <v>114</v>
      </c>
      <c r="B15" s="267"/>
      <c r="C15" s="115"/>
      <c r="D15" s="154">
        <v>7896266</v>
      </c>
      <c r="E15" s="160">
        <f>(0.990403593428437-1)*100</f>
        <v>-0.95964065715630209</v>
      </c>
      <c r="F15" s="156">
        <v>254718.25806451612</v>
      </c>
      <c r="G15" s="156">
        <v>267350</v>
      </c>
      <c r="H15" s="156">
        <v>7895926</v>
      </c>
      <c r="I15" s="156" t="s">
        <v>115</v>
      </c>
      <c r="J15" s="157">
        <f t="shared" si="0"/>
        <v>7895926</v>
      </c>
      <c r="K15" s="168"/>
    </row>
    <row r="16" spans="1:13" s="118" customFormat="1" ht="15" customHeight="1" x14ac:dyDescent="0.15">
      <c r="A16" s="267" t="s">
        <v>116</v>
      </c>
      <c r="B16" s="267"/>
      <c r="C16" s="115"/>
      <c r="D16" s="154">
        <v>7711350</v>
      </c>
      <c r="E16" s="160">
        <f>+(0.980206597987102-1)*100</f>
        <v>-1.9793402012898031</v>
      </c>
      <c r="F16" s="156">
        <v>257045</v>
      </c>
      <c r="G16" s="156">
        <v>270350</v>
      </c>
      <c r="H16" s="156">
        <v>7713620</v>
      </c>
      <c r="I16" s="156" t="s">
        <v>115</v>
      </c>
      <c r="J16" s="157">
        <f t="shared" si="0"/>
        <v>7713620</v>
      </c>
      <c r="K16" s="168"/>
    </row>
    <row r="17" spans="1:11" s="118" customFormat="1" ht="15" customHeight="1" x14ac:dyDescent="0.15">
      <c r="A17" s="267" t="s">
        <v>117</v>
      </c>
      <c r="B17" s="267"/>
      <c r="C17" s="115"/>
      <c r="D17" s="154">
        <v>8030136</v>
      </c>
      <c r="E17" s="169">
        <v>0.548990695556828</v>
      </c>
      <c r="F17" s="156">
        <v>259036.64516129033</v>
      </c>
      <c r="G17" s="156">
        <v>269930</v>
      </c>
      <c r="H17" s="156">
        <v>8028956</v>
      </c>
      <c r="I17" s="156" t="s">
        <v>115</v>
      </c>
      <c r="J17" s="157">
        <f t="shared" si="0"/>
        <v>8028956</v>
      </c>
      <c r="K17" s="168"/>
    </row>
    <row r="18" spans="1:11" s="118" customFormat="1" ht="15" customHeight="1" x14ac:dyDescent="0.15">
      <c r="A18" s="267" t="s">
        <v>118</v>
      </c>
      <c r="B18" s="267"/>
      <c r="C18" s="115"/>
      <c r="D18" s="154">
        <v>7945714</v>
      </c>
      <c r="E18" s="160">
        <f>+(0.949396515281102-1)*100</f>
        <v>-5.0603484718897978</v>
      </c>
      <c r="F18" s="156">
        <v>256313.35483870967</v>
      </c>
      <c r="G18" s="156">
        <v>270180</v>
      </c>
      <c r="H18" s="156">
        <v>7943384</v>
      </c>
      <c r="I18" s="156" t="s">
        <v>115</v>
      </c>
      <c r="J18" s="157">
        <f t="shared" si="0"/>
        <v>7943384</v>
      </c>
      <c r="K18" s="168"/>
    </row>
    <row r="19" spans="1:11" s="118" customFormat="1" ht="15" customHeight="1" x14ac:dyDescent="0.15">
      <c r="A19" s="267" t="s">
        <v>119</v>
      </c>
      <c r="B19" s="267"/>
      <c r="C19" s="115"/>
      <c r="D19" s="154">
        <v>7658244</v>
      </c>
      <c r="E19" s="160">
        <f>+(0.979661353450248-1)*100</f>
        <v>-2.0338646549752037</v>
      </c>
      <c r="F19" s="156">
        <v>255274.8</v>
      </c>
      <c r="G19" s="156">
        <v>263230</v>
      </c>
      <c r="H19" s="156">
        <v>7657834</v>
      </c>
      <c r="I19" s="156" t="s">
        <v>115</v>
      </c>
      <c r="J19" s="157">
        <f t="shared" si="0"/>
        <v>7657834</v>
      </c>
      <c r="K19" s="168"/>
    </row>
    <row r="20" spans="1:11" s="118" customFormat="1" ht="10.5" customHeight="1" x14ac:dyDescent="0.15">
      <c r="A20" s="170"/>
      <c r="B20" s="170"/>
      <c r="C20" s="115"/>
      <c r="D20" s="120"/>
      <c r="E20" s="171"/>
      <c r="F20" s="172"/>
      <c r="G20" s="79"/>
      <c r="H20" s="79"/>
      <c r="I20" s="79"/>
      <c r="J20" s="79"/>
      <c r="K20" s="173"/>
    </row>
    <row r="21" spans="1:11" s="118" customFormat="1" ht="15" customHeight="1" x14ac:dyDescent="0.15">
      <c r="A21" s="267" t="s">
        <v>120</v>
      </c>
      <c r="B21" s="267"/>
      <c r="C21" s="115"/>
      <c r="D21" s="154">
        <v>8053702</v>
      </c>
      <c r="E21" s="160">
        <f>+(0.995991277395566-1)*100</f>
        <v>-0.40087226044339674</v>
      </c>
      <c r="F21" s="156">
        <v>260842.48387096773</v>
      </c>
      <c r="G21" s="156">
        <v>271330</v>
      </c>
      <c r="H21" s="156">
        <v>8056962</v>
      </c>
      <c r="I21" s="156" t="s">
        <v>115</v>
      </c>
      <c r="J21" s="157">
        <f t="shared" ref="J21:J26" si="1">H21</f>
        <v>8056962</v>
      </c>
      <c r="K21" s="168"/>
    </row>
    <row r="22" spans="1:11" s="118" customFormat="1" ht="15" customHeight="1" x14ac:dyDescent="0.15">
      <c r="A22" s="267" t="s">
        <v>121</v>
      </c>
      <c r="B22" s="267"/>
      <c r="C22" s="115"/>
      <c r="D22" s="154">
        <v>7695394</v>
      </c>
      <c r="E22" s="160">
        <f>+(0.990040152789017-1)*100</f>
        <v>-0.9959847210982975</v>
      </c>
      <c r="F22" s="156">
        <v>259093.66666666666</v>
      </c>
      <c r="G22" s="156">
        <v>265640</v>
      </c>
      <c r="H22" s="156">
        <v>7694684</v>
      </c>
      <c r="I22" s="156" t="s">
        <v>115</v>
      </c>
      <c r="J22" s="157">
        <f t="shared" si="1"/>
        <v>7694684</v>
      </c>
      <c r="K22" s="168"/>
    </row>
    <row r="23" spans="1:11" s="118" customFormat="1" ht="15" customHeight="1" x14ac:dyDescent="0.15">
      <c r="A23" s="267" t="s">
        <v>122</v>
      </c>
      <c r="B23" s="267"/>
      <c r="C23" s="115"/>
      <c r="D23" s="154">
        <v>7980996</v>
      </c>
      <c r="E23" s="160">
        <f>+(0.973449965244367-1)*100</f>
        <v>-2.6550034755633001</v>
      </c>
      <c r="F23" s="156">
        <v>257451.48387096773</v>
      </c>
      <c r="G23" s="156">
        <v>272856</v>
      </c>
      <c r="H23" s="156">
        <v>7971406</v>
      </c>
      <c r="I23" s="156" t="s">
        <v>115</v>
      </c>
      <c r="J23" s="157">
        <f t="shared" si="1"/>
        <v>7971406</v>
      </c>
      <c r="K23" s="168"/>
    </row>
    <row r="24" spans="1:11" s="118" customFormat="1" ht="15" customHeight="1" x14ac:dyDescent="0.15">
      <c r="A24" s="267" t="s">
        <v>123</v>
      </c>
      <c r="B24" s="267"/>
      <c r="C24" s="115"/>
      <c r="D24" s="154">
        <v>7844196</v>
      </c>
      <c r="E24" s="160">
        <f>+(0.977120943473645-1)*100</f>
        <v>-2.2879056526355024</v>
      </c>
      <c r="F24" s="156">
        <v>258963.4193548387</v>
      </c>
      <c r="G24" s="156">
        <v>269380</v>
      </c>
      <c r="H24" s="156">
        <v>7852986</v>
      </c>
      <c r="I24" s="156" t="s">
        <v>115</v>
      </c>
      <c r="J24" s="157">
        <f t="shared" si="1"/>
        <v>7852986</v>
      </c>
      <c r="K24" s="168"/>
    </row>
    <row r="25" spans="1:11" s="118" customFormat="1" ht="15" customHeight="1" x14ac:dyDescent="0.15">
      <c r="A25" s="267" t="s">
        <v>124</v>
      </c>
      <c r="B25" s="267"/>
      <c r="C25" s="115"/>
      <c r="D25" s="154">
        <v>7019808</v>
      </c>
      <c r="E25" s="160">
        <f>+(0.973013387062144-1)*100</f>
        <v>-2.698661293785598</v>
      </c>
      <c r="F25" s="156">
        <v>257660.82142857142</v>
      </c>
      <c r="G25" s="156">
        <v>263070</v>
      </c>
      <c r="H25" s="156">
        <v>7019448</v>
      </c>
      <c r="I25" s="156" t="s">
        <v>115</v>
      </c>
      <c r="J25" s="157">
        <f t="shared" si="1"/>
        <v>7019448</v>
      </c>
      <c r="K25" s="168"/>
    </row>
    <row r="26" spans="1:11" s="118" customFormat="1" ht="15" customHeight="1" x14ac:dyDescent="0.15">
      <c r="A26" s="267" t="s">
        <v>125</v>
      </c>
      <c r="B26" s="267"/>
      <c r="C26" s="115"/>
      <c r="D26" s="154">
        <v>7685165</v>
      </c>
      <c r="E26" s="160">
        <f>+(0.969691024084034-1)*100</f>
        <v>-3.0308975915966041</v>
      </c>
      <c r="F26" s="156">
        <v>247908.54838709679</v>
      </c>
      <c r="G26" s="156">
        <v>255420</v>
      </c>
      <c r="H26" s="156">
        <v>7685375</v>
      </c>
      <c r="I26" s="156" t="s">
        <v>115</v>
      </c>
      <c r="J26" s="157">
        <f t="shared" si="1"/>
        <v>7685375</v>
      </c>
      <c r="K26" s="168"/>
    </row>
    <row r="27" spans="1:11" ht="2.25" customHeight="1" thickBot="1" x14ac:dyDescent="0.2">
      <c r="A27" s="174"/>
      <c r="B27" s="121"/>
      <c r="C27" s="48"/>
      <c r="D27" s="175"/>
      <c r="E27" s="176"/>
      <c r="F27" s="176"/>
      <c r="G27" s="176"/>
      <c r="H27" s="176"/>
      <c r="I27" s="176"/>
      <c r="J27" s="176"/>
    </row>
    <row r="28" spans="1:11" ht="13.5" customHeight="1" x14ac:dyDescent="0.15">
      <c r="A28" s="124" t="s">
        <v>126</v>
      </c>
      <c r="E28" s="177"/>
      <c r="J28" s="178"/>
    </row>
    <row r="32" spans="1:11" x14ac:dyDescent="0.15">
      <c r="F32" s="179"/>
    </row>
    <row r="33" spans="6:6" x14ac:dyDescent="0.15">
      <c r="F33" s="179"/>
    </row>
    <row r="34" spans="6:6" x14ac:dyDescent="0.15">
      <c r="F34" s="179"/>
    </row>
    <row r="35" spans="6:6" x14ac:dyDescent="0.15">
      <c r="F35" s="179"/>
    </row>
    <row r="36" spans="6:6" x14ac:dyDescent="0.15">
      <c r="F36" s="179"/>
    </row>
    <row r="37" spans="6:6" x14ac:dyDescent="0.15">
      <c r="F37" s="179"/>
    </row>
    <row r="38" spans="6:6" x14ac:dyDescent="0.15">
      <c r="F38" s="179"/>
    </row>
    <row r="39" spans="6:6" x14ac:dyDescent="0.15">
      <c r="F39" s="179"/>
    </row>
    <row r="40" spans="6:6" x14ac:dyDescent="0.15">
      <c r="F40" s="179"/>
    </row>
    <row r="41" spans="6:6" x14ac:dyDescent="0.15">
      <c r="F41" s="179"/>
    </row>
    <row r="42" spans="6:6" x14ac:dyDescent="0.15">
      <c r="F42" s="179"/>
    </row>
    <row r="43" spans="6:6" x14ac:dyDescent="0.15">
      <c r="F43" s="179"/>
    </row>
    <row r="44" spans="6:6" x14ac:dyDescent="0.15">
      <c r="F44" s="179"/>
    </row>
    <row r="45" spans="6:6" x14ac:dyDescent="0.15">
      <c r="F45" s="179"/>
    </row>
    <row r="46" spans="6:6" x14ac:dyDescent="0.15">
      <c r="F46" s="179"/>
    </row>
    <row r="47" spans="6:6" x14ac:dyDescent="0.15">
      <c r="F47" s="179"/>
    </row>
  </sheetData>
  <mergeCells count="26">
    <mergeCell ref="A4:C7"/>
    <mergeCell ref="D4:G4"/>
    <mergeCell ref="H4:J4"/>
    <mergeCell ref="D5:D7"/>
    <mergeCell ref="F5:F7"/>
    <mergeCell ref="G5:G7"/>
    <mergeCell ref="H5:H7"/>
    <mergeCell ref="I5:I7"/>
    <mergeCell ref="J5:J7"/>
    <mergeCell ref="A21:B21"/>
    <mergeCell ref="A8:B8"/>
    <mergeCell ref="A9:B9"/>
    <mergeCell ref="A10:B10"/>
    <mergeCell ref="A11:B11"/>
    <mergeCell ref="A12:B12"/>
    <mergeCell ref="A14:B14"/>
    <mergeCell ref="A15:B15"/>
    <mergeCell ref="A16:B16"/>
    <mergeCell ref="A17:B17"/>
    <mergeCell ref="A18:B18"/>
    <mergeCell ref="A19:B19"/>
    <mergeCell ref="A22:B22"/>
    <mergeCell ref="A23:B23"/>
    <mergeCell ref="A24:B24"/>
    <mergeCell ref="A25:B25"/>
    <mergeCell ref="A26:B26"/>
  </mergeCells>
  <phoneticPr fontId="3"/>
  <conditionalFormatting sqref="D12 F12:H12 J12">
    <cfRule type="containsBlanks" dxfId="17" priority="11" stopIfTrue="1">
      <formula>LEN(TRIM(D12))=0</formula>
    </cfRule>
  </conditionalFormatting>
  <conditionalFormatting sqref="J14:J19 D14:H19">
    <cfRule type="containsBlanks" dxfId="16" priority="10" stopIfTrue="1">
      <formula>LEN(TRIM(D14))=0</formula>
    </cfRule>
  </conditionalFormatting>
  <conditionalFormatting sqref="D21:D26">
    <cfRule type="containsBlanks" dxfId="15" priority="9" stopIfTrue="1">
      <formula>LEN(TRIM(D21))=0</formula>
    </cfRule>
  </conditionalFormatting>
  <conditionalFormatting sqref="F21:F26">
    <cfRule type="containsBlanks" dxfId="14" priority="8" stopIfTrue="1">
      <formula>LEN(TRIM(F21))=0</formula>
    </cfRule>
  </conditionalFormatting>
  <conditionalFormatting sqref="G21:G26">
    <cfRule type="containsBlanks" dxfId="13" priority="7" stopIfTrue="1">
      <formula>LEN(TRIM(G21))=0</formula>
    </cfRule>
  </conditionalFormatting>
  <conditionalFormatting sqref="H21:H26">
    <cfRule type="containsBlanks" dxfId="12" priority="6" stopIfTrue="1">
      <formula>LEN(TRIM(H21))=0</formula>
    </cfRule>
  </conditionalFormatting>
  <conditionalFormatting sqref="J21:J26">
    <cfRule type="containsBlanks" dxfId="11" priority="5" stopIfTrue="1">
      <formula>LEN(TRIM(J21))=0</formula>
    </cfRule>
  </conditionalFormatting>
  <conditionalFormatting sqref="E21:E26">
    <cfRule type="containsBlanks" dxfId="10" priority="4" stopIfTrue="1">
      <formula>LEN(TRIM(E21))=0</formula>
    </cfRule>
  </conditionalFormatting>
  <conditionalFormatting sqref="E12">
    <cfRule type="containsBlanks" dxfId="9" priority="3" stopIfTrue="1">
      <formula>LEN(TRIM(E12))=0</formula>
    </cfRule>
  </conditionalFormatting>
  <conditionalFormatting sqref="D11 F11:H11 J11">
    <cfRule type="containsBlanks" dxfId="8" priority="2" stopIfTrue="1">
      <formula>LEN(TRIM(D11))=0</formula>
    </cfRule>
  </conditionalFormatting>
  <conditionalFormatting sqref="E11">
    <cfRule type="containsBlanks" dxfId="7" priority="1" stopIfTrue="1">
      <formula>LEN(TRIM(E11))=0</formula>
    </cfRule>
  </conditionalFormatting>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zoomScaleNormal="100" zoomScaleSheetLayoutView="100" workbookViewId="0"/>
  </sheetViews>
  <sheetFormatPr defaultRowHeight="13.5" x14ac:dyDescent="0.15"/>
  <cols>
    <col min="1" max="1" width="2.5" style="40" customWidth="1"/>
    <col min="2" max="2" width="10" style="40" customWidth="1"/>
    <col min="3" max="3" width="0.25" style="40" customWidth="1"/>
    <col min="4" max="10" width="10.875" style="40" customWidth="1"/>
    <col min="11" max="16384" width="9" style="40"/>
  </cols>
  <sheetData>
    <row r="1" spans="1:25" ht="18" customHeight="1" x14ac:dyDescent="0.15">
      <c r="A1" s="180" t="s">
        <v>127</v>
      </c>
      <c r="B1" s="181"/>
      <c r="C1" s="181"/>
      <c r="D1" s="181"/>
      <c r="E1" s="180"/>
      <c r="F1" s="181"/>
      <c r="G1" s="181"/>
      <c r="H1" s="181"/>
      <c r="I1" s="181"/>
      <c r="J1" s="181"/>
      <c r="K1" s="181"/>
    </row>
    <row r="2" spans="1:25" ht="10.5" customHeight="1" x14ac:dyDescent="0.15">
      <c r="A2" s="182"/>
      <c r="B2" s="183"/>
      <c r="C2" s="182"/>
      <c r="D2" s="182"/>
      <c r="E2" s="183"/>
      <c r="F2" s="184"/>
      <c r="G2" s="184"/>
      <c r="H2" s="184"/>
      <c r="I2" s="182"/>
      <c r="J2" s="182"/>
      <c r="K2" s="182"/>
    </row>
    <row r="3" spans="1:25" ht="10.5" customHeight="1" x14ac:dyDescent="0.15">
      <c r="A3" s="182"/>
      <c r="B3" s="183"/>
      <c r="C3" s="182"/>
      <c r="D3" s="185" t="s">
        <v>128</v>
      </c>
      <c r="E3" s="183"/>
      <c r="F3" s="184"/>
      <c r="G3" s="184"/>
      <c r="H3" s="184"/>
      <c r="I3" s="182"/>
      <c r="J3" s="182"/>
      <c r="K3" s="182"/>
    </row>
    <row r="4" spans="1:25" ht="13.5" customHeight="1" thickBot="1" x14ac:dyDescent="0.2">
      <c r="A4" s="186" t="s">
        <v>129</v>
      </c>
      <c r="B4" s="186"/>
      <c r="C4" s="186"/>
      <c r="D4" s="186"/>
      <c r="E4" s="186"/>
      <c r="F4" s="186"/>
      <c r="G4" s="186"/>
      <c r="H4" s="186"/>
      <c r="I4" s="186"/>
      <c r="J4" s="187" t="s">
        <v>130</v>
      </c>
      <c r="K4" s="186"/>
    </row>
    <row r="5" spans="1:25" x14ac:dyDescent="0.15">
      <c r="A5" s="289" t="s">
        <v>131</v>
      </c>
      <c r="B5" s="289"/>
      <c r="C5" s="290"/>
      <c r="D5" s="293" t="s">
        <v>43</v>
      </c>
      <c r="E5" s="285" t="s">
        <v>132</v>
      </c>
      <c r="F5" s="285" t="s">
        <v>133</v>
      </c>
      <c r="G5" s="285" t="s">
        <v>134</v>
      </c>
      <c r="H5" s="285" t="s">
        <v>135</v>
      </c>
      <c r="I5" s="285" t="s">
        <v>136</v>
      </c>
      <c r="J5" s="188" t="s">
        <v>137</v>
      </c>
      <c r="K5" s="189"/>
    </row>
    <row r="6" spans="1:25" x14ac:dyDescent="0.15">
      <c r="A6" s="291"/>
      <c r="B6" s="291"/>
      <c r="C6" s="292"/>
      <c r="D6" s="294"/>
      <c r="E6" s="286"/>
      <c r="F6" s="286"/>
      <c r="G6" s="286"/>
      <c r="H6" s="286"/>
      <c r="I6" s="286"/>
      <c r="J6" s="190" t="s">
        <v>138</v>
      </c>
      <c r="K6" s="189"/>
    </row>
    <row r="7" spans="1:25" ht="21.75" customHeight="1" x14ac:dyDescent="0.15">
      <c r="A7" s="287" t="s">
        <v>71</v>
      </c>
      <c r="B7" s="287"/>
      <c r="C7" s="191"/>
      <c r="D7" s="192">
        <v>2421488</v>
      </c>
      <c r="E7" s="193">
        <v>5589</v>
      </c>
      <c r="F7" s="193">
        <v>3</v>
      </c>
      <c r="G7" s="193">
        <v>251341</v>
      </c>
      <c r="H7" s="193">
        <v>162743</v>
      </c>
      <c r="I7" s="193">
        <v>58500</v>
      </c>
      <c r="J7" s="193">
        <v>1943312</v>
      </c>
      <c r="K7" s="194"/>
      <c r="R7" s="101"/>
      <c r="S7" s="101"/>
      <c r="T7" s="101"/>
      <c r="U7" s="101"/>
      <c r="V7" s="101"/>
      <c r="W7" s="101"/>
      <c r="X7" s="101"/>
      <c r="Y7" s="101"/>
    </row>
    <row r="8" spans="1:25" ht="21.75" customHeight="1" x14ac:dyDescent="0.15">
      <c r="A8" s="287" t="s">
        <v>139</v>
      </c>
      <c r="B8" s="287"/>
      <c r="C8" s="191"/>
      <c r="D8" s="195">
        <v>2427632</v>
      </c>
      <c r="E8" s="196">
        <v>5565</v>
      </c>
      <c r="F8" s="197">
        <v>0</v>
      </c>
      <c r="G8" s="196">
        <v>244930</v>
      </c>
      <c r="H8" s="196">
        <v>165016</v>
      </c>
      <c r="I8" s="196">
        <v>56429</v>
      </c>
      <c r="J8" s="196">
        <v>1955692</v>
      </c>
      <c r="K8" s="194"/>
      <c r="R8" s="101"/>
      <c r="S8" s="101"/>
      <c r="T8" s="101"/>
      <c r="U8" s="101"/>
      <c r="V8" s="101"/>
      <c r="W8" s="101"/>
      <c r="X8" s="101"/>
    </row>
    <row r="9" spans="1:25" s="199" customFormat="1" ht="21.75" customHeight="1" x14ac:dyDescent="0.15">
      <c r="A9" s="287" t="s">
        <v>73</v>
      </c>
      <c r="B9" s="287"/>
      <c r="C9" s="191"/>
      <c r="D9" s="195">
        <v>2432448</v>
      </c>
      <c r="E9" s="196">
        <v>5438</v>
      </c>
      <c r="F9" s="197">
        <v>0</v>
      </c>
      <c r="G9" s="196">
        <v>238546</v>
      </c>
      <c r="H9" s="196">
        <v>167776</v>
      </c>
      <c r="I9" s="196">
        <v>52643</v>
      </c>
      <c r="J9" s="196">
        <v>1968046</v>
      </c>
      <c r="K9" s="198"/>
      <c r="R9" s="101"/>
      <c r="S9" s="101"/>
      <c r="T9" s="101"/>
      <c r="U9" s="101"/>
      <c r="V9" s="101"/>
      <c r="W9" s="101"/>
      <c r="X9" s="101"/>
    </row>
    <row r="10" spans="1:25" ht="21.75" customHeight="1" x14ac:dyDescent="0.15">
      <c r="A10" s="287" t="s">
        <v>110</v>
      </c>
      <c r="B10" s="287"/>
      <c r="C10" s="191"/>
      <c r="D10" s="200">
        <v>2431239</v>
      </c>
      <c r="E10" s="201">
        <v>5395</v>
      </c>
      <c r="F10" s="202">
        <v>0</v>
      </c>
      <c r="G10" s="201">
        <v>232159</v>
      </c>
      <c r="H10" s="201">
        <f>167403.47+2643.88</f>
        <v>170047.35</v>
      </c>
      <c r="I10" s="201">
        <v>48477</v>
      </c>
      <c r="J10" s="201">
        <f>1276061.03+699098.91</f>
        <v>1975159.94</v>
      </c>
      <c r="K10" s="194"/>
      <c r="R10" s="101"/>
      <c r="S10" s="101"/>
      <c r="T10" s="101"/>
      <c r="U10" s="101"/>
      <c r="V10" s="101"/>
      <c r="W10" s="101"/>
      <c r="X10" s="101"/>
    </row>
    <row r="11" spans="1:25" s="199" customFormat="1" ht="21.75" customHeight="1" x14ac:dyDescent="0.15">
      <c r="A11" s="288" t="s">
        <v>111</v>
      </c>
      <c r="B11" s="288"/>
      <c r="C11" s="203"/>
      <c r="D11" s="204">
        <v>2433961.4399999995</v>
      </c>
      <c r="E11" s="205">
        <v>5395.42</v>
      </c>
      <c r="F11" s="206">
        <v>0</v>
      </c>
      <c r="G11" s="205">
        <v>223928.97999999998</v>
      </c>
      <c r="H11" s="205">
        <v>171759.94999999995</v>
      </c>
      <c r="I11" s="205">
        <v>46937.539999999979</v>
      </c>
      <c r="J11" s="205">
        <v>1985939.5499999998</v>
      </c>
      <c r="K11" s="198"/>
      <c r="R11" s="101"/>
      <c r="S11" s="101"/>
      <c r="T11" s="101"/>
      <c r="U11" s="101"/>
      <c r="V11" s="101"/>
      <c r="W11" s="101"/>
      <c r="X11" s="101"/>
    </row>
    <row r="12" spans="1:25" ht="3" customHeight="1" thickBot="1" x14ac:dyDescent="0.2">
      <c r="A12" s="207"/>
      <c r="B12" s="208"/>
      <c r="C12" s="208"/>
      <c r="D12" s="209"/>
      <c r="E12" s="208"/>
      <c r="F12" s="208"/>
      <c r="G12" s="208"/>
      <c r="H12" s="208"/>
      <c r="I12" s="208"/>
      <c r="J12" s="208"/>
      <c r="K12" s="210"/>
    </row>
    <row r="13" spans="1:25" s="41" customFormat="1" ht="13.5" customHeight="1" x14ac:dyDescent="0.15">
      <c r="A13" s="211" t="s">
        <v>126</v>
      </c>
      <c r="B13" s="184"/>
      <c r="C13" s="184"/>
      <c r="D13" s="184"/>
      <c r="E13" s="184"/>
      <c r="F13" s="184"/>
      <c r="G13" s="184"/>
      <c r="H13" s="184"/>
      <c r="I13" s="184"/>
      <c r="J13" s="184"/>
      <c r="K13" s="184"/>
    </row>
    <row r="15" spans="1:25" x14ac:dyDescent="0.15">
      <c r="D15" s="212"/>
      <c r="E15" s="212"/>
      <c r="F15" s="212"/>
      <c r="G15" s="212"/>
      <c r="H15" s="212"/>
      <c r="I15" s="212"/>
      <c r="J15" s="212"/>
    </row>
    <row r="16" spans="1:25" x14ac:dyDescent="0.15">
      <c r="D16" s="283"/>
      <c r="E16" s="283"/>
      <c r="F16" s="213"/>
      <c r="G16" s="213"/>
    </row>
    <row r="17" spans="4:7" x14ac:dyDescent="0.15">
      <c r="D17" s="283"/>
      <c r="E17" s="283"/>
      <c r="F17" s="213"/>
      <c r="G17" s="213"/>
    </row>
    <row r="18" spans="4:7" x14ac:dyDescent="0.15">
      <c r="D18" s="283"/>
      <c r="E18" s="283"/>
      <c r="F18" s="213"/>
      <c r="G18" s="213"/>
    </row>
    <row r="19" spans="4:7" x14ac:dyDescent="0.15">
      <c r="D19" s="283"/>
      <c r="E19" s="283"/>
      <c r="F19" s="213"/>
      <c r="G19" s="284"/>
    </row>
    <row r="20" spans="4:7" x14ac:dyDescent="0.15">
      <c r="D20" s="283"/>
      <c r="E20" s="283"/>
      <c r="F20" s="213"/>
      <c r="G20" s="284"/>
    </row>
    <row r="21" spans="4:7" x14ac:dyDescent="0.15">
      <c r="D21" s="283"/>
      <c r="E21" s="283"/>
      <c r="F21" s="213"/>
      <c r="G21" s="213"/>
    </row>
  </sheetData>
  <mergeCells count="19">
    <mergeCell ref="G19:G20"/>
    <mergeCell ref="D20:E20"/>
    <mergeCell ref="I5:I6"/>
    <mergeCell ref="A7:B7"/>
    <mergeCell ref="A8:B8"/>
    <mergeCell ref="A9:B9"/>
    <mergeCell ref="A10:B10"/>
    <mergeCell ref="A11:B11"/>
    <mergeCell ref="A5:C6"/>
    <mergeCell ref="D5:D6"/>
    <mergeCell ref="E5:E6"/>
    <mergeCell ref="F5:F6"/>
    <mergeCell ref="G5:G6"/>
    <mergeCell ref="H5:H6"/>
    <mergeCell ref="D21:E21"/>
    <mergeCell ref="D16:E16"/>
    <mergeCell ref="D17:E17"/>
    <mergeCell ref="D18:E18"/>
    <mergeCell ref="D19:E19"/>
  </mergeCells>
  <phoneticPr fontId="3"/>
  <conditionalFormatting sqref="D11:E11 G11:J11">
    <cfRule type="containsBlanks" dxfId="6" priority="3" stopIfTrue="1">
      <formula>LEN(TRIM(D11))=0</formula>
    </cfRule>
  </conditionalFormatting>
  <conditionalFormatting sqref="D8:J8">
    <cfRule type="containsBlanks" dxfId="5" priority="2" stopIfTrue="1">
      <formula>LEN(TRIM(D8))=0</formula>
    </cfRule>
  </conditionalFormatting>
  <conditionalFormatting sqref="D10:E10 G10:J10">
    <cfRule type="containsBlanks" dxfId="4" priority="1" stopIfTrue="1">
      <formula>LEN(TRIM(D10))=0</formula>
    </cfRule>
  </conditionalFormatting>
  <printOptions horizontalCentered="1"/>
  <pageMargins left="0.39370078740157483" right="0.39370078740157483" top="0.98425196850393704" bottom="0.98425196850393704" header="0.51181102362204722" footer="0.5118110236220472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zoomScaleSheetLayoutView="100" workbookViewId="0"/>
  </sheetViews>
  <sheetFormatPr defaultRowHeight="13.5" x14ac:dyDescent="0.15"/>
  <cols>
    <col min="1" max="1" width="3.125" style="40" customWidth="1"/>
    <col min="2" max="2" width="8.25" style="40" customWidth="1"/>
    <col min="3" max="3" width="9.625" style="40" customWidth="1"/>
    <col min="4" max="4" width="1.75" style="40" customWidth="1"/>
    <col min="5" max="5" width="8.125" style="40" customWidth="1"/>
    <col min="6" max="6" width="2.5" style="40" customWidth="1"/>
    <col min="7" max="7" width="7.125" style="40" customWidth="1"/>
    <col min="8" max="8" width="3.125" style="40" customWidth="1"/>
    <col min="9" max="9" width="5.625" style="40" customWidth="1"/>
    <col min="10" max="10" width="6.125" style="40" customWidth="1"/>
    <col min="11" max="11" width="5.125" style="40" customWidth="1"/>
    <col min="12" max="12" width="6.125" style="40" customWidth="1"/>
    <col min="13" max="13" width="5.125" style="40" customWidth="1"/>
    <col min="14" max="14" width="6.125" style="40" customWidth="1"/>
    <col min="15" max="15" width="2.125" style="40" customWidth="1"/>
    <col min="16" max="16" width="5.25" style="40" customWidth="1"/>
    <col min="17" max="17" width="3.5" style="40" customWidth="1"/>
    <col min="18" max="16384" width="9" style="40"/>
  </cols>
  <sheetData>
    <row r="1" spans="1:18" ht="18" customHeight="1" x14ac:dyDescent="0.2">
      <c r="A1" s="49" t="s">
        <v>140</v>
      </c>
      <c r="F1" s="100"/>
      <c r="G1" s="41"/>
      <c r="H1" s="41"/>
      <c r="I1" s="41"/>
      <c r="J1" s="41"/>
      <c r="K1" s="41"/>
      <c r="L1" s="41"/>
      <c r="M1" s="41"/>
      <c r="N1" s="41"/>
    </row>
    <row r="2" spans="1:18" ht="1.5" customHeight="1" x14ac:dyDescent="0.2">
      <c r="A2" s="49"/>
      <c r="F2" s="100"/>
      <c r="G2" s="41"/>
      <c r="H2" s="41"/>
      <c r="I2" s="41"/>
      <c r="J2" s="41"/>
      <c r="K2" s="41"/>
      <c r="L2" s="41"/>
      <c r="M2" s="41"/>
      <c r="N2" s="41"/>
    </row>
    <row r="3" spans="1:18" s="3" customFormat="1" ht="11.1" customHeight="1" x14ac:dyDescent="0.15"/>
    <row r="4" spans="1:18" s="41" customFormat="1" ht="10.5" customHeight="1" x14ac:dyDescent="0.15">
      <c r="A4" s="359" t="s">
        <v>141</v>
      </c>
      <c r="B4" s="359"/>
      <c r="C4" s="359"/>
      <c r="D4" s="359"/>
      <c r="E4" s="359"/>
      <c r="F4" s="359"/>
      <c r="G4" s="359"/>
      <c r="H4" s="359"/>
      <c r="I4" s="359"/>
      <c r="J4" s="359"/>
      <c r="K4" s="359"/>
      <c r="L4" s="359"/>
      <c r="M4" s="359"/>
      <c r="N4" s="359"/>
      <c r="O4" s="359"/>
      <c r="P4" s="359"/>
      <c r="Q4" s="359"/>
    </row>
    <row r="5" spans="1:18" s="41" customFormat="1" ht="11.1" customHeight="1" x14ac:dyDescent="0.15">
      <c r="A5" s="359"/>
      <c r="B5" s="359"/>
      <c r="C5" s="359"/>
      <c r="D5" s="359"/>
      <c r="E5" s="359"/>
      <c r="F5" s="359"/>
      <c r="G5" s="359"/>
      <c r="H5" s="359"/>
      <c r="I5" s="359"/>
      <c r="J5" s="359"/>
      <c r="K5" s="359"/>
      <c r="L5" s="359"/>
      <c r="M5" s="359"/>
      <c r="N5" s="359"/>
      <c r="O5" s="359"/>
      <c r="P5" s="359"/>
      <c r="Q5" s="359"/>
    </row>
    <row r="6" spans="1:18" s="41" customFormat="1" ht="11.1" customHeight="1" x14ac:dyDescent="0.15">
      <c r="A6" s="359"/>
      <c r="B6" s="359"/>
      <c r="C6" s="359"/>
      <c r="D6" s="359"/>
      <c r="E6" s="359"/>
      <c r="F6" s="359"/>
      <c r="G6" s="359"/>
      <c r="H6" s="359"/>
      <c r="I6" s="359"/>
      <c r="J6" s="359"/>
      <c r="K6" s="359"/>
      <c r="L6" s="359"/>
      <c r="M6" s="359"/>
      <c r="N6" s="359"/>
      <c r="O6" s="359"/>
      <c r="P6" s="359"/>
      <c r="Q6" s="359"/>
    </row>
    <row r="7" spans="1:18" s="41" customFormat="1" ht="11.1" customHeight="1" x14ac:dyDescent="0.15">
      <c r="A7" s="4"/>
    </row>
    <row r="8" spans="1:18" s="5" customFormat="1" ht="12.95" customHeight="1" thickBot="1" x14ac:dyDescent="0.2">
      <c r="N8" s="360" t="s">
        <v>142</v>
      </c>
      <c r="O8" s="360"/>
      <c r="P8" s="360"/>
      <c r="Q8" s="360"/>
    </row>
    <row r="9" spans="1:18" s="215" customFormat="1" ht="24.95" customHeight="1" x14ac:dyDescent="0.15">
      <c r="A9" s="245" t="s">
        <v>143</v>
      </c>
      <c r="B9" s="322"/>
      <c r="C9" s="247" t="s">
        <v>144</v>
      </c>
      <c r="D9" s="240"/>
      <c r="E9" s="240"/>
      <c r="F9" s="240"/>
      <c r="G9" s="241"/>
      <c r="H9" s="247" t="s">
        <v>145</v>
      </c>
      <c r="I9" s="240"/>
      <c r="J9" s="240"/>
      <c r="K9" s="240"/>
      <c r="L9" s="240"/>
      <c r="M9" s="240"/>
      <c r="N9" s="240"/>
      <c r="O9" s="240"/>
      <c r="P9" s="240"/>
      <c r="Q9" s="240"/>
      <c r="R9" s="214"/>
    </row>
    <row r="10" spans="1:18" s="215" customFormat="1" ht="17.100000000000001" customHeight="1" x14ac:dyDescent="0.15">
      <c r="A10" s="305"/>
      <c r="B10" s="306"/>
      <c r="D10" s="216"/>
      <c r="F10" s="361" t="s">
        <v>146</v>
      </c>
      <c r="G10" s="362"/>
      <c r="J10" s="361" t="s">
        <v>147</v>
      </c>
      <c r="K10" s="363"/>
      <c r="L10" s="365" t="s">
        <v>148</v>
      </c>
      <c r="M10" s="366"/>
      <c r="N10" s="361" t="s">
        <v>149</v>
      </c>
      <c r="O10" s="362"/>
      <c r="P10" s="365" t="s">
        <v>150</v>
      </c>
      <c r="Q10" s="367"/>
      <c r="R10" s="217"/>
    </row>
    <row r="11" spans="1:18" s="215" customFormat="1" ht="17.100000000000001" customHeight="1" x14ac:dyDescent="0.15">
      <c r="A11" s="305"/>
      <c r="B11" s="306"/>
      <c r="C11" s="352" t="s">
        <v>151</v>
      </c>
      <c r="D11" s="353" t="s">
        <v>152</v>
      </c>
      <c r="E11" s="354"/>
      <c r="F11" s="353"/>
      <c r="G11" s="354"/>
      <c r="H11" s="355" t="s">
        <v>153</v>
      </c>
      <c r="I11" s="356"/>
      <c r="J11" s="364"/>
      <c r="K11" s="306"/>
      <c r="L11" s="353" t="s">
        <v>154</v>
      </c>
      <c r="M11" s="306"/>
      <c r="N11" s="353"/>
      <c r="O11" s="354"/>
      <c r="P11" s="353" t="s">
        <v>155</v>
      </c>
      <c r="Q11" s="305"/>
      <c r="R11" s="217"/>
    </row>
    <row r="12" spans="1:18" s="215" customFormat="1" ht="17.100000000000001" customHeight="1" x14ac:dyDescent="0.15">
      <c r="A12" s="305"/>
      <c r="B12" s="306"/>
      <c r="C12" s="352"/>
      <c r="D12" s="353"/>
      <c r="E12" s="354"/>
      <c r="F12" s="353"/>
      <c r="G12" s="354"/>
      <c r="H12" s="353"/>
      <c r="I12" s="306"/>
      <c r="J12" s="364"/>
      <c r="K12" s="306"/>
      <c r="L12" s="353" t="s">
        <v>156</v>
      </c>
      <c r="M12" s="306"/>
      <c r="N12" s="353"/>
      <c r="O12" s="354"/>
      <c r="P12" s="357" t="s">
        <v>157</v>
      </c>
      <c r="Q12" s="358"/>
      <c r="R12" s="217"/>
    </row>
    <row r="13" spans="1:18" s="215" customFormat="1" ht="17.100000000000001" customHeight="1" x14ac:dyDescent="0.15">
      <c r="A13" s="246"/>
      <c r="B13" s="323"/>
      <c r="C13" s="145" t="s">
        <v>158</v>
      </c>
      <c r="D13" s="350" t="s">
        <v>159</v>
      </c>
      <c r="E13" s="351"/>
      <c r="F13" s="251" t="s">
        <v>160</v>
      </c>
      <c r="G13" s="323"/>
      <c r="H13" s="251" t="s">
        <v>158</v>
      </c>
      <c r="I13" s="323"/>
      <c r="J13" s="251" t="s">
        <v>158</v>
      </c>
      <c r="K13" s="323"/>
      <c r="L13" s="251" t="s">
        <v>158</v>
      </c>
      <c r="M13" s="323"/>
      <c r="N13" s="251" t="s">
        <v>158</v>
      </c>
      <c r="O13" s="323"/>
      <c r="P13" s="251" t="s">
        <v>158</v>
      </c>
      <c r="Q13" s="246"/>
      <c r="R13" s="217"/>
    </row>
    <row r="14" spans="1:18" s="5" customFormat="1" ht="18" customHeight="1" x14ac:dyDescent="0.15">
      <c r="A14" s="305" t="s">
        <v>161</v>
      </c>
      <c r="B14" s="306"/>
      <c r="C14" s="218">
        <v>11088</v>
      </c>
      <c r="D14" s="348">
        <v>303900</v>
      </c>
      <c r="E14" s="349"/>
      <c r="F14" s="348">
        <v>763109</v>
      </c>
      <c r="G14" s="349"/>
      <c r="H14" s="348">
        <v>14982</v>
      </c>
      <c r="I14" s="349"/>
      <c r="J14" s="348">
        <v>10968</v>
      </c>
      <c r="K14" s="349"/>
      <c r="L14" s="348">
        <v>12707</v>
      </c>
      <c r="M14" s="349"/>
      <c r="N14" s="348">
        <v>10101</v>
      </c>
      <c r="O14" s="349"/>
      <c r="P14" s="348">
        <v>10101</v>
      </c>
      <c r="Q14" s="349"/>
      <c r="R14" s="219"/>
    </row>
    <row r="15" spans="1:18" s="5" customFormat="1" ht="18" customHeight="1" x14ac:dyDescent="0.15">
      <c r="A15" s="305" t="s">
        <v>162</v>
      </c>
      <c r="B15" s="305"/>
      <c r="C15" s="220">
        <v>11091</v>
      </c>
      <c r="D15" s="343">
        <v>289400</v>
      </c>
      <c r="E15" s="343"/>
      <c r="F15" s="343">
        <v>772204</v>
      </c>
      <c r="G15" s="343"/>
      <c r="H15" s="343">
        <v>14982</v>
      </c>
      <c r="I15" s="343"/>
      <c r="J15" s="343">
        <v>10968</v>
      </c>
      <c r="K15" s="343"/>
      <c r="L15" s="343">
        <v>12707</v>
      </c>
      <c r="M15" s="343"/>
      <c r="N15" s="343">
        <v>10121</v>
      </c>
      <c r="O15" s="343"/>
      <c r="P15" s="343">
        <v>10121</v>
      </c>
      <c r="Q15" s="343"/>
      <c r="R15" s="219"/>
    </row>
    <row r="16" spans="1:18" s="26" customFormat="1" ht="18" customHeight="1" x14ac:dyDescent="0.15">
      <c r="A16" s="305" t="s">
        <v>163</v>
      </c>
      <c r="B16" s="306"/>
      <c r="C16" s="220">
        <v>11104</v>
      </c>
      <c r="D16" s="347">
        <v>303900</v>
      </c>
      <c r="E16" s="347"/>
      <c r="F16" s="347">
        <v>780901</v>
      </c>
      <c r="G16" s="347"/>
      <c r="H16" s="347">
        <v>14982</v>
      </c>
      <c r="I16" s="347"/>
      <c r="J16" s="347">
        <v>10968</v>
      </c>
      <c r="K16" s="347"/>
      <c r="L16" s="347">
        <v>12707</v>
      </c>
      <c r="M16" s="347"/>
      <c r="N16" s="347">
        <v>10166</v>
      </c>
      <c r="O16" s="347"/>
      <c r="P16" s="347">
        <v>10166</v>
      </c>
      <c r="Q16" s="347"/>
      <c r="R16" s="221"/>
    </row>
    <row r="17" spans="1:18" s="5" customFormat="1" ht="18" customHeight="1" x14ac:dyDescent="0.15">
      <c r="A17" s="305" t="s">
        <v>164</v>
      </c>
      <c r="B17" s="305"/>
      <c r="C17" s="220">
        <v>11114</v>
      </c>
      <c r="D17" s="343">
        <v>303900</v>
      </c>
      <c r="E17" s="344"/>
      <c r="F17" s="343">
        <v>791309</v>
      </c>
      <c r="G17" s="344"/>
      <c r="H17" s="343">
        <v>14982</v>
      </c>
      <c r="I17" s="344"/>
      <c r="J17" s="343">
        <v>10968</v>
      </c>
      <c r="K17" s="343"/>
      <c r="L17" s="343">
        <v>12707</v>
      </c>
      <c r="M17" s="344"/>
      <c r="N17" s="343">
        <v>10172</v>
      </c>
      <c r="O17" s="344"/>
      <c r="P17" s="343">
        <v>10172</v>
      </c>
      <c r="Q17" s="344"/>
      <c r="R17" s="219"/>
    </row>
    <row r="18" spans="1:18" s="26" customFormat="1" ht="18" customHeight="1" x14ac:dyDescent="0.15">
      <c r="A18" s="297" t="s">
        <v>165</v>
      </c>
      <c r="B18" s="297"/>
      <c r="C18" s="222">
        <v>11114</v>
      </c>
      <c r="D18" s="345">
        <v>303900</v>
      </c>
      <c r="E18" s="346"/>
      <c r="F18" s="345">
        <v>798635</v>
      </c>
      <c r="G18" s="346"/>
      <c r="H18" s="345">
        <v>14983</v>
      </c>
      <c r="I18" s="346"/>
      <c r="J18" s="345">
        <v>10968</v>
      </c>
      <c r="K18" s="345"/>
      <c r="L18" s="345">
        <v>12707</v>
      </c>
      <c r="M18" s="346"/>
      <c r="N18" s="345">
        <v>10178</v>
      </c>
      <c r="O18" s="346"/>
      <c r="P18" s="345">
        <v>10178</v>
      </c>
      <c r="Q18" s="346"/>
      <c r="R18" s="221"/>
    </row>
    <row r="19" spans="1:18" s="26" customFormat="1" ht="0.75" customHeight="1" x14ac:dyDescent="0.15">
      <c r="A19" s="86"/>
      <c r="B19" s="86"/>
      <c r="C19" s="222"/>
      <c r="D19" s="223"/>
      <c r="E19" s="224"/>
      <c r="F19" s="223"/>
      <c r="G19" s="224"/>
      <c r="H19" s="223"/>
      <c r="I19" s="224"/>
      <c r="J19" s="223"/>
      <c r="K19" s="224"/>
      <c r="L19" s="223"/>
      <c r="M19" s="224"/>
      <c r="N19" s="223"/>
      <c r="O19" s="224"/>
      <c r="P19" s="223"/>
      <c r="Q19" s="224"/>
      <c r="R19" s="221"/>
    </row>
    <row r="20" spans="1:18" s="10" customFormat="1" ht="2.25" customHeight="1" thickBot="1" x14ac:dyDescent="0.2">
      <c r="A20" s="225"/>
      <c r="B20" s="226"/>
      <c r="C20" s="227"/>
      <c r="D20" s="228">
        <v>495297</v>
      </c>
      <c r="E20" s="228"/>
      <c r="F20" s="228"/>
      <c r="G20" s="228"/>
      <c r="H20" s="228"/>
      <c r="I20" s="228"/>
      <c r="J20" s="228"/>
      <c r="K20" s="228"/>
      <c r="L20" s="228"/>
      <c r="M20" s="228"/>
      <c r="N20" s="228"/>
      <c r="O20" s="228"/>
      <c r="P20" s="228"/>
      <c r="Q20" s="228"/>
      <c r="R20" s="229"/>
    </row>
    <row r="21" spans="1:18" s="10" customFormat="1" ht="24.95" customHeight="1" x14ac:dyDescent="0.15">
      <c r="A21" s="245" t="s">
        <v>166</v>
      </c>
      <c r="B21" s="322"/>
      <c r="C21" s="324" t="s">
        <v>167</v>
      </c>
      <c r="D21" s="325"/>
      <c r="E21" s="325"/>
      <c r="F21" s="325"/>
      <c r="G21" s="325"/>
      <c r="H21" s="325"/>
      <c r="I21" s="325"/>
      <c r="J21" s="325"/>
      <c r="K21" s="325"/>
      <c r="L21" s="325"/>
      <c r="M21" s="325"/>
      <c r="N21" s="325"/>
      <c r="O21" s="325"/>
      <c r="P21" s="325"/>
      <c r="Q21" s="325"/>
      <c r="R21" s="63"/>
    </row>
    <row r="22" spans="1:18" s="10" customFormat="1" ht="17.100000000000001" customHeight="1" x14ac:dyDescent="0.15">
      <c r="A22" s="305"/>
      <c r="B22" s="306"/>
      <c r="C22" s="326"/>
      <c r="D22" s="327"/>
      <c r="E22" s="328"/>
      <c r="F22" s="329"/>
      <c r="G22" s="328" t="s">
        <v>168</v>
      </c>
      <c r="H22" s="330"/>
      <c r="I22" s="330"/>
      <c r="J22" s="330"/>
      <c r="K22" s="330"/>
      <c r="L22" s="330"/>
      <c r="M22" s="330"/>
      <c r="N22" s="330"/>
      <c r="O22" s="328" t="s">
        <v>169</v>
      </c>
      <c r="P22" s="330"/>
      <c r="Q22" s="330"/>
      <c r="R22" s="63"/>
    </row>
    <row r="23" spans="1:18" s="10" customFormat="1" ht="17.100000000000001" customHeight="1" x14ac:dyDescent="0.15">
      <c r="A23" s="305"/>
      <c r="B23" s="306"/>
      <c r="C23" s="333" t="s">
        <v>170</v>
      </c>
      <c r="D23" s="334"/>
      <c r="E23" s="333" t="s">
        <v>171</v>
      </c>
      <c r="F23" s="335"/>
      <c r="G23" s="331"/>
      <c r="H23" s="332"/>
      <c r="I23" s="332"/>
      <c r="J23" s="332"/>
      <c r="K23" s="332"/>
      <c r="L23" s="332"/>
      <c r="M23" s="332"/>
      <c r="N23" s="332"/>
      <c r="O23" s="331"/>
      <c r="P23" s="332"/>
      <c r="Q23" s="332"/>
      <c r="R23" s="63"/>
    </row>
    <row r="24" spans="1:18" s="10" customFormat="1" ht="17.100000000000001" customHeight="1" x14ac:dyDescent="0.15">
      <c r="A24" s="305"/>
      <c r="B24" s="306"/>
      <c r="C24" s="333"/>
      <c r="D24" s="334"/>
      <c r="E24" s="336" t="s">
        <v>172</v>
      </c>
      <c r="F24" s="337"/>
      <c r="G24" s="328" t="s">
        <v>173</v>
      </c>
      <c r="H24" s="329"/>
      <c r="I24" s="328" t="s">
        <v>174</v>
      </c>
      <c r="J24" s="329"/>
      <c r="K24" s="328" t="s">
        <v>175</v>
      </c>
      <c r="L24" s="329"/>
      <c r="M24" s="328" t="s">
        <v>176</v>
      </c>
      <c r="N24" s="329"/>
      <c r="O24" s="341" t="s">
        <v>177</v>
      </c>
      <c r="P24" s="342"/>
      <c r="Q24" s="342"/>
      <c r="R24" s="40"/>
    </row>
    <row r="25" spans="1:18" s="10" customFormat="1" ht="17.100000000000001" customHeight="1" x14ac:dyDescent="0.15">
      <c r="A25" s="305"/>
      <c r="B25" s="306"/>
      <c r="C25" s="333" t="s">
        <v>178</v>
      </c>
      <c r="D25" s="335"/>
      <c r="E25" s="333" t="s">
        <v>178</v>
      </c>
      <c r="F25" s="335"/>
      <c r="G25" s="338"/>
      <c r="H25" s="335"/>
      <c r="I25" s="338"/>
      <c r="J25" s="335"/>
      <c r="K25" s="338"/>
      <c r="L25" s="335"/>
      <c r="M25" s="338"/>
      <c r="N25" s="335"/>
      <c r="O25" s="341"/>
      <c r="P25" s="342"/>
      <c r="Q25" s="342"/>
      <c r="R25" s="63"/>
    </row>
    <row r="26" spans="1:18" s="10" customFormat="1" ht="17.100000000000001" customHeight="1" x14ac:dyDescent="0.15">
      <c r="A26" s="246"/>
      <c r="B26" s="323"/>
      <c r="C26" s="331"/>
      <c r="D26" s="340"/>
      <c r="E26" s="331"/>
      <c r="F26" s="340"/>
      <c r="G26" s="339"/>
      <c r="H26" s="340"/>
      <c r="I26" s="339"/>
      <c r="J26" s="340"/>
      <c r="K26" s="339"/>
      <c r="L26" s="340"/>
      <c r="M26" s="339"/>
      <c r="N26" s="340"/>
      <c r="O26" s="331" t="s">
        <v>179</v>
      </c>
      <c r="P26" s="332"/>
      <c r="Q26" s="332"/>
      <c r="R26" s="63"/>
    </row>
    <row r="27" spans="1:18" s="5" customFormat="1" ht="18" customHeight="1" x14ac:dyDescent="0.15">
      <c r="A27" s="305" t="s">
        <v>161</v>
      </c>
      <c r="B27" s="306"/>
      <c r="C27" s="318">
        <v>98.1</v>
      </c>
      <c r="D27" s="319"/>
      <c r="E27" s="320">
        <v>94.6</v>
      </c>
      <c r="F27" s="320"/>
      <c r="G27" s="315">
        <v>3</v>
      </c>
      <c r="H27" s="315"/>
      <c r="I27" s="321">
        <v>303900</v>
      </c>
      <c r="J27" s="321"/>
      <c r="K27" s="321">
        <v>79998814</v>
      </c>
      <c r="L27" s="321"/>
      <c r="M27" s="315">
        <v>6</v>
      </c>
      <c r="N27" s="315"/>
      <c r="O27" s="316">
        <v>10980</v>
      </c>
      <c r="P27" s="316"/>
      <c r="Q27" s="316"/>
      <c r="R27" s="219"/>
    </row>
    <row r="28" spans="1:18" s="5" customFormat="1" ht="18" customHeight="1" x14ac:dyDescent="0.15">
      <c r="A28" s="305" t="s">
        <v>162</v>
      </c>
      <c r="B28" s="305"/>
      <c r="C28" s="307">
        <v>98.3</v>
      </c>
      <c r="D28" s="317"/>
      <c r="E28" s="309">
        <v>95.1</v>
      </c>
      <c r="F28" s="309"/>
      <c r="G28" s="310">
        <v>3</v>
      </c>
      <c r="H28" s="310"/>
      <c r="I28" s="311">
        <v>303900</v>
      </c>
      <c r="J28" s="311"/>
      <c r="K28" s="311">
        <v>82561654</v>
      </c>
      <c r="L28" s="311"/>
      <c r="M28" s="310">
        <v>6</v>
      </c>
      <c r="N28" s="310"/>
      <c r="O28" s="304">
        <v>7834</v>
      </c>
      <c r="P28" s="304"/>
      <c r="Q28" s="304"/>
      <c r="R28" s="219"/>
    </row>
    <row r="29" spans="1:18" s="26" customFormat="1" ht="18" customHeight="1" x14ac:dyDescent="0.15">
      <c r="A29" s="305" t="s">
        <v>163</v>
      </c>
      <c r="B29" s="306"/>
      <c r="C29" s="312">
        <v>98.4</v>
      </c>
      <c r="D29" s="313"/>
      <c r="E29" s="314">
        <v>95.4</v>
      </c>
      <c r="F29" s="314"/>
      <c r="G29" s="303">
        <v>3</v>
      </c>
      <c r="H29" s="303"/>
      <c r="I29" s="304">
        <v>303900</v>
      </c>
      <c r="J29" s="304"/>
      <c r="K29" s="304">
        <v>79963363</v>
      </c>
      <c r="L29" s="304"/>
      <c r="M29" s="303">
        <v>6</v>
      </c>
      <c r="N29" s="303"/>
      <c r="O29" s="304">
        <v>11848</v>
      </c>
      <c r="P29" s="304"/>
      <c r="Q29" s="304"/>
      <c r="R29" s="221"/>
    </row>
    <row r="30" spans="1:18" s="5" customFormat="1" ht="18" customHeight="1" x14ac:dyDescent="0.15">
      <c r="A30" s="305" t="s">
        <v>164</v>
      </c>
      <c r="B30" s="306"/>
      <c r="C30" s="307">
        <v>98.5</v>
      </c>
      <c r="D30" s="308"/>
      <c r="E30" s="309">
        <v>95.7</v>
      </c>
      <c r="F30" s="309"/>
      <c r="G30" s="310">
        <v>3</v>
      </c>
      <c r="H30" s="310"/>
      <c r="I30" s="311">
        <v>303900</v>
      </c>
      <c r="J30" s="311"/>
      <c r="K30" s="311">
        <v>82244018</v>
      </c>
      <c r="L30" s="311"/>
      <c r="M30" s="310">
        <v>6</v>
      </c>
      <c r="N30" s="310"/>
      <c r="O30" s="304">
        <v>8869</v>
      </c>
      <c r="P30" s="304"/>
      <c r="Q30" s="304"/>
      <c r="R30" s="219"/>
    </row>
    <row r="31" spans="1:18" s="26" customFormat="1" ht="18" customHeight="1" x14ac:dyDescent="0.15">
      <c r="A31" s="297" t="s">
        <v>165</v>
      </c>
      <c r="B31" s="298"/>
      <c r="C31" s="299">
        <v>98.5</v>
      </c>
      <c r="D31" s="300"/>
      <c r="E31" s="301">
        <v>95.9</v>
      </c>
      <c r="F31" s="301"/>
      <c r="G31" s="295">
        <v>3</v>
      </c>
      <c r="H31" s="295"/>
      <c r="I31" s="302">
        <v>303900</v>
      </c>
      <c r="J31" s="302"/>
      <c r="K31" s="302">
        <v>82959200</v>
      </c>
      <c r="L31" s="302"/>
      <c r="M31" s="295">
        <v>6</v>
      </c>
      <c r="N31" s="295"/>
      <c r="O31" s="296">
        <v>11369</v>
      </c>
      <c r="P31" s="296"/>
      <c r="Q31" s="296"/>
      <c r="R31" s="221"/>
    </row>
    <row r="32" spans="1:18" ht="2.25" customHeight="1" thickBot="1" x14ac:dyDescent="0.2">
      <c r="A32" s="225"/>
      <c r="B32" s="226"/>
      <c r="C32" s="230"/>
      <c r="D32" s="231"/>
      <c r="E32" s="232"/>
      <c r="F32" s="232"/>
      <c r="G32" s="231"/>
      <c r="H32" s="231"/>
      <c r="I32" s="231"/>
      <c r="J32" s="231"/>
      <c r="K32" s="233"/>
      <c r="L32" s="233"/>
      <c r="M32" s="233"/>
      <c r="N32" s="233"/>
      <c r="O32" s="231"/>
      <c r="P32" s="231"/>
      <c r="Q32" s="233"/>
      <c r="R32" s="96"/>
    </row>
    <row r="33" spans="1:2" ht="15.95" customHeight="1" x14ac:dyDescent="0.15">
      <c r="A33" s="5" t="s">
        <v>180</v>
      </c>
      <c r="B33" s="97"/>
    </row>
  </sheetData>
  <mergeCells count="124">
    <mergeCell ref="C11:C12"/>
    <mergeCell ref="D11:E12"/>
    <mergeCell ref="H11:I11"/>
    <mergeCell ref="L11:M11"/>
    <mergeCell ref="P11:Q11"/>
    <mergeCell ref="H12:I12"/>
    <mergeCell ref="L12:M12"/>
    <mergeCell ref="P12:Q12"/>
    <mergeCell ref="A4:Q6"/>
    <mergeCell ref="N8:Q8"/>
    <mergeCell ref="A9:B13"/>
    <mergeCell ref="C9:G9"/>
    <mergeCell ref="H9:Q9"/>
    <mergeCell ref="F10:G12"/>
    <mergeCell ref="J10:K12"/>
    <mergeCell ref="L10:M10"/>
    <mergeCell ref="N10:O12"/>
    <mergeCell ref="P10:Q10"/>
    <mergeCell ref="P13:Q13"/>
    <mergeCell ref="A14:B14"/>
    <mergeCell ref="D14:E14"/>
    <mergeCell ref="F14:G14"/>
    <mergeCell ref="H14:I14"/>
    <mergeCell ref="J14:K14"/>
    <mergeCell ref="L14:M14"/>
    <mergeCell ref="N14:O14"/>
    <mergeCell ref="P14:Q14"/>
    <mergeCell ref="D13:E13"/>
    <mergeCell ref="F13:G13"/>
    <mergeCell ref="H13:I13"/>
    <mergeCell ref="J13:K13"/>
    <mergeCell ref="L13:M13"/>
    <mergeCell ref="N13:O13"/>
    <mergeCell ref="N15:O15"/>
    <mergeCell ref="P15:Q15"/>
    <mergeCell ref="A16:B16"/>
    <mergeCell ref="D16:E16"/>
    <mergeCell ref="F16:G16"/>
    <mergeCell ref="H16:I16"/>
    <mergeCell ref="J16:K16"/>
    <mergeCell ref="L16:M16"/>
    <mergeCell ref="N16:O16"/>
    <mergeCell ref="P16:Q16"/>
    <mergeCell ref="A15:B15"/>
    <mergeCell ref="D15:E15"/>
    <mergeCell ref="F15:G15"/>
    <mergeCell ref="H15:I15"/>
    <mergeCell ref="J15:K15"/>
    <mergeCell ref="L15:M15"/>
    <mergeCell ref="N17:O17"/>
    <mergeCell ref="P17:Q17"/>
    <mergeCell ref="A18:B18"/>
    <mergeCell ref="D18:E18"/>
    <mergeCell ref="F18:G18"/>
    <mergeCell ref="H18:I18"/>
    <mergeCell ref="J18:K18"/>
    <mergeCell ref="L18:M18"/>
    <mergeCell ref="N18:O18"/>
    <mergeCell ref="P18:Q18"/>
    <mergeCell ref="A17:B17"/>
    <mergeCell ref="D17:E17"/>
    <mergeCell ref="F17:G17"/>
    <mergeCell ref="H17:I17"/>
    <mergeCell ref="J17:K17"/>
    <mergeCell ref="L17:M17"/>
    <mergeCell ref="A21:B26"/>
    <mergeCell ref="C21:Q21"/>
    <mergeCell ref="C22:D22"/>
    <mergeCell ref="E22:F22"/>
    <mergeCell ref="G22:N23"/>
    <mergeCell ref="O22:Q23"/>
    <mergeCell ref="C23:D24"/>
    <mergeCell ref="E23:F23"/>
    <mergeCell ref="E24:F24"/>
    <mergeCell ref="G24:H26"/>
    <mergeCell ref="I24:J26"/>
    <mergeCell ref="K24:L26"/>
    <mergeCell ref="M24:N26"/>
    <mergeCell ref="O24:Q25"/>
    <mergeCell ref="C25:D25"/>
    <mergeCell ref="E25:F25"/>
    <mergeCell ref="C26:D26"/>
    <mergeCell ref="E26:F26"/>
    <mergeCell ref="O26:Q26"/>
    <mergeCell ref="M27:N27"/>
    <mergeCell ref="O27:Q27"/>
    <mergeCell ref="A28:B28"/>
    <mergeCell ref="C28:D28"/>
    <mergeCell ref="E28:F28"/>
    <mergeCell ref="G28:H28"/>
    <mergeCell ref="I28:J28"/>
    <mergeCell ref="K28:L28"/>
    <mergeCell ref="M28:N28"/>
    <mergeCell ref="O28:Q28"/>
    <mergeCell ref="A27:B27"/>
    <mergeCell ref="C27:D27"/>
    <mergeCell ref="E27:F27"/>
    <mergeCell ref="G27:H27"/>
    <mergeCell ref="I27:J27"/>
    <mergeCell ref="K27:L27"/>
    <mergeCell ref="M31:N31"/>
    <mergeCell ref="O31:Q31"/>
    <mergeCell ref="A31:B31"/>
    <mergeCell ref="C31:D31"/>
    <mergeCell ref="E31:F31"/>
    <mergeCell ref="G31:H31"/>
    <mergeCell ref="I31:J31"/>
    <mergeCell ref="K31:L31"/>
    <mergeCell ref="M29:N29"/>
    <mergeCell ref="O29:Q29"/>
    <mergeCell ref="A30:B30"/>
    <mergeCell ref="C30:D30"/>
    <mergeCell ref="E30:F30"/>
    <mergeCell ref="G30:H30"/>
    <mergeCell ref="I30:J30"/>
    <mergeCell ref="K30:L30"/>
    <mergeCell ref="M30:N30"/>
    <mergeCell ref="O30:Q30"/>
    <mergeCell ref="A29:B29"/>
    <mergeCell ref="C29:D29"/>
    <mergeCell ref="E29:F29"/>
    <mergeCell ref="G29:H29"/>
    <mergeCell ref="I29:J29"/>
    <mergeCell ref="K29:L29"/>
  </mergeCells>
  <phoneticPr fontId="3"/>
  <conditionalFormatting sqref="C14:Q15 C18:Q18">
    <cfRule type="containsBlanks" dxfId="3" priority="4" stopIfTrue="1">
      <formula>LEN(TRIM(C14))=0</formula>
    </cfRule>
  </conditionalFormatting>
  <conditionalFormatting sqref="C27:Q28 C31:Q31">
    <cfRule type="containsBlanks" dxfId="2" priority="3" stopIfTrue="1">
      <formula>LEN(TRIM(C27))=0</formula>
    </cfRule>
  </conditionalFormatting>
  <conditionalFormatting sqref="C17:Q17">
    <cfRule type="containsBlanks" dxfId="1" priority="2" stopIfTrue="1">
      <formula>LEN(TRIM(C17))=0</formula>
    </cfRule>
  </conditionalFormatting>
  <conditionalFormatting sqref="C30:Q30">
    <cfRule type="containsBlanks" dxfId="0" priority="1" stopIfTrue="1">
      <formula>LEN(TRIM(C30))=0</formula>
    </cfRule>
  </conditionalFormatting>
  <printOptions horizontalCentered="1"/>
  <pageMargins left="0.59055118110236227" right="0.59055118110236227" top="0.98425196850393704" bottom="0.98425196850393704" header="0.51181102362204722" footer="0.51181102362204722"/>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目次</vt:lpstr>
      <vt:lpstr>8-1</vt:lpstr>
      <vt:lpstr>8-2</vt:lpstr>
      <vt:lpstr>8-3-1</vt:lpstr>
      <vt:lpstr>8-3-2</vt:lpstr>
      <vt:lpstr>8-3-3</vt:lpstr>
      <vt:lpstr>8-3-4</vt:lpstr>
      <vt:lpstr>8-4</vt:lpstr>
      <vt:lpstr>'8-2'!Print_Area</vt:lpstr>
      <vt:lpstr>'8-3-1'!Print_Area</vt:lpstr>
      <vt:lpstr>'8-4'!Print_Area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パイプライン</dc:creator>
  <cp:lastModifiedBy>堺市</cp:lastModifiedBy>
  <cp:lastPrinted>2023-04-20T05:09:03Z</cp:lastPrinted>
  <dcterms:created xsi:type="dcterms:W3CDTF">2010-04-14T12:25:21Z</dcterms:created>
  <dcterms:modified xsi:type="dcterms:W3CDTF">2023-04-21T04:19:28Z</dcterms:modified>
</cp:coreProperties>
</file>