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企画部\05_調査統計担当\資料フォルダ\20_刊行物\02_堺市統計書\R04統計書\【完成版】HP掲載用\HP掲載用＜まとめ＞\"/>
    </mc:Choice>
  </mc:AlternateContent>
  <bookViews>
    <workbookView xWindow="32760" yWindow="32760" windowWidth="28770" windowHeight="6345"/>
  </bookViews>
  <sheets>
    <sheet name="目次" sheetId="4" r:id="rId1"/>
    <sheet name="6-1-1" sheetId="3" r:id="rId2"/>
    <sheet name="6-1-2" sheetId="5" r:id="rId3"/>
    <sheet name="6-1-3" sheetId="6" r:id="rId4"/>
    <sheet name="6-1-4" sheetId="7" r:id="rId5"/>
    <sheet name="6-2" sheetId="8" r:id="rId6"/>
    <sheet name="6-3" sheetId="9" r:id="rId7"/>
    <sheet name="6-4-1" sheetId="10" r:id="rId8"/>
    <sheet name="6-4-2" sheetId="11" r:id="rId9"/>
    <sheet name="6-4-3" sheetId="12" r:id="rId10"/>
    <sheet name="6-4-4" sheetId="13" r:id="rId11"/>
    <sheet name="6-4-5" sheetId="14" r:id="rId12"/>
  </sheets>
  <definedNames>
    <definedName name="_xlnm.Print_Area" localSheetId="1">'6-1-1'!$A$1:$R$32</definedName>
    <definedName name="_xlnm.Print_Area" localSheetId="2">'6-1-2'!$A$1:$L$28</definedName>
    <definedName name="_xlnm.Print_Area" localSheetId="3">'6-1-3'!$A$1:$S$144</definedName>
    <definedName name="_xlnm.Print_Area" localSheetId="7">'6-4-1'!$A$1:$K$73</definedName>
    <definedName name="_xlnm.Print_Area" localSheetId="8">'6-4-2'!$A$1:$J$57</definedName>
    <definedName name="_xlnm.Print_Area" localSheetId="9">'6-4-3'!$A$1:$K$75</definedName>
    <definedName name="_xlnm.Print_Area" localSheetId="10">'6-4-4'!$A$1:$N$46</definedName>
    <definedName name="_xlnm.Print_Area" localSheetId="11">'6-4-5'!$A$1:$N$44</definedName>
  </definedNames>
  <calcPr calcId="162913"/>
</workbook>
</file>

<file path=xl/calcChain.xml><?xml version="1.0" encoding="utf-8"?>
<calcChain xmlns="http://schemas.openxmlformats.org/spreadsheetml/2006/main">
  <c r="K71" i="10" l="1"/>
  <c r="D71" i="10"/>
  <c r="K70" i="10"/>
  <c r="D70" i="10"/>
  <c r="K69" i="10"/>
  <c r="D69" i="10"/>
  <c r="K68" i="10"/>
  <c r="D68" i="10"/>
  <c r="K67" i="10"/>
  <c r="D67" i="10"/>
  <c r="K66" i="10"/>
  <c r="D66" i="10"/>
  <c r="K65" i="10"/>
  <c r="D65" i="10"/>
  <c r="K64" i="10"/>
  <c r="D64" i="10"/>
  <c r="K63" i="10"/>
  <c r="D63" i="10"/>
  <c r="K62" i="10"/>
  <c r="D62" i="10"/>
  <c r="K61" i="10"/>
  <c r="D61" i="10"/>
  <c r="K60" i="10"/>
  <c r="D60" i="10"/>
  <c r="K58" i="10"/>
  <c r="K56" i="10"/>
  <c r="I56" i="10"/>
  <c r="F56" i="10"/>
  <c r="D56" i="10"/>
  <c r="K55" i="10"/>
  <c r="D55" i="10"/>
  <c r="K20" i="8"/>
  <c r="I20" i="8"/>
  <c r="D20" i="8"/>
  <c r="L12" i="8"/>
  <c r="H12" i="8"/>
  <c r="G12" i="8"/>
  <c r="E12" i="8"/>
  <c r="D12" i="8"/>
  <c r="J26" i="5" l="1"/>
  <c r="I26" i="5"/>
  <c r="K25" i="5"/>
  <c r="J25" i="5"/>
  <c r="I25" i="5"/>
  <c r="K24" i="5"/>
  <c r="J24" i="5"/>
  <c r="I24" i="5"/>
  <c r="K23" i="5"/>
  <c r="J23" i="5"/>
  <c r="I23" i="5"/>
  <c r="K22" i="5"/>
  <c r="J22" i="5"/>
  <c r="I22" i="5"/>
  <c r="K21" i="5"/>
  <c r="J21" i="5"/>
  <c r="I21" i="5"/>
  <c r="K20" i="5"/>
  <c r="J20" i="5"/>
  <c r="I20" i="5"/>
  <c r="J18" i="5"/>
  <c r="I18" i="5"/>
  <c r="J17" i="5"/>
  <c r="I17" i="5"/>
  <c r="J16" i="5"/>
  <c r="I16" i="5"/>
  <c r="J15" i="5"/>
  <c r="I15" i="5"/>
  <c r="J14" i="5"/>
  <c r="I14" i="5"/>
  <c r="J13" i="5"/>
  <c r="I13" i="5"/>
  <c r="J12" i="5"/>
  <c r="I12" i="5"/>
  <c r="J11" i="5"/>
  <c r="I11" i="5"/>
</calcChain>
</file>

<file path=xl/sharedStrings.xml><?xml version="1.0" encoding="utf-8"?>
<sst xmlns="http://schemas.openxmlformats.org/spreadsheetml/2006/main" count="1060" uniqueCount="498">
  <si>
    <t>年次</t>
  </si>
  <si>
    <t>…</t>
  </si>
  <si>
    <t>元</t>
  </si>
  <si>
    <t>卸売</t>
    <rPh sb="0" eb="2">
      <t>オロシウリ</t>
    </rPh>
    <phoneticPr fontId="5"/>
  </si>
  <si>
    <t>年間商品販売額</t>
    <rPh sb="0" eb="2">
      <t>ネンカン</t>
    </rPh>
    <rPh sb="2" eb="4">
      <t>ショウヒン</t>
    </rPh>
    <rPh sb="4" eb="6">
      <t>ハンバイ</t>
    </rPh>
    <rPh sb="6" eb="7">
      <t>ガク</t>
    </rPh>
    <phoneticPr fontId="5"/>
  </si>
  <si>
    <t>年間商品販売額</t>
    <rPh sb="0" eb="2">
      <t>ネンカン</t>
    </rPh>
    <rPh sb="2" eb="4">
      <t>ショウヒン</t>
    </rPh>
    <rPh sb="4" eb="7">
      <t>ハンバイガク</t>
    </rPh>
    <phoneticPr fontId="5"/>
  </si>
  <si>
    <t>総数</t>
    <rPh sb="0" eb="2">
      <t>ソウスウ</t>
    </rPh>
    <phoneticPr fontId="5"/>
  </si>
  <si>
    <t>業</t>
    <rPh sb="0" eb="1">
      <t>ギョウ</t>
    </rPh>
    <phoneticPr fontId="5"/>
  </si>
  <si>
    <t>小売業</t>
    <rPh sb="0" eb="3">
      <t>コウリギョウ</t>
    </rPh>
    <phoneticPr fontId="5"/>
  </si>
  <si>
    <t>飲食店</t>
    <rPh sb="0" eb="3">
      <t>インショクテン</t>
    </rPh>
    <phoneticPr fontId="5"/>
  </si>
  <si>
    <t>従業者数</t>
    <rPh sb="0" eb="2">
      <t>ジュウギョウ</t>
    </rPh>
    <rPh sb="2" eb="3">
      <t>シャ</t>
    </rPh>
    <rPh sb="3" eb="4">
      <t>カズ</t>
    </rPh>
    <phoneticPr fontId="5"/>
  </si>
  <si>
    <t>単位：金額万円</t>
    <rPh sb="3" eb="5">
      <t>キンガク</t>
    </rPh>
    <phoneticPr fontId="5"/>
  </si>
  <si>
    <t xml:space="preserve">                                                                                                        （次頁へ）</t>
    <rPh sb="105" eb="106">
      <t>ジ</t>
    </rPh>
    <rPh sb="106" eb="107">
      <t>ページ</t>
    </rPh>
    <phoneticPr fontId="5"/>
  </si>
  <si>
    <t>年   次</t>
    <rPh sb="0" eb="1">
      <t>トシ</t>
    </rPh>
    <rPh sb="4" eb="5">
      <t>ツギ</t>
    </rPh>
    <phoneticPr fontId="5"/>
  </si>
  <si>
    <t>　　　6-1-1　商業の推移</t>
    <phoneticPr fontId="5"/>
  </si>
  <si>
    <t xml:space="preserve"> 　　 54　年</t>
    <phoneticPr fontId="5"/>
  </si>
  <si>
    <t xml:space="preserve">  　　57　年</t>
    <phoneticPr fontId="5"/>
  </si>
  <si>
    <t xml:space="preserve"> 　　 60　年</t>
    <phoneticPr fontId="5"/>
  </si>
  <si>
    <t>…</t>
    <phoneticPr fontId="5"/>
  </si>
  <si>
    <t xml:space="preserve"> 　 　61　年</t>
    <phoneticPr fontId="5"/>
  </si>
  <si>
    <t xml:space="preserve"> 　 　63　年</t>
    <phoneticPr fontId="5"/>
  </si>
  <si>
    <t xml:space="preserve"> 平成 元　年</t>
    <phoneticPr fontId="5"/>
  </si>
  <si>
    <t xml:space="preserve"> 　　 ３　年</t>
    <phoneticPr fontId="5"/>
  </si>
  <si>
    <t>３</t>
    <phoneticPr fontId="5"/>
  </si>
  <si>
    <t xml:space="preserve"> 　　 ４　年</t>
    <phoneticPr fontId="5"/>
  </si>
  <si>
    <t>４</t>
    <phoneticPr fontId="5"/>
  </si>
  <si>
    <t xml:space="preserve"> 　　 ６　年</t>
    <phoneticPr fontId="5"/>
  </si>
  <si>
    <t>６</t>
    <phoneticPr fontId="5"/>
  </si>
  <si>
    <t xml:space="preserve"> 　　 ９　年</t>
    <phoneticPr fontId="5"/>
  </si>
  <si>
    <t>９</t>
    <phoneticPr fontId="5"/>
  </si>
  <si>
    <t xml:space="preserve"> 　 　14　年</t>
    <phoneticPr fontId="5"/>
  </si>
  <si>
    <t xml:space="preserve"> 　 　19　年</t>
    <phoneticPr fontId="5"/>
  </si>
  <si>
    <t xml:space="preserve">            </t>
    <phoneticPr fontId="5"/>
  </si>
  <si>
    <t>事業所数</t>
    <rPh sb="0" eb="3">
      <t>ジギョウショ</t>
    </rPh>
    <rPh sb="3" eb="4">
      <t>スウ</t>
    </rPh>
    <phoneticPr fontId="5"/>
  </si>
  <si>
    <t>６－１　商業の概況</t>
    <rPh sb="7" eb="9">
      <t>ガイキョウ</t>
    </rPh>
    <phoneticPr fontId="5"/>
  </si>
  <si>
    <t xml:space="preserve"> 　 　24　年</t>
    <phoneticPr fontId="5"/>
  </si>
  <si>
    <t xml:space="preserve"> 　 　26　年</t>
    <phoneticPr fontId="5"/>
  </si>
  <si>
    <t xml:space="preserve"> 昭和 51　年</t>
    <phoneticPr fontId="5"/>
  </si>
  <si>
    <t xml:space="preserve"> 　 　28　年</t>
    <phoneticPr fontId="5"/>
  </si>
  <si>
    <t>資料：市長公室政策企画部調査統計担当</t>
    <rPh sb="0" eb="2">
      <t>シリョウ</t>
    </rPh>
    <rPh sb="3" eb="5">
      <t>シチョウ</t>
    </rPh>
    <rPh sb="5" eb="7">
      <t>コウシツ</t>
    </rPh>
    <rPh sb="7" eb="9">
      <t>セイサク</t>
    </rPh>
    <rPh sb="9" eb="11">
      <t>キカク</t>
    </rPh>
    <rPh sb="11" eb="12">
      <t>ブ</t>
    </rPh>
    <rPh sb="12" eb="14">
      <t>チョウサ</t>
    </rPh>
    <rPh sb="14" eb="16">
      <t>トウケイ</t>
    </rPh>
    <rPh sb="16" eb="18">
      <t>タントウ</t>
    </rPh>
    <phoneticPr fontId="5"/>
  </si>
  <si>
    <t>　　　6-1-2　産業(中分類)別事業所数、従業者数、年間商品販売額、商品手持額等</t>
    <rPh sb="17" eb="20">
      <t>ジギョウショ</t>
    </rPh>
    <phoneticPr fontId="5"/>
  </si>
  <si>
    <t xml:space="preserve">               売場面積は、卸売業と、小売業のうち牛乳小売業、自動車小売業、建具小売業、畳小売業、ガソリンスタン</t>
    <phoneticPr fontId="5"/>
  </si>
  <si>
    <t xml:space="preserve">               ド、新聞小売業の事業所を除いて算出している。</t>
    <phoneticPr fontId="5"/>
  </si>
  <si>
    <t>単位：金額100万円、面積㎡</t>
    <rPh sb="0" eb="2">
      <t>タンイ</t>
    </rPh>
    <rPh sb="3" eb="5">
      <t>キンガク</t>
    </rPh>
    <rPh sb="8" eb="10">
      <t>マンエン</t>
    </rPh>
    <rPh sb="11" eb="13">
      <t>メンセキ</t>
    </rPh>
    <phoneticPr fontId="5"/>
  </si>
  <si>
    <t>平成28年</t>
    <rPh sb="0" eb="2">
      <t>ヘイセイ</t>
    </rPh>
    <rPh sb="4" eb="5">
      <t>ネン</t>
    </rPh>
    <phoneticPr fontId="5"/>
  </si>
  <si>
    <t>産業分類</t>
  </si>
  <si>
    <t>従業者</t>
    <phoneticPr fontId="5"/>
  </si>
  <si>
    <t>年間商品
販売額</t>
    <rPh sb="0" eb="2">
      <t>ネンカン</t>
    </rPh>
    <rPh sb="2" eb="4">
      <t>ショウヒン</t>
    </rPh>
    <rPh sb="7" eb="8">
      <t>ガク</t>
    </rPh>
    <phoneticPr fontId="5"/>
  </si>
  <si>
    <t>売場面積</t>
    <rPh sb="0" eb="2">
      <t>ウリバ</t>
    </rPh>
    <rPh sb="2" eb="4">
      <t>メンセキ</t>
    </rPh>
    <phoneticPr fontId="5"/>
  </si>
  <si>
    <t>年間商品販売額</t>
    <rPh sb="6" eb="7">
      <t>ガク</t>
    </rPh>
    <phoneticPr fontId="5"/>
  </si>
  <si>
    <t>産業
分類</t>
    <rPh sb="0" eb="2">
      <t>サンギョウ</t>
    </rPh>
    <rPh sb="3" eb="5">
      <t>ブンルイ</t>
    </rPh>
    <phoneticPr fontId="5"/>
  </si>
  <si>
    <t>１店当たり</t>
    <rPh sb="1" eb="2">
      <t>ミセ</t>
    </rPh>
    <rPh sb="2" eb="3">
      <t>ア</t>
    </rPh>
    <phoneticPr fontId="5"/>
  </si>
  <si>
    <t>１人当たり</t>
    <rPh sb="0" eb="1">
      <t>１リ</t>
    </rPh>
    <rPh sb="1" eb="2">
      <t>ヒト</t>
    </rPh>
    <rPh sb="2" eb="3">
      <t>ア</t>
    </rPh>
    <phoneticPr fontId="5"/>
  </si>
  <si>
    <t>1㎡当たり</t>
    <rPh sb="2" eb="3">
      <t>ア</t>
    </rPh>
    <phoneticPr fontId="5"/>
  </si>
  <si>
    <t>総　　　　　　　　　　数（飲食店を除く）</t>
    <rPh sb="0" eb="1">
      <t>フサ</t>
    </rPh>
    <rPh sb="11" eb="12">
      <t>カズ</t>
    </rPh>
    <rPh sb="13" eb="16">
      <t>インショクテン</t>
    </rPh>
    <rPh sb="17" eb="18">
      <t>ノゾ</t>
    </rPh>
    <phoneticPr fontId="5"/>
  </si>
  <si>
    <t>総</t>
    <rPh sb="0" eb="1">
      <t>ソウ</t>
    </rPh>
    <phoneticPr fontId="5"/>
  </si>
  <si>
    <t>卸売業</t>
    <rPh sb="0" eb="3">
      <t>オロシウリギョウ</t>
    </rPh>
    <phoneticPr fontId="5"/>
  </si>
  <si>
    <t>50</t>
  </si>
  <si>
    <t>各種商品卸売業</t>
    <rPh sb="0" eb="2">
      <t>カクシュ</t>
    </rPh>
    <rPh sb="2" eb="4">
      <t>ショウヒン</t>
    </rPh>
    <rPh sb="4" eb="7">
      <t>オロシウリギョウ</t>
    </rPh>
    <phoneticPr fontId="5"/>
  </si>
  <si>
    <t>51</t>
  </si>
  <si>
    <t>繊維・衣服等卸売業</t>
    <rPh sb="0" eb="2">
      <t>センイ</t>
    </rPh>
    <rPh sb="3" eb="5">
      <t>イフク</t>
    </rPh>
    <rPh sb="5" eb="6">
      <t>トウ</t>
    </rPh>
    <rPh sb="6" eb="9">
      <t>オロシウリギョウ</t>
    </rPh>
    <phoneticPr fontId="5"/>
  </si>
  <si>
    <t>52</t>
  </si>
  <si>
    <t>飲食料品卸売業</t>
    <rPh sb="0" eb="2">
      <t>インショク</t>
    </rPh>
    <rPh sb="2" eb="3">
      <t>リョウ</t>
    </rPh>
    <rPh sb="3" eb="4">
      <t>ヒン</t>
    </rPh>
    <rPh sb="4" eb="7">
      <t>オロシウリギョウ</t>
    </rPh>
    <phoneticPr fontId="5"/>
  </si>
  <si>
    <t>53</t>
  </si>
  <si>
    <t>建築材料、鉱物・金属材料等卸売業</t>
    <rPh sb="0" eb="2">
      <t>ケンチク</t>
    </rPh>
    <rPh sb="2" eb="4">
      <t>ザイリョウ</t>
    </rPh>
    <rPh sb="5" eb="7">
      <t>コウブツ</t>
    </rPh>
    <rPh sb="8" eb="10">
      <t>キンゾク</t>
    </rPh>
    <rPh sb="10" eb="12">
      <t>ザイリョウ</t>
    </rPh>
    <rPh sb="12" eb="13">
      <t>トウ</t>
    </rPh>
    <rPh sb="13" eb="15">
      <t>オロシウリ</t>
    </rPh>
    <rPh sb="15" eb="16">
      <t>ギョウ</t>
    </rPh>
    <phoneticPr fontId="5"/>
  </si>
  <si>
    <t>機械器具卸売業</t>
    <rPh sb="0" eb="2">
      <t>キカイ</t>
    </rPh>
    <rPh sb="2" eb="4">
      <t>キグ</t>
    </rPh>
    <rPh sb="4" eb="7">
      <t>オロシウリギョウ</t>
    </rPh>
    <phoneticPr fontId="5"/>
  </si>
  <si>
    <t>その他の卸売業</t>
    <rPh sb="0" eb="3">
      <t>ソノタ</t>
    </rPh>
    <rPh sb="4" eb="7">
      <t>オロシウリギョウ</t>
    </rPh>
    <phoneticPr fontId="5"/>
  </si>
  <si>
    <t>小売</t>
    <rPh sb="0" eb="2">
      <t>コウリ</t>
    </rPh>
    <phoneticPr fontId="5"/>
  </si>
  <si>
    <t>56</t>
  </si>
  <si>
    <t>各種商品小売業</t>
    <rPh sb="0" eb="2">
      <t>カクシュ</t>
    </rPh>
    <rPh sb="2" eb="4">
      <t>ショウヒン</t>
    </rPh>
    <rPh sb="4" eb="7">
      <t>コウリギョウ</t>
    </rPh>
    <phoneticPr fontId="5"/>
  </si>
  <si>
    <t>57</t>
  </si>
  <si>
    <t>織物・衣服・身の回り品小売業</t>
    <rPh sb="0" eb="2">
      <t>オリモノ</t>
    </rPh>
    <rPh sb="3" eb="5">
      <t>イフク</t>
    </rPh>
    <rPh sb="6" eb="9">
      <t>ミノマワ</t>
    </rPh>
    <rPh sb="10" eb="11">
      <t>シナ</t>
    </rPh>
    <rPh sb="11" eb="14">
      <t>コウリギョウ</t>
    </rPh>
    <phoneticPr fontId="5"/>
  </si>
  <si>
    <t>58</t>
  </si>
  <si>
    <t>飲食料品小売業</t>
    <rPh sb="0" eb="2">
      <t>インショク</t>
    </rPh>
    <rPh sb="2" eb="3">
      <t>リョウ</t>
    </rPh>
    <rPh sb="3" eb="4">
      <t>シナ</t>
    </rPh>
    <rPh sb="4" eb="7">
      <t>コウリギョウ</t>
    </rPh>
    <phoneticPr fontId="5"/>
  </si>
  <si>
    <t>59</t>
  </si>
  <si>
    <t>機械器具小売業</t>
  </si>
  <si>
    <t>60</t>
  </si>
  <si>
    <t>その他の小売業</t>
    <rPh sb="0" eb="3">
      <t>ソノタ</t>
    </rPh>
    <rPh sb="4" eb="7">
      <t>コウリギョウ</t>
    </rPh>
    <phoneticPr fontId="5"/>
  </si>
  <si>
    <t>無店舗小売業</t>
    <rPh sb="0" eb="3">
      <t>ムテンポ</t>
    </rPh>
    <rPh sb="3" eb="6">
      <t>コウリギョウ</t>
    </rPh>
    <phoneticPr fontId="5"/>
  </si>
  <si>
    <t>資料：総務省統計局</t>
    <rPh sb="0" eb="2">
      <t>シリョウ</t>
    </rPh>
    <rPh sb="3" eb="6">
      <t>ソウムショウ</t>
    </rPh>
    <rPh sb="6" eb="9">
      <t>トウケイキョク</t>
    </rPh>
    <phoneticPr fontId="5"/>
  </si>
  <si>
    <t xml:space="preserve"> 単位：金額100万円</t>
    <rPh sb="1" eb="3">
      <t>タンイ</t>
    </rPh>
    <rPh sb="4" eb="6">
      <t>キンガク</t>
    </rPh>
    <rPh sb="9" eb="11">
      <t>マンエン</t>
    </rPh>
    <phoneticPr fontId="5"/>
  </si>
  <si>
    <t>産業分類</t>
    <rPh sb="0" eb="2">
      <t>サンギョウ</t>
    </rPh>
    <rPh sb="2" eb="4">
      <t>ブンルイ</t>
    </rPh>
    <phoneticPr fontId="5"/>
  </si>
  <si>
    <t>堺市</t>
    <rPh sb="0" eb="2">
      <t>サカイシ</t>
    </rPh>
    <phoneticPr fontId="5"/>
  </si>
  <si>
    <t>堺</t>
    <rPh sb="0" eb="1">
      <t>サカイ</t>
    </rPh>
    <phoneticPr fontId="5"/>
  </si>
  <si>
    <t>区</t>
    <rPh sb="0" eb="1">
      <t>ク</t>
    </rPh>
    <phoneticPr fontId="5"/>
  </si>
  <si>
    <t>中区</t>
    <rPh sb="0" eb="2">
      <t>ナカク</t>
    </rPh>
    <phoneticPr fontId="5"/>
  </si>
  <si>
    <t>東区</t>
    <rPh sb="0" eb="2">
      <t>ヒガシク</t>
    </rPh>
    <phoneticPr fontId="5"/>
  </si>
  <si>
    <t>従業者数</t>
    <rPh sb="0" eb="3">
      <t>ジュウギョウシャ</t>
    </rPh>
    <rPh sb="3" eb="4">
      <t>スウ</t>
    </rPh>
    <phoneticPr fontId="5"/>
  </si>
  <si>
    <t>総　　　　　　 数（飲食店を除く）</t>
    <rPh sb="0" eb="1">
      <t>フサ</t>
    </rPh>
    <rPh sb="8" eb="9">
      <t>カズ</t>
    </rPh>
    <rPh sb="10" eb="13">
      <t>インショクテン</t>
    </rPh>
    <rPh sb="14" eb="15">
      <t>ノゾ</t>
    </rPh>
    <phoneticPr fontId="5"/>
  </si>
  <si>
    <t>x</t>
  </si>
  <si>
    <t>-</t>
  </si>
  <si>
    <t>繊維・衣服等卸売業</t>
  </si>
  <si>
    <t>繊維品卸売業（衣料,身の回り品を除く）</t>
    <rPh sb="0" eb="3">
      <t>センイヒン</t>
    </rPh>
    <rPh sb="3" eb="6">
      <t>オロシウリギョウ</t>
    </rPh>
    <rPh sb="7" eb="9">
      <t>イリョウ</t>
    </rPh>
    <rPh sb="10" eb="11">
      <t>ミ</t>
    </rPh>
    <rPh sb="12" eb="13">
      <t>マワ</t>
    </rPh>
    <rPh sb="14" eb="15">
      <t>ヒン</t>
    </rPh>
    <rPh sb="16" eb="17">
      <t>ノゾ</t>
    </rPh>
    <phoneticPr fontId="5"/>
  </si>
  <si>
    <t>衣服卸売業</t>
  </si>
  <si>
    <t>身の回り品卸売業</t>
  </si>
  <si>
    <t>飲食料品卸売業</t>
  </si>
  <si>
    <t>農畜産物・水産物卸売業</t>
  </si>
  <si>
    <t>食料・飲料卸売業</t>
  </si>
  <si>
    <t>建築材料，鉱物・金属材料等卸売業</t>
  </si>
  <si>
    <t>建築材料卸売業</t>
  </si>
  <si>
    <t>化学製品卸売業</t>
  </si>
  <si>
    <t>石油・鉱物卸売業</t>
  </si>
  <si>
    <t>鉄鋼製品卸売業</t>
  </si>
  <si>
    <t>非鉄金属卸売業</t>
  </si>
  <si>
    <t>再生資源卸売業</t>
  </si>
  <si>
    <t>機械器具卸売業</t>
  </si>
  <si>
    <t>産業機械器具卸売業</t>
  </si>
  <si>
    <t>自動車卸売業</t>
  </si>
  <si>
    <t>電気機械器具卸売業</t>
  </si>
  <si>
    <t>その他の機械器具卸売業</t>
  </si>
  <si>
    <t>その他の卸売業</t>
  </si>
  <si>
    <t>家具・建具・じゅう器等卸売業</t>
  </si>
  <si>
    <t>医薬品・化粧品等卸売業</t>
  </si>
  <si>
    <t>紙・紙製品卸売業</t>
  </si>
  <si>
    <t>他に分類されない卸売業</t>
  </si>
  <si>
    <t>各種商品小売業</t>
  </si>
  <si>
    <t>百貨店，総合スーパー</t>
  </si>
  <si>
    <t>その他の各種商品小売業（従業者が常時50人未満のもの）</t>
  </si>
  <si>
    <t>織物・衣服・身の回り品小売業</t>
  </si>
  <si>
    <t>呉服・服地・寝具小売業</t>
  </si>
  <si>
    <t>男子服小売業</t>
  </si>
  <si>
    <t>婦人・子供服小売業</t>
  </si>
  <si>
    <t>靴・履物小売業</t>
  </si>
  <si>
    <t>その他の織物・衣服・身の回り品小売業</t>
  </si>
  <si>
    <t>飲食料品小売業</t>
  </si>
  <si>
    <t>各種食料品小売業</t>
  </si>
  <si>
    <t>野菜・果実小売業</t>
  </si>
  <si>
    <t>食肉小売業</t>
  </si>
  <si>
    <t>鮮魚小売業</t>
  </si>
  <si>
    <t>酒小売業</t>
  </si>
  <si>
    <t>菓子・パン小売業</t>
  </si>
  <si>
    <t>その他の飲食料品小売業</t>
  </si>
  <si>
    <t>自動車小売業</t>
  </si>
  <si>
    <t>自転車小売業</t>
  </si>
  <si>
    <t>機械器具小売業（自動車，自転車を除く）</t>
  </si>
  <si>
    <t>その他の小売業</t>
  </si>
  <si>
    <t>家具・建具・畳小売業</t>
  </si>
  <si>
    <t>じゅう器小売業</t>
  </si>
  <si>
    <t>医薬品・化粧品小売業</t>
  </si>
  <si>
    <t>農耕用品小売業</t>
  </si>
  <si>
    <t>燃料小売業</t>
  </si>
  <si>
    <t>書籍・文房具小売業</t>
  </si>
  <si>
    <t>スポーツ用品・がん具・娯楽用品・楽器小売業</t>
  </si>
  <si>
    <t>写真機・時計・眼鏡小売業</t>
  </si>
  <si>
    <t>他に分類されない小売業</t>
  </si>
  <si>
    <t>無店舗小売業</t>
  </si>
  <si>
    <t>通信販売・訪問販売小売業</t>
  </si>
  <si>
    <t>自動販売機による小売業</t>
  </si>
  <si>
    <t>その他の無店舗小売業</t>
  </si>
  <si>
    <t>　　　6-1-3　産業（小分類）・区別、事業所数、従業者数及び年間商品販売額（つづき）</t>
    <phoneticPr fontId="5"/>
  </si>
  <si>
    <t>西区</t>
    <rPh sb="0" eb="2">
      <t>ニシク</t>
    </rPh>
    <phoneticPr fontId="5"/>
  </si>
  <si>
    <t>南</t>
    <rPh sb="0" eb="1">
      <t>ミナミ</t>
    </rPh>
    <phoneticPr fontId="5"/>
  </si>
  <si>
    <t>北区</t>
    <rPh sb="0" eb="2">
      <t>キタク</t>
    </rPh>
    <phoneticPr fontId="5"/>
  </si>
  <si>
    <t>美原区</t>
    <rPh sb="0" eb="2">
      <t>ミハラ</t>
    </rPh>
    <rPh sb="2" eb="3">
      <t>ク</t>
    </rPh>
    <phoneticPr fontId="5"/>
  </si>
  <si>
    <t>　　　6-1-4　大阪府内市町村別事業所数、従業者数及び年間商品販売額</t>
    <rPh sb="12" eb="13">
      <t>ナイ</t>
    </rPh>
    <rPh sb="17" eb="20">
      <t>ジギョウショ</t>
    </rPh>
    <phoneticPr fontId="5"/>
  </si>
  <si>
    <t>単位：金額100万円</t>
    <phoneticPr fontId="5"/>
  </si>
  <si>
    <t>市町村名</t>
    <rPh sb="3" eb="4">
      <t>メイ</t>
    </rPh>
    <phoneticPr fontId="5"/>
  </si>
  <si>
    <t>卸売業</t>
    <phoneticPr fontId="5"/>
  </si>
  <si>
    <t>小売業</t>
    <phoneticPr fontId="5"/>
  </si>
  <si>
    <t>事業所</t>
    <rPh sb="0" eb="3">
      <t>ジギョウショ</t>
    </rPh>
    <phoneticPr fontId="5"/>
  </si>
  <si>
    <t>年間商品</t>
    <rPh sb="0" eb="2">
      <t>ネンカン</t>
    </rPh>
    <rPh sb="2" eb="4">
      <t>ショウヒン</t>
    </rPh>
    <phoneticPr fontId="5"/>
  </si>
  <si>
    <t>販売額</t>
    <rPh sb="2" eb="3">
      <t>ガク</t>
    </rPh>
    <phoneticPr fontId="5"/>
  </si>
  <si>
    <t>大阪市</t>
    <rPh sb="0" eb="3">
      <t>オオサカシ</t>
    </rPh>
    <phoneticPr fontId="5"/>
  </si>
  <si>
    <t>岸和田市</t>
    <rPh sb="0" eb="4">
      <t>キシワダシ</t>
    </rPh>
    <phoneticPr fontId="5"/>
  </si>
  <si>
    <t>豊中市</t>
    <rPh sb="0" eb="3">
      <t>トヨナカシ</t>
    </rPh>
    <phoneticPr fontId="5"/>
  </si>
  <si>
    <t>池田市</t>
    <rPh sb="0" eb="3">
      <t>イケダシ</t>
    </rPh>
    <phoneticPr fontId="5"/>
  </si>
  <si>
    <t>吹田市</t>
    <rPh sb="0" eb="3">
      <t>スイタシ</t>
    </rPh>
    <phoneticPr fontId="5"/>
  </si>
  <si>
    <t>泉大津市</t>
    <rPh sb="0" eb="4">
      <t>イズミオオツシ</t>
    </rPh>
    <phoneticPr fontId="5"/>
  </si>
  <si>
    <t>高槻市</t>
    <rPh sb="0" eb="3">
      <t>タカツキシ</t>
    </rPh>
    <phoneticPr fontId="5"/>
  </si>
  <si>
    <t>貝塚市</t>
    <rPh sb="0" eb="1">
      <t>カイシ</t>
    </rPh>
    <rPh sb="1" eb="2">
      <t>ツカ</t>
    </rPh>
    <rPh sb="2" eb="3">
      <t>シ</t>
    </rPh>
    <phoneticPr fontId="5"/>
  </si>
  <si>
    <t>守口市</t>
    <rPh sb="0" eb="3">
      <t>モリグチシ</t>
    </rPh>
    <phoneticPr fontId="5"/>
  </si>
  <si>
    <t>枚方市</t>
    <rPh sb="0" eb="3">
      <t>ヒラカタシ</t>
    </rPh>
    <phoneticPr fontId="5"/>
  </si>
  <si>
    <t>茨木市</t>
    <rPh sb="0" eb="3">
      <t>イバラキシ</t>
    </rPh>
    <phoneticPr fontId="5"/>
  </si>
  <si>
    <t>八尾市</t>
    <rPh sb="0" eb="3">
      <t>ヤオシ</t>
    </rPh>
    <phoneticPr fontId="5"/>
  </si>
  <si>
    <t>泉佐野市</t>
    <rPh sb="0" eb="4">
      <t>イズミサノシ</t>
    </rPh>
    <phoneticPr fontId="5"/>
  </si>
  <si>
    <t>富田林市</t>
    <rPh sb="0" eb="4">
      <t>トンダバヤシシ</t>
    </rPh>
    <phoneticPr fontId="5"/>
  </si>
  <si>
    <t>寝屋川市</t>
    <rPh sb="0" eb="4">
      <t>ネヤガワシ</t>
    </rPh>
    <phoneticPr fontId="5"/>
  </si>
  <si>
    <t>河内長野市</t>
    <rPh sb="0" eb="5">
      <t>カワチナガノシ</t>
    </rPh>
    <phoneticPr fontId="5"/>
  </si>
  <si>
    <t>松原市</t>
    <rPh sb="0" eb="3">
      <t>マツバラシ</t>
    </rPh>
    <phoneticPr fontId="5"/>
  </si>
  <si>
    <t>大東市</t>
    <rPh sb="0" eb="3">
      <t>ダイトウシ</t>
    </rPh>
    <phoneticPr fontId="5"/>
  </si>
  <si>
    <t>和泉市</t>
    <rPh sb="0" eb="3">
      <t>イズミシ</t>
    </rPh>
    <phoneticPr fontId="5"/>
  </si>
  <si>
    <t>箕面市</t>
    <rPh sb="0" eb="3">
      <t>ミノオシ</t>
    </rPh>
    <phoneticPr fontId="5"/>
  </si>
  <si>
    <t>柏原市</t>
    <rPh sb="0" eb="3">
      <t>カシワラシ</t>
    </rPh>
    <phoneticPr fontId="5"/>
  </si>
  <si>
    <t>羽曳野市</t>
    <rPh sb="0" eb="4">
      <t>ハビキノシ</t>
    </rPh>
    <phoneticPr fontId="5"/>
  </si>
  <si>
    <t>門真市</t>
    <rPh sb="0" eb="3">
      <t>カドマシ</t>
    </rPh>
    <phoneticPr fontId="5"/>
  </si>
  <si>
    <t>摂津市</t>
    <rPh sb="0" eb="3">
      <t>セッツシ</t>
    </rPh>
    <phoneticPr fontId="5"/>
  </si>
  <si>
    <t>高石市</t>
    <rPh sb="0" eb="2">
      <t>タカイシ</t>
    </rPh>
    <rPh sb="2" eb="3">
      <t>シ</t>
    </rPh>
    <phoneticPr fontId="5"/>
  </si>
  <si>
    <t>藤井寺市</t>
    <rPh sb="0" eb="4">
      <t>フジイデラシ</t>
    </rPh>
    <phoneticPr fontId="5"/>
  </si>
  <si>
    <t>東大阪市</t>
    <rPh sb="0" eb="4">
      <t>ヒガシオオサカシ</t>
    </rPh>
    <phoneticPr fontId="5"/>
  </si>
  <si>
    <t>泉南市</t>
    <rPh sb="0" eb="3">
      <t>センナンシ</t>
    </rPh>
    <phoneticPr fontId="5"/>
  </si>
  <si>
    <t>四條畷市</t>
    <rPh sb="0" eb="4">
      <t>シジョウナワテシ</t>
    </rPh>
    <phoneticPr fontId="5"/>
  </si>
  <si>
    <t>交野市</t>
    <rPh sb="0" eb="1">
      <t>コウツウ</t>
    </rPh>
    <rPh sb="1" eb="2">
      <t>ノ</t>
    </rPh>
    <rPh sb="2" eb="3">
      <t>シ</t>
    </rPh>
    <phoneticPr fontId="5"/>
  </si>
  <si>
    <t>大阪狭山市</t>
    <rPh sb="0" eb="5">
      <t>オオサカサヤマシ</t>
    </rPh>
    <phoneticPr fontId="5"/>
  </si>
  <si>
    <t>阪南市</t>
    <rPh sb="0" eb="3">
      <t>ハンナンシ</t>
    </rPh>
    <phoneticPr fontId="5"/>
  </si>
  <si>
    <t>島本町</t>
    <rPh sb="0" eb="3">
      <t>シマモトチョウ</t>
    </rPh>
    <phoneticPr fontId="5"/>
  </si>
  <si>
    <t>豊能町</t>
    <rPh sb="0" eb="3">
      <t>トヨノチョウ</t>
    </rPh>
    <phoneticPr fontId="5"/>
  </si>
  <si>
    <t>能勢町</t>
    <rPh sb="0" eb="3">
      <t>ノセチョウ</t>
    </rPh>
    <phoneticPr fontId="5"/>
  </si>
  <si>
    <t>忠岡町</t>
    <rPh sb="0" eb="2">
      <t>タダオカ</t>
    </rPh>
    <rPh sb="2" eb="3">
      <t>マチ</t>
    </rPh>
    <phoneticPr fontId="5"/>
  </si>
  <si>
    <t>熊取町</t>
    <rPh sb="0" eb="3">
      <t>クマトリチョウ</t>
    </rPh>
    <phoneticPr fontId="5"/>
  </si>
  <si>
    <t>田尻町</t>
    <rPh sb="0" eb="3">
      <t>タジリチョウ</t>
    </rPh>
    <phoneticPr fontId="5"/>
  </si>
  <si>
    <t>岬町</t>
    <rPh sb="0" eb="2">
      <t>ミサキチョウ</t>
    </rPh>
    <phoneticPr fontId="5"/>
  </si>
  <si>
    <t>太子町</t>
    <rPh sb="0" eb="3">
      <t>タイシチョウ</t>
    </rPh>
    <phoneticPr fontId="5"/>
  </si>
  <si>
    <t>河南町</t>
    <rPh sb="0" eb="1">
      <t>カワ</t>
    </rPh>
    <rPh sb="1" eb="2">
      <t>ミナミ</t>
    </rPh>
    <rPh sb="2" eb="3">
      <t>マチ</t>
    </rPh>
    <phoneticPr fontId="5"/>
  </si>
  <si>
    <t>千早赤阪村</t>
    <rPh sb="0" eb="5">
      <t>チハヤアカサカムラ</t>
    </rPh>
    <phoneticPr fontId="5"/>
  </si>
  <si>
    <t>資料：総務省統計局</t>
    <rPh sb="3" eb="6">
      <t>ソウムショウ</t>
    </rPh>
    <rPh sb="6" eb="9">
      <t>トウケイキョク</t>
    </rPh>
    <phoneticPr fontId="5"/>
  </si>
  <si>
    <t>６－２　百貨店売上高</t>
    <rPh sb="4" eb="5">
      <t>ヒャク</t>
    </rPh>
    <rPh sb="5" eb="6">
      <t>カ</t>
    </rPh>
    <rPh sb="6" eb="7">
      <t>ミセ</t>
    </rPh>
    <rPh sb="7" eb="8">
      <t>バイ</t>
    </rPh>
    <rPh sb="8" eb="9">
      <t>ウエ</t>
    </rPh>
    <rPh sb="9" eb="10">
      <t>ダカ</t>
    </rPh>
    <phoneticPr fontId="27"/>
  </si>
  <si>
    <t xml:space="preserve">    </t>
    <phoneticPr fontId="27"/>
  </si>
  <si>
    <t>単位：100万円</t>
    <phoneticPr fontId="27"/>
  </si>
  <si>
    <t>年　　　　月</t>
  </si>
  <si>
    <t>総　　　額</t>
    <phoneticPr fontId="27"/>
  </si>
  <si>
    <t>衣　料　品</t>
    <rPh sb="0" eb="1">
      <t>コロモ</t>
    </rPh>
    <rPh sb="2" eb="3">
      <t>リョウ</t>
    </rPh>
    <rPh sb="4" eb="5">
      <t>シナ</t>
    </rPh>
    <phoneticPr fontId="27"/>
  </si>
  <si>
    <t>身のまわり品</t>
    <rPh sb="0" eb="1">
      <t>ミ</t>
    </rPh>
    <rPh sb="5" eb="6">
      <t>ヒン</t>
    </rPh>
    <phoneticPr fontId="27"/>
  </si>
  <si>
    <t>家　　庭　　用　　品</t>
    <rPh sb="0" eb="1">
      <t>イエ</t>
    </rPh>
    <rPh sb="3" eb="4">
      <t>ニワ</t>
    </rPh>
    <rPh sb="6" eb="7">
      <t>ヨウ</t>
    </rPh>
    <rPh sb="9" eb="10">
      <t>シナ</t>
    </rPh>
    <phoneticPr fontId="27"/>
  </si>
  <si>
    <t>家　具</t>
    <rPh sb="0" eb="1">
      <t>イエ</t>
    </rPh>
    <rPh sb="2" eb="3">
      <t>グ</t>
    </rPh>
    <phoneticPr fontId="27"/>
  </si>
  <si>
    <t>家　電</t>
    <rPh sb="0" eb="1">
      <t>イエ</t>
    </rPh>
    <rPh sb="2" eb="3">
      <t>デン</t>
    </rPh>
    <phoneticPr fontId="27"/>
  </si>
  <si>
    <t>その他家庭用品</t>
  </si>
  <si>
    <t>平　成　29年度</t>
    <rPh sb="6" eb="8">
      <t>ネンド</t>
    </rPh>
    <phoneticPr fontId="27"/>
  </si>
  <si>
    <t>30年度</t>
    <rPh sb="2" eb="4">
      <t>ネンド</t>
    </rPh>
    <phoneticPr fontId="27"/>
  </si>
  <si>
    <t>令　和　元年度</t>
    <rPh sb="0" eb="1">
      <t>レイ</t>
    </rPh>
    <rPh sb="2" eb="3">
      <t>ワ</t>
    </rPh>
    <rPh sb="4" eb="5">
      <t>ガン</t>
    </rPh>
    <rPh sb="5" eb="7">
      <t>ネンド</t>
    </rPh>
    <phoneticPr fontId="27"/>
  </si>
  <si>
    <t>x</t>
    <phoneticPr fontId="27"/>
  </si>
  <si>
    <t>x　　</t>
    <phoneticPr fontId="27"/>
  </si>
  <si>
    <t xml:space="preserve">x </t>
    <phoneticPr fontId="27"/>
  </si>
  <si>
    <t>２年度</t>
    <rPh sb="1" eb="3">
      <t>ネンド</t>
    </rPh>
    <phoneticPr fontId="27"/>
  </si>
  <si>
    <t>３年度</t>
    <rPh sb="1" eb="3">
      <t>ネンド</t>
    </rPh>
    <phoneticPr fontId="27"/>
  </si>
  <si>
    <t>年　　　　月</t>
    <phoneticPr fontId="27"/>
  </si>
  <si>
    <t>食　料　品</t>
    <rPh sb="0" eb="1">
      <t>ショク</t>
    </rPh>
    <rPh sb="2" eb="3">
      <t>リョウ</t>
    </rPh>
    <rPh sb="4" eb="5">
      <t>シナ</t>
    </rPh>
    <phoneticPr fontId="27"/>
  </si>
  <si>
    <t>食堂・喫茶</t>
    <rPh sb="0" eb="2">
      <t>ショクドウ</t>
    </rPh>
    <rPh sb="3" eb="5">
      <t>キッサ</t>
    </rPh>
    <phoneticPr fontId="27"/>
  </si>
  <si>
    <t xml:space="preserve"> 雑貨・薬品・化粧品</t>
  </si>
  <si>
    <t>サービス</t>
    <phoneticPr fontId="27"/>
  </si>
  <si>
    <t>そ の 他</t>
    <rPh sb="4" eb="5">
      <t>タ</t>
    </rPh>
    <phoneticPr fontId="27"/>
  </si>
  <si>
    <t>商 品 券</t>
    <rPh sb="0" eb="1">
      <t>ショウ</t>
    </rPh>
    <rPh sb="2" eb="3">
      <t>シナ</t>
    </rPh>
    <rPh sb="4" eb="5">
      <t>ケン</t>
    </rPh>
    <phoneticPr fontId="27"/>
  </si>
  <si>
    <t>平　成 29年度</t>
    <rPh sb="6" eb="8">
      <t>ネンド</t>
    </rPh>
    <phoneticPr fontId="27"/>
  </si>
  <si>
    <t>資料：㈱高島屋大阪店、堺北花田阪急</t>
    <phoneticPr fontId="27"/>
  </si>
  <si>
    <t>６－３　中小企業制度融資状況　堺市の制度による融資あっ旋状況</t>
    <rPh sb="15" eb="16">
      <t>サカイ</t>
    </rPh>
    <rPh sb="16" eb="17">
      <t>シ</t>
    </rPh>
    <rPh sb="18" eb="20">
      <t>セイド</t>
    </rPh>
    <rPh sb="23" eb="25">
      <t>ユウシ</t>
    </rPh>
    <rPh sb="27" eb="28">
      <t>セン</t>
    </rPh>
    <rPh sb="28" eb="30">
      <t>ジョウキョウ</t>
    </rPh>
    <phoneticPr fontId="5"/>
  </si>
  <si>
    <t>　　　6-3-1　堺市の制度による融資あっ旋状況</t>
    <phoneticPr fontId="5"/>
  </si>
  <si>
    <t>本表は、堺市が行う中小企業向け制度融資の利用状況について計上している。</t>
    <rPh sb="0" eb="1">
      <t>ホン</t>
    </rPh>
    <rPh sb="1" eb="2">
      <t>ヒョウ</t>
    </rPh>
    <rPh sb="4" eb="6">
      <t>サカイシ</t>
    </rPh>
    <rPh sb="7" eb="8">
      <t>オコナ</t>
    </rPh>
    <rPh sb="9" eb="11">
      <t>チュウショウ</t>
    </rPh>
    <rPh sb="11" eb="13">
      <t>キギョウ</t>
    </rPh>
    <rPh sb="13" eb="14">
      <t>ム</t>
    </rPh>
    <rPh sb="15" eb="17">
      <t>セイド</t>
    </rPh>
    <rPh sb="17" eb="19">
      <t>ユウシ</t>
    </rPh>
    <rPh sb="20" eb="22">
      <t>リヨウ</t>
    </rPh>
    <rPh sb="22" eb="24">
      <t>ジョウキョウ</t>
    </rPh>
    <rPh sb="28" eb="30">
      <t>ケイジョウ</t>
    </rPh>
    <phoneticPr fontId="31"/>
  </si>
  <si>
    <t>単位：金額 1,000円</t>
    <phoneticPr fontId="5"/>
  </si>
  <si>
    <t>年　　　　度</t>
  </si>
  <si>
    <t>件　　　　　数</t>
  </si>
  <si>
    <t>金　　　　　額</t>
  </si>
  <si>
    <t>種　　　　別</t>
  </si>
  <si>
    <t>申　　込</t>
  </si>
  <si>
    <t>決　　定</t>
  </si>
  <si>
    <t>申  　  込</t>
  </si>
  <si>
    <t>決      定</t>
  </si>
  <si>
    <t>平　　成　　29　　年　　度　　　</t>
    <phoneticPr fontId="31"/>
  </si>
  <si>
    <t>　30　　年　　度　　　</t>
    <phoneticPr fontId="31"/>
  </si>
  <si>
    <t>令　　和　　元　　年　　度　　　</t>
    <rPh sb="0" eb="1">
      <t>レイ</t>
    </rPh>
    <rPh sb="3" eb="4">
      <t>ワ</t>
    </rPh>
    <rPh sb="6" eb="7">
      <t>モト</t>
    </rPh>
    <rPh sb="9" eb="10">
      <t>トシ</t>
    </rPh>
    <rPh sb="12" eb="13">
      <t>ド</t>
    </rPh>
    <phoneticPr fontId="5"/>
  </si>
  <si>
    <t>　２　　年　　度　　　</t>
    <rPh sb="4" eb="5">
      <t>トシ</t>
    </rPh>
    <rPh sb="7" eb="8">
      <t>ド</t>
    </rPh>
    <phoneticPr fontId="5"/>
  </si>
  <si>
    <t>　３　　年　　度　　　</t>
    <rPh sb="4" eb="5">
      <t>トシ</t>
    </rPh>
    <rPh sb="7" eb="8">
      <t>ド</t>
    </rPh>
    <phoneticPr fontId="5"/>
  </si>
  <si>
    <t>令和３年度実績の内訳</t>
    <rPh sb="0" eb="2">
      <t>レイワ</t>
    </rPh>
    <rPh sb="3" eb="5">
      <t>ネンド</t>
    </rPh>
    <rPh sb="5" eb="7">
      <t>ジッセキ</t>
    </rPh>
    <rPh sb="8" eb="10">
      <t>ウチワケ</t>
    </rPh>
    <phoneticPr fontId="5"/>
  </si>
  <si>
    <t>　大阪信用保証協会保証融資</t>
    <rPh sb="1" eb="3">
      <t>オオサカ</t>
    </rPh>
    <rPh sb="3" eb="5">
      <t>シンヨウ</t>
    </rPh>
    <rPh sb="5" eb="7">
      <t>ホショウ</t>
    </rPh>
    <rPh sb="7" eb="9">
      <t>キョウカイ</t>
    </rPh>
    <rPh sb="9" eb="11">
      <t>ホショウ</t>
    </rPh>
    <rPh sb="11" eb="13">
      <t>ユウシ</t>
    </rPh>
    <phoneticPr fontId="5"/>
  </si>
  <si>
    <t>　　中小企業振興資金融資（無担保）</t>
    <phoneticPr fontId="5"/>
  </si>
  <si>
    <t>　　中小企業設備投資応援資金融資</t>
    <rPh sb="2" eb="4">
      <t>チュウショウ</t>
    </rPh>
    <rPh sb="4" eb="6">
      <t>キギョウ</t>
    </rPh>
    <rPh sb="6" eb="8">
      <t>セツビ</t>
    </rPh>
    <rPh sb="8" eb="10">
      <t>トウシ</t>
    </rPh>
    <rPh sb="10" eb="12">
      <t>オウエン</t>
    </rPh>
    <rPh sb="12" eb="14">
      <t>シキン</t>
    </rPh>
    <rPh sb="14" eb="16">
      <t>ユウシ</t>
    </rPh>
    <phoneticPr fontId="5"/>
  </si>
  <si>
    <t>　(公財)堺市産業振興センター保証融資</t>
    <rPh sb="2" eb="3">
      <t>コウ</t>
    </rPh>
    <rPh sb="3" eb="4">
      <t>ザイ</t>
    </rPh>
    <rPh sb="5" eb="7">
      <t>サカイシ</t>
    </rPh>
    <rPh sb="7" eb="9">
      <t>サンギョウ</t>
    </rPh>
    <rPh sb="9" eb="11">
      <t>シンコウ</t>
    </rPh>
    <rPh sb="15" eb="17">
      <t>ホショウ</t>
    </rPh>
    <rPh sb="17" eb="19">
      <t>ユウシ</t>
    </rPh>
    <phoneticPr fontId="5"/>
  </si>
  <si>
    <t>　　中小企業振興資金融資（有担保）</t>
    <phoneticPr fontId="5"/>
  </si>
  <si>
    <t>　　中小企業活力強化資金融資</t>
    <rPh sb="6" eb="8">
      <t>カツリョク</t>
    </rPh>
    <rPh sb="8" eb="10">
      <t>キョウカ</t>
    </rPh>
    <rPh sb="10" eb="12">
      <t>シキン</t>
    </rPh>
    <phoneticPr fontId="5"/>
  </si>
  <si>
    <t>　　創業者支援資金融資</t>
    <phoneticPr fontId="5"/>
  </si>
  <si>
    <t>　　経営安定特別資金融資</t>
    <rPh sb="2" eb="4">
      <t>ケイエイ</t>
    </rPh>
    <rPh sb="4" eb="6">
      <t>アンテイ</t>
    </rPh>
    <rPh sb="6" eb="8">
      <t>トクベツ</t>
    </rPh>
    <rPh sb="8" eb="10">
      <t>シキン</t>
    </rPh>
    <rPh sb="10" eb="12">
      <t>ユウシ</t>
    </rPh>
    <phoneticPr fontId="5"/>
  </si>
  <si>
    <t>　その他の融資</t>
    <rPh sb="3" eb="4">
      <t>ホカ</t>
    </rPh>
    <rPh sb="5" eb="7">
      <t>ユウシ</t>
    </rPh>
    <phoneticPr fontId="5"/>
  </si>
  <si>
    <t>　　中小企業協同組合振興資金融資</t>
    <rPh sb="2" eb="4">
      <t>チュウショウ</t>
    </rPh>
    <rPh sb="4" eb="6">
      <t>キギョウ</t>
    </rPh>
    <phoneticPr fontId="5"/>
  </si>
  <si>
    <t>資料：産業振興局産業戦略部地域産業課</t>
    <rPh sb="0" eb="2">
      <t>シリョウ</t>
    </rPh>
    <rPh sb="3" eb="5">
      <t>サンギョウ</t>
    </rPh>
    <rPh sb="5" eb="8">
      <t>シンコウキョク</t>
    </rPh>
    <rPh sb="8" eb="10">
      <t>サンギョウ</t>
    </rPh>
    <rPh sb="10" eb="12">
      <t>センリャク</t>
    </rPh>
    <rPh sb="12" eb="13">
      <t>ブ</t>
    </rPh>
    <rPh sb="13" eb="18">
      <t>チイキサンギョウカ</t>
    </rPh>
    <phoneticPr fontId="5"/>
  </si>
  <si>
    <t xml:space="preserve">           </t>
    <phoneticPr fontId="5"/>
  </si>
  <si>
    <t>　　　6-4-1　年月別輸出入額</t>
    <phoneticPr fontId="5"/>
  </si>
  <si>
    <t>単位： 100万円</t>
    <phoneticPr fontId="5"/>
  </si>
  <si>
    <t>年月</t>
    <phoneticPr fontId="5"/>
  </si>
  <si>
    <t>総額</t>
    <rPh sb="0" eb="2">
      <t>ソウガク</t>
    </rPh>
    <phoneticPr fontId="5"/>
  </si>
  <si>
    <t>輸出額</t>
    <rPh sb="0" eb="2">
      <t>ユシュツ</t>
    </rPh>
    <rPh sb="2" eb="3">
      <t>ガク</t>
    </rPh>
    <phoneticPr fontId="5"/>
  </si>
  <si>
    <t>輸入額</t>
    <rPh sb="0" eb="3">
      <t>ユニュウガク</t>
    </rPh>
    <phoneticPr fontId="5"/>
  </si>
  <si>
    <t>輸入超過額　　　　　　(△入超）</t>
    <rPh sb="0" eb="2">
      <t>ユニュウ</t>
    </rPh>
    <rPh sb="2" eb="4">
      <t>チョウカ</t>
    </rPh>
    <rPh sb="4" eb="5">
      <t>ガク</t>
    </rPh>
    <phoneticPr fontId="5"/>
  </si>
  <si>
    <t>対前年</t>
  </si>
  <si>
    <t>(％)</t>
  </si>
  <si>
    <t>増加率</t>
    <rPh sb="0" eb="2">
      <t>ゾウカ</t>
    </rPh>
    <rPh sb="2" eb="3">
      <t>リツ</t>
    </rPh>
    <phoneticPr fontId="5"/>
  </si>
  <si>
    <t>昭和　55年</t>
  </si>
  <si>
    <t>　　　56年</t>
  </si>
  <si>
    <t>　　　57年</t>
  </si>
  <si>
    <t>　　　58年</t>
  </si>
  <si>
    <t>　　　59年</t>
  </si>
  <si>
    <t>　　　60年</t>
  </si>
  <si>
    <t>　　　61年</t>
  </si>
  <si>
    <t>　　　62年</t>
  </si>
  <si>
    <t>　　　63年</t>
  </si>
  <si>
    <t>平成　元年</t>
  </si>
  <si>
    <t>　　　２年</t>
  </si>
  <si>
    <t>　　　３年</t>
  </si>
  <si>
    <t>　　　４年</t>
  </si>
  <si>
    <t>　　　５年</t>
  </si>
  <si>
    <t>　　　６年</t>
  </si>
  <si>
    <t>　　　７年</t>
  </si>
  <si>
    <t>　　　８年</t>
  </si>
  <si>
    <t>　　　９年</t>
  </si>
  <si>
    <t>　　　10年</t>
  </si>
  <si>
    <t>　　　11年</t>
  </si>
  <si>
    <t>　　　12年</t>
  </si>
  <si>
    <t>　　　13年</t>
    <rPh sb="5" eb="6">
      <t>ネン</t>
    </rPh>
    <phoneticPr fontId="5"/>
  </si>
  <si>
    <t>　　　14年</t>
    <rPh sb="5" eb="6">
      <t>ネン</t>
    </rPh>
    <phoneticPr fontId="5"/>
  </si>
  <si>
    <t>　　　15年</t>
    <rPh sb="5" eb="6">
      <t>ネン</t>
    </rPh>
    <phoneticPr fontId="5"/>
  </si>
  <si>
    <t>　　　16年</t>
    <rPh sb="5" eb="6">
      <t>ネン</t>
    </rPh>
    <phoneticPr fontId="5"/>
  </si>
  <si>
    <t>　　　17年</t>
    <rPh sb="5" eb="6">
      <t>ネン</t>
    </rPh>
    <phoneticPr fontId="5"/>
  </si>
  <si>
    <t>　　　18年</t>
    <rPh sb="5" eb="6">
      <t>ネン</t>
    </rPh>
    <phoneticPr fontId="5"/>
  </si>
  <si>
    <t>　　　19年</t>
    <rPh sb="5" eb="6">
      <t>ネン</t>
    </rPh>
    <phoneticPr fontId="5"/>
  </si>
  <si>
    <t>　　　20年</t>
  </si>
  <si>
    <t>　　　21年</t>
    <rPh sb="5" eb="6">
      <t>ネン</t>
    </rPh>
    <phoneticPr fontId="5"/>
  </si>
  <si>
    <t>　　　22年</t>
    <rPh sb="5" eb="6">
      <t>ネン</t>
    </rPh>
    <phoneticPr fontId="5"/>
  </si>
  <si>
    <t>　　　23年</t>
    <rPh sb="5" eb="6">
      <t>ネン</t>
    </rPh>
    <phoneticPr fontId="5"/>
  </si>
  <si>
    <t>　　　24年</t>
    <rPh sb="5" eb="6">
      <t>ネン</t>
    </rPh>
    <phoneticPr fontId="5"/>
  </si>
  <si>
    <t>　　　25年</t>
    <rPh sb="5" eb="6">
      <t>ネン</t>
    </rPh>
    <phoneticPr fontId="5"/>
  </si>
  <si>
    <t>　　　26年</t>
    <rPh sb="5" eb="6">
      <t>ネン</t>
    </rPh>
    <phoneticPr fontId="5"/>
  </si>
  <si>
    <t>　　　27年</t>
    <rPh sb="5" eb="6">
      <t>ネン</t>
    </rPh>
    <phoneticPr fontId="5"/>
  </si>
  <si>
    <t>　　　28年</t>
    <rPh sb="5" eb="6">
      <t>ネン</t>
    </rPh>
    <phoneticPr fontId="5"/>
  </si>
  <si>
    <t>　　　29年</t>
    <rPh sb="5" eb="6">
      <t>ネン</t>
    </rPh>
    <phoneticPr fontId="5"/>
  </si>
  <si>
    <t>　　　30年</t>
    <rPh sb="5" eb="6">
      <t>ネン</t>
    </rPh>
    <phoneticPr fontId="5"/>
  </si>
  <si>
    <t>令和　元年</t>
    <rPh sb="0" eb="2">
      <t>レイワ</t>
    </rPh>
    <phoneticPr fontId="5"/>
  </si>
  <si>
    <t>　　　２年</t>
    <phoneticPr fontId="5"/>
  </si>
  <si>
    <t>　　　３年</t>
    <phoneticPr fontId="5"/>
  </si>
  <si>
    <t>　　　１月</t>
    <phoneticPr fontId="5"/>
  </si>
  <si>
    <t>　　　２月</t>
    <phoneticPr fontId="5"/>
  </si>
  <si>
    <t>　　　３月</t>
    <phoneticPr fontId="5"/>
  </si>
  <si>
    <t>　　　４月</t>
    <phoneticPr fontId="5"/>
  </si>
  <si>
    <t>　　　５月</t>
    <phoneticPr fontId="5"/>
  </si>
  <si>
    <t>　　　６月</t>
    <phoneticPr fontId="5"/>
  </si>
  <si>
    <t>　　　７月</t>
    <phoneticPr fontId="5"/>
  </si>
  <si>
    <t>　　　８月</t>
    <phoneticPr fontId="5"/>
  </si>
  <si>
    <t>　　　９月</t>
    <phoneticPr fontId="5"/>
  </si>
  <si>
    <t>　　　10月</t>
    <phoneticPr fontId="5"/>
  </si>
  <si>
    <t>　　　11月</t>
    <phoneticPr fontId="5"/>
  </si>
  <si>
    <t>　　　12月</t>
    <phoneticPr fontId="5"/>
  </si>
  <si>
    <t>資料：大阪税関「外国貿易年表」</t>
    <phoneticPr fontId="5"/>
  </si>
  <si>
    <t>　　　6-4-2　国別輸出入額</t>
    <phoneticPr fontId="5"/>
  </si>
  <si>
    <t xml:space="preserve">               各地域の内訳については主要国のみで各地域の総数とは一致しない。</t>
    <phoneticPr fontId="5"/>
  </si>
  <si>
    <t>単位:1,000円</t>
    <rPh sb="0" eb="2">
      <t>タンイ</t>
    </rPh>
    <rPh sb="8" eb="9">
      <t>エン</t>
    </rPh>
    <phoneticPr fontId="5"/>
  </si>
  <si>
    <t>国名</t>
    <rPh sb="0" eb="2">
      <t>コクメイ</t>
    </rPh>
    <phoneticPr fontId="5"/>
  </si>
  <si>
    <t>令 和 ２ 年</t>
    <rPh sb="0" eb="1">
      <t>レイ</t>
    </rPh>
    <rPh sb="2" eb="3">
      <t>ワ</t>
    </rPh>
    <rPh sb="6" eb="7">
      <t>ネン</t>
    </rPh>
    <phoneticPr fontId="5"/>
  </si>
  <si>
    <t>令 和 ３ 年</t>
    <rPh sb="0" eb="1">
      <t>レイ</t>
    </rPh>
    <rPh sb="2" eb="3">
      <t>ワ</t>
    </rPh>
    <rPh sb="6" eb="7">
      <t>ネン</t>
    </rPh>
    <phoneticPr fontId="5"/>
  </si>
  <si>
    <t>アジア</t>
    <phoneticPr fontId="5"/>
  </si>
  <si>
    <t>大韓民国</t>
  </si>
  <si>
    <t>中華人民共和国</t>
  </si>
  <si>
    <t>台湾</t>
  </si>
  <si>
    <t>香港</t>
  </si>
  <si>
    <t>ベトナム</t>
  </si>
  <si>
    <t>タイ</t>
  </si>
  <si>
    <t>シンガポール</t>
  </si>
  <si>
    <t>マレーシア</t>
  </si>
  <si>
    <t>ブルネイ</t>
  </si>
  <si>
    <t>フィリピン</t>
  </si>
  <si>
    <t>インドネシア</t>
  </si>
  <si>
    <t>インド</t>
  </si>
  <si>
    <t>バングラディッシュ</t>
    <phoneticPr fontId="5"/>
  </si>
  <si>
    <t>大洋州</t>
    <rPh sb="0" eb="2">
      <t>タイヨウ</t>
    </rPh>
    <rPh sb="2" eb="3">
      <t>シュウ</t>
    </rPh>
    <phoneticPr fontId="5"/>
  </si>
  <si>
    <t>オーストラリア</t>
  </si>
  <si>
    <t>パプアニューギニア</t>
  </si>
  <si>
    <t>ニュージーランド</t>
  </si>
  <si>
    <t>北米</t>
    <rPh sb="0" eb="2">
      <t>ホクベイ</t>
    </rPh>
    <phoneticPr fontId="5"/>
  </si>
  <si>
    <t>アメリカ合衆国</t>
  </si>
  <si>
    <t>中南米</t>
    <rPh sb="0" eb="3">
      <t>チュウナンベイ</t>
    </rPh>
    <phoneticPr fontId="5"/>
  </si>
  <si>
    <t>メキシコ</t>
    <phoneticPr fontId="5"/>
  </si>
  <si>
    <t>ペルー</t>
    <phoneticPr fontId="5"/>
  </si>
  <si>
    <t>西欧</t>
    <rPh sb="0" eb="2">
      <t>セイオウ</t>
    </rPh>
    <phoneticPr fontId="5"/>
  </si>
  <si>
    <t>英国</t>
    <rPh sb="0" eb="2">
      <t>エイコク</t>
    </rPh>
    <phoneticPr fontId="5"/>
  </si>
  <si>
    <t>オランダ</t>
    <phoneticPr fontId="5"/>
  </si>
  <si>
    <t>フランス</t>
    <phoneticPr fontId="5"/>
  </si>
  <si>
    <t>ドイツ</t>
    <phoneticPr fontId="5"/>
  </si>
  <si>
    <t>中東欧・ロシア等</t>
    <rPh sb="0" eb="1">
      <t>ナカ</t>
    </rPh>
    <rPh sb="1" eb="3">
      <t>トウオウ</t>
    </rPh>
    <rPh sb="7" eb="8">
      <t>ナド</t>
    </rPh>
    <phoneticPr fontId="5"/>
  </si>
  <si>
    <t>ロシア</t>
    <phoneticPr fontId="5"/>
  </si>
  <si>
    <t>（ＥＵ）</t>
    <phoneticPr fontId="5"/>
  </si>
  <si>
    <t>中東</t>
    <rPh sb="0" eb="2">
      <t>チュウトウ</t>
    </rPh>
    <phoneticPr fontId="5"/>
  </si>
  <si>
    <t>サウジアラビア</t>
  </si>
  <si>
    <t>クウェート</t>
  </si>
  <si>
    <t>カタール</t>
  </si>
  <si>
    <t>オマーン</t>
    <phoneticPr fontId="5"/>
  </si>
  <si>
    <t>アラブ首長国連邦</t>
  </si>
  <si>
    <t>アフリカ</t>
    <phoneticPr fontId="5"/>
  </si>
  <si>
    <t>ケニア</t>
    <phoneticPr fontId="5"/>
  </si>
  <si>
    <t>資料：大阪税関「外国貿易年表」</t>
    <rPh sb="0" eb="2">
      <t>シリョウ</t>
    </rPh>
    <rPh sb="3" eb="5">
      <t>オオサカ</t>
    </rPh>
    <rPh sb="5" eb="7">
      <t>ゼイカン</t>
    </rPh>
    <rPh sb="8" eb="10">
      <t>ガイコク</t>
    </rPh>
    <rPh sb="10" eb="12">
      <t>ボウエキ</t>
    </rPh>
    <rPh sb="12" eb="13">
      <t>ネン</t>
    </rPh>
    <rPh sb="13" eb="14">
      <t>ヒョウ</t>
    </rPh>
    <phoneticPr fontId="5"/>
  </si>
  <si>
    <t>　　　6-4-3　品種別輸出入額</t>
    <phoneticPr fontId="5"/>
  </si>
  <si>
    <t xml:space="preserve">                </t>
    <phoneticPr fontId="5"/>
  </si>
  <si>
    <t>品名</t>
    <rPh sb="0" eb="2">
      <t>ヒンメイ</t>
    </rPh>
    <phoneticPr fontId="5"/>
  </si>
  <si>
    <t>数量</t>
    <rPh sb="0" eb="2">
      <t>スウリョウ</t>
    </rPh>
    <phoneticPr fontId="5"/>
  </si>
  <si>
    <t>令和２年</t>
    <rPh sb="0" eb="2">
      <t>レイワ</t>
    </rPh>
    <rPh sb="3" eb="4">
      <t>ネン</t>
    </rPh>
    <phoneticPr fontId="5"/>
  </si>
  <si>
    <t>令和３年</t>
    <rPh sb="0" eb="2">
      <t>レイワ</t>
    </rPh>
    <rPh sb="3" eb="4">
      <t>ネン</t>
    </rPh>
    <phoneticPr fontId="5"/>
  </si>
  <si>
    <t>単位</t>
    <rPh sb="0" eb="2">
      <t>タンイ</t>
    </rPh>
    <phoneticPr fontId="5"/>
  </si>
  <si>
    <t>価額</t>
    <rPh sb="0" eb="2">
      <t>カガク</t>
    </rPh>
    <phoneticPr fontId="5"/>
  </si>
  <si>
    <t>輸出総額</t>
    <rPh sb="0" eb="2">
      <t>ユシュツ</t>
    </rPh>
    <rPh sb="2" eb="4">
      <t>ソウガク</t>
    </rPh>
    <phoneticPr fontId="5"/>
  </si>
  <si>
    <t>食料品及び動物</t>
    <rPh sb="0" eb="3">
      <t>ショクリョウヒン</t>
    </rPh>
    <rPh sb="3" eb="4">
      <t>オヨ</t>
    </rPh>
    <rPh sb="5" eb="7">
      <t>ドウブツ</t>
    </rPh>
    <phoneticPr fontId="5"/>
  </si>
  <si>
    <t>飲料及びたばこ</t>
    <rPh sb="0" eb="2">
      <t>インリョウ</t>
    </rPh>
    <rPh sb="2" eb="3">
      <t>オヨ</t>
    </rPh>
    <phoneticPr fontId="5"/>
  </si>
  <si>
    <t>原材料</t>
    <rPh sb="0" eb="1">
      <t>ゲン</t>
    </rPh>
    <rPh sb="1" eb="2">
      <t>ザイ</t>
    </rPh>
    <rPh sb="2" eb="3">
      <t>リョウ</t>
    </rPh>
    <phoneticPr fontId="5"/>
  </si>
  <si>
    <t>金属鉱及びくず</t>
    <rPh sb="0" eb="2">
      <t>キンゾク</t>
    </rPh>
    <rPh sb="2" eb="3">
      <t>コウ</t>
    </rPh>
    <rPh sb="3" eb="4">
      <t>オヨ</t>
    </rPh>
    <phoneticPr fontId="5"/>
  </si>
  <si>
    <t>ＭＴ</t>
  </si>
  <si>
    <t>鉱物性燃料</t>
    <rPh sb="0" eb="3">
      <t>コウブツセイ</t>
    </rPh>
    <rPh sb="3" eb="5">
      <t>ネンリョウ</t>
    </rPh>
    <phoneticPr fontId="5"/>
  </si>
  <si>
    <t>石油及び同製品</t>
    <rPh sb="0" eb="2">
      <t>セキユ</t>
    </rPh>
    <rPh sb="2" eb="3">
      <t>オヨ</t>
    </rPh>
    <rPh sb="4" eb="7">
      <t>ドウセイヒン</t>
    </rPh>
    <phoneticPr fontId="5"/>
  </si>
  <si>
    <t>石油製品</t>
    <rPh sb="0" eb="2">
      <t>セキユ</t>
    </rPh>
    <rPh sb="2" eb="4">
      <t>セイヒン</t>
    </rPh>
    <phoneticPr fontId="5"/>
  </si>
  <si>
    <t>動植物性油脂</t>
    <rPh sb="0" eb="3">
      <t>ドウショクブツ</t>
    </rPh>
    <rPh sb="3" eb="4">
      <t>セイ</t>
    </rPh>
    <rPh sb="4" eb="6">
      <t>ユシ</t>
    </rPh>
    <phoneticPr fontId="5"/>
  </si>
  <si>
    <t>化学製品</t>
    <rPh sb="0" eb="2">
      <t>カガク</t>
    </rPh>
    <rPh sb="2" eb="4">
      <t>セイヒン</t>
    </rPh>
    <phoneticPr fontId="5"/>
  </si>
  <si>
    <t>元素及び化合物</t>
    <rPh sb="0" eb="2">
      <t>ゲンソ</t>
    </rPh>
    <rPh sb="2" eb="3">
      <t>オヨ</t>
    </rPh>
    <rPh sb="4" eb="7">
      <t>カゴウブツ</t>
    </rPh>
    <phoneticPr fontId="5"/>
  </si>
  <si>
    <t>有機化合物</t>
    <rPh sb="0" eb="2">
      <t>ユウキ</t>
    </rPh>
    <rPh sb="2" eb="4">
      <t>カゴウ</t>
    </rPh>
    <rPh sb="4" eb="5">
      <t>ブツ</t>
    </rPh>
    <phoneticPr fontId="5"/>
  </si>
  <si>
    <t>プラスチック</t>
    <phoneticPr fontId="5"/>
  </si>
  <si>
    <t>原料別製品</t>
    <rPh sb="0" eb="2">
      <t>ゲンリョウ</t>
    </rPh>
    <rPh sb="2" eb="3">
      <t>ベツ</t>
    </rPh>
    <rPh sb="3" eb="5">
      <t>セイヒン</t>
    </rPh>
    <phoneticPr fontId="5"/>
  </si>
  <si>
    <t>鉄鋼</t>
    <rPh sb="0" eb="2">
      <t>テッコウ</t>
    </rPh>
    <phoneticPr fontId="5"/>
  </si>
  <si>
    <t>ビレット及びシートバー等</t>
    <rPh sb="4" eb="5">
      <t>オヨ</t>
    </rPh>
    <rPh sb="11" eb="12">
      <t>ナド</t>
    </rPh>
    <phoneticPr fontId="5"/>
  </si>
  <si>
    <t>鉄鋼のフラットロール製品</t>
    <rPh sb="0" eb="2">
      <t>テッコウ</t>
    </rPh>
    <rPh sb="10" eb="12">
      <t>セイヒン</t>
    </rPh>
    <phoneticPr fontId="5"/>
  </si>
  <si>
    <t>非鉄金属</t>
    <rPh sb="0" eb="2">
      <t>ヒテツ</t>
    </rPh>
    <rPh sb="2" eb="4">
      <t>キンゾク</t>
    </rPh>
    <phoneticPr fontId="5"/>
  </si>
  <si>
    <t>銅及び同合金</t>
    <rPh sb="0" eb="1">
      <t>ドウ</t>
    </rPh>
    <rPh sb="1" eb="2">
      <t>オヨ</t>
    </rPh>
    <rPh sb="3" eb="4">
      <t>ドウ</t>
    </rPh>
    <rPh sb="4" eb="6">
      <t>ゴウキン</t>
    </rPh>
    <phoneticPr fontId="5"/>
  </si>
  <si>
    <t>金属製品</t>
    <rPh sb="0" eb="2">
      <t>キンゾク</t>
    </rPh>
    <rPh sb="2" eb="4">
      <t>セイヒン</t>
    </rPh>
    <phoneticPr fontId="5"/>
  </si>
  <si>
    <t>機械類及び輸送用機器</t>
    <rPh sb="0" eb="3">
      <t>キカイルイ</t>
    </rPh>
    <rPh sb="3" eb="4">
      <t>オヨ</t>
    </rPh>
    <rPh sb="5" eb="8">
      <t>ユソウヨウ</t>
    </rPh>
    <rPh sb="8" eb="10">
      <t>キキ</t>
    </rPh>
    <phoneticPr fontId="5"/>
  </si>
  <si>
    <t>一般機械</t>
    <rPh sb="0" eb="2">
      <t>イッパン</t>
    </rPh>
    <rPh sb="2" eb="4">
      <t>キカイ</t>
    </rPh>
    <phoneticPr fontId="5"/>
  </si>
  <si>
    <t>電気機器</t>
    <rPh sb="0" eb="4">
      <t>デンキキキ</t>
    </rPh>
    <phoneticPr fontId="5"/>
  </si>
  <si>
    <t>電気回路等の機器</t>
    <rPh sb="0" eb="2">
      <t>デンキ</t>
    </rPh>
    <rPh sb="2" eb="4">
      <t>カイロ</t>
    </rPh>
    <rPh sb="4" eb="5">
      <t>ナド</t>
    </rPh>
    <rPh sb="6" eb="8">
      <t>キキ</t>
    </rPh>
    <phoneticPr fontId="5"/>
  </si>
  <si>
    <t>半導体等電子部品</t>
    <rPh sb="0" eb="3">
      <t>ハンドウタイ</t>
    </rPh>
    <rPh sb="3" eb="4">
      <t>トウ</t>
    </rPh>
    <rPh sb="4" eb="8">
      <t>デンシブヒン</t>
    </rPh>
    <phoneticPr fontId="5"/>
  </si>
  <si>
    <t>電気計測機器</t>
    <rPh sb="0" eb="2">
      <t>デンキ</t>
    </rPh>
    <rPh sb="2" eb="4">
      <t>ケイソク</t>
    </rPh>
    <rPh sb="4" eb="6">
      <t>キキ</t>
    </rPh>
    <phoneticPr fontId="5"/>
  </si>
  <si>
    <t>輸送用機器</t>
    <rPh sb="0" eb="3">
      <t>ユソウヨウ</t>
    </rPh>
    <rPh sb="3" eb="5">
      <t>キキ</t>
    </rPh>
    <phoneticPr fontId="5"/>
  </si>
  <si>
    <t>自動車</t>
    <rPh sb="0" eb="3">
      <t>ジドウシャ</t>
    </rPh>
    <phoneticPr fontId="5"/>
  </si>
  <si>
    <t>ＮＯ</t>
  </si>
  <si>
    <t>自動車及び同部分品</t>
    <rPh sb="0" eb="3">
      <t>ジドウシャ</t>
    </rPh>
    <rPh sb="3" eb="4">
      <t>オヨ</t>
    </rPh>
    <rPh sb="5" eb="6">
      <t>ドウ</t>
    </rPh>
    <rPh sb="6" eb="9">
      <t>ブブンヒン</t>
    </rPh>
    <phoneticPr fontId="5"/>
  </si>
  <si>
    <t>雑製品</t>
    <rPh sb="0" eb="1">
      <t>ザツ</t>
    </rPh>
    <rPh sb="1" eb="3">
      <t>セイヒン</t>
    </rPh>
    <phoneticPr fontId="5"/>
  </si>
  <si>
    <t>特殊取扱品</t>
    <rPh sb="0" eb="2">
      <t>トクシュ</t>
    </rPh>
    <rPh sb="2" eb="4">
      <t>トリアツカイ</t>
    </rPh>
    <rPh sb="4" eb="5">
      <t>ヒン</t>
    </rPh>
    <phoneticPr fontId="5"/>
  </si>
  <si>
    <t>再輸出品</t>
    <rPh sb="0" eb="3">
      <t>サイユシュツ</t>
    </rPh>
    <rPh sb="3" eb="4">
      <t>ヒン</t>
    </rPh>
    <phoneticPr fontId="5"/>
  </si>
  <si>
    <t>輸入総額</t>
    <rPh sb="0" eb="2">
      <t>ユニュウ</t>
    </rPh>
    <rPh sb="2" eb="4">
      <t>ソウガク</t>
    </rPh>
    <phoneticPr fontId="5"/>
  </si>
  <si>
    <t>果実及び野菜</t>
    <rPh sb="0" eb="2">
      <t>カジツ</t>
    </rPh>
    <rPh sb="2" eb="3">
      <t>オヨ</t>
    </rPh>
    <rPh sb="4" eb="6">
      <t>ヤサイ</t>
    </rPh>
    <phoneticPr fontId="5"/>
  </si>
  <si>
    <t>ＫＧ</t>
  </si>
  <si>
    <t>果実</t>
    <rPh sb="0" eb="2">
      <t>カジツ</t>
    </rPh>
    <phoneticPr fontId="5"/>
  </si>
  <si>
    <t>原材料</t>
    <rPh sb="0" eb="3">
      <t>ゲンザイリョウ</t>
    </rPh>
    <phoneticPr fontId="5"/>
  </si>
  <si>
    <t>原油及び粗油</t>
    <rPh sb="0" eb="2">
      <t>ゲンユ</t>
    </rPh>
    <rPh sb="2" eb="3">
      <t>オヨ</t>
    </rPh>
    <rPh sb="4" eb="5">
      <t>ソ</t>
    </rPh>
    <rPh sb="5" eb="6">
      <t>ユ</t>
    </rPh>
    <phoneticPr fontId="5"/>
  </si>
  <si>
    <t>ＫＬ</t>
  </si>
  <si>
    <t>天然ガス及び製造ガス</t>
    <rPh sb="0" eb="2">
      <t>テンネン</t>
    </rPh>
    <rPh sb="4" eb="5">
      <t>オヨ</t>
    </rPh>
    <rPh sb="6" eb="8">
      <t>セイゾウ</t>
    </rPh>
    <phoneticPr fontId="5"/>
  </si>
  <si>
    <t>石油ガス類</t>
    <rPh sb="0" eb="2">
      <t>セキユ</t>
    </rPh>
    <rPh sb="4" eb="5">
      <t>ルイ</t>
    </rPh>
    <phoneticPr fontId="5"/>
  </si>
  <si>
    <t>元素及び化合物</t>
    <phoneticPr fontId="5"/>
  </si>
  <si>
    <t>木製品及びコルク製品（除家具）</t>
    <rPh sb="0" eb="3">
      <t>モクセイヒン</t>
    </rPh>
    <rPh sb="3" eb="4">
      <t>オヨ</t>
    </rPh>
    <rPh sb="8" eb="10">
      <t>セイヒン</t>
    </rPh>
    <rPh sb="11" eb="12">
      <t>ノゾ</t>
    </rPh>
    <rPh sb="12" eb="14">
      <t>カグ</t>
    </rPh>
    <phoneticPr fontId="5"/>
  </si>
  <si>
    <t>合板・ウッドパネル</t>
    <rPh sb="0" eb="2">
      <t>ゴウハン</t>
    </rPh>
    <phoneticPr fontId="5"/>
  </si>
  <si>
    <t>一般機械</t>
    <rPh sb="0" eb="4">
      <t>イッパンキカイ</t>
    </rPh>
    <phoneticPr fontId="5"/>
  </si>
  <si>
    <t>原動機</t>
    <rPh sb="0" eb="3">
      <t>ゲンドウキ</t>
    </rPh>
    <phoneticPr fontId="5"/>
  </si>
  <si>
    <t>精密機械類</t>
    <rPh sb="0" eb="2">
      <t>セイミツ</t>
    </rPh>
    <rPh sb="2" eb="4">
      <t>キカイ</t>
    </rPh>
    <rPh sb="4" eb="5">
      <t>ルイ</t>
    </rPh>
    <phoneticPr fontId="5"/>
  </si>
  <si>
    <t>科学光学機器</t>
    <rPh sb="0" eb="2">
      <t>カガク</t>
    </rPh>
    <rPh sb="2" eb="4">
      <t>コウガク</t>
    </rPh>
    <rPh sb="4" eb="6">
      <t>キキ</t>
    </rPh>
    <phoneticPr fontId="5"/>
  </si>
  <si>
    <t>その他の雑製品</t>
    <rPh sb="2" eb="3">
      <t>タ</t>
    </rPh>
    <rPh sb="4" eb="5">
      <t>ザツ</t>
    </rPh>
    <rPh sb="5" eb="7">
      <t>セイヒン</t>
    </rPh>
    <phoneticPr fontId="5"/>
  </si>
  <si>
    <t xml:space="preserve">               各品目の内訳については、主要国のみで各品目の総額とは一致しない。数量単位のＫＬはキロリットル、ＭＴ
               はトン、空欄は単位を設けていないもの又は単位が異なっているために集計できないものを表す。</t>
    <phoneticPr fontId="5"/>
  </si>
  <si>
    <t>品名及び国名</t>
    <rPh sb="0" eb="2">
      <t>ヒンメイ</t>
    </rPh>
    <rPh sb="2" eb="3">
      <t>オヨ</t>
    </rPh>
    <rPh sb="4" eb="5">
      <t>クニ</t>
    </rPh>
    <rPh sb="5" eb="6">
      <t>メイ</t>
    </rPh>
    <phoneticPr fontId="5"/>
  </si>
  <si>
    <t>ＭＴ</t>
    <phoneticPr fontId="5"/>
  </si>
  <si>
    <t>アメリカ合衆国</t>
    <rPh sb="4" eb="7">
      <t>ガッシュウコク</t>
    </rPh>
    <phoneticPr fontId="5"/>
  </si>
  <si>
    <t>カナダ</t>
    <phoneticPr fontId="5"/>
  </si>
  <si>
    <t>大韓民国</t>
    <rPh sb="0" eb="4">
      <t>ダイカンミンコク</t>
    </rPh>
    <phoneticPr fontId="5"/>
  </si>
  <si>
    <t>マレーシア</t>
    <phoneticPr fontId="5"/>
  </si>
  <si>
    <t>中華人民共和国</t>
    <rPh sb="0" eb="7">
      <t>チュウカジンミンキョウワコク</t>
    </rPh>
    <phoneticPr fontId="5"/>
  </si>
  <si>
    <t>イスラエル</t>
    <phoneticPr fontId="5"/>
  </si>
  <si>
    <t>ＫＬ</t>
    <phoneticPr fontId="5"/>
  </si>
  <si>
    <t>木製品及びコルク製品</t>
    <rPh sb="0" eb="2">
      <t>モクセイ</t>
    </rPh>
    <rPh sb="2" eb="3">
      <t>ヒン</t>
    </rPh>
    <rPh sb="3" eb="4">
      <t>オヨ</t>
    </rPh>
    <rPh sb="8" eb="10">
      <t>セイヒン</t>
    </rPh>
    <phoneticPr fontId="5"/>
  </si>
  <si>
    <t>（家具を除く）</t>
    <rPh sb="4" eb="5">
      <t>ノゾ</t>
    </rPh>
    <phoneticPr fontId="5"/>
  </si>
  <si>
    <t>クウェート</t>
    <phoneticPr fontId="5"/>
  </si>
  <si>
    <t>カタール</t>
    <phoneticPr fontId="5"/>
  </si>
  <si>
    <t>ＫＧ</t>
    <phoneticPr fontId="5"/>
  </si>
  <si>
    <t>アラブ首長国連邦</t>
    <phoneticPr fontId="5"/>
  </si>
  <si>
    <t>チリ</t>
  </si>
  <si>
    <t>南アフリカ共和国</t>
  </si>
  <si>
    <t>科学化学機器</t>
    <rPh sb="0" eb="2">
      <t>カガク</t>
    </rPh>
    <rPh sb="2" eb="4">
      <t>カガク</t>
    </rPh>
    <rPh sb="4" eb="6">
      <t>キキ</t>
    </rPh>
    <phoneticPr fontId="5"/>
  </si>
  <si>
    <t>シンガポール</t>
    <phoneticPr fontId="5"/>
  </si>
  <si>
    <t>台湾</t>
    <rPh sb="0" eb="2">
      <t>タイワン</t>
    </rPh>
    <phoneticPr fontId="5"/>
  </si>
  <si>
    <t>半導体等電子部品</t>
    <rPh sb="0" eb="3">
      <t>ハンドウタイ</t>
    </rPh>
    <rPh sb="3" eb="4">
      <t>トウ</t>
    </rPh>
    <rPh sb="4" eb="6">
      <t>デンシ</t>
    </rPh>
    <rPh sb="6" eb="8">
      <t>ブヒン</t>
    </rPh>
    <phoneticPr fontId="5"/>
  </si>
  <si>
    <t>タイ</t>
    <phoneticPr fontId="5"/>
  </si>
  <si>
    <t xml:space="preserve">               各国の内訳については、主要品目のみで各国の総額とは一致しない。数量単位のＫＬはキロリットル、ＭＴは
               トン、ＫＧはキログラム、空欄は単位を設けていないもの又は単位が異なっているために集計できないものを
               表す。</t>
    <phoneticPr fontId="5"/>
  </si>
  <si>
    <t>国名及び品名</t>
    <rPh sb="0" eb="2">
      <t>コクメイ</t>
    </rPh>
    <rPh sb="2" eb="3">
      <t>オヨ</t>
    </rPh>
    <rPh sb="4" eb="5">
      <t>ヒン</t>
    </rPh>
    <rPh sb="5" eb="6">
      <t>メイ</t>
    </rPh>
    <phoneticPr fontId="5"/>
  </si>
  <si>
    <t>原油及び粗油</t>
  </si>
  <si>
    <t>石油製品</t>
    <rPh sb="0" eb="4">
      <t>セキユセイヒン</t>
    </rPh>
    <phoneticPr fontId="5"/>
  </si>
  <si>
    <t>石油製品</t>
  </si>
  <si>
    <t>金属製品</t>
    <rPh sb="0" eb="4">
      <t>キンゾクセイヒン</t>
    </rPh>
    <phoneticPr fontId="5"/>
  </si>
  <si>
    <t>天然ガス及び製造ガス</t>
  </si>
  <si>
    <t>衣類及び同附属品</t>
    <rPh sb="0" eb="3">
      <t>イルイオヨ</t>
    </rPh>
    <rPh sb="4" eb="8">
      <t>ドウフゾクヒン</t>
    </rPh>
    <phoneticPr fontId="5"/>
  </si>
  <si>
    <t>ポンプ及び遠心分離機</t>
    <rPh sb="3" eb="4">
      <t>オヨ</t>
    </rPh>
    <rPh sb="5" eb="10">
      <t>エンシンブンリキ</t>
    </rPh>
    <phoneticPr fontId="5"/>
  </si>
  <si>
    <t>織物用糸及び繊維製品</t>
    <rPh sb="0" eb="2">
      <t>オリモノ</t>
    </rPh>
    <rPh sb="2" eb="4">
      <t>ヨウイト</t>
    </rPh>
    <rPh sb="4" eb="5">
      <t>オヨ</t>
    </rPh>
    <rPh sb="6" eb="10">
      <t>センイセイヒン</t>
    </rPh>
    <phoneticPr fontId="5"/>
  </si>
  <si>
    <t>非鉄金属</t>
  </si>
  <si>
    <t>事務用機器</t>
    <rPh sb="0" eb="3">
      <t>ジムヨウ</t>
    </rPh>
    <rPh sb="3" eb="5">
      <t>キキ</t>
    </rPh>
    <phoneticPr fontId="5"/>
  </si>
  <si>
    <t>木製品及びコルク製品</t>
    <phoneticPr fontId="5"/>
  </si>
  <si>
    <t>（家具を除く）</t>
    <phoneticPr fontId="5"/>
  </si>
  <si>
    <t>果実及び野菜</t>
  </si>
  <si>
    <t>植物性油脂</t>
    <rPh sb="0" eb="3">
      <t>ショクブツセイ</t>
    </rPh>
    <rPh sb="3" eb="5">
      <t>ユシ</t>
    </rPh>
    <phoneticPr fontId="5"/>
  </si>
  <si>
    <t>原油及び粗油</t>
    <rPh sb="0" eb="2">
      <t>ゲンユ</t>
    </rPh>
    <rPh sb="2" eb="3">
      <t>オヨ</t>
    </rPh>
    <rPh sb="4" eb="6">
      <t>ソユ</t>
    </rPh>
    <phoneticPr fontId="5"/>
  </si>
  <si>
    <t>鉄鋼</t>
    <phoneticPr fontId="5"/>
  </si>
  <si>
    <t>半導体等電子部品</t>
    <rPh sb="0" eb="4">
      <t>ハンドウタイトウ</t>
    </rPh>
    <rPh sb="4" eb="6">
      <t>デンシ</t>
    </rPh>
    <rPh sb="6" eb="8">
      <t>ブヒン</t>
    </rPh>
    <phoneticPr fontId="5"/>
  </si>
  <si>
    <t>半導体等製造装置</t>
    <rPh sb="0" eb="4">
      <t>ハンドウタイトウ</t>
    </rPh>
    <rPh sb="4" eb="8">
      <t>セイゾウソウチ</t>
    </rPh>
    <phoneticPr fontId="5"/>
  </si>
  <si>
    <t>金属製品</t>
  </si>
  <si>
    <t>肉類及び同調製品</t>
  </si>
  <si>
    <t>粗鉱物</t>
    <rPh sb="0" eb="1">
      <t>ソ</t>
    </rPh>
    <rPh sb="1" eb="3">
      <t>コウブツ</t>
    </rPh>
    <phoneticPr fontId="5"/>
  </si>
  <si>
    <t>穀物及び同調整品</t>
    <rPh sb="0" eb="3">
      <t>コクモツオヨ</t>
    </rPh>
    <rPh sb="4" eb="8">
      <t>ドウチョウセイヒン</t>
    </rPh>
    <phoneticPr fontId="5"/>
  </si>
  <si>
    <t>第6章 商業・サービス業・貿易</t>
    <phoneticPr fontId="5"/>
  </si>
  <si>
    <t>6-1.　商業の概況</t>
    <phoneticPr fontId="5"/>
  </si>
  <si>
    <t>6-1-1　商業の推移</t>
    <phoneticPr fontId="5"/>
  </si>
  <si>
    <t>6-1-2　産業（中分類）別事業所数、従業者数、年間商品販売額、商品手持額等</t>
    <phoneticPr fontId="5"/>
  </si>
  <si>
    <t>6-1-3　産業（小分類）別及び区別、事業所数、従業者数及び年間商品販売額</t>
    <phoneticPr fontId="5"/>
  </si>
  <si>
    <t>　　　6-1-3　産業（小分類）別及び区別、事業所数、従業者数及び年間商品販売額</t>
    <phoneticPr fontId="5"/>
  </si>
  <si>
    <t>6-1-4　大阪府内市町村別事業所数、従業者数及び年間商品販売額</t>
    <phoneticPr fontId="5"/>
  </si>
  <si>
    <t>6-2.　百貨店売上高</t>
    <phoneticPr fontId="5"/>
  </si>
  <si>
    <t>6-3.　中小企業制度融資状況　堺市の制度による融資あっ旋状況</t>
    <phoneticPr fontId="5"/>
  </si>
  <si>
    <t>6-4.　外国貿易の概況</t>
    <phoneticPr fontId="5"/>
  </si>
  <si>
    <t>6-4-1　年月別輸出入額</t>
    <phoneticPr fontId="5"/>
  </si>
  <si>
    <t>6-4-2　国別輸出入額</t>
    <phoneticPr fontId="5"/>
  </si>
  <si>
    <t>6-4-3　品種別輸出入額</t>
    <phoneticPr fontId="5"/>
  </si>
  <si>
    <t>６－４　外国貿易の概況</t>
    <phoneticPr fontId="5"/>
  </si>
  <si>
    <t>6-4-4　主要輸入品別及び国別輸入額</t>
    <phoneticPr fontId="5"/>
  </si>
  <si>
    <t>　　　6-4-4　主要輸入品別及び国別輸入額</t>
    <phoneticPr fontId="5"/>
  </si>
  <si>
    <t>6-4-5　主要輸入国別及び品別輸入額</t>
    <phoneticPr fontId="5"/>
  </si>
  <si>
    <t>　　　6-4-5　主要輸入国別及び品別輸入額</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</si>
</sst>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1" formatCode="_ * #,##0_ ;_ * \-#,##0_ ;_ * &quot;-&quot;_ ;_ @_ "/>
    <numFmt numFmtId="43" formatCode="_ * #,##0.00_ ;_ * \-#,##0.00_ ;_ * &quot;-&quot;??_ ;_ @_ "/>
    <numFmt numFmtId="176" formatCode="#,##0_);[Red]\(#,##0\)"/>
    <numFmt numFmtId="177" formatCode="_ * #,##0_ ;_ * \-#,##0_ ;_ * &quot;－&quot;_ ;_ @_ "/>
    <numFmt numFmtId="178" formatCode="###,###,###,##0;&quot;-&quot;##,###,###,##0"/>
    <numFmt numFmtId="179" formatCode="_ * #,##0_ ;_ * &quot;△&quot;#,##0_ ;_ * &quot;－&quot;_ ;_ @_ "/>
    <numFmt numFmtId="180" formatCode="_ * #,##0.0_ ;_ * \-#,##0.0_ ;_ * &quot;-&quot;_ ;_ @_ "/>
    <numFmt numFmtId="181" formatCode="#,##0_ "/>
    <numFmt numFmtId="182" formatCode="0_);[Red]\(0\)"/>
    <numFmt numFmtId="183" formatCode="#,##0;&quot;△ &quot;#,##0"/>
    <numFmt numFmtId="184" formatCode="_ * #,##0.0_ ;_ * &quot;△&quot;#,##0.0_ ;_ * &quot;－&quot;_ ;_ @_ "/>
    <numFmt numFmtId="185" formatCode="#,##0;[Red]#,##0"/>
    <numFmt numFmtId="186" formatCode="#,##0_ ;[Red]\-#,##0\ "/>
  </numFmts>
  <fonts count="35">
    <font>
      <sz val="11"/>
      <name val="ＭＳ 明朝"/>
      <family val="1"/>
      <charset val="128"/>
    </font>
    <font>
      <sz val="11"/>
      <name val="ＭＳ 明朝"/>
      <family val="1"/>
      <charset val="128"/>
    </font>
    <font>
      <sz val="13"/>
      <name val="ＭＳ 明朝"/>
      <family val="1"/>
      <charset val="128"/>
    </font>
    <font>
      <sz val="8.5"/>
      <name val="ＭＳ 明朝"/>
      <family val="1"/>
      <charset val="128"/>
    </font>
    <font>
      <sz val="12"/>
      <name val="ＭＳ 明朝"/>
      <family val="1"/>
      <charset val="128"/>
    </font>
    <font>
      <sz val="6"/>
      <name val="ＭＳ 明朝"/>
      <family val="1"/>
      <charset val="128"/>
    </font>
    <font>
      <u/>
      <sz val="11"/>
      <color indexed="12"/>
      <name val="ＭＳ 明朝"/>
      <family val="1"/>
      <charset val="128"/>
    </font>
    <font>
      <sz val="9"/>
      <name val="ＭＳ 明朝"/>
      <family val="1"/>
      <charset val="128"/>
    </font>
    <font>
      <sz val="11"/>
      <name val="ＭＳ 明朝"/>
      <family val="1"/>
      <charset val="128"/>
    </font>
    <font>
      <sz val="11"/>
      <name val="ＭＳ 明朝"/>
      <family val="1"/>
      <charset val="128"/>
    </font>
    <font>
      <sz val="9"/>
      <name val="ＭＳ ゴシック"/>
      <family val="3"/>
      <charset val="128"/>
    </font>
    <font>
      <sz val="9"/>
      <name val="HG創英角ｺﾞｼｯｸUB"/>
      <family val="3"/>
      <charset val="128"/>
    </font>
    <font>
      <sz val="11"/>
      <name val="ＭＳ 明朝"/>
      <family val="1"/>
      <charset val="128"/>
    </font>
    <font>
      <sz val="14"/>
      <name val="ＭＳ 明朝"/>
      <family val="1"/>
      <charset val="128"/>
    </font>
    <font>
      <sz val="11"/>
      <name val="ＭＳ Ｐゴシック"/>
      <family val="3"/>
      <charset val="128"/>
    </font>
    <font>
      <sz val="9"/>
      <color indexed="8"/>
      <name val="ＭＳ 明朝"/>
      <family val="1"/>
      <charset val="128"/>
    </font>
    <font>
      <sz val="11"/>
      <color theme="1"/>
      <name val="ＭＳ Ｐゴシック"/>
      <family val="3"/>
      <charset val="128"/>
    </font>
    <font>
      <b/>
      <sz val="12"/>
      <name val="ＭＳ 明朝"/>
      <family val="1"/>
      <charset val="128"/>
    </font>
    <font>
      <sz val="9.5"/>
      <name val="ＭＳ 明朝"/>
      <family val="1"/>
      <charset val="128"/>
    </font>
    <font>
      <sz val="10"/>
      <color indexed="8"/>
      <name val="ＭＳ 明朝"/>
      <family val="1"/>
      <charset val="128"/>
    </font>
    <font>
      <sz val="10"/>
      <color indexed="8"/>
      <name val="ＭＳ ゴシック"/>
      <family val="3"/>
      <charset val="128"/>
    </font>
    <font>
      <sz val="8"/>
      <name val="ＭＳ 明朝"/>
      <family val="1"/>
      <charset val="128"/>
    </font>
    <font>
      <sz val="5.5"/>
      <name val="ＭＳ 明朝"/>
      <family val="1"/>
      <charset val="128"/>
    </font>
    <font>
      <sz val="7"/>
      <name val="ＭＳ 明朝"/>
      <family val="1"/>
      <charset val="128"/>
    </font>
    <font>
      <sz val="9.5"/>
      <name val="ＭＳ ゴシック"/>
      <family val="3"/>
      <charset val="128"/>
    </font>
    <font>
      <sz val="9.5"/>
      <name val="HG創英角ｺﾞｼｯｸUB"/>
      <family val="3"/>
      <charset val="128"/>
    </font>
    <font>
      <sz val="14"/>
      <name val="ＭＳ Ｐ明朝"/>
      <family val="1"/>
      <charset val="128"/>
    </font>
    <font>
      <sz val="6"/>
      <name val="ＭＳ Ｐ明朝"/>
      <family val="1"/>
      <charset val="128"/>
    </font>
    <font>
      <sz val="11"/>
      <name val="ＭＳ Ｐ明朝"/>
      <family val="1"/>
      <charset val="128"/>
    </font>
    <font>
      <b/>
      <sz val="9"/>
      <name val="ＭＳ ゴシック"/>
      <family val="3"/>
      <charset val="128"/>
    </font>
    <font>
      <b/>
      <sz val="9"/>
      <name val="ＭＳ 明朝"/>
      <family val="1"/>
      <charset val="128"/>
    </font>
    <font>
      <sz val="6"/>
      <name val="ＭＳ Ｐゴシック"/>
      <family val="3"/>
      <charset val="128"/>
    </font>
    <font>
      <sz val="8"/>
      <name val="ＭＳ ゴシック"/>
      <family val="3"/>
      <charset val="128"/>
    </font>
    <font>
      <sz val="8"/>
      <name val="HG創英角ｺﾞｼｯｸUB"/>
      <family val="3"/>
      <charset val="128"/>
    </font>
    <font>
      <sz val="8"/>
      <color rgb="FFFF0000"/>
      <name val="ＭＳ 明朝"/>
      <family val="1"/>
      <charset val="128"/>
    </font>
  </fonts>
  <fills count="2">
    <fill>
      <patternFill patternType="none"/>
    </fill>
    <fill>
      <patternFill patternType="gray125"/>
    </fill>
  </fills>
  <borders count="28">
    <border>
      <left/>
      <right/>
      <top/>
      <bottom/>
      <diagonal/>
    </border>
    <border>
      <left style="thin">
        <color indexed="64"/>
      </left>
      <right/>
      <top/>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s>
  <cellStyleXfs count="13">
    <xf numFmtId="0" fontId="0" fillId="0" borderId="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14" fillId="0" borderId="0"/>
    <xf numFmtId="0" fontId="16" fillId="0" borderId="0">
      <alignment vertical="center"/>
    </xf>
    <xf numFmtId="0" fontId="14" fillId="0" borderId="0">
      <alignment vertical="center"/>
    </xf>
    <xf numFmtId="38" fontId="14" fillId="0" borderId="0" applyFont="0" applyFill="0" applyBorder="0" applyAlignment="0" applyProtection="0"/>
    <xf numFmtId="0" fontId="19" fillId="0" borderId="0">
      <alignment vertical="center"/>
    </xf>
    <xf numFmtId="0" fontId="1" fillId="0" borderId="0"/>
  </cellStyleXfs>
  <cellXfs count="620">
    <xf numFmtId="0" fontId="0" fillId="0" borderId="0" xfId="0"/>
    <xf numFmtId="0" fontId="7" fillId="0" borderId="0" xfId="0" applyFont="1"/>
    <xf numFmtId="0" fontId="7" fillId="0" borderId="0" xfId="0" applyFont="1" applyAlignment="1"/>
    <xf numFmtId="0" fontId="2" fillId="0" borderId="0" xfId="0" applyFont="1" applyAlignment="1"/>
    <xf numFmtId="0" fontId="4" fillId="0" borderId="0" xfId="0" applyFont="1" applyAlignment="1"/>
    <xf numFmtId="0" fontId="7" fillId="0" borderId="0" xfId="0" applyFont="1" applyAlignment="1">
      <alignment horizontal="left"/>
    </xf>
    <xf numFmtId="0" fontId="7" fillId="0" borderId="0" xfId="0" applyFont="1" applyBorder="1"/>
    <xf numFmtId="0" fontId="7" fillId="0" borderId="0" xfId="0" applyFont="1" applyBorder="1" applyAlignment="1">
      <alignment horizontal="distributed" vertical="center" justifyLastLine="1"/>
    </xf>
    <xf numFmtId="0" fontId="7" fillId="0" borderId="1" xfId="0" applyFont="1" applyBorder="1" applyAlignment="1">
      <alignment horizontal="distributed" vertical="center" justifyLastLine="1"/>
    </xf>
    <xf numFmtId="0" fontId="7" fillId="0" borderId="0" xfId="0" applyFont="1" applyBorder="1" applyAlignment="1">
      <alignment horizontal="center" vertical="center"/>
    </xf>
    <xf numFmtId="0" fontId="4" fillId="0" borderId="0" xfId="0" applyFont="1" applyAlignment="1">
      <alignment horizontal="distributed" justifyLastLine="1"/>
    </xf>
    <xf numFmtId="0" fontId="7" fillId="0" borderId="0" xfId="0" applyFont="1" applyAlignment="1">
      <alignment horizontal="left" vertical="center"/>
    </xf>
    <xf numFmtId="0" fontId="7" fillId="0" borderId="0" xfId="0" applyFont="1" applyAlignment="1">
      <alignment vertical="center"/>
    </xf>
    <xf numFmtId="0" fontId="7" fillId="0" borderId="2" xfId="0" applyFont="1" applyBorder="1" applyAlignment="1"/>
    <xf numFmtId="0" fontId="2" fillId="0" borderId="0" xfId="0" applyFont="1" applyAlignment="1">
      <alignment horizontal="distributed" justifyLastLine="1"/>
    </xf>
    <xf numFmtId="0" fontId="8" fillId="0" borderId="0" xfId="0" applyFont="1"/>
    <xf numFmtId="0" fontId="8" fillId="0" borderId="0" xfId="0" applyFont="1" applyAlignment="1"/>
    <xf numFmtId="0" fontId="8" fillId="0" borderId="0" xfId="0" applyFont="1" applyBorder="1"/>
    <xf numFmtId="0" fontId="9" fillId="0" borderId="0" xfId="0" applyFont="1" applyBorder="1"/>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distributed" vertical="center" justifyLastLine="1"/>
    </xf>
    <xf numFmtId="177" fontId="7" fillId="0" borderId="1" xfId="2" applyNumberFormat="1" applyFont="1" applyBorder="1" applyAlignment="1">
      <alignment horizontal="right" vertical="center"/>
    </xf>
    <xf numFmtId="177" fontId="7" fillId="0" borderId="0" xfId="2" applyNumberFormat="1" applyFont="1" applyBorder="1" applyAlignment="1">
      <alignment horizontal="right" vertical="center"/>
    </xf>
    <xf numFmtId="177" fontId="7" fillId="0" borderId="0" xfId="0" applyNumberFormat="1" applyFont="1" applyBorder="1" applyAlignment="1">
      <alignment horizontal="right" vertical="center"/>
    </xf>
    <xf numFmtId="177" fontId="7" fillId="0" borderId="0" xfId="2" applyNumberFormat="1" applyFont="1" applyAlignment="1">
      <alignment horizontal="right" vertical="center"/>
    </xf>
    <xf numFmtId="0" fontId="7" fillId="0" borderId="1" xfId="0" applyFont="1" applyBorder="1" applyAlignment="1">
      <alignment horizontal="center" vertical="center"/>
    </xf>
    <xf numFmtId="177" fontId="7" fillId="0" borderId="1" xfId="2" applyNumberFormat="1" applyFont="1" applyFill="1" applyBorder="1" applyAlignment="1">
      <alignment horizontal="right" vertical="center"/>
    </xf>
    <xf numFmtId="177" fontId="7" fillId="0" borderId="0" xfId="2"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7" fontId="7" fillId="0" borderId="0" xfId="2" applyNumberFormat="1" applyFont="1" applyFill="1" applyAlignment="1">
      <alignment horizontal="right" vertical="center"/>
    </xf>
    <xf numFmtId="0" fontId="7" fillId="0" borderId="0" xfId="0" applyFont="1" applyFill="1"/>
    <xf numFmtId="177" fontId="7" fillId="0" borderId="8" xfId="2" applyNumberFormat="1" applyFont="1" applyFill="1" applyBorder="1" applyAlignment="1">
      <alignment horizontal="right" vertical="center"/>
    </xf>
    <xf numFmtId="177" fontId="7" fillId="0" borderId="8" xfId="2" applyNumberFormat="1" applyFont="1" applyBorder="1" applyAlignment="1">
      <alignment horizontal="right" vertical="center"/>
    </xf>
    <xf numFmtId="0" fontId="10" fillId="0" borderId="0" xfId="0" applyFont="1" applyAlignment="1">
      <alignment vertical="center"/>
    </xf>
    <xf numFmtId="177" fontId="11" fillId="0" borderId="0" xfId="2" applyNumberFormat="1" applyFont="1" applyBorder="1" applyAlignment="1">
      <alignment horizontal="right" vertical="center"/>
    </xf>
    <xf numFmtId="0" fontId="3" fillId="0" borderId="0" xfId="0" applyFont="1" applyAlignment="1"/>
    <xf numFmtId="0" fontId="3" fillId="0" borderId="0" xfId="0" applyFont="1" applyAlignment="1">
      <alignment wrapText="1"/>
    </xf>
    <xf numFmtId="0" fontId="8" fillId="0" borderId="0" xfId="0" applyFont="1" applyBorder="1" applyAlignment="1"/>
    <xf numFmtId="0" fontId="8" fillId="0" borderId="0" xfId="0" applyFont="1" applyAlignment="1">
      <alignment horizontal="distributed" justifyLastLine="1"/>
    </xf>
    <xf numFmtId="0" fontId="8" fillId="0" borderId="0" xfId="0" applyFont="1" applyAlignment="1">
      <alignment horizontal="distributed"/>
    </xf>
    <xf numFmtId="0" fontId="8" fillId="0" borderId="0" xfId="0" applyFont="1" applyAlignment="1">
      <alignment horizontal="left"/>
    </xf>
    <xf numFmtId="0" fontId="12" fillId="0" borderId="9" xfId="0" applyFont="1" applyBorder="1"/>
    <xf numFmtId="0" fontId="12" fillId="0" borderId="10" xfId="0" applyFont="1" applyBorder="1" applyAlignment="1">
      <alignment wrapText="1"/>
    </xf>
    <xf numFmtId="0" fontId="12" fillId="0" borderId="11" xfId="0" applyFont="1" applyBorder="1" applyAlignment="1">
      <alignment wrapText="1"/>
    </xf>
    <xf numFmtId="0" fontId="12" fillId="0" borderId="9" xfId="0" applyFont="1" applyBorder="1" applyAlignment="1">
      <alignment wrapText="1"/>
    </xf>
    <xf numFmtId="0" fontId="12" fillId="0" borderId="0" xfId="0" applyFont="1" applyBorder="1" applyAlignment="1">
      <alignment wrapText="1"/>
    </xf>
    <xf numFmtId="1" fontId="12" fillId="0" borderId="9" xfId="0" applyNumberFormat="1" applyFont="1" applyBorder="1" applyAlignment="1">
      <alignment wrapText="1"/>
    </xf>
    <xf numFmtId="0" fontId="12" fillId="0" borderId="9" xfId="0" applyFont="1" applyBorder="1" applyAlignment="1"/>
    <xf numFmtId="177" fontId="11" fillId="0" borderId="1" xfId="2" applyNumberFormat="1" applyFont="1" applyBorder="1" applyAlignment="1">
      <alignment horizontal="right" vertical="center"/>
    </xf>
    <xf numFmtId="177" fontId="11" fillId="0" borderId="0" xfId="0" applyNumberFormat="1" applyFont="1" applyBorder="1" applyAlignment="1">
      <alignment horizontal="right" vertical="center"/>
    </xf>
    <xf numFmtId="177" fontId="11" fillId="0" borderId="8" xfId="2" applyNumberFormat="1" applyFont="1" applyBorder="1" applyAlignment="1">
      <alignment horizontal="right" vertical="center"/>
    </xf>
    <xf numFmtId="0" fontId="13" fillId="0" borderId="0" xfId="0" applyFont="1" applyAlignment="1"/>
    <xf numFmtId="177" fontId="15" fillId="0" borderId="0" xfId="2" applyNumberFormat="1" applyFont="1" applyBorder="1" applyAlignment="1">
      <alignment horizontal="right" vertical="center"/>
    </xf>
    <xf numFmtId="0" fontId="11"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0" xfId="0" applyFont="1"/>
    <xf numFmtId="0" fontId="4" fillId="0" borderId="0" xfId="0" applyFont="1"/>
    <xf numFmtId="0" fontId="17" fillId="0" borderId="0" xfId="0" applyFont="1"/>
    <xf numFmtId="0" fontId="1" fillId="0" borderId="0" xfId="0" applyFont="1" applyAlignment="1">
      <alignment vertical="center"/>
    </xf>
    <xf numFmtId="0" fontId="1" fillId="0" borderId="0" xfId="0" applyFont="1" applyAlignment="1">
      <alignment horizontal="distributed" justifyLastLine="1"/>
    </xf>
    <xf numFmtId="0" fontId="0" fillId="0" borderId="0" xfId="0" applyAlignment="1">
      <alignment vertical="center"/>
    </xf>
    <xf numFmtId="0" fontId="18" fillId="0" borderId="0" xfId="0" applyFont="1" applyAlignment="1">
      <alignment vertical="center"/>
    </xf>
    <xf numFmtId="0" fontId="1" fillId="0" borderId="0" xfId="0" applyFont="1" applyAlignment="1"/>
    <xf numFmtId="0" fontId="7"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Alignment="1">
      <alignment horizontal="distributed" vertical="center" justifyLastLine="1"/>
    </xf>
    <xf numFmtId="0" fontId="7" fillId="0" borderId="19" xfId="0" applyFont="1" applyBorder="1" applyAlignment="1">
      <alignment horizontal="distributed" justifyLastLine="1"/>
    </xf>
    <xf numFmtId="0" fontId="7" fillId="0" borderId="1" xfId="0" applyFont="1" applyBorder="1" applyAlignment="1">
      <alignment horizontal="distributed" justifyLastLine="1"/>
    </xf>
    <xf numFmtId="0" fontId="7" fillId="0" borderId="13" xfId="0" applyFont="1" applyBorder="1" applyAlignment="1">
      <alignment horizontal="distributed" vertical="center" justifyLastLine="1"/>
    </xf>
    <xf numFmtId="0" fontId="7" fillId="0" borderId="3" xfId="0" applyFont="1" applyBorder="1" applyAlignment="1">
      <alignment horizontal="distributed" vertical="top" justifyLastLine="1"/>
    </xf>
    <xf numFmtId="0" fontId="7" fillId="0" borderId="7" xfId="0" applyFont="1" applyBorder="1" applyAlignment="1">
      <alignment horizontal="distributed" vertical="top" justifyLastLine="1"/>
    </xf>
    <xf numFmtId="0" fontId="7" fillId="0" borderId="0" xfId="0" applyFont="1" applyBorder="1" applyAlignment="1">
      <alignment horizontal="center" vertical="distributed" textRotation="255" justifyLastLine="1"/>
    </xf>
    <xf numFmtId="0" fontId="7" fillId="0" borderId="1" xfId="0" applyFont="1" applyBorder="1" applyAlignment="1">
      <alignment horizontal="distributed" vertical="center" wrapText="1" justifyLastLine="1"/>
    </xf>
    <xf numFmtId="0" fontId="11" fillId="0" borderId="0" xfId="0" applyFont="1" applyAlignment="1">
      <alignment horizontal="distributed" vertical="center"/>
    </xf>
    <xf numFmtId="41" fontId="11" fillId="0" borderId="1" xfId="2" applyNumberFormat="1" applyFont="1" applyFill="1" applyBorder="1" applyAlignment="1">
      <alignment horizontal="right" vertical="center" wrapText="1"/>
    </xf>
    <xf numFmtId="41" fontId="11" fillId="0" borderId="0" xfId="2" applyNumberFormat="1" applyFont="1" applyFill="1" applyBorder="1" applyAlignment="1">
      <alignment horizontal="right" vertical="center" wrapText="1"/>
    </xf>
    <xf numFmtId="41" fontId="11" fillId="0" borderId="8" xfId="2" applyNumberFormat="1" applyFont="1" applyFill="1" applyBorder="1" applyAlignment="1">
      <alignment horizontal="right" vertical="center" wrapText="1"/>
    </xf>
    <xf numFmtId="0" fontId="10" fillId="0" borderId="0" xfId="0" applyFont="1" applyBorder="1" applyAlignment="1">
      <alignment vertical="center"/>
    </xf>
    <xf numFmtId="0" fontId="11" fillId="0" borderId="0" xfId="0" applyFont="1" applyBorder="1" applyAlignment="1">
      <alignment horizontal="center" vertical="distributed" textRotation="255" justifyLastLine="1"/>
    </xf>
    <xf numFmtId="0" fontId="7" fillId="0" borderId="0" xfId="2" applyNumberFormat="1" applyFont="1" applyFill="1" applyBorder="1" applyAlignment="1">
      <alignment horizontal="right" vertical="center"/>
    </xf>
    <xf numFmtId="0" fontId="7" fillId="0" borderId="0" xfId="0" applyFont="1" applyFill="1" applyBorder="1" applyAlignment="1">
      <alignment horizontal="distributed" vertical="center"/>
    </xf>
    <xf numFmtId="0" fontId="7" fillId="0" borderId="0" xfId="0" applyFont="1" applyAlignment="1">
      <alignment horizontal="distributed" vertical="center"/>
    </xf>
    <xf numFmtId="41" fontId="7" fillId="0" borderId="1" xfId="2" applyNumberFormat="1" applyFont="1" applyFill="1" applyBorder="1" applyAlignment="1">
      <alignment horizontal="right" vertical="center" wrapText="1"/>
    </xf>
    <xf numFmtId="41" fontId="7" fillId="0" borderId="0" xfId="2" applyNumberFormat="1" applyFont="1" applyFill="1" applyBorder="1" applyAlignment="1">
      <alignment horizontal="right" vertical="center" wrapText="1"/>
    </xf>
    <xf numFmtId="41" fontId="7" fillId="0" borderId="8" xfId="2" applyNumberFormat="1" applyFont="1" applyFill="1" applyBorder="1" applyAlignment="1">
      <alignment horizontal="right" vertical="center" wrapText="1"/>
    </xf>
    <xf numFmtId="179" fontId="7" fillId="0" borderId="0" xfId="2" applyNumberFormat="1" applyFont="1" applyBorder="1" applyAlignment="1">
      <alignment horizontal="right" vertical="center"/>
    </xf>
    <xf numFmtId="179" fontId="7" fillId="0" borderId="0" xfId="2" applyNumberFormat="1" applyFont="1" applyFill="1" applyBorder="1" applyAlignment="1">
      <alignment horizontal="right" vertical="center"/>
    </xf>
    <xf numFmtId="0" fontId="7" fillId="0" borderId="0" xfId="0" applyFont="1" applyBorder="1" applyAlignment="1">
      <alignment horizontal="distributed" vertical="center"/>
    </xf>
    <xf numFmtId="0" fontId="7" fillId="0" borderId="0" xfId="0" applyFont="1" applyBorder="1" applyAlignment="1">
      <alignment horizontal="distributed"/>
    </xf>
    <xf numFmtId="179" fontId="7" fillId="0" borderId="0" xfId="0" applyNumberFormat="1" applyFont="1" applyBorder="1" applyAlignment="1">
      <alignment horizontal="right" vertical="center"/>
    </xf>
    <xf numFmtId="41" fontId="7" fillId="0" borderId="8" xfId="2" applyNumberFormat="1" applyFont="1" applyBorder="1" applyAlignment="1">
      <alignment horizontal="right" vertical="center"/>
    </xf>
    <xf numFmtId="0" fontId="10" fillId="0" borderId="0" xfId="0" applyFont="1" applyBorder="1" applyAlignment="1">
      <alignment horizontal="center" vertical="distributed" textRotation="255" justifyLastLine="1"/>
    </xf>
    <xf numFmtId="0" fontId="11" fillId="0" borderId="0" xfId="0" applyFont="1" applyBorder="1" applyAlignment="1">
      <alignment horizontal="distributed"/>
    </xf>
    <xf numFmtId="180" fontId="11" fillId="0" borderId="8" xfId="2" applyNumberFormat="1" applyFont="1" applyFill="1" applyBorder="1" applyAlignment="1">
      <alignment horizontal="right" vertical="center" wrapText="1"/>
    </xf>
    <xf numFmtId="179" fontId="11" fillId="0" borderId="0" xfId="0" applyNumberFormat="1" applyFont="1" applyBorder="1" applyAlignment="1">
      <alignment horizontal="center" vertical="center"/>
    </xf>
    <xf numFmtId="0" fontId="10" fillId="0" borderId="0" xfId="0" applyFont="1"/>
    <xf numFmtId="0" fontId="7" fillId="0" borderId="0" xfId="0" applyFont="1" applyBorder="1" applyAlignment="1">
      <alignment horizontal="right" vertical="center"/>
    </xf>
    <xf numFmtId="180" fontId="7" fillId="0" borderId="8" xfId="2" applyNumberFormat="1" applyFont="1" applyFill="1" applyBorder="1" applyAlignment="1">
      <alignment horizontal="right" vertical="center" wrapText="1"/>
    </xf>
    <xf numFmtId="0" fontId="7" fillId="0" borderId="9" xfId="0" applyFont="1" applyBorder="1"/>
    <xf numFmtId="0" fontId="7" fillId="0" borderId="9" xfId="0" applyFont="1" applyBorder="1" applyAlignment="1"/>
    <xf numFmtId="0" fontId="7" fillId="0" borderId="9" xfId="0" applyFont="1" applyBorder="1" applyAlignment="1">
      <alignment horizontal="distributed"/>
    </xf>
    <xf numFmtId="0" fontId="7" fillId="0" borderId="10" xfId="0" applyFont="1" applyBorder="1" applyAlignment="1">
      <alignment horizontal="distributed"/>
    </xf>
    <xf numFmtId="181" fontId="7" fillId="0" borderId="11" xfId="0" applyNumberFormat="1" applyFont="1" applyBorder="1" applyAlignment="1">
      <alignment horizontal="right" vertical="top" wrapText="1"/>
    </xf>
    <xf numFmtId="181" fontId="7" fillId="0" borderId="9" xfId="0" applyNumberFormat="1" applyFont="1" applyBorder="1" applyAlignment="1">
      <alignment horizontal="right" vertical="top" wrapText="1"/>
    </xf>
    <xf numFmtId="181" fontId="7" fillId="0" borderId="10" xfId="0" applyNumberFormat="1" applyFont="1" applyBorder="1" applyAlignment="1">
      <alignment horizontal="right" vertical="top" wrapText="1"/>
    </xf>
    <xf numFmtId="182" fontId="7" fillId="0" borderId="11" xfId="0" applyNumberFormat="1" applyFont="1" applyBorder="1" applyAlignment="1">
      <alignment horizontal="right" vertical="top" wrapText="1"/>
    </xf>
    <xf numFmtId="0" fontId="1" fillId="0" borderId="0" xfId="0" applyFont="1"/>
    <xf numFmtId="0" fontId="0" fillId="0" borderId="0" xfId="0" applyAlignment="1"/>
    <xf numFmtId="0" fontId="1" fillId="0" borderId="0" xfId="0" applyFont="1" applyAlignment="1">
      <alignment horizontal="left" indent="5"/>
    </xf>
    <xf numFmtId="0" fontId="1" fillId="0" borderId="0" xfId="0" applyFont="1" applyBorder="1" applyAlignment="1">
      <alignment horizontal="left" vertical="center" indent="5"/>
    </xf>
    <xf numFmtId="0" fontId="7" fillId="0" borderId="9" xfId="0" applyFont="1" applyBorder="1" applyAlignment="1">
      <alignment vertical="center"/>
    </xf>
    <xf numFmtId="0" fontId="7" fillId="0" borderId="9" xfId="0" applyFont="1" applyBorder="1" applyAlignment="1">
      <alignment horizontal="right"/>
    </xf>
    <xf numFmtId="0" fontId="18" fillId="0" borderId="2" xfId="0" applyFont="1" applyBorder="1" applyAlignment="1">
      <alignment vertical="center"/>
    </xf>
    <xf numFmtId="0" fontId="18" fillId="0" borderId="2" xfId="0" applyFont="1" applyBorder="1" applyAlignment="1">
      <alignment horizontal="distributed" vertical="center" justifyLastLine="1"/>
    </xf>
    <xf numFmtId="0" fontId="18" fillId="0" borderId="0" xfId="0" applyFont="1" applyBorder="1" applyAlignment="1">
      <alignment horizontal="distributed" vertical="center" justifyLastLine="1"/>
    </xf>
    <xf numFmtId="0" fontId="18" fillId="0" borderId="16" xfId="0" applyFont="1" applyBorder="1" applyAlignment="1">
      <alignment horizontal="left" vertical="center" justifyLastLine="1"/>
    </xf>
    <xf numFmtId="0" fontId="18" fillId="0" borderId="13" xfId="0" applyFont="1" applyBorder="1" applyAlignment="1">
      <alignment vertical="center"/>
    </xf>
    <xf numFmtId="0" fontId="18" fillId="0" borderId="13" xfId="0" applyFont="1" applyBorder="1" applyAlignment="1">
      <alignment horizontal="distributed" vertical="center" justifyLastLine="1"/>
    </xf>
    <xf numFmtId="0" fontId="7" fillId="0" borderId="21" xfId="0" applyFont="1" applyBorder="1" applyAlignment="1">
      <alignment horizontal="distributed" vertical="center" justifyLastLine="1"/>
    </xf>
    <xf numFmtId="0" fontId="7" fillId="0" borderId="22" xfId="0" applyFont="1" applyBorder="1" applyAlignment="1">
      <alignment horizontal="distributed" vertical="center" justifyLastLine="1"/>
    </xf>
    <xf numFmtId="0" fontId="7" fillId="0" borderId="23" xfId="0" applyFont="1" applyBorder="1" applyAlignment="1">
      <alignment horizontal="distributed" vertical="center" justifyLastLine="1"/>
    </xf>
    <xf numFmtId="0" fontId="7" fillId="0" borderId="21" xfId="0" applyFont="1" applyBorder="1" applyAlignment="1">
      <alignment horizontal="distributed" vertical="center" justifyLastLine="1" shrinkToFit="1"/>
    </xf>
    <xf numFmtId="0" fontId="11" fillId="0" borderId="23" xfId="0" applyFont="1" applyBorder="1" applyAlignment="1">
      <alignment horizontal="distributed" vertical="center"/>
    </xf>
    <xf numFmtId="38" fontId="11" fillId="0" borderId="21" xfId="10" applyFont="1" applyFill="1" applyBorder="1" applyAlignment="1">
      <alignment horizontal="right"/>
    </xf>
    <xf numFmtId="38" fontId="11" fillId="0" borderId="23" xfId="10" applyFont="1" applyFill="1" applyBorder="1" applyAlignment="1">
      <alignment horizontal="right"/>
    </xf>
    <xf numFmtId="179" fontId="11" fillId="0" borderId="0" xfId="2" applyNumberFormat="1" applyFont="1" applyBorder="1" applyAlignment="1"/>
    <xf numFmtId="38" fontId="11" fillId="0" borderId="24" xfId="10" applyFont="1" applyFill="1" applyBorder="1" applyAlignment="1">
      <alignment horizontal="right"/>
    </xf>
    <xf numFmtId="0" fontId="11" fillId="0" borderId="23" xfId="0" applyFont="1" applyBorder="1" applyAlignment="1">
      <alignment horizontal="center" vertical="center"/>
    </xf>
    <xf numFmtId="178" fontId="20" fillId="0" borderId="0" xfId="11" applyNumberFormat="1" applyFont="1" applyFill="1" applyAlignment="1">
      <alignment horizontal="right" vertical="center"/>
    </xf>
    <xf numFmtId="0" fontId="11" fillId="0" borderId="0" xfId="0" applyFont="1" applyBorder="1" applyAlignment="1">
      <alignment vertical="center"/>
    </xf>
    <xf numFmtId="38" fontId="11" fillId="0" borderId="1" xfId="10" applyFont="1" applyFill="1" applyBorder="1" applyAlignment="1">
      <alignment horizontal="right"/>
    </xf>
    <xf numFmtId="38" fontId="11" fillId="0" borderId="0" xfId="10" applyFont="1" applyFill="1" applyBorder="1" applyAlignment="1">
      <alignment horizontal="right"/>
    </xf>
    <xf numFmtId="38" fontId="11" fillId="0" borderId="8" xfId="10" applyFont="1" applyFill="1" applyBorder="1" applyAlignment="1">
      <alignment horizontal="right"/>
    </xf>
    <xf numFmtId="0" fontId="11" fillId="0" borderId="0" xfId="0" applyFont="1" applyBorder="1" applyAlignment="1">
      <alignment horizontal="distributed" vertical="center"/>
    </xf>
    <xf numFmtId="38" fontId="11" fillId="0" borderId="1" xfId="10" applyFont="1" applyFill="1" applyBorder="1" applyAlignment="1">
      <alignment horizontal="right" vertical="center"/>
    </xf>
    <xf numFmtId="38" fontId="11" fillId="0" borderId="0" xfId="10" applyFont="1" applyFill="1" applyBorder="1" applyAlignment="1">
      <alignment horizontal="right" vertical="center"/>
    </xf>
    <xf numFmtId="179" fontId="11" fillId="0" borderId="0" xfId="2" applyNumberFormat="1" applyFont="1" applyBorder="1" applyAlignment="1">
      <alignment vertical="center"/>
    </xf>
    <xf numFmtId="38" fontId="11" fillId="0" borderId="8" xfId="10" applyFont="1" applyFill="1" applyBorder="1" applyAlignment="1">
      <alignment horizontal="right" vertical="center"/>
    </xf>
    <xf numFmtId="0" fontId="21" fillId="0" borderId="0" xfId="0" applyFont="1" applyAlignment="1">
      <alignment vertical="center"/>
    </xf>
    <xf numFmtId="38" fontId="21" fillId="0" borderId="0" xfId="2" applyFont="1" applyFill="1" applyBorder="1" applyAlignment="1">
      <alignment horizontal="left" vertical="center"/>
    </xf>
    <xf numFmtId="0" fontId="21" fillId="0" borderId="0" xfId="0" applyFont="1" applyFill="1" applyBorder="1" applyAlignment="1">
      <alignment horizontal="distributed" vertical="center"/>
    </xf>
    <xf numFmtId="0" fontId="21" fillId="0" borderId="0" xfId="0" applyFont="1" applyBorder="1" applyAlignment="1">
      <alignment horizontal="distributed" vertical="center"/>
    </xf>
    <xf numFmtId="38" fontId="21" fillId="0" borderId="1" xfId="10" applyFont="1" applyFill="1" applyBorder="1" applyAlignment="1">
      <alignment horizontal="right" vertical="center"/>
    </xf>
    <xf numFmtId="38" fontId="21" fillId="0" borderId="0" xfId="10" applyFont="1" applyFill="1" applyBorder="1" applyAlignment="1">
      <alignment horizontal="right" vertical="center"/>
    </xf>
    <xf numFmtId="179" fontId="21" fillId="0" borderId="0" xfId="2" applyNumberFormat="1" applyFont="1" applyBorder="1" applyAlignment="1">
      <alignment horizontal="right" vertical="center"/>
    </xf>
    <xf numFmtId="38" fontId="21" fillId="0" borderId="8" xfId="10" applyFont="1" applyFill="1" applyBorder="1" applyAlignment="1">
      <alignment horizontal="right" vertical="center"/>
    </xf>
    <xf numFmtId="38" fontId="21" fillId="0" borderId="0" xfId="2" applyFont="1" applyFill="1" applyBorder="1" applyAlignment="1">
      <alignment horizontal="center" vertical="center"/>
    </xf>
    <xf numFmtId="0" fontId="21" fillId="0" borderId="0" xfId="0" applyFont="1" applyAlignment="1">
      <alignment horizontal="distributed" vertical="center" shrinkToFit="1"/>
    </xf>
    <xf numFmtId="0" fontId="21" fillId="0" borderId="0" xfId="0" applyFont="1" applyBorder="1" applyAlignment="1">
      <alignment horizontal="left" vertical="center"/>
    </xf>
    <xf numFmtId="179" fontId="21" fillId="0" borderId="0" xfId="2" applyNumberFormat="1" applyFont="1" applyBorder="1" applyAlignment="1">
      <alignment vertical="center"/>
    </xf>
    <xf numFmtId="0" fontId="21" fillId="0" borderId="0" xfId="0" applyFont="1" applyFill="1" applyBorder="1" applyAlignment="1">
      <alignment horizontal="distributed" vertical="center" shrinkToFit="1"/>
    </xf>
    <xf numFmtId="0" fontId="21" fillId="0" borderId="0" xfId="0" applyFont="1" applyBorder="1" applyAlignment="1">
      <alignment horizontal="center" vertical="center"/>
    </xf>
    <xf numFmtId="0" fontId="18" fillId="0" borderId="0" xfId="0" applyFont="1" applyBorder="1" applyAlignment="1">
      <alignment vertical="center"/>
    </xf>
    <xf numFmtId="38" fontId="18" fillId="0" borderId="1" xfId="10" applyFont="1" applyFill="1" applyBorder="1" applyAlignment="1">
      <alignment horizontal="right" vertical="center"/>
    </xf>
    <xf numFmtId="38" fontId="18" fillId="0" borderId="0" xfId="10" applyFont="1" applyFill="1" applyBorder="1" applyAlignment="1">
      <alignment horizontal="right" vertical="center"/>
    </xf>
    <xf numFmtId="179" fontId="18" fillId="0" borderId="0" xfId="2" applyNumberFormat="1" applyFont="1" applyBorder="1" applyAlignment="1">
      <alignment vertical="center"/>
    </xf>
    <xf numFmtId="38" fontId="18" fillId="0" borderId="8" xfId="10" applyFont="1" applyFill="1" applyBorder="1" applyAlignment="1">
      <alignment horizontal="right" vertical="center"/>
    </xf>
    <xf numFmtId="0" fontId="22" fillId="0" borderId="0" xfId="0" applyFont="1" applyBorder="1" applyAlignment="1">
      <alignment horizontal="distributed" vertical="center" shrinkToFit="1"/>
    </xf>
    <xf numFmtId="0" fontId="21" fillId="0" borderId="0" xfId="0" applyFont="1" applyBorder="1" applyAlignment="1">
      <alignment horizontal="distributed" vertical="center" shrinkToFit="1"/>
    </xf>
    <xf numFmtId="0" fontId="23" fillId="0" borderId="0" xfId="0" applyFont="1" applyBorder="1" applyAlignment="1">
      <alignment horizontal="distributed" vertical="center" shrinkToFit="1"/>
    </xf>
    <xf numFmtId="0" fontId="21" fillId="0" borderId="9" xfId="0" applyFont="1" applyBorder="1" applyAlignment="1">
      <alignment vertical="center"/>
    </xf>
    <xf numFmtId="0" fontId="21" fillId="0" borderId="9" xfId="0" applyFont="1" applyBorder="1" applyAlignment="1">
      <alignment horizontal="left" vertical="center"/>
    </xf>
    <xf numFmtId="0" fontId="21" fillId="0" borderId="9" xfId="0" applyFont="1" applyBorder="1" applyAlignment="1">
      <alignment horizontal="distributed" vertical="center"/>
    </xf>
    <xf numFmtId="38" fontId="21" fillId="0" borderId="11" xfId="10" applyFont="1" applyFill="1" applyBorder="1" applyAlignment="1">
      <alignment horizontal="right" vertical="center"/>
    </xf>
    <xf numFmtId="38" fontId="21" fillId="0" borderId="9" xfId="10" applyFont="1" applyFill="1" applyBorder="1" applyAlignment="1">
      <alignment horizontal="right" vertical="center"/>
    </xf>
    <xf numFmtId="38" fontId="21" fillId="0" borderId="10" xfId="10" applyFont="1" applyFill="1" applyBorder="1" applyAlignment="1">
      <alignment horizontal="right" vertical="center"/>
    </xf>
    <xf numFmtId="0" fontId="21" fillId="0" borderId="9" xfId="0" applyFont="1" applyBorder="1" applyAlignment="1">
      <alignment horizontal="center" vertical="center"/>
    </xf>
    <xf numFmtId="0" fontId="18" fillId="0" borderId="0" xfId="0" applyFont="1"/>
    <xf numFmtId="0" fontId="18" fillId="0" borderId="0" xfId="0" applyFont="1" applyAlignment="1"/>
    <xf numFmtId="0" fontId="18" fillId="0" borderId="0" xfId="0" applyFont="1" applyBorder="1"/>
    <xf numFmtId="0" fontId="18" fillId="0" borderId="14" xfId="0" applyFont="1" applyBorder="1" applyAlignment="1">
      <alignment horizontal="distributed" vertical="center" justifyLastLine="1"/>
    </xf>
    <xf numFmtId="0" fontId="24" fillId="0" borderId="0" xfId="0" applyFont="1" applyAlignment="1">
      <alignment vertical="center"/>
    </xf>
    <xf numFmtId="0" fontId="25" fillId="0" borderId="0" xfId="0" applyFont="1" applyBorder="1" applyAlignment="1">
      <alignment horizontal="distributed" vertical="center"/>
    </xf>
    <xf numFmtId="38" fontId="25" fillId="0" borderId="1" xfId="10" applyFont="1" applyFill="1" applyBorder="1" applyAlignment="1">
      <alignment horizontal="right" vertical="center"/>
    </xf>
    <xf numFmtId="38" fontId="25" fillId="0" borderId="0" xfId="10" applyFont="1" applyFill="1" applyBorder="1" applyAlignment="1">
      <alignment horizontal="right" vertical="center"/>
    </xf>
    <xf numFmtId="179" fontId="25" fillId="0" borderId="0" xfId="2" applyNumberFormat="1" applyFont="1" applyBorder="1" applyAlignment="1">
      <alignment vertical="center"/>
    </xf>
    <xf numFmtId="38" fontId="25" fillId="0" borderId="8" xfId="10" applyFont="1" applyFill="1" applyBorder="1" applyAlignment="1">
      <alignment horizontal="right" vertical="center"/>
    </xf>
    <xf numFmtId="0" fontId="25" fillId="0" borderId="0" xfId="0" applyFont="1" applyBorder="1" applyAlignment="1">
      <alignment horizontal="center" vertical="center"/>
    </xf>
    <xf numFmtId="0" fontId="18" fillId="0" borderId="9" xfId="0" applyFont="1" applyBorder="1"/>
    <xf numFmtId="0" fontId="18" fillId="0" borderId="9" xfId="0" applyFont="1" applyBorder="1" applyAlignment="1"/>
    <xf numFmtId="0" fontId="18" fillId="0" borderId="9" xfId="0" applyFont="1" applyBorder="1" applyAlignment="1">
      <alignment wrapText="1"/>
    </xf>
    <xf numFmtId="0" fontId="18" fillId="0" borderId="10" xfId="0" applyFont="1" applyBorder="1" applyAlignment="1">
      <alignment wrapText="1"/>
    </xf>
    <xf numFmtId="38" fontId="18" fillId="0" borderId="9" xfId="2" applyFont="1" applyBorder="1" applyAlignment="1">
      <alignment vertical="center"/>
    </xf>
    <xf numFmtId="38" fontId="18" fillId="0" borderId="0" xfId="2" applyFont="1" applyBorder="1" applyAlignment="1">
      <alignment vertical="center"/>
    </xf>
    <xf numFmtId="38" fontId="18" fillId="0" borderId="10" xfId="2" applyFont="1" applyBorder="1" applyAlignment="1">
      <alignment vertical="center"/>
    </xf>
    <xf numFmtId="0" fontId="18" fillId="0" borderId="11" xfId="0" applyFont="1" applyBorder="1" applyAlignment="1">
      <alignment vertical="center"/>
    </xf>
    <xf numFmtId="0" fontId="18" fillId="0" borderId="0" xfId="0" applyFont="1" applyAlignment="1">
      <alignment wrapText="1"/>
    </xf>
    <xf numFmtId="0" fontId="0" fillId="0" borderId="0" xfId="0" applyFont="1" applyAlignment="1"/>
    <xf numFmtId="0" fontId="0" fillId="0" borderId="0" xfId="0" applyFont="1" applyBorder="1"/>
    <xf numFmtId="0" fontId="4" fillId="0" borderId="0" xfId="0" applyFont="1" applyAlignment="1">
      <alignment horizontal="left"/>
    </xf>
    <xf numFmtId="0" fontId="3" fillId="0" borderId="0" xfId="0" applyFont="1"/>
    <xf numFmtId="0" fontId="3" fillId="0" borderId="0" xfId="0" applyFont="1" applyAlignment="1">
      <alignment horizontal="left"/>
    </xf>
    <xf numFmtId="0" fontId="3" fillId="0" borderId="0" xfId="0" quotePrefix="1" applyFont="1" applyAlignment="1">
      <alignment horizontal="right"/>
    </xf>
    <xf numFmtId="0" fontId="3" fillId="0" borderId="0" xfId="0" applyFont="1" applyAlignment="1">
      <alignment horizontal="distributed"/>
    </xf>
    <xf numFmtId="0" fontId="7" fillId="0" borderId="0" xfId="0" applyFont="1" applyAlignment="1">
      <alignment horizontal="distributed"/>
    </xf>
    <xf numFmtId="0" fontId="7" fillId="0" borderId="0" xfId="0" applyFont="1" applyAlignment="1">
      <alignment horizontal="right"/>
    </xf>
    <xf numFmtId="0" fontId="7" fillId="0" borderId="2" xfId="0" applyFont="1" applyBorder="1" applyAlignment="1">
      <alignment horizontal="distributed"/>
    </xf>
    <xf numFmtId="0" fontId="7" fillId="0" borderId="12"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7" fillId="0" borderId="13" xfId="0" applyFont="1" applyBorder="1" applyAlignment="1">
      <alignment horizontal="distributed"/>
    </xf>
    <xf numFmtId="0" fontId="7" fillId="0" borderId="14" xfId="0" applyFont="1" applyBorder="1" applyAlignment="1">
      <alignment horizontal="distributed" vertical="center" justifyLastLine="1"/>
    </xf>
    <xf numFmtId="0" fontId="7" fillId="0" borderId="0" xfId="0" applyFont="1" applyBorder="1" applyAlignment="1"/>
    <xf numFmtId="0" fontId="7" fillId="0" borderId="1" xfId="0" applyFont="1" applyBorder="1" applyAlignment="1">
      <alignment horizontal="distributed" vertical="center"/>
    </xf>
    <xf numFmtId="0" fontId="10" fillId="0" borderId="0" xfId="0" applyFont="1" applyAlignment="1"/>
    <xf numFmtId="183" fontId="11" fillId="0" borderId="1" xfId="0" applyNumberFormat="1" applyFont="1" applyBorder="1" applyAlignment="1">
      <alignment horizontal="right" vertical="center"/>
    </xf>
    <xf numFmtId="183" fontId="11" fillId="0" borderId="0" xfId="0" applyNumberFormat="1" applyFont="1" applyFill="1" applyBorder="1" applyAlignment="1">
      <alignment horizontal="right" vertical="center"/>
    </xf>
    <xf numFmtId="183" fontId="11" fillId="0" borderId="0" xfId="0" applyNumberFormat="1" applyFont="1" applyBorder="1" applyAlignment="1">
      <alignment horizontal="right" vertical="center"/>
    </xf>
    <xf numFmtId="0" fontId="7" fillId="0" borderId="0" xfId="0" applyFont="1" applyAlignment="1">
      <alignment horizontal="right" vertical="center"/>
    </xf>
    <xf numFmtId="183" fontId="7" fillId="0" borderId="1" xfId="0" applyNumberFormat="1" applyFont="1" applyBorder="1" applyAlignment="1">
      <alignment vertical="center"/>
    </xf>
    <xf numFmtId="183" fontId="7" fillId="0" borderId="0" xfId="2" applyNumberFormat="1" applyFont="1" applyBorder="1" applyAlignment="1">
      <alignment vertical="center"/>
    </xf>
    <xf numFmtId="183" fontId="7" fillId="0" borderId="0" xfId="0" applyNumberFormat="1" applyFont="1" applyBorder="1" applyAlignment="1">
      <alignment horizontal="right" vertical="center"/>
    </xf>
    <xf numFmtId="183" fontId="7" fillId="0" borderId="0" xfId="0" applyNumberFormat="1" applyFont="1" applyBorder="1" applyAlignment="1">
      <alignment vertical="center"/>
    </xf>
    <xf numFmtId="183" fontId="7" fillId="0" borderId="0" xfId="2" applyNumberFormat="1" applyFont="1" applyBorder="1" applyAlignment="1">
      <alignment horizontal="right" vertical="center"/>
    </xf>
    <xf numFmtId="183" fontId="7" fillId="0" borderId="1" xfId="0" applyNumberFormat="1" applyFont="1" applyBorder="1" applyAlignment="1">
      <alignment horizontal="right" vertical="center"/>
    </xf>
    <xf numFmtId="38" fontId="7" fillId="0" borderId="0" xfId="2" applyFont="1" applyBorder="1" applyAlignment="1">
      <alignment horizontal="right" vertical="center"/>
    </xf>
    <xf numFmtId="38" fontId="11" fillId="0" borderId="0" xfId="2" applyFont="1" applyBorder="1" applyAlignment="1">
      <alignment horizontal="right" vertical="center"/>
    </xf>
    <xf numFmtId="0" fontId="7" fillId="0" borderId="11" xfId="0" applyFont="1" applyBorder="1" applyAlignment="1"/>
    <xf numFmtId="0" fontId="26" fillId="0" borderId="0" xfId="0" applyFont="1" applyAlignment="1"/>
    <xf numFmtId="0" fontId="28" fillId="0" borderId="0" xfId="0" applyFont="1"/>
    <xf numFmtId="0" fontId="28" fillId="0" borderId="0" xfId="0" applyFont="1" applyAlignment="1"/>
    <xf numFmtId="0" fontId="18" fillId="0" borderId="0" xfId="0" applyFont="1" applyAlignment="1">
      <alignment horizontal="justify"/>
    </xf>
    <xf numFmtId="0" fontId="28" fillId="0" borderId="0" xfId="0" applyFont="1" applyAlignment="1">
      <alignment vertical="top"/>
    </xf>
    <xf numFmtId="0" fontId="0" fillId="0" borderId="0" xfId="0" applyAlignment="1">
      <alignment vertical="top"/>
    </xf>
    <xf numFmtId="0" fontId="7" fillId="0" borderId="2" xfId="0" applyFont="1" applyBorder="1"/>
    <xf numFmtId="0" fontId="7" fillId="0" borderId="12" xfId="0" applyFont="1" applyBorder="1" applyAlignment="1">
      <alignment horizontal="center" vertical="center" wrapText="1"/>
    </xf>
    <xf numFmtId="0" fontId="7" fillId="0" borderId="0" xfId="0" applyFont="1" applyAlignment="1">
      <alignment horizontal="center" wrapText="1"/>
    </xf>
    <xf numFmtId="0" fontId="7" fillId="0" borderId="13" xfId="0" applyFont="1" applyBorder="1"/>
    <xf numFmtId="0" fontId="7" fillId="0" borderId="14" xfId="0" applyFont="1" applyBorder="1" applyAlignment="1">
      <alignment horizontal="center" vertical="center" wrapText="1"/>
    </xf>
    <xf numFmtId="0" fontId="7" fillId="0" borderId="0" xfId="0" applyFont="1" applyBorder="1" applyAlignment="1">
      <alignment horizontal="justify" vertical="top" wrapText="1"/>
    </xf>
    <xf numFmtId="0" fontId="7" fillId="0" borderId="8" xfId="0" applyFont="1" applyBorder="1" applyAlignment="1">
      <alignment horizontal="justify" vertical="top" wrapText="1"/>
    </xf>
    <xf numFmtId="0" fontId="7" fillId="0" borderId="0" xfId="0" applyFont="1" applyAlignment="1">
      <alignment horizontal="right" vertical="top" wrapText="1"/>
    </xf>
    <xf numFmtId="0" fontId="7" fillId="0" borderId="0" xfId="0" applyFont="1" applyFill="1" applyBorder="1" applyAlignment="1">
      <alignment horizontal="right" vertical="center" wrapText="1"/>
    </xf>
    <xf numFmtId="0" fontId="7" fillId="0" borderId="8" xfId="0" applyFont="1" applyFill="1" applyBorder="1" applyAlignment="1">
      <alignment horizontal="right" vertical="center" wrapText="1"/>
    </xf>
    <xf numFmtId="176" fontId="7" fillId="0" borderId="0" xfId="2" applyNumberFormat="1" applyFont="1" applyBorder="1" applyAlignment="1" applyProtection="1">
      <alignment vertical="center" wrapText="1"/>
    </xf>
    <xf numFmtId="38" fontId="7" fillId="0" borderId="0" xfId="2" applyFont="1" applyAlignment="1">
      <alignment vertical="center"/>
    </xf>
    <xf numFmtId="0" fontId="29" fillId="0" borderId="0" xfId="0" applyFont="1" applyAlignment="1">
      <alignment horizontal="center" wrapText="1"/>
    </xf>
    <xf numFmtId="0" fontId="29" fillId="0" borderId="0" xfId="0" applyFont="1"/>
    <xf numFmtId="176" fontId="7" fillId="0" borderId="0" xfId="2" applyNumberFormat="1" applyFont="1" applyBorder="1" applyAlignment="1" applyProtection="1">
      <alignment vertical="center" wrapText="1"/>
      <protection locked="0"/>
    </xf>
    <xf numFmtId="38" fontId="7" fillId="0" borderId="0" xfId="2" applyFont="1" applyAlignment="1" applyProtection="1">
      <alignment vertical="center"/>
      <protection locked="0"/>
    </xf>
    <xf numFmtId="179" fontId="30" fillId="0" borderId="0" xfId="0" applyNumberFormat="1" applyFont="1" applyAlignment="1">
      <alignment horizontal="center" wrapText="1"/>
    </xf>
    <xf numFmtId="0" fontId="30" fillId="0" borderId="0" xfId="0" applyFont="1"/>
    <xf numFmtId="176" fontId="7" fillId="0" borderId="0" xfId="2" applyNumberFormat="1" applyFont="1" applyBorder="1" applyAlignment="1" applyProtection="1">
      <alignment horizontal="right" vertical="center" wrapText="1"/>
      <protection locked="0"/>
    </xf>
    <xf numFmtId="38" fontId="7" fillId="0" borderId="0" xfId="2" applyFont="1" applyAlignment="1" applyProtection="1">
      <alignment horizontal="right" vertical="center"/>
      <protection locked="0"/>
    </xf>
    <xf numFmtId="0" fontId="11" fillId="0" borderId="8" xfId="0" applyFont="1" applyFill="1" applyBorder="1" applyAlignment="1">
      <alignment horizontal="right" vertical="center" wrapText="1"/>
    </xf>
    <xf numFmtId="179" fontId="29" fillId="0" borderId="0" xfId="0" applyNumberFormat="1" applyFont="1" applyAlignment="1">
      <alignment horizontal="center" wrapText="1"/>
    </xf>
    <xf numFmtId="0" fontId="11" fillId="0" borderId="0" xfId="0" applyFont="1" applyFill="1" applyBorder="1" applyAlignment="1">
      <alignment horizontal="right" vertical="center" wrapText="1"/>
    </xf>
    <xf numFmtId="0" fontId="11" fillId="0" borderId="9" xfId="0" applyFont="1" applyFill="1" applyBorder="1" applyAlignment="1">
      <alignment horizontal="right" vertical="center" wrapText="1"/>
    </xf>
    <xf numFmtId="0" fontId="7" fillId="0" borderId="10" xfId="0" applyFont="1" applyFill="1" applyBorder="1" applyAlignment="1">
      <alignment horizontal="right" wrapText="1"/>
    </xf>
    <xf numFmtId="3" fontId="7" fillId="0" borderId="9" xfId="0" applyNumberFormat="1" applyFont="1" applyFill="1" applyBorder="1" applyAlignment="1">
      <alignment horizontal="right" wrapText="1"/>
    </xf>
    <xf numFmtId="0" fontId="7" fillId="0" borderId="9" xfId="0" applyFont="1" applyFill="1" applyBorder="1" applyAlignment="1">
      <alignment horizontal="right" wrapText="1"/>
    </xf>
    <xf numFmtId="0" fontId="7" fillId="0" borderId="9" xfId="0" applyFont="1" applyBorder="1" applyAlignment="1">
      <alignment horizontal="center" wrapText="1"/>
    </xf>
    <xf numFmtId="0" fontId="7" fillId="0" borderId="13" xfId="0" applyFont="1" applyBorder="1" applyAlignment="1">
      <alignment horizontal="center" vertical="center" wrapText="1"/>
    </xf>
    <xf numFmtId="0" fontId="7" fillId="0" borderId="7" xfId="0" applyFont="1" applyBorder="1" applyAlignment="1">
      <alignment horizontal="center" vertical="center" wrapText="1"/>
    </xf>
    <xf numFmtId="38" fontId="7" fillId="0" borderId="0" xfId="2" applyFont="1" applyBorder="1" applyAlignment="1" applyProtection="1">
      <alignment vertical="center"/>
    </xf>
    <xf numFmtId="0" fontId="29" fillId="0" borderId="0" xfId="0" applyFont="1" applyAlignment="1">
      <alignment horizontal="center" vertical="center" wrapText="1"/>
    </xf>
    <xf numFmtId="0" fontId="29" fillId="0" borderId="0" xfId="0" applyFont="1" applyAlignment="1">
      <alignment vertical="center"/>
    </xf>
    <xf numFmtId="0" fontId="30" fillId="0" borderId="0" xfId="0" applyFont="1" applyAlignment="1">
      <alignment horizontal="center" vertical="center" wrapText="1"/>
    </xf>
    <xf numFmtId="0" fontId="30" fillId="0" borderId="0" xfId="0" applyFont="1" applyAlignment="1">
      <alignment vertical="center"/>
    </xf>
    <xf numFmtId="0" fontId="13" fillId="0" borderId="0" xfId="12" applyFont="1"/>
    <xf numFmtId="0" fontId="1" fillId="0" borderId="0" xfId="12" applyFont="1" applyAlignment="1"/>
    <xf numFmtId="0" fontId="1" fillId="0" borderId="0" xfId="12" applyFont="1"/>
    <xf numFmtId="0" fontId="18" fillId="0" borderId="0" xfId="12" applyFont="1" applyAlignment="1"/>
    <xf numFmtId="0" fontId="4" fillId="0" borderId="0" xfId="12" applyFont="1" applyAlignment="1"/>
    <xf numFmtId="0" fontId="3" fillId="0" borderId="0" xfId="12" applyFont="1" applyAlignment="1"/>
    <xf numFmtId="0" fontId="7" fillId="0" borderId="0" xfId="12" applyFont="1" applyAlignment="1">
      <alignment vertical="center"/>
    </xf>
    <xf numFmtId="0" fontId="7" fillId="0" borderId="0" xfId="12" applyFont="1" applyAlignment="1"/>
    <xf numFmtId="0" fontId="7" fillId="0" borderId="0" xfId="12" applyFont="1"/>
    <xf numFmtId="0" fontId="7" fillId="0" borderId="2" xfId="12" applyFont="1" applyBorder="1" applyAlignment="1">
      <alignment horizontal="center" vertical="center"/>
    </xf>
    <xf numFmtId="0" fontId="7" fillId="0" borderId="0" xfId="12" applyFont="1" applyAlignment="1">
      <alignment horizontal="center" vertical="center"/>
    </xf>
    <xf numFmtId="0" fontId="7" fillId="0" borderId="13" xfId="12" applyFont="1" applyBorder="1" applyAlignment="1">
      <alignment horizontal="center" vertical="center"/>
    </xf>
    <xf numFmtId="0" fontId="7" fillId="0" borderId="5" xfId="12" applyFont="1" applyBorder="1" applyAlignment="1">
      <alignment horizontal="center" vertical="center"/>
    </xf>
    <xf numFmtId="0" fontId="7" fillId="0" borderId="6" xfId="12" applyFont="1" applyBorder="1" applyAlignment="1">
      <alignment horizontal="center" vertical="center"/>
    </xf>
    <xf numFmtId="0" fontId="7" fillId="0" borderId="25" xfId="12" applyFont="1" applyBorder="1" applyAlignment="1">
      <alignment horizontal="center" vertical="center"/>
    </xf>
    <xf numFmtId="0" fontId="7" fillId="0" borderId="0" xfId="12" applyFont="1" applyBorder="1" applyAlignment="1">
      <alignment horizontal="center" vertical="center"/>
    </xf>
    <xf numFmtId="0" fontId="7" fillId="0" borderId="1" xfId="12" applyFont="1" applyBorder="1" applyAlignment="1">
      <alignment horizontal="center" vertical="center"/>
    </xf>
    <xf numFmtId="0" fontId="7" fillId="0" borderId="0" xfId="12" applyFont="1" applyBorder="1" applyAlignment="1">
      <alignment horizontal="right"/>
    </xf>
    <xf numFmtId="179" fontId="7" fillId="0" borderId="1" xfId="12" applyNumberFormat="1" applyFont="1" applyBorder="1" applyAlignment="1">
      <alignment horizontal="right" vertical="center"/>
    </xf>
    <xf numFmtId="179" fontId="7" fillId="0" borderId="0" xfId="12" applyNumberFormat="1" applyFont="1" applyBorder="1" applyAlignment="1">
      <alignment horizontal="right" vertical="center"/>
    </xf>
    <xf numFmtId="0" fontId="11" fillId="0" borderId="0" xfId="12" applyFont="1" applyBorder="1" applyAlignment="1">
      <alignment horizontal="right"/>
    </xf>
    <xf numFmtId="0" fontId="10" fillId="0" borderId="0" xfId="12" applyFont="1" applyAlignment="1"/>
    <xf numFmtId="179" fontId="7" fillId="0" borderId="1" xfId="12" applyNumberFormat="1" applyFont="1" applyBorder="1" applyAlignment="1" applyProtection="1">
      <alignment horizontal="right" vertical="center"/>
      <protection locked="0"/>
    </xf>
    <xf numFmtId="179" fontId="7" fillId="0" borderId="0" xfId="12" applyNumberFormat="1" applyFont="1" applyBorder="1" applyAlignment="1" applyProtection="1">
      <alignment horizontal="right" vertical="center"/>
      <protection locked="0"/>
    </xf>
    <xf numFmtId="179" fontId="11" fillId="0" borderId="1" xfId="12" applyNumberFormat="1" applyFont="1" applyBorder="1" applyAlignment="1">
      <alignment horizontal="right" vertical="center"/>
    </xf>
    <xf numFmtId="179" fontId="11" fillId="0" borderId="0" xfId="12" applyNumberFormat="1" applyFont="1" applyBorder="1" applyAlignment="1">
      <alignment horizontal="right" vertical="center"/>
    </xf>
    <xf numFmtId="179" fontId="7" fillId="0" borderId="1" xfId="12" applyNumberFormat="1" applyFont="1" applyBorder="1" applyAlignment="1">
      <alignment horizontal="right"/>
    </xf>
    <xf numFmtId="179" fontId="7" fillId="0" borderId="0" xfId="12" applyNumberFormat="1" applyFont="1" applyBorder="1" applyAlignment="1">
      <alignment horizontal="right"/>
    </xf>
    <xf numFmtId="0" fontId="30" fillId="0" borderId="0" xfId="12" applyFont="1" applyAlignment="1"/>
    <xf numFmtId="0" fontId="7" fillId="0" borderId="0" xfId="12" applyFont="1" applyAlignment="1">
      <alignment horizontal="left" vertical="center"/>
    </xf>
    <xf numFmtId="0" fontId="30" fillId="0" borderId="0" xfId="12" applyFont="1" applyBorder="1" applyAlignment="1">
      <alignment horizontal="right" vertical="top"/>
    </xf>
    <xf numFmtId="179" fontId="7" fillId="0" borderId="1" xfId="12" applyNumberFormat="1" applyFont="1" applyBorder="1" applyAlignment="1">
      <alignment vertical="center"/>
    </xf>
    <xf numFmtId="179" fontId="7" fillId="0" borderId="0" xfId="12" applyNumberFormat="1" applyFont="1" applyBorder="1" applyAlignment="1">
      <alignment vertical="center"/>
    </xf>
    <xf numFmtId="0" fontId="30" fillId="0" borderId="0" xfId="12" applyFont="1"/>
    <xf numFmtId="0" fontId="30" fillId="0" borderId="0" xfId="12" applyFont="1" applyAlignment="1">
      <alignment horizontal="right" vertical="top"/>
    </xf>
    <xf numFmtId="0" fontId="7" fillId="0" borderId="0" xfId="12" applyFont="1" applyBorder="1" applyAlignment="1">
      <alignment horizontal="distributed" vertical="top"/>
    </xf>
    <xf numFmtId="0" fontId="1" fillId="0" borderId="0" xfId="12" applyFont="1" applyAlignment="1">
      <alignment horizontal="left" vertical="center"/>
    </xf>
    <xf numFmtId="0" fontId="30" fillId="0" borderId="9" xfId="12" applyFont="1" applyBorder="1" applyAlignment="1">
      <alignment horizontal="center" vertical="center"/>
    </xf>
    <xf numFmtId="0" fontId="7" fillId="0" borderId="9" xfId="12" applyFont="1" applyBorder="1"/>
    <xf numFmtId="179" fontId="7" fillId="0" borderId="11" xfId="12" applyNumberFormat="1" applyFont="1" applyBorder="1"/>
    <xf numFmtId="179" fontId="1" fillId="0" borderId="0" xfId="12" applyNumberFormat="1" applyFont="1"/>
    <xf numFmtId="0" fontId="1" fillId="0" borderId="0" xfId="0" applyFont="1" applyFill="1" applyAlignment="1"/>
    <xf numFmtId="17" fontId="4" fillId="0" borderId="0" xfId="0" applyNumberFormat="1" applyFont="1" applyAlignment="1"/>
    <xf numFmtId="0" fontId="4" fillId="0" borderId="0" xfId="0" applyFont="1" applyFill="1" applyAlignment="1"/>
    <xf numFmtId="0" fontId="7" fillId="0" borderId="0" xfId="0" applyFont="1" applyFill="1" applyAlignment="1">
      <alignment vertical="center"/>
    </xf>
    <xf numFmtId="0" fontId="7" fillId="0" borderId="2" xfId="0" applyFont="1" applyFill="1" applyBorder="1" applyAlignment="1">
      <alignment horizontal="distributed" justifyLastLine="1"/>
    </xf>
    <xf numFmtId="0" fontId="7" fillId="0" borderId="12" xfId="0" applyFont="1" applyFill="1" applyBorder="1" applyAlignment="1">
      <alignment horizontal="distributed" justifyLastLine="1"/>
    </xf>
    <xf numFmtId="0" fontId="7" fillId="0" borderId="2" xfId="0" applyFont="1" applyBorder="1" applyAlignment="1">
      <alignment horizontal="distributed" justifyLastLine="1"/>
    </xf>
    <xf numFmtId="0" fontId="7" fillId="0" borderId="12" xfId="0" applyFont="1" applyBorder="1" applyAlignment="1">
      <alignment horizontal="distributed" justifyLastLine="1"/>
    </xf>
    <xf numFmtId="0" fontId="7" fillId="0" borderId="21" xfId="0" applyFont="1" applyFill="1" applyBorder="1" applyAlignment="1">
      <alignment horizontal="center" vertical="center"/>
    </xf>
    <xf numFmtId="0" fontId="7" fillId="0" borderId="21" xfId="0" applyFont="1" applyBorder="1" applyAlignment="1">
      <alignment horizontal="center" vertical="center"/>
    </xf>
    <xf numFmtId="0" fontId="7" fillId="0" borderId="7" xfId="0" applyFont="1" applyFill="1" applyBorder="1" applyAlignment="1">
      <alignment horizontal="center" vertical="center"/>
    </xf>
    <xf numFmtId="0" fontId="7" fillId="0" borderId="0" xfId="0" applyFont="1" applyFill="1" applyBorder="1" applyAlignment="1">
      <alignment horizontal="distributed" vertical="center" justifyLastLine="1"/>
    </xf>
    <xf numFmtId="0" fontId="7" fillId="0" borderId="0" xfId="0" applyFont="1" applyBorder="1" applyAlignment="1">
      <alignment horizontal="distributed" vertical="center" wrapText="1" justifyLastLine="1"/>
    </xf>
    <xf numFmtId="0" fontId="7" fillId="0" borderId="0" xfId="0" applyFont="1" applyBorder="1" applyAlignment="1">
      <alignment horizontal="center" vertical="center" justifyLastLine="1"/>
    </xf>
    <xf numFmtId="0" fontId="7" fillId="0" borderId="8" xfId="0" applyFont="1" applyBorder="1" applyAlignment="1"/>
    <xf numFmtId="179" fontId="7" fillId="0" borderId="1" xfId="0" applyNumberFormat="1" applyFont="1" applyBorder="1" applyAlignment="1">
      <alignment vertical="center"/>
    </xf>
    <xf numFmtId="179" fontId="7" fillId="0" borderId="0" xfId="0" applyNumberFormat="1" applyFont="1" applyFill="1" applyAlignment="1">
      <alignment vertical="center"/>
    </xf>
    <xf numFmtId="179" fontId="7" fillId="0" borderId="0" xfId="0" applyNumberFormat="1" applyFont="1" applyAlignment="1">
      <alignment vertical="center"/>
    </xf>
    <xf numFmtId="0" fontId="7" fillId="0" borderId="8" xfId="0" applyFont="1" applyBorder="1"/>
    <xf numFmtId="179" fontId="7" fillId="0" borderId="0" xfId="0" applyNumberFormat="1" applyFont="1"/>
    <xf numFmtId="179" fontId="7" fillId="0" borderId="0" xfId="0" applyNumberFormat="1" applyFont="1" applyFill="1"/>
    <xf numFmtId="179" fontId="7" fillId="0" borderId="1" xfId="0" applyNumberFormat="1" applyFont="1" applyBorder="1"/>
    <xf numFmtId="179" fontId="7" fillId="0" borderId="0" xfId="0" applyNumberFormat="1" applyFont="1" applyFill="1" applyBorder="1"/>
    <xf numFmtId="179" fontId="7" fillId="0" borderId="0" xfId="0" applyNumberFormat="1" applyFont="1" applyBorder="1"/>
    <xf numFmtId="0" fontId="11" fillId="0" borderId="0" xfId="0" applyFont="1" applyBorder="1"/>
    <xf numFmtId="0" fontId="11" fillId="0" borderId="0" xfId="0" applyFont="1" applyBorder="1" applyAlignment="1">
      <alignment horizontal="center" vertical="center" justifyLastLine="1"/>
    </xf>
    <xf numFmtId="179" fontId="11" fillId="0" borderId="1" xfId="0" applyNumberFormat="1" applyFont="1" applyFill="1" applyBorder="1"/>
    <xf numFmtId="179" fontId="11" fillId="0" borderId="0" xfId="0" applyNumberFormat="1" applyFont="1" applyFill="1" applyBorder="1"/>
    <xf numFmtId="179" fontId="11" fillId="0" borderId="1" xfId="0" applyNumberFormat="1" applyFont="1" applyBorder="1"/>
    <xf numFmtId="38" fontId="7" fillId="0" borderId="0" xfId="2" applyFont="1" applyFill="1" applyBorder="1" applyAlignment="1">
      <alignment vertical="center"/>
    </xf>
    <xf numFmtId="179" fontId="7" fillId="0" borderId="0" xfId="0" applyNumberFormat="1" applyFont="1" applyBorder="1" applyAlignment="1">
      <alignment vertical="center"/>
    </xf>
    <xf numFmtId="41" fontId="7" fillId="0" borderId="1" xfId="0" applyNumberFormat="1" applyFont="1" applyFill="1" applyBorder="1"/>
    <xf numFmtId="41" fontId="7" fillId="0" borderId="0" xfId="0" applyNumberFormat="1" applyFont="1" applyFill="1" applyBorder="1" applyAlignment="1">
      <alignment vertical="center"/>
    </xf>
    <xf numFmtId="41" fontId="7" fillId="0" borderId="0" xfId="2" applyNumberFormat="1" applyFont="1" applyFill="1" applyBorder="1" applyAlignment="1">
      <alignment vertical="center"/>
    </xf>
    <xf numFmtId="0" fontId="7" fillId="0" borderId="10" xfId="0" applyFont="1" applyBorder="1" applyAlignment="1"/>
    <xf numFmtId="0" fontId="7" fillId="0" borderId="9" xfId="0" applyFont="1" applyFill="1" applyBorder="1" applyAlignment="1"/>
    <xf numFmtId="0" fontId="7" fillId="0" borderId="0" xfId="0" applyFont="1" applyFill="1" applyAlignment="1"/>
    <xf numFmtId="179" fontId="7" fillId="0" borderId="0" xfId="0" applyNumberFormat="1" applyFont="1" applyFill="1" applyBorder="1" applyAlignment="1">
      <alignment vertical="center"/>
    </xf>
    <xf numFmtId="0" fontId="1" fillId="0" borderId="0" xfId="0" applyFont="1" applyFill="1"/>
    <xf numFmtId="181" fontId="7" fillId="0" borderId="0" xfId="0" applyNumberFormat="1" applyFont="1" applyAlignment="1">
      <alignment vertical="center"/>
    </xf>
    <xf numFmtId="0" fontId="7" fillId="0" borderId="22" xfId="0" applyFont="1" applyBorder="1" applyAlignment="1">
      <alignment horizontal="center" vertical="center"/>
    </xf>
    <xf numFmtId="0" fontId="11" fillId="0" borderId="24" xfId="0" applyFont="1" applyBorder="1"/>
    <xf numFmtId="41" fontId="11" fillId="0" borderId="23" xfId="0" applyNumberFormat="1" applyFont="1" applyFill="1" applyBorder="1" applyAlignment="1">
      <alignment horizontal="right"/>
    </xf>
    <xf numFmtId="41" fontId="7" fillId="0" borderId="0" xfId="0" applyNumberFormat="1" applyFont="1"/>
    <xf numFmtId="0" fontId="11" fillId="0" borderId="8" xfId="0" applyFont="1" applyBorder="1"/>
    <xf numFmtId="41" fontId="11" fillId="0" borderId="0" xfId="0" applyNumberFormat="1" applyFont="1" applyFill="1" applyBorder="1" applyAlignment="1">
      <alignment horizontal="right"/>
    </xf>
    <xf numFmtId="41" fontId="11" fillId="0" borderId="0" xfId="0" applyNumberFormat="1" applyFont="1" applyFill="1" applyBorder="1" applyAlignment="1">
      <alignment horizontal="right" vertical="center"/>
    </xf>
    <xf numFmtId="41" fontId="7" fillId="0" borderId="0" xfId="0" applyNumberFormat="1" applyFont="1" applyFill="1" applyBorder="1" applyAlignment="1">
      <alignment horizontal="right" vertical="center"/>
    </xf>
    <xf numFmtId="0" fontId="11" fillId="0" borderId="0" xfId="0" applyFont="1" applyFill="1" applyBorder="1" applyAlignment="1">
      <alignment horizontal="distributed" vertical="center"/>
    </xf>
    <xf numFmtId="0" fontId="11" fillId="0" borderId="8" xfId="0" applyFont="1" applyFill="1" applyBorder="1"/>
    <xf numFmtId="0" fontId="7" fillId="0" borderId="0" xfId="0" applyFont="1" applyFill="1" applyBorder="1" applyAlignment="1">
      <alignment vertical="center"/>
    </xf>
    <xf numFmtId="0" fontId="7" fillId="0" borderId="8" xfId="0" applyFont="1" applyFill="1" applyBorder="1"/>
    <xf numFmtId="0" fontId="10" fillId="0" borderId="0" xfId="0" applyFont="1" applyBorder="1"/>
    <xf numFmtId="0" fontId="18" fillId="0" borderId="10" xfId="0" applyFont="1" applyBorder="1"/>
    <xf numFmtId="181" fontId="18" fillId="0" borderId="9" xfId="0" applyNumberFormat="1" applyFont="1" applyBorder="1"/>
    <xf numFmtId="0" fontId="7" fillId="0" borderId="2" xfId="0" applyFont="1" applyBorder="1" applyAlignment="1">
      <alignment vertical="center"/>
    </xf>
    <xf numFmtId="0" fontId="18" fillId="0" borderId="0" xfId="0" applyFont="1" applyFill="1"/>
    <xf numFmtId="0" fontId="7" fillId="0" borderId="18" xfId="0" applyFont="1" applyFill="1" applyBorder="1" applyAlignment="1">
      <alignment horizontal="distributed" vertical="center" justifyLastLine="1"/>
    </xf>
    <xf numFmtId="0" fontId="7" fillId="0" borderId="3" xfId="0" applyFont="1" applyFill="1" applyBorder="1" applyAlignment="1">
      <alignment horizontal="distributed" vertical="center" justifyLastLine="1"/>
    </xf>
    <xf numFmtId="0" fontId="7" fillId="0" borderId="22" xfId="0" applyFont="1" applyFill="1" applyBorder="1" applyAlignment="1">
      <alignment horizontal="distributed" vertical="center" justifyLastLine="1"/>
    </xf>
    <xf numFmtId="0" fontId="7" fillId="0" borderId="21" xfId="0" applyFont="1" applyFill="1" applyBorder="1" applyAlignment="1">
      <alignment horizontal="distributed" vertical="center" justifyLastLine="1"/>
    </xf>
    <xf numFmtId="0" fontId="7" fillId="0" borderId="23" xfId="0" applyFont="1" applyFill="1" applyBorder="1" applyAlignment="1">
      <alignment horizontal="distributed" vertical="center" justifyLastLine="1"/>
    </xf>
    <xf numFmtId="0" fontId="32" fillId="0" borderId="0" xfId="0" applyFont="1" applyFill="1"/>
    <xf numFmtId="0" fontId="33" fillId="0" borderId="0" xfId="0" applyFont="1" applyFill="1"/>
    <xf numFmtId="0" fontId="33" fillId="0" borderId="19" xfId="0" applyFont="1" applyFill="1" applyBorder="1" applyAlignment="1">
      <alignment horizontal="center"/>
    </xf>
    <xf numFmtId="185" fontId="33" fillId="0" borderId="0" xfId="0" applyNumberFormat="1" applyFont="1" applyFill="1" applyBorder="1"/>
    <xf numFmtId="0" fontId="32" fillId="0" borderId="0" xfId="0" applyFont="1"/>
    <xf numFmtId="0" fontId="33" fillId="0" borderId="0" xfId="0" applyFont="1" applyFill="1" applyBorder="1" applyAlignment="1">
      <alignment horizontal="distributed"/>
    </xf>
    <xf numFmtId="185" fontId="21" fillId="0" borderId="0" xfId="0" applyNumberFormat="1" applyFont="1" applyFill="1" applyBorder="1" applyAlignment="1">
      <alignment vertical="center"/>
    </xf>
    <xf numFmtId="0" fontId="21" fillId="0" borderId="0" xfId="0" applyFont="1" applyFill="1"/>
    <xf numFmtId="0" fontId="21" fillId="0" borderId="0" xfId="0" applyFont="1" applyFill="1" applyAlignment="1">
      <alignment vertical="center"/>
    </xf>
    <xf numFmtId="0" fontId="21" fillId="0" borderId="19" xfId="0" applyFont="1" applyFill="1" applyBorder="1" applyAlignment="1">
      <alignment horizontal="center" vertical="center"/>
    </xf>
    <xf numFmtId="0" fontId="21" fillId="0" borderId="0" xfId="0" applyFont="1"/>
    <xf numFmtId="0" fontId="21" fillId="0" borderId="0" xfId="0" applyFont="1" applyFill="1" applyAlignment="1">
      <alignment horizontal="distributed" vertical="center"/>
    </xf>
    <xf numFmtId="0" fontId="34" fillId="0" borderId="0" xfId="0" applyFont="1"/>
    <xf numFmtId="0" fontId="33" fillId="0" borderId="19" xfId="0" applyFont="1" applyFill="1" applyBorder="1" applyAlignment="1">
      <alignment horizontal="center" vertical="center"/>
    </xf>
    <xf numFmtId="185" fontId="33" fillId="0" borderId="0" xfId="0" applyNumberFormat="1" applyFont="1" applyFill="1" applyBorder="1" applyAlignment="1">
      <alignment vertical="center"/>
    </xf>
    <xf numFmtId="38" fontId="21" fillId="0" borderId="0" xfId="2" applyFont="1" applyFill="1" applyBorder="1"/>
    <xf numFmtId="0" fontId="7" fillId="0" borderId="9" xfId="0" applyFont="1" applyFill="1" applyBorder="1"/>
    <xf numFmtId="0" fontId="7" fillId="0" borderId="27" xfId="0" applyFont="1" applyFill="1" applyBorder="1" applyAlignment="1">
      <alignment horizontal="center"/>
    </xf>
    <xf numFmtId="185" fontId="7" fillId="0" borderId="9" xfId="0" applyNumberFormat="1" applyFont="1" applyFill="1" applyBorder="1" applyAlignment="1"/>
    <xf numFmtId="185" fontId="7" fillId="0" borderId="9" xfId="0" applyNumberFormat="1" applyFont="1" applyFill="1" applyBorder="1"/>
    <xf numFmtId="0" fontId="0" fillId="0" borderId="0" xfId="0" applyFill="1"/>
    <xf numFmtId="0" fontId="7" fillId="0" borderId="17" xfId="0" applyFont="1" applyBorder="1" applyAlignment="1">
      <alignment horizontal="center" vertical="center"/>
    </xf>
    <xf numFmtId="0" fontId="7" fillId="0" borderId="17" xfId="0" applyFont="1" applyBorder="1"/>
    <xf numFmtId="0" fontId="7" fillId="0" borderId="13" xfId="0" applyFont="1" applyBorder="1" applyAlignment="1">
      <alignment horizontal="distributed" vertical="center"/>
    </xf>
    <xf numFmtId="0" fontId="7" fillId="0" borderId="7" xfId="0" applyFont="1" applyBorder="1" applyAlignment="1">
      <alignment horizontal="center" vertical="center"/>
    </xf>
    <xf numFmtId="0" fontId="7" fillId="0" borderId="23" xfId="0" applyFont="1" applyBorder="1" applyAlignment="1"/>
    <xf numFmtId="0" fontId="7" fillId="0" borderId="24" xfId="0" applyFont="1" applyBorder="1" applyAlignment="1">
      <alignment horizontal="distributed" justifyLastLine="1"/>
    </xf>
    <xf numFmtId="0" fontId="7" fillId="0" borderId="0" xfId="0" applyFont="1" applyBorder="1" applyAlignment="1">
      <alignment horizontal="distributed" justifyLastLine="1"/>
    </xf>
    <xf numFmtId="0" fontId="11" fillId="0" borderId="0" xfId="0" applyFont="1"/>
    <xf numFmtId="0" fontId="11" fillId="0" borderId="1" xfId="0" applyFont="1" applyBorder="1" applyAlignment="1">
      <alignment horizontal="center" vertical="center"/>
    </xf>
    <xf numFmtId="176" fontId="11" fillId="0" borderId="1" xfId="0" applyNumberFormat="1" applyFont="1" applyFill="1" applyBorder="1" applyAlignment="1">
      <alignment vertical="center"/>
    </xf>
    <xf numFmtId="176" fontId="11" fillId="0" borderId="8" xfId="0" applyNumberFormat="1" applyFont="1" applyFill="1" applyBorder="1" applyAlignment="1">
      <alignment vertical="center"/>
    </xf>
    <xf numFmtId="176" fontId="11" fillId="0" borderId="0" xfId="0" applyNumberFormat="1" applyFont="1" applyFill="1" applyBorder="1" applyAlignment="1">
      <alignment vertical="center"/>
    </xf>
    <xf numFmtId="176" fontId="7" fillId="0" borderId="1" xfId="0" applyNumberFormat="1" applyFont="1" applyFill="1" applyBorder="1" applyAlignment="1">
      <alignment vertical="center"/>
    </xf>
    <xf numFmtId="176" fontId="7" fillId="0" borderId="8" xfId="0" applyNumberFormat="1" applyFont="1" applyFill="1" applyBorder="1" applyAlignment="1">
      <alignment vertical="center"/>
    </xf>
    <xf numFmtId="176" fontId="7" fillId="0" borderId="0" xfId="0" applyNumberFormat="1" applyFont="1" applyFill="1" applyBorder="1" applyAlignment="1">
      <alignment vertical="center"/>
    </xf>
    <xf numFmtId="0" fontId="21" fillId="0" borderId="0" xfId="0" applyFont="1" applyAlignment="1">
      <alignment horizontal="distributed" vertical="center"/>
    </xf>
    <xf numFmtId="0" fontId="7" fillId="0" borderId="0" xfId="0" applyFont="1" applyFill="1" applyAlignment="1">
      <alignment horizontal="distributed" vertical="center"/>
    </xf>
    <xf numFmtId="0" fontId="11" fillId="0" borderId="0" xfId="0" applyFont="1" applyAlignment="1">
      <alignment vertical="center"/>
    </xf>
    <xf numFmtId="176" fontId="11" fillId="0" borderId="1" xfId="0" applyNumberFormat="1" applyFont="1" applyBorder="1" applyAlignment="1">
      <alignment vertical="center"/>
    </xf>
    <xf numFmtId="176" fontId="11" fillId="0" borderId="8" xfId="0" applyNumberFormat="1" applyFont="1" applyBorder="1" applyAlignment="1">
      <alignment vertical="center"/>
    </xf>
    <xf numFmtId="176" fontId="7" fillId="0" borderId="1" xfId="0" applyNumberFormat="1" applyFont="1" applyBorder="1" applyAlignment="1">
      <alignment vertical="center"/>
    </xf>
    <xf numFmtId="176" fontId="11" fillId="0" borderId="0" xfId="0" applyNumberFormat="1" applyFont="1" applyBorder="1" applyAlignment="1">
      <alignment vertical="center"/>
    </xf>
    <xf numFmtId="0" fontId="7" fillId="0" borderId="1" xfId="0" applyFont="1" applyFill="1" applyBorder="1"/>
    <xf numFmtId="0" fontId="7" fillId="0" borderId="0" xfId="0" applyFont="1" applyFill="1" applyBorder="1"/>
    <xf numFmtId="0" fontId="30" fillId="0" borderId="0" xfId="0" applyFont="1" applyBorder="1" applyAlignment="1">
      <alignment horizontal="distributed" vertical="center"/>
    </xf>
    <xf numFmtId="0" fontId="30" fillId="0" borderId="8" xfId="0" applyFont="1" applyBorder="1"/>
    <xf numFmtId="0" fontId="30" fillId="0" borderId="1" xfId="0" applyFont="1" applyBorder="1" applyAlignment="1">
      <alignment horizontal="center" vertical="center"/>
    </xf>
    <xf numFmtId="176" fontId="30" fillId="0" borderId="1" xfId="0" applyNumberFormat="1" applyFont="1" applyFill="1" applyBorder="1" applyAlignment="1">
      <alignment vertical="center"/>
    </xf>
    <xf numFmtId="0" fontId="11" fillId="0" borderId="1" xfId="0" applyFont="1" applyFill="1" applyBorder="1" applyAlignment="1">
      <alignment horizontal="center" vertical="center"/>
    </xf>
    <xf numFmtId="0" fontId="30" fillId="0" borderId="8" xfId="0" applyFont="1" applyFill="1" applyBorder="1"/>
    <xf numFmtId="0" fontId="11" fillId="0" borderId="0" xfId="0" applyFont="1" applyFill="1" applyBorder="1" applyAlignment="1">
      <alignment horizontal="distributed"/>
    </xf>
    <xf numFmtId="0" fontId="30" fillId="0" borderId="8" xfId="0" applyFont="1" applyFill="1" applyBorder="1" applyAlignment="1"/>
    <xf numFmtId="0" fontId="7" fillId="0" borderId="1" xfId="0" applyFont="1" applyFill="1" applyBorder="1" applyAlignment="1"/>
    <xf numFmtId="0" fontId="10" fillId="0" borderId="8" xfId="0" applyFont="1" applyFill="1" applyBorder="1" applyAlignment="1">
      <alignment vertical="center"/>
    </xf>
    <xf numFmtId="0" fontId="10" fillId="0" borderId="1" xfId="0" applyFont="1" applyFill="1" applyBorder="1" applyAlignment="1">
      <alignment horizontal="center" vertical="center"/>
    </xf>
    <xf numFmtId="176" fontId="10" fillId="0" borderId="1" xfId="0" applyNumberFormat="1" applyFont="1" applyFill="1" applyBorder="1" applyAlignment="1">
      <alignment vertical="center"/>
    </xf>
    <xf numFmtId="0" fontId="7" fillId="0" borderId="8" xfId="0" applyFont="1" applyFill="1" applyBorder="1" applyAlignment="1"/>
    <xf numFmtId="0" fontId="7" fillId="0" borderId="1" xfId="0" applyFont="1" applyFill="1" applyBorder="1" applyAlignment="1">
      <alignment horizontal="center"/>
    </xf>
    <xf numFmtId="176" fontId="7" fillId="0" borderId="1" xfId="0" applyNumberFormat="1" applyFont="1" applyFill="1" applyBorder="1"/>
    <xf numFmtId="0" fontId="10" fillId="0" borderId="0" xfId="0" applyFont="1" applyFill="1" applyBorder="1" applyAlignment="1">
      <alignment vertical="center"/>
    </xf>
    <xf numFmtId="0" fontId="7" fillId="0" borderId="19" xfId="0" applyFont="1" applyFill="1" applyBorder="1"/>
    <xf numFmtId="0" fontId="7" fillId="0" borderId="1" xfId="0" applyFont="1" applyBorder="1"/>
    <xf numFmtId="0" fontId="30" fillId="0" borderId="0" xfId="0" applyFont="1" applyFill="1" applyBorder="1" applyAlignment="1">
      <alignment horizontal="distributed" vertical="center"/>
    </xf>
    <xf numFmtId="0" fontId="7" fillId="0" borderId="27" xfId="0" applyFont="1" applyBorder="1"/>
    <xf numFmtId="0" fontId="7" fillId="0" borderId="11" xfId="0" applyFont="1" applyBorder="1"/>
    <xf numFmtId="0" fontId="11" fillId="0" borderId="9" xfId="0" applyFont="1" applyBorder="1" applyAlignment="1">
      <alignment horizontal="distributed" vertical="center"/>
    </xf>
    <xf numFmtId="0" fontId="7" fillId="0" borderId="9" xfId="0" applyFont="1" applyBorder="1" applyAlignment="1">
      <alignment horizontal="distributed" vertical="center"/>
    </xf>
    <xf numFmtId="0" fontId="11" fillId="0" borderId="10" xfId="0" applyFont="1" applyBorder="1" applyAlignment="1"/>
    <xf numFmtId="0" fontId="11" fillId="0" borderId="11" xfId="0" applyFont="1" applyBorder="1" applyAlignment="1">
      <alignment horizontal="center" vertical="center"/>
    </xf>
    <xf numFmtId="176" fontId="7" fillId="0" borderId="11" xfId="0" applyNumberFormat="1" applyFont="1" applyBorder="1" applyAlignment="1">
      <alignment vertical="center"/>
    </xf>
    <xf numFmtId="176" fontId="7" fillId="0" borderId="9" xfId="0" applyNumberFormat="1" applyFont="1" applyBorder="1" applyAlignment="1">
      <alignment vertical="center"/>
    </xf>
    <xf numFmtId="186" fontId="7" fillId="0" borderId="0" xfId="0" applyNumberFormat="1" applyFont="1" applyAlignment="1">
      <alignment vertical="center"/>
    </xf>
    <xf numFmtId="0" fontId="7" fillId="0" borderId="23" xfId="0" applyFont="1" applyBorder="1"/>
    <xf numFmtId="0" fontId="11" fillId="0" borderId="23" xfId="0" applyFont="1" applyFill="1" applyBorder="1" applyAlignment="1">
      <alignment vertical="center"/>
    </xf>
    <xf numFmtId="0" fontId="11" fillId="0" borderId="21" xfId="0" applyFont="1" applyFill="1" applyBorder="1" applyAlignment="1">
      <alignment horizontal="center" vertical="center"/>
    </xf>
    <xf numFmtId="176" fontId="11" fillId="0" borderId="21" xfId="0" applyNumberFormat="1" applyFont="1" applyFill="1" applyBorder="1" applyAlignment="1">
      <alignment vertical="center"/>
    </xf>
    <xf numFmtId="186" fontId="11" fillId="0" borderId="24" xfId="2" applyNumberFormat="1" applyFont="1" applyFill="1" applyBorder="1" applyAlignment="1">
      <alignment horizontal="right" vertical="center"/>
    </xf>
    <xf numFmtId="0" fontId="7" fillId="0" borderId="21" xfId="0" applyFont="1" applyFill="1" applyBorder="1" applyAlignment="1">
      <alignment vertical="center"/>
    </xf>
    <xf numFmtId="0" fontId="7" fillId="0" borderId="23" xfId="0" applyFont="1" applyFill="1" applyBorder="1" applyAlignment="1">
      <alignment vertical="center"/>
    </xf>
    <xf numFmtId="176" fontId="7" fillId="0" borderId="21" xfId="0" applyNumberFormat="1" applyFont="1" applyFill="1" applyBorder="1" applyAlignment="1">
      <alignment vertical="center"/>
    </xf>
    <xf numFmtId="176" fontId="11" fillId="0" borderId="23" xfId="0" applyNumberFormat="1" applyFont="1" applyFill="1" applyBorder="1" applyAlignment="1">
      <alignment vertical="center"/>
    </xf>
    <xf numFmtId="186" fontId="7" fillId="0" borderId="8" xfId="2" applyNumberFormat="1" applyFont="1" applyFill="1" applyBorder="1" applyAlignment="1">
      <alignment horizontal="right" vertical="center"/>
    </xf>
    <xf numFmtId="0" fontId="7" fillId="0" borderId="1" xfId="0" applyFont="1" applyFill="1" applyBorder="1" applyAlignment="1">
      <alignment vertical="center"/>
    </xf>
    <xf numFmtId="0" fontId="7" fillId="0" borderId="8" xfId="0" applyFont="1" applyFill="1" applyBorder="1" applyAlignment="1">
      <alignment vertical="center"/>
    </xf>
    <xf numFmtId="0" fontId="3" fillId="0" borderId="0" xfId="0" applyFont="1" applyFill="1" applyBorder="1" applyAlignment="1">
      <alignment horizontal="distributed" vertical="center"/>
    </xf>
    <xf numFmtId="0" fontId="7" fillId="0" borderId="19" xfId="0" applyFont="1" applyFill="1" applyBorder="1" applyAlignment="1">
      <alignment horizontal="center" vertical="center"/>
    </xf>
    <xf numFmtId="0" fontId="11" fillId="0" borderId="8" xfId="0" applyFont="1" applyFill="1" applyBorder="1" applyAlignment="1">
      <alignment vertical="center"/>
    </xf>
    <xf numFmtId="186" fontId="11" fillId="0" borderId="8" xfId="2" applyNumberFormat="1" applyFont="1" applyFill="1" applyBorder="1" applyAlignment="1">
      <alignment horizontal="right" vertical="center"/>
    </xf>
    <xf numFmtId="0" fontId="30" fillId="0" borderId="8" xfId="0" applyFont="1" applyFill="1" applyBorder="1" applyAlignment="1">
      <alignment vertical="center"/>
    </xf>
    <xf numFmtId="0" fontId="11" fillId="0" borderId="0" xfId="0" applyFont="1" applyFill="1" applyAlignment="1">
      <alignment horizontal="distributed" vertical="center"/>
    </xf>
    <xf numFmtId="0" fontId="30" fillId="0" borderId="0" xfId="0" applyFont="1" applyFill="1" applyAlignment="1">
      <alignment vertical="center"/>
    </xf>
    <xf numFmtId="186" fontId="7" fillId="0" borderId="0" xfId="2" applyNumberFormat="1" applyFont="1" applyFill="1" applyBorder="1" applyAlignment="1">
      <alignment horizontal="right" vertical="center"/>
    </xf>
    <xf numFmtId="0" fontId="7" fillId="0" borderId="11" xfId="0" applyFont="1" applyBorder="1" applyAlignment="1">
      <alignment horizontal="center" vertical="center"/>
    </xf>
    <xf numFmtId="176" fontId="7" fillId="0" borderId="0" xfId="0" applyNumberFormat="1" applyFont="1" applyBorder="1" applyAlignment="1">
      <alignment vertical="center"/>
    </xf>
    <xf numFmtId="0" fontId="6" fillId="0" borderId="0" xfId="1" applyFont="1" applyAlignment="1" applyProtection="1"/>
    <xf numFmtId="0" fontId="11" fillId="0" borderId="0"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Fill="1" applyAlignment="1">
      <alignment horizontal="center" vertical="center"/>
    </xf>
    <xf numFmtId="49" fontId="7" fillId="0" borderId="1" xfId="0" applyNumberFormat="1" applyFont="1" applyFill="1" applyBorder="1" applyAlignment="1">
      <alignment horizontal="center" vertical="center"/>
    </xf>
    <xf numFmtId="49" fontId="7" fillId="0" borderId="0" xfId="0" applyNumberFormat="1" applyFont="1" applyFill="1" applyBorder="1" applyAlignment="1">
      <alignment horizontal="center" vertical="center"/>
    </xf>
    <xf numFmtId="0" fontId="7" fillId="0" borderId="0" xfId="0" applyFont="1" applyAlignment="1">
      <alignment horizontal="center" vertical="center"/>
    </xf>
    <xf numFmtId="0" fontId="7" fillId="0" borderId="8" xfId="0" applyFont="1" applyBorder="1" applyAlignment="1">
      <alignment horizontal="center" vertical="center"/>
    </xf>
    <xf numFmtId="49" fontId="7" fillId="0" borderId="1"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7" fillId="0" borderId="1" xfId="0" applyFont="1" applyFill="1" applyBorder="1" applyAlignment="1">
      <alignment horizontal="center" vertical="center"/>
    </xf>
    <xf numFmtId="0" fontId="7" fillId="0" borderId="17" xfId="0" applyFont="1" applyBorder="1" applyAlignment="1">
      <alignment horizontal="center" vertical="center" justifyLastLine="1"/>
    </xf>
    <xf numFmtId="0" fontId="7" fillId="0" borderId="2"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13" xfId="0" applyFont="1" applyBorder="1" applyAlignment="1">
      <alignment horizontal="center" vertical="center" justifyLastLine="1"/>
    </xf>
    <xf numFmtId="0" fontId="2" fillId="0" borderId="0" xfId="0" applyFont="1" applyAlignment="1">
      <alignment horizontal="distributed" justifyLastLine="1"/>
    </xf>
    <xf numFmtId="0" fontId="8" fillId="0" borderId="0" xfId="0" applyFont="1" applyAlignment="1">
      <alignment horizontal="distributed" justifyLastLine="1"/>
    </xf>
    <xf numFmtId="0" fontId="3" fillId="0" borderId="0" xfId="0" applyFont="1" applyAlignment="1">
      <alignment horizontal="distributed" vertical="top" wrapText="1"/>
    </xf>
    <xf numFmtId="0" fontId="3" fillId="0" borderId="0" xfId="0" applyFont="1" applyAlignment="1">
      <alignment horizontal="distributed" wrapText="1"/>
    </xf>
    <xf numFmtId="0" fontId="3" fillId="0" borderId="0" xfId="0" applyFont="1" applyAlignment="1"/>
    <xf numFmtId="0" fontId="4" fillId="0" borderId="0" xfId="0" applyFont="1" applyAlignment="1">
      <alignment horizontal="distributed" justifyLastLine="1"/>
    </xf>
    <xf numFmtId="0" fontId="8" fillId="0" borderId="0" xfId="0" applyFont="1" applyAlignment="1">
      <alignment horizontal="distributed"/>
    </xf>
    <xf numFmtId="0" fontId="7" fillId="0" borderId="12" xfId="0" applyFont="1" applyBorder="1" applyAlignment="1">
      <alignment horizontal="center" vertical="center" justifyLastLine="1"/>
    </xf>
    <xf numFmtId="0" fontId="7" fillId="0" borderId="14" xfId="0" applyFont="1" applyBorder="1" applyAlignment="1">
      <alignment horizontal="center" vertical="center" justifyLastLine="1"/>
    </xf>
    <xf numFmtId="0" fontId="7" fillId="0" borderId="15" xfId="0" applyFont="1" applyBorder="1" applyAlignment="1">
      <alignment horizontal="distributed" vertical="center" justifyLastLine="1"/>
    </xf>
    <xf numFmtId="0" fontId="7" fillId="0" borderId="16" xfId="0" applyFont="1" applyBorder="1" applyAlignment="1">
      <alignment horizontal="distributed" vertical="center" justifyLastLine="1"/>
    </xf>
    <xf numFmtId="0" fontId="7" fillId="0" borderId="17"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11" fillId="0" borderId="0" xfId="0" applyFont="1" applyFill="1" applyBorder="1" applyAlignment="1">
      <alignment horizontal="distributed" vertical="center"/>
    </xf>
    <xf numFmtId="0" fontId="11" fillId="0" borderId="0" xfId="0" applyFont="1" applyBorder="1" applyAlignment="1">
      <alignment horizontal="distributed" vertical="center"/>
    </xf>
    <xf numFmtId="0" fontId="3" fillId="0" borderId="0" xfId="0" applyFont="1" applyAlignment="1">
      <alignment wrapText="1"/>
    </xf>
    <xf numFmtId="0" fontId="7" fillId="0" borderId="9" xfId="0" applyFont="1" applyBorder="1" applyAlignment="1">
      <alignment horizontal="right" vertical="center"/>
    </xf>
    <xf numFmtId="0" fontId="1" fillId="0" borderId="9" xfId="0" applyFont="1" applyBorder="1" applyAlignment="1">
      <alignment horizontal="right" vertical="center"/>
    </xf>
    <xf numFmtId="0" fontId="7" fillId="0" borderId="0" xfId="0" applyFont="1" applyAlignment="1">
      <alignment horizontal="distributed" vertical="center" justifyLastLine="1"/>
    </xf>
    <xf numFmtId="0" fontId="7" fillId="0" borderId="13" xfId="0" applyFont="1" applyBorder="1" applyAlignment="1">
      <alignment horizontal="distributed" vertical="center" justifyLastLine="1"/>
    </xf>
    <xf numFmtId="0" fontId="7" fillId="0" borderId="18" xfId="0" applyFont="1" applyBorder="1" applyAlignment="1">
      <alignment horizontal="distributed" vertical="center" justifyLastLine="1"/>
    </xf>
    <xf numFmtId="0" fontId="7" fillId="0" borderId="19"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18" xfId="0" applyFont="1" applyBorder="1" applyAlignment="1">
      <alignment horizontal="distributed" vertical="center" wrapText="1" justifyLastLine="1"/>
    </xf>
    <xf numFmtId="0" fontId="7" fillId="0" borderId="17" xfId="0" applyFont="1" applyBorder="1" applyAlignment="1">
      <alignment horizontal="distributed" vertical="center" wrapText="1" justifyLastLine="1"/>
    </xf>
    <xf numFmtId="0" fontId="7" fillId="0" borderId="1" xfId="0" applyFont="1" applyBorder="1" applyAlignment="1">
      <alignment horizontal="distributed" vertical="center" wrapText="1" justifyLastLine="1"/>
    </xf>
    <xf numFmtId="0" fontId="7" fillId="0" borderId="7" xfId="0" applyFont="1" applyBorder="1" applyAlignment="1">
      <alignment horizontal="distributed" vertical="center" wrapText="1" justifyLastLine="1"/>
    </xf>
    <xf numFmtId="0" fontId="18" fillId="0" borderId="17" xfId="0" applyFont="1" applyBorder="1" applyAlignment="1">
      <alignment horizontal="distributed" vertical="center" wrapText="1" justifyLastLine="1"/>
    </xf>
    <xf numFmtId="0" fontId="18" fillId="0" borderId="7" xfId="0" applyFont="1" applyBorder="1" applyAlignment="1">
      <alignment horizontal="distributed" vertical="center" wrapText="1" justifyLastLine="1"/>
    </xf>
    <xf numFmtId="0" fontId="11" fillId="0" borderId="23" xfId="0" applyFont="1" applyBorder="1" applyAlignment="1">
      <alignment horizontal="distributed"/>
    </xf>
    <xf numFmtId="0" fontId="11" fillId="0" borderId="0" xfId="0" applyFont="1" applyBorder="1" applyAlignment="1">
      <alignment vertical="center"/>
    </xf>
    <xf numFmtId="0" fontId="11" fillId="0" borderId="0" xfId="0" applyFont="1" applyAlignment="1">
      <alignment vertical="center"/>
    </xf>
    <xf numFmtId="0" fontId="11" fillId="0" borderId="0" xfId="0" applyFont="1" applyAlignment="1">
      <alignment horizontal="distributed" vertical="center"/>
    </xf>
    <xf numFmtId="0" fontId="18" fillId="0" borderId="0" xfId="0" applyFont="1" applyBorder="1" applyAlignment="1">
      <alignment vertical="center"/>
    </xf>
    <xf numFmtId="0" fontId="18" fillId="0" borderId="0" xfId="0" applyFont="1" applyAlignment="1">
      <alignment vertical="center"/>
    </xf>
    <xf numFmtId="0" fontId="18" fillId="0" borderId="15" xfId="0" applyFont="1" applyBorder="1" applyAlignment="1">
      <alignment horizontal="distributed" vertical="center" justifyLastLine="1"/>
    </xf>
    <xf numFmtId="0" fontId="18" fillId="0" borderId="16" xfId="0" applyFont="1" applyBorder="1" applyAlignment="1">
      <alignment horizontal="distributed" vertical="center" justifyLastLine="1"/>
    </xf>
    <xf numFmtId="0" fontId="18" fillId="0" borderId="20" xfId="0" applyFont="1" applyBorder="1" applyAlignment="1">
      <alignment horizontal="distributed" vertical="center" justifyLastLine="1"/>
    </xf>
    <xf numFmtId="0" fontId="1" fillId="0" borderId="0" xfId="0" applyFont="1" applyAlignment="1">
      <alignment horizontal="distributed" justifyLastLine="1"/>
    </xf>
    <xf numFmtId="0" fontId="18" fillId="0" borderId="2" xfId="0" applyFont="1" applyBorder="1" applyAlignment="1">
      <alignment horizontal="distributed" vertical="center" justifyLastLine="1"/>
    </xf>
    <xf numFmtId="0" fontId="18" fillId="0" borderId="13" xfId="0" applyFont="1" applyBorder="1" applyAlignment="1">
      <alignment horizontal="distributed" vertical="center" justifyLastLine="1"/>
    </xf>
    <xf numFmtId="0" fontId="11" fillId="0" borderId="0" xfId="0" applyFont="1" applyBorder="1" applyAlignment="1"/>
    <xf numFmtId="0" fontId="11" fillId="0" borderId="0" xfId="0" applyFont="1" applyAlignment="1"/>
    <xf numFmtId="0" fontId="7" fillId="0" borderId="0" xfId="0" applyFont="1" applyBorder="1" applyAlignment="1">
      <alignment horizontal="distributed" vertical="center" justifyLastLine="1"/>
    </xf>
    <xf numFmtId="0" fontId="7" fillId="0" borderId="20" xfId="0" applyFont="1" applyBorder="1" applyAlignment="1">
      <alignment horizontal="distributed" vertical="center" justifyLastLine="1"/>
    </xf>
    <xf numFmtId="0" fontId="7" fillId="0" borderId="22" xfId="0" applyFont="1" applyBorder="1" applyAlignment="1">
      <alignment horizontal="distributed" vertical="center" justifyLastLine="1"/>
    </xf>
    <xf numFmtId="0" fontId="7" fillId="0" borderId="21" xfId="0" applyFont="1" applyBorder="1" applyAlignment="1">
      <alignment horizontal="distributed" vertical="center" justifyLastLine="1"/>
    </xf>
    <xf numFmtId="0" fontId="7" fillId="0" borderId="7" xfId="0" applyFont="1" applyBorder="1" applyAlignment="1">
      <alignment horizontal="distributed" vertical="center" justifyLastLine="1"/>
    </xf>
    <xf numFmtId="176" fontId="7" fillId="0" borderId="0" xfId="2" applyNumberFormat="1" applyFont="1" applyBorder="1" applyAlignment="1" applyProtection="1">
      <alignment horizontal="right" vertical="center" wrapText="1"/>
      <protection locked="0"/>
    </xf>
    <xf numFmtId="38" fontId="7" fillId="0" borderId="0" xfId="2" applyFont="1" applyAlignment="1" applyProtection="1">
      <alignment horizontal="right" vertical="center"/>
      <protection locked="0"/>
    </xf>
    <xf numFmtId="176" fontId="7" fillId="0" borderId="0" xfId="2" applyNumberFormat="1" applyFont="1" applyBorder="1" applyAlignment="1" applyProtection="1">
      <alignment vertical="center" wrapText="1"/>
    </xf>
    <xf numFmtId="38" fontId="7" fillId="0" borderId="0" xfId="2" applyFont="1" applyBorder="1" applyAlignment="1" applyProtection="1">
      <alignment vertical="center"/>
    </xf>
    <xf numFmtId="176" fontId="7" fillId="0" borderId="0" xfId="2" applyNumberFormat="1" applyFont="1" applyBorder="1" applyAlignment="1" applyProtection="1">
      <alignment vertical="center" wrapText="1"/>
      <protection locked="0"/>
    </xf>
    <xf numFmtId="38" fontId="7" fillId="0" borderId="0" xfId="2" applyFont="1" applyAlignment="1" applyProtection="1">
      <alignment vertical="center"/>
      <protection locked="0"/>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7"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23" xfId="0" applyFont="1" applyBorder="1" applyAlignment="1">
      <alignment horizontal="center" vertical="top" wrapText="1"/>
    </xf>
    <xf numFmtId="0" fontId="7" fillId="0" borderId="23" xfId="0" applyFont="1" applyBorder="1" applyAlignment="1">
      <alignment horizontal="right" vertical="top" wrapText="1"/>
    </xf>
    <xf numFmtId="179" fontId="7" fillId="0" borderId="0" xfId="0" applyNumberFormat="1" applyFont="1" applyAlignment="1" applyProtection="1">
      <alignment vertical="center"/>
      <protection locked="0"/>
    </xf>
    <xf numFmtId="38" fontId="7" fillId="0" borderId="0" xfId="2" applyFont="1" applyAlignment="1">
      <alignment vertical="center"/>
    </xf>
    <xf numFmtId="179" fontId="7" fillId="0" borderId="0" xfId="0" applyNumberFormat="1" applyFont="1" applyAlignment="1">
      <alignment horizontal="right" vertical="center"/>
    </xf>
    <xf numFmtId="0" fontId="7" fillId="0" borderId="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7" fillId="0" borderId="7" xfId="0" applyFont="1" applyBorder="1" applyAlignment="1">
      <alignment horizontal="center" vertical="center"/>
    </xf>
    <xf numFmtId="0" fontId="7" fillId="0" borderId="18" xfId="0" applyFont="1" applyBorder="1" applyAlignment="1">
      <alignment horizontal="center" vertical="center"/>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25" xfId="0" applyFont="1" applyBorder="1" applyAlignment="1">
      <alignment horizontal="center" vertical="center"/>
    </xf>
    <xf numFmtId="0" fontId="7" fillId="0" borderId="0" xfId="12" applyFont="1" applyAlignment="1">
      <alignment horizontal="left" vertical="center"/>
    </xf>
    <xf numFmtId="0" fontId="1" fillId="0" borderId="0" xfId="12" applyFont="1" applyAlignment="1">
      <alignment horizontal="left" vertical="center"/>
    </xf>
    <xf numFmtId="0" fontId="7" fillId="0" borderId="9" xfId="12" applyFont="1" applyBorder="1" applyAlignment="1">
      <alignment horizontal="distributed" vertical="center" justifyLastLine="1"/>
    </xf>
    <xf numFmtId="0" fontId="7" fillId="0" borderId="0" xfId="12" applyFont="1" applyAlignment="1">
      <alignment horizontal="right" vertical="center"/>
    </xf>
    <xf numFmtId="0" fontId="11" fillId="0" borderId="0" xfId="12" applyFont="1" applyAlignment="1">
      <alignment horizontal="right" vertical="center"/>
    </xf>
    <xf numFmtId="0" fontId="7" fillId="0" borderId="2" xfId="12" applyFont="1" applyBorder="1" applyAlignment="1">
      <alignment horizontal="center" vertical="center"/>
    </xf>
    <xf numFmtId="0" fontId="7" fillId="0" borderId="0" xfId="12" applyFont="1" applyBorder="1" applyAlignment="1">
      <alignment horizontal="center" vertical="center"/>
    </xf>
    <xf numFmtId="0" fontId="7" fillId="0" borderId="17" xfId="12" applyFont="1" applyBorder="1" applyAlignment="1">
      <alignment horizontal="center" vertical="center"/>
    </xf>
    <xf numFmtId="0" fontId="7" fillId="0" borderId="12" xfId="12" applyFont="1" applyBorder="1" applyAlignment="1">
      <alignment horizontal="center" vertical="center"/>
    </xf>
    <xf numFmtId="0" fontId="7" fillId="0" borderId="7" xfId="12" applyFont="1" applyBorder="1" applyAlignment="1">
      <alignment horizontal="center" vertical="center"/>
    </xf>
    <xf numFmtId="0" fontId="7" fillId="0" borderId="14" xfId="12" applyFont="1" applyBorder="1" applyAlignment="1">
      <alignment horizontal="center" vertical="center"/>
    </xf>
    <xf numFmtId="0" fontId="7" fillId="0" borderId="13" xfId="12" applyFont="1" applyBorder="1" applyAlignment="1">
      <alignment horizontal="center" vertical="center"/>
    </xf>
    <xf numFmtId="184" fontId="15" fillId="0" borderId="0" xfId="0" applyNumberFormat="1" applyFont="1" applyFill="1" applyBorder="1" applyAlignment="1">
      <alignment horizontal="center" vertical="center"/>
    </xf>
    <xf numFmtId="43" fontId="10" fillId="0" borderId="0" xfId="0" applyNumberFormat="1" applyFont="1" applyAlignment="1"/>
    <xf numFmtId="0" fontId="0" fillId="0" borderId="0" xfId="0" applyAlignment="1"/>
    <xf numFmtId="184" fontId="7" fillId="0" borderId="0" xfId="0" applyNumberFormat="1" applyFont="1" applyFill="1" applyBorder="1" applyAlignment="1">
      <alignment horizontal="center" vertical="center"/>
    </xf>
    <xf numFmtId="184" fontId="7" fillId="0" borderId="0" xfId="0" applyNumberFormat="1" applyFont="1" applyBorder="1" applyAlignment="1">
      <alignment horizontal="center" vertical="center"/>
    </xf>
    <xf numFmtId="184" fontId="11" fillId="0" borderId="0" xfId="0" applyNumberFormat="1" applyFont="1" applyFill="1" applyBorder="1" applyAlignment="1">
      <alignment horizontal="center" vertical="center"/>
    </xf>
    <xf numFmtId="184" fontId="7" fillId="0" borderId="0" xfId="0" applyNumberFormat="1" applyFont="1" applyFill="1" applyBorder="1" applyAlignment="1">
      <alignment horizontal="right" vertical="center"/>
    </xf>
    <xf numFmtId="184" fontId="7" fillId="0" borderId="0" xfId="0" applyNumberFormat="1" applyFont="1" applyBorder="1" applyAlignment="1">
      <alignment horizontal="right" vertical="center"/>
    </xf>
    <xf numFmtId="184" fontId="7" fillId="0" borderId="0" xfId="0" applyNumberFormat="1" applyFont="1" applyFill="1" applyAlignment="1">
      <alignment horizontal="center" vertical="center"/>
    </xf>
    <xf numFmtId="184" fontId="7" fillId="0" borderId="0" xfId="0" applyNumberFormat="1" applyFont="1" applyAlignment="1">
      <alignment horizontal="center" vertical="center"/>
    </xf>
    <xf numFmtId="184" fontId="7" fillId="0" borderId="0" xfId="0" applyNumberFormat="1" applyFont="1" applyFill="1" applyAlignment="1">
      <alignment horizontal="right" vertical="center"/>
    </xf>
    <xf numFmtId="0" fontId="3" fillId="0" borderId="0" xfId="0" applyFont="1" applyAlignment="1">
      <alignment horizontal="left" vertical="top" wrapText="1"/>
    </xf>
    <xf numFmtId="0" fontId="7" fillId="0" borderId="12"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7" fillId="0" borderId="14" xfId="0" applyFont="1" applyBorder="1" applyAlignment="1">
      <alignment horizontal="distributed" vertical="center" justifyLastLine="1"/>
    </xf>
    <xf numFmtId="0" fontId="7" fillId="0" borderId="17" xfId="0" applyFont="1" applyFill="1" applyBorder="1" applyAlignment="1">
      <alignment horizontal="distributed" vertical="center" justifyLastLine="1"/>
    </xf>
    <xf numFmtId="0" fontId="7" fillId="0" borderId="1" xfId="0" applyFont="1" applyFill="1" applyBorder="1" applyAlignment="1">
      <alignment horizontal="distributed" vertical="center" justifyLastLine="1"/>
    </xf>
    <xf numFmtId="0" fontId="7" fillId="0" borderId="7" xfId="0" applyFont="1" applyFill="1" applyBorder="1" applyAlignment="1">
      <alignment horizontal="distributed" vertical="center" justifyLastLine="1"/>
    </xf>
    <xf numFmtId="0" fontId="7" fillId="0" borderId="24"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distributed" vertical="center" justifyLastLine="1"/>
    </xf>
    <xf numFmtId="0" fontId="7" fillId="0" borderId="6" xfId="0" applyFont="1" applyBorder="1" applyAlignment="1">
      <alignment horizontal="distributed" vertical="center" justifyLastLine="1"/>
    </xf>
    <xf numFmtId="0" fontId="7" fillId="0" borderId="5"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21" fillId="0" borderId="0" xfId="0" applyFont="1" applyFill="1" applyAlignment="1">
      <alignment horizontal="distributed" vertical="center"/>
    </xf>
    <xf numFmtId="0" fontId="0" fillId="0" borderId="0" xfId="0" applyFont="1" applyFill="1" applyAlignment="1">
      <alignment horizontal="distributed" vertical="center"/>
    </xf>
    <xf numFmtId="0" fontId="33" fillId="0" borderId="0" xfId="0" applyFont="1" applyFill="1" applyAlignment="1">
      <alignment horizontal="distributed"/>
    </xf>
    <xf numFmtId="0" fontId="3" fillId="0" borderId="0" xfId="0" applyFont="1" applyFill="1" applyAlignment="1">
      <alignment horizontal="left" wrapText="1"/>
    </xf>
    <xf numFmtId="0" fontId="7" fillId="0" borderId="20" xfId="0" applyFont="1" applyFill="1" applyBorder="1" applyAlignment="1">
      <alignment horizontal="distributed" vertical="center" justifyLastLine="1"/>
    </xf>
    <xf numFmtId="0" fontId="7" fillId="0" borderId="26" xfId="0" applyFont="1" applyFill="1" applyBorder="1" applyAlignment="1">
      <alignment horizontal="distributed" vertical="center" justifyLastLine="1"/>
    </xf>
    <xf numFmtId="0" fontId="7" fillId="0" borderId="15" xfId="0" applyFont="1" applyFill="1" applyBorder="1" applyAlignment="1">
      <alignment horizontal="distributed" vertical="center" justifyLastLine="1"/>
    </xf>
    <xf numFmtId="0" fontId="7" fillId="0" borderId="6" xfId="0" applyFont="1" applyFill="1" applyBorder="1" applyAlignment="1">
      <alignment horizontal="distributed" vertical="center" justifyLastLine="1"/>
    </xf>
    <xf numFmtId="0" fontId="7" fillId="0" borderId="5" xfId="0" applyFont="1" applyFill="1" applyBorder="1" applyAlignment="1">
      <alignment horizontal="distributed" vertical="center" justifyLastLine="1"/>
    </xf>
    <xf numFmtId="0" fontId="7" fillId="0" borderId="4" xfId="0" applyFont="1" applyFill="1" applyBorder="1" applyAlignment="1">
      <alignment horizontal="distributed" vertical="center" justifyLastLine="1"/>
    </xf>
    <xf numFmtId="0" fontId="7" fillId="0" borderId="16" xfId="0" applyFont="1" applyFill="1" applyBorder="1" applyAlignment="1">
      <alignment horizontal="distributed" vertical="center" justifyLastLine="1"/>
    </xf>
    <xf numFmtId="0" fontId="33" fillId="0" borderId="0" xfId="0" applyFont="1" applyFill="1" applyBorder="1" applyAlignment="1">
      <alignment horizontal="distributed"/>
    </xf>
    <xf numFmtId="0" fontId="3" fillId="0" borderId="0" xfId="0" applyFont="1" applyAlignment="1">
      <alignment horizontal="left" wrapText="1"/>
    </xf>
    <xf numFmtId="0" fontId="7" fillId="0" borderId="2" xfId="0" applyFont="1" applyBorder="1" applyAlignment="1">
      <alignment horizontal="distributed" vertical="center"/>
    </xf>
    <xf numFmtId="0" fontId="7" fillId="0" borderId="2" xfId="0" applyFont="1" applyBorder="1" applyAlignment="1"/>
    <xf numFmtId="0" fontId="7" fillId="0" borderId="13" xfId="0" applyFont="1" applyBorder="1" applyAlignment="1"/>
    <xf numFmtId="0" fontId="7" fillId="0" borderId="7" xfId="0" applyFont="1" applyBorder="1" applyAlignment="1">
      <alignment horizontal="distributed" justifyLastLine="1"/>
    </xf>
    <xf numFmtId="0" fontId="7" fillId="0" borderId="3" xfId="0" applyFont="1" applyBorder="1" applyAlignment="1">
      <alignment horizontal="distributed" justifyLastLine="1"/>
    </xf>
    <xf numFmtId="0" fontId="0" fillId="0" borderId="0" xfId="0" applyFill="1" applyBorder="1" applyAlignment="1">
      <alignment horizontal="distributed" vertical="center"/>
    </xf>
    <xf numFmtId="0" fontId="3" fillId="0" borderId="0" xfId="0" applyFont="1" applyAlignment="1">
      <alignment horizontal="left" vertical="center" wrapText="1"/>
    </xf>
    <xf numFmtId="0" fontId="7" fillId="0" borderId="0" xfId="0" applyFont="1" applyBorder="1" applyAlignment="1"/>
    <xf numFmtId="0" fontId="7" fillId="0" borderId="1" xfId="0" applyFont="1" applyBorder="1" applyAlignment="1">
      <alignment horizontal="distributed" justifyLastLine="1"/>
    </xf>
    <xf numFmtId="0" fontId="7" fillId="0" borderId="19" xfId="0" applyFont="1" applyBorder="1" applyAlignment="1">
      <alignment horizontal="distributed" justifyLastLine="1"/>
    </xf>
    <xf numFmtId="0" fontId="11" fillId="0" borderId="23" xfId="0" applyFont="1" applyFill="1" applyBorder="1" applyAlignment="1">
      <alignment horizontal="distributed" vertical="center"/>
    </xf>
    <xf numFmtId="0" fontId="0" fillId="0" borderId="23" xfId="0" applyFill="1" applyBorder="1" applyAlignment="1">
      <alignment horizontal="distributed" vertical="center"/>
    </xf>
  </cellXfs>
  <cellStyles count="13">
    <cellStyle name="ハイパーリンク" xfId="1" builtinId="8"/>
    <cellStyle name="桁区切り" xfId="2" builtinId="6"/>
    <cellStyle name="桁区切り 2" xfId="3"/>
    <cellStyle name="桁区切り_Sheet2" xfId="10"/>
    <cellStyle name="標準" xfId="0" builtinId="0"/>
    <cellStyle name="標準 2" xfId="4"/>
    <cellStyle name="標準 2 2" xfId="11"/>
    <cellStyle name="標準 3" xfId="5"/>
    <cellStyle name="標準 4" xfId="6"/>
    <cellStyle name="標準 5" xfId="7"/>
    <cellStyle name="標準 6" xfId="8"/>
    <cellStyle name="標準 8" xfId="9"/>
    <cellStyle name="標準_もの支　回答まとめ" xfId="12"/>
  </cellStyles>
  <dxfs count="1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9525</xdr:colOff>
      <xdr:row>1</xdr:row>
      <xdr:rowOff>55826</xdr:rowOff>
    </xdr:from>
    <xdr:to>
      <xdr:col>17</xdr:col>
      <xdr:colOff>161925</xdr:colOff>
      <xdr:row>7</xdr:row>
      <xdr:rowOff>159544</xdr:rowOff>
    </xdr:to>
    <xdr:sp macro="" textlink="">
      <xdr:nvSpPr>
        <xdr:cNvPr id="2" name="Text Box 2">
          <a:extLst>
            <a:ext uri="{FF2B5EF4-FFF2-40B4-BE49-F238E27FC236}">
              <a16:creationId xmlns:a16="http://schemas.microsoft.com/office/drawing/2014/main" id="{D229EA83-1D91-4B24-B700-5857F3CA9EAB}"/>
            </a:ext>
          </a:extLst>
        </xdr:cNvPr>
        <xdr:cNvSpPr txBox="1">
          <a:spLocks noChangeArrowheads="1"/>
        </xdr:cNvSpPr>
      </xdr:nvSpPr>
      <xdr:spPr bwMode="auto">
        <a:xfrm>
          <a:off x="6934200" y="284426"/>
          <a:ext cx="6772275" cy="1151468"/>
        </a:xfrm>
        <a:prstGeom prst="rect">
          <a:avLst/>
        </a:prstGeom>
        <a:solidFill>
          <a:srgbClr val="FFFFFF"/>
        </a:solidFill>
        <a:ln w="9525">
          <a:noFill/>
          <a:miter lim="800000"/>
          <a:headEnd/>
          <a:tailEnd/>
        </a:ln>
      </xdr:spPr>
      <xdr:txBody>
        <a:bodyPr vertOverflow="clip" wrap="square" lIns="0" tIns="0" rIns="0" bIns="0" anchor="t" upright="1"/>
        <a:lstStyle/>
        <a:p>
          <a:pPr algn="l" rtl="0">
            <a:lnSpc>
              <a:spcPts val="1000"/>
            </a:lnSpc>
            <a:defRPr sz="1000"/>
          </a:pPr>
          <a:r>
            <a:rPr lang="ja-JP" altLang="en-US" sz="850" b="0" i="0" u="none" strike="noStrike" baseline="0">
              <a:solidFill>
                <a:srgbClr val="000000"/>
              </a:solidFill>
              <a:latin typeface="ＭＳ 明朝"/>
              <a:ea typeface="ＭＳ 明朝"/>
            </a:rPr>
            <a:t>のについては事業所数以外の項目はすべてｘとし、秘とくした数値は総数に含めてある。２．昭和54年・57年については、飲食店のうち｢バー・キャバレー等｣及び｢酒場・ビヤホール｣の調査項目が簡略化されたため、従業者数及び年間商品販売額は集計されていない。従って、これらの業種は事業所数のみ集計されている。昭和61年、平成元年・４年については｢料亭｣､｢バー</a:t>
          </a:r>
        </a:p>
        <a:p>
          <a:pPr algn="l" rtl="0">
            <a:lnSpc>
              <a:spcPts val="1000"/>
            </a:lnSpc>
            <a:defRPr sz="1000"/>
          </a:pPr>
          <a:r>
            <a:rPr lang="ja-JP" altLang="en-US" sz="850" b="0" i="0" u="none" strike="noStrike" baseline="0">
              <a:solidFill>
                <a:srgbClr val="000000"/>
              </a:solidFill>
              <a:latin typeface="ＭＳ 明朝"/>
              <a:ea typeface="ＭＳ 明朝"/>
            </a:rPr>
            <a:t>・キャバレー等｣及び｢酒場・ビヤホール｣は調査対象外となっている。３．平成24年、平成28年は経済センサス-活動調査により、卸売業・小売業に分類された事業所のうち、管理・補助的経済活動のみを行う事業所、産業細分類が格付不能の事業所、卸売の商品販売額（仲立手数料を除く）、小売の商品販売額及び仲立手数料のいずれの金額も無い事業所は含まない。</a:t>
          </a:r>
        </a:p>
      </xdr:txBody>
    </xdr:sp>
    <xdr:clientData/>
  </xdr:twoCellAnchor>
  <xdr:twoCellAnchor>
    <xdr:from>
      <xdr:col>1</xdr:col>
      <xdr:colOff>304800</xdr:colOff>
      <xdr:row>1</xdr:row>
      <xdr:rowOff>76200</xdr:rowOff>
    </xdr:from>
    <xdr:to>
      <xdr:col>6</xdr:col>
      <xdr:colOff>1038225</xdr:colOff>
      <xdr:row>5</xdr:row>
      <xdr:rowOff>190500</xdr:rowOff>
    </xdr:to>
    <xdr:sp macro="" textlink="">
      <xdr:nvSpPr>
        <xdr:cNvPr id="3" name="Text Box 1">
          <a:extLst>
            <a:ext uri="{FF2B5EF4-FFF2-40B4-BE49-F238E27FC236}">
              <a16:creationId xmlns:a16="http://schemas.microsoft.com/office/drawing/2014/main" id="{0D3391D3-1247-4186-BB26-AEED421CB070}"/>
            </a:ext>
          </a:extLst>
        </xdr:cNvPr>
        <xdr:cNvSpPr txBox="1">
          <a:spLocks noChangeArrowheads="1"/>
        </xdr:cNvSpPr>
      </xdr:nvSpPr>
      <xdr:spPr bwMode="auto">
        <a:xfrm>
          <a:off x="504825" y="304800"/>
          <a:ext cx="6267450" cy="76200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000"/>
            </a:lnSpc>
            <a:defRPr sz="1000"/>
          </a:pPr>
          <a:r>
            <a:rPr lang="ja-JP" altLang="en-US" sz="850" b="0" i="0" u="none" strike="noStrike" baseline="0">
              <a:solidFill>
                <a:srgbClr val="000000"/>
              </a:solidFill>
              <a:latin typeface="ＭＳ 明朝"/>
              <a:ea typeface="ＭＳ 明朝"/>
            </a:rPr>
            <a:t>本表は平成３年・６年・26年は７月１日、昭和54年・57年・63年・平成９年・14年・19年は６月１日、昭和51年・60年は５月１日、昭和61年・平成元年・４年は10月１日現在で実施した商業統計調査(指定統計第23号)及び平成24年２月１日現在、平成28年６月１日現在で実施した経済センサス-活動調査（基幹統計調査）の結果を表章したものである。昭和60年・63年・平成３年・６年・９年・14年・19年は卸売業・小売業、昭和61年・平成元年・４年は飲食店のみ調査が実施された。後日、経済産業省が公表する数値と相違することもある。１．各表とも３事業所に満たないも</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228600</xdr:colOff>
      <xdr:row>2</xdr:row>
      <xdr:rowOff>19050</xdr:rowOff>
    </xdr:from>
    <xdr:to>
      <xdr:col>12</xdr:col>
      <xdr:colOff>695325</xdr:colOff>
      <xdr:row>6</xdr:row>
      <xdr:rowOff>95250</xdr:rowOff>
    </xdr:to>
    <xdr:sp macro="" textlink="">
      <xdr:nvSpPr>
        <xdr:cNvPr id="2" name="Text Box 1">
          <a:extLst>
            <a:ext uri="{FF2B5EF4-FFF2-40B4-BE49-F238E27FC236}">
              <a16:creationId xmlns:a16="http://schemas.microsoft.com/office/drawing/2014/main" id="{E237689D-74CA-485F-BFF3-C7E1BC6F56DB}"/>
            </a:ext>
          </a:extLst>
        </xdr:cNvPr>
        <xdr:cNvSpPr txBox="1">
          <a:spLocks noChangeArrowheads="1"/>
        </xdr:cNvSpPr>
      </xdr:nvSpPr>
      <xdr:spPr bwMode="auto">
        <a:xfrm>
          <a:off x="323850" y="428625"/>
          <a:ext cx="6448425" cy="704850"/>
        </a:xfrm>
        <a:prstGeom prst="rect">
          <a:avLst/>
        </a:prstGeom>
        <a:solidFill>
          <a:srgbClr val="FFFFFF"/>
        </a:solidFill>
        <a:ln w="9525">
          <a:noFill/>
          <a:miter lim="800000"/>
          <a:headEnd/>
          <a:tailEnd/>
        </a:ln>
      </xdr:spPr>
      <xdr:txBody>
        <a:bodyPr vertOverflow="clip" wrap="square" lIns="0" tIns="0" rIns="0" bIns="0" anchor="t" upright="1"/>
        <a:lstStyle/>
        <a:p>
          <a:pPr algn="l" rtl="0">
            <a:lnSpc>
              <a:spcPts val="1000"/>
            </a:lnSpc>
            <a:defRPr sz="1000"/>
          </a:pPr>
          <a:r>
            <a:rPr lang="ja-JP" altLang="en-US" sz="850" b="0" i="0" u="none" strike="noStrike" baseline="0">
              <a:solidFill>
                <a:srgbClr val="000000"/>
              </a:solidFill>
              <a:latin typeface="ＭＳ Ｐ明朝"/>
              <a:ea typeface="ＭＳ Ｐ明朝"/>
            </a:rPr>
            <a:t>本表は㈱高島屋堺店及び泉北店の売上高を表章したものである。１．百貨店とは、日本標準産業分類の百貨店のうちセルフ店に該当しない商店であって、かつ、売場面積が</a:t>
          </a:r>
          <a:r>
            <a:rPr lang="en-US" altLang="ja-JP" sz="850" b="0" i="0" u="none" strike="noStrike" baseline="0">
              <a:solidFill>
                <a:srgbClr val="000000"/>
              </a:solidFill>
              <a:latin typeface="ＭＳ Ｐ明朝"/>
              <a:ea typeface="ＭＳ Ｐ明朝"/>
            </a:rPr>
            <a:t>3,000㎡</a:t>
          </a:r>
          <a:r>
            <a:rPr lang="ja-JP" altLang="en-US" sz="850" b="0" i="0" u="none" strike="noStrike" baseline="0">
              <a:solidFill>
                <a:srgbClr val="000000"/>
              </a:solidFill>
              <a:latin typeface="ＭＳ Ｐ明朝"/>
              <a:ea typeface="ＭＳ Ｐ明朝"/>
            </a:rPr>
            <a:t>以上の商店をいう。日本標準産業分類の百貨店とは衣、食、住にわたる各種の商品を販売する（小売）事業所で、その事業所の性格上いずれが主たる販売であるかが判別できない事業所であって、従業者が常時</a:t>
          </a:r>
          <a:r>
            <a:rPr lang="en-US" altLang="ja-JP" sz="850" b="0" i="0" u="none" strike="noStrike" baseline="0">
              <a:solidFill>
                <a:srgbClr val="000000"/>
              </a:solidFill>
              <a:latin typeface="ＭＳ Ｐ明朝"/>
              <a:ea typeface="ＭＳ Ｐ明朝"/>
            </a:rPr>
            <a:t>50</a:t>
          </a:r>
          <a:r>
            <a:rPr lang="ja-JP" altLang="en-US" sz="850" b="0" i="0" u="none" strike="noStrike" baseline="0">
              <a:solidFill>
                <a:srgbClr val="000000"/>
              </a:solidFill>
              <a:latin typeface="ＭＳ Ｐ明朝"/>
              <a:ea typeface="ＭＳ Ｐ明朝"/>
            </a:rPr>
            <a:t>人以上のものをいう。２．総額には商品券を含まない。３．単位未満で四捨五入を行なったため、必ずしも総数と内訳の合計は一致しない。なお、平成</a:t>
          </a:r>
          <a:r>
            <a:rPr lang="en-US" altLang="ja-JP" sz="850" b="0" i="0" u="none" strike="noStrike" baseline="0">
              <a:solidFill>
                <a:srgbClr val="000000"/>
              </a:solidFill>
              <a:latin typeface="ＭＳ Ｐ明朝"/>
              <a:ea typeface="ＭＳ Ｐ明朝"/>
            </a:rPr>
            <a:t>29</a:t>
          </a:r>
          <a:r>
            <a:rPr lang="ja-JP" altLang="en-US" sz="850" b="0" i="0" u="none" strike="noStrike" baseline="0">
              <a:solidFill>
                <a:srgbClr val="000000"/>
              </a:solidFill>
              <a:latin typeface="ＭＳ Ｐ明朝"/>
              <a:ea typeface="ＭＳ Ｐ明朝"/>
            </a:rPr>
            <a:t>年度までは㈱阪急阪神百貨店 堺北花田阪急店の売上高を含み、堺北花田阪急は平成</a:t>
          </a:r>
          <a:r>
            <a:rPr lang="en-US" altLang="ja-JP" sz="850" b="0" i="0" u="none" strike="noStrike" baseline="0">
              <a:solidFill>
                <a:srgbClr val="000000"/>
              </a:solidFill>
              <a:latin typeface="ＭＳ Ｐ明朝"/>
              <a:ea typeface="ＭＳ Ｐ明朝"/>
            </a:rPr>
            <a:t>29</a:t>
          </a:r>
          <a:r>
            <a:rPr lang="ja-JP" altLang="en-US" sz="850" b="0" i="0" u="none" strike="noStrike" baseline="0">
              <a:solidFill>
                <a:srgbClr val="000000"/>
              </a:solidFill>
              <a:latin typeface="ＭＳ Ｐ明朝"/>
              <a:ea typeface="ＭＳ Ｐ明朝"/>
            </a:rPr>
            <a:t>年７月に閉店した。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381000</xdr:colOff>
      <xdr:row>2</xdr:row>
      <xdr:rowOff>28575</xdr:rowOff>
    </xdr:from>
    <xdr:to>
      <xdr:col>11</xdr:col>
      <xdr:colOff>0</xdr:colOff>
      <xdr:row>8</xdr:row>
      <xdr:rowOff>28575</xdr:rowOff>
    </xdr:to>
    <xdr:sp macro="" textlink="">
      <xdr:nvSpPr>
        <xdr:cNvPr id="2" name="Text Box 1">
          <a:extLst>
            <a:ext uri="{FF2B5EF4-FFF2-40B4-BE49-F238E27FC236}">
              <a16:creationId xmlns:a16="http://schemas.microsoft.com/office/drawing/2014/main" id="{8D866444-15D3-4E1D-B48C-C2792E9A3F80}"/>
            </a:ext>
          </a:extLst>
        </xdr:cNvPr>
        <xdr:cNvSpPr txBox="1">
          <a:spLocks noChangeArrowheads="1"/>
        </xdr:cNvSpPr>
      </xdr:nvSpPr>
      <xdr:spPr bwMode="auto">
        <a:xfrm>
          <a:off x="476250" y="295275"/>
          <a:ext cx="6353175" cy="714375"/>
        </a:xfrm>
        <a:prstGeom prst="rect">
          <a:avLst/>
        </a:prstGeom>
        <a:solidFill>
          <a:srgbClr val="FFFFFF"/>
        </a:solidFill>
        <a:ln w="9525">
          <a:noFill/>
          <a:miter lim="800000"/>
          <a:headEnd/>
          <a:tailEnd/>
        </a:ln>
      </xdr:spPr>
      <xdr:txBody>
        <a:bodyPr vertOverflow="clip" wrap="square" lIns="0" tIns="0" rIns="0" bIns="0" anchor="t" upright="1"/>
        <a:lstStyle/>
        <a:p>
          <a:pPr algn="l" rtl="0">
            <a:lnSpc>
              <a:spcPts val="1000"/>
            </a:lnSpc>
            <a:defRPr sz="1000"/>
          </a:pPr>
          <a:r>
            <a:rPr lang="ja-JP" altLang="en-US" sz="850" b="0" i="0" u="none" strike="noStrike" baseline="0">
              <a:solidFill>
                <a:srgbClr val="000000"/>
              </a:solidFill>
              <a:latin typeface="ＭＳ 明朝"/>
              <a:ea typeface="ＭＳ 明朝"/>
            </a:rPr>
            <a:t>本表は大阪税関堺税関支署にて通関されたものについて、輸出入申告書等、通関上の書類及び船舶入港届等に記載された事項を資料として表章している。輸出価格は本船渡価格(F.O.B.価格)、輸入価格は到着価格(C.I.F.価格)による。F.O.B.価格とは本船積み込み値段又は輸出港本船渡し値段ともいい、貿易商品を積み出し港で買い手に渡すときの値段をいう。C.I.F.価格とは輸出入商品の運賃保険料込み値段つまり着港渡し値段のことをいう。単位未満で四捨五入を行なったため必ずしも総額と内訳の合計は一致し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390525</xdr:colOff>
      <xdr:row>2</xdr:row>
      <xdr:rowOff>19050</xdr:rowOff>
    </xdr:from>
    <xdr:to>
      <xdr:col>10</xdr:col>
      <xdr:colOff>962025</xdr:colOff>
      <xdr:row>5</xdr:row>
      <xdr:rowOff>85725</xdr:rowOff>
    </xdr:to>
    <xdr:sp macro="" textlink="">
      <xdr:nvSpPr>
        <xdr:cNvPr id="2" name="Text Box 1">
          <a:extLst>
            <a:ext uri="{FF2B5EF4-FFF2-40B4-BE49-F238E27FC236}">
              <a16:creationId xmlns:a16="http://schemas.microsoft.com/office/drawing/2014/main" id="{8E7FDB57-E7DE-4AC7-851D-16DD2F731E21}"/>
            </a:ext>
          </a:extLst>
        </xdr:cNvPr>
        <xdr:cNvSpPr txBox="1">
          <a:spLocks noChangeArrowheads="1"/>
        </xdr:cNvSpPr>
      </xdr:nvSpPr>
      <xdr:spPr bwMode="auto">
        <a:xfrm>
          <a:off x="914400" y="247650"/>
          <a:ext cx="5867400" cy="523875"/>
        </a:xfrm>
        <a:prstGeom prst="rect">
          <a:avLst/>
        </a:prstGeom>
        <a:solidFill>
          <a:srgbClr val="FFFFFF"/>
        </a:solidFill>
        <a:ln w="9525">
          <a:noFill/>
          <a:miter lim="800000"/>
          <a:headEnd/>
          <a:tailEnd/>
        </a:ln>
      </xdr:spPr>
      <xdr:txBody>
        <a:bodyPr vertOverflow="clip" wrap="square" lIns="0" tIns="0" rIns="0" bIns="0" anchor="t" upright="1"/>
        <a:lstStyle/>
        <a:p>
          <a:pPr algn="l" rtl="0">
            <a:lnSpc>
              <a:spcPts val="1000"/>
            </a:lnSpc>
            <a:defRPr sz="1000"/>
          </a:pPr>
          <a:r>
            <a:rPr lang="ja-JP" altLang="en-US" sz="850" b="0" i="0" strike="noStrike">
              <a:solidFill>
                <a:srgbClr val="000000"/>
              </a:solidFill>
              <a:latin typeface="ＭＳ 明朝"/>
              <a:ea typeface="ＭＳ 明朝"/>
            </a:rPr>
            <a:t>品目の内訳については主要品目のみで品目の総額とは一致しない。数量単位のＭＴはトン、ＮＯは個数、ＫＧはキログラム、ＫＬはキロリットルを表す。空欄にしているものは、単位を設けていないもの又は単位が異なるため集計できないもので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16"/>
  <sheetViews>
    <sheetView tabSelected="1" workbookViewId="0"/>
  </sheetViews>
  <sheetFormatPr defaultRowHeight="11.25"/>
  <cols>
    <col min="1" max="1" width="9.125" style="1" customWidth="1"/>
    <col min="2" max="16384" width="9" style="1"/>
  </cols>
  <sheetData>
    <row r="1" spans="1:2" ht="14.25">
      <c r="A1" s="63" t="s">
        <v>480</v>
      </c>
    </row>
    <row r="2" spans="1:2" s="61" customFormat="1" ht="13.5" customHeight="1"/>
    <row r="3" spans="1:2" s="61" customFormat="1" ht="13.5" customHeight="1"/>
    <row r="4" spans="1:2" s="61" customFormat="1" ht="13.5" customHeight="1">
      <c r="A4" s="61" t="s">
        <v>481</v>
      </c>
    </row>
    <row r="5" spans="1:2" s="61" customFormat="1" ht="13.5" customHeight="1">
      <c r="B5" s="462" t="s">
        <v>482</v>
      </c>
    </row>
    <row r="6" spans="1:2" s="61" customFormat="1" ht="13.5" customHeight="1">
      <c r="B6" s="462" t="s">
        <v>483</v>
      </c>
    </row>
    <row r="7" spans="1:2" s="61" customFormat="1" ht="13.5" customHeight="1">
      <c r="B7" s="462" t="s">
        <v>484</v>
      </c>
    </row>
    <row r="8" spans="1:2" s="61" customFormat="1" ht="13.5" customHeight="1">
      <c r="B8" s="462" t="s">
        <v>486</v>
      </c>
    </row>
    <row r="9" spans="1:2" s="61" customFormat="1" ht="13.5" customHeight="1">
      <c r="A9" s="462" t="s">
        <v>487</v>
      </c>
    </row>
    <row r="10" spans="1:2" s="61" customFormat="1" ht="13.5" customHeight="1">
      <c r="A10" s="462" t="s">
        <v>488</v>
      </c>
    </row>
    <row r="11" spans="1:2" s="61" customFormat="1" ht="13.5" customHeight="1">
      <c r="A11" s="61" t="s">
        <v>489</v>
      </c>
    </row>
    <row r="12" spans="1:2" s="61" customFormat="1" ht="13.5" customHeight="1">
      <c r="B12" s="462" t="s">
        <v>490</v>
      </c>
    </row>
    <row r="13" spans="1:2" s="61" customFormat="1" ht="13.5" customHeight="1">
      <c r="B13" s="462" t="s">
        <v>491</v>
      </c>
    </row>
    <row r="14" spans="1:2" s="61" customFormat="1" ht="13.5" customHeight="1">
      <c r="B14" s="462" t="s">
        <v>492</v>
      </c>
    </row>
    <row r="15" spans="1:2" s="61" customFormat="1" ht="13.5" customHeight="1">
      <c r="B15" s="462" t="s">
        <v>494</v>
      </c>
    </row>
    <row r="16" spans="1:2" s="61" customFormat="1" ht="13.5" customHeight="1">
      <c r="B16" s="462" t="s">
        <v>496</v>
      </c>
    </row>
  </sheetData>
  <phoneticPr fontId="5"/>
  <hyperlinks>
    <hyperlink ref="B5" location="'6-1-1'!A1" display="6-1-1 商業の推移"/>
    <hyperlink ref="B6" location="'6-1-2'!A1" display="6-1-2 産業（中分類）別事業所数、従業者数、年間商品販売額、商品手持額等"/>
    <hyperlink ref="B7" location="'6-1-3'!A1" display="6-1-3 産業（小分類）・区別、事業所数、従業者数及び年間商品販売額"/>
    <hyperlink ref="B8" location="'6-1-4'!A1" display="6-1-4 大阪府内市町村別事業所数、従業者数及び年間商品販売額"/>
    <hyperlink ref="A9" location="'6-2'!A1" display="６-２. 百 貨 店 売 上 高"/>
    <hyperlink ref="A10" location="'6-3'!A1" display="６-３. 中小企業制度融資状況 堺市の制度による融資あっ旋状況"/>
    <hyperlink ref="B12" location="'6-4-1'!A1" display="6-4-1 年月別輸出入額"/>
    <hyperlink ref="B13" location="'6-4-2'!A1" display="6-4-2 国別輸出入額"/>
    <hyperlink ref="B14" location="'6-4-3'!A1" display="6-4-3 品種別輸出入額"/>
    <hyperlink ref="B15" location="'6-4-4'!A1" display="6-4-4 主要輸入品別、国別輸入額"/>
    <hyperlink ref="B16" location="'6-4-5'!A1" display="6-4-5 主要輸入国別、品別輸入額"/>
  </hyperlinks>
  <pageMargins left="0.7" right="0.7"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zoomScaleNormal="100" zoomScaleSheetLayoutView="100" workbookViewId="0"/>
  </sheetViews>
  <sheetFormatPr defaultRowHeight="13.5"/>
  <cols>
    <col min="1" max="1" width="1.25" style="387" customWidth="1"/>
    <col min="2" max="4" width="1.875" style="387" customWidth="1"/>
    <col min="5" max="5" width="24.125" style="387" customWidth="1"/>
    <col min="6" max="6" width="2.125" style="387" customWidth="1"/>
    <col min="7" max="7" width="6.25" style="387" customWidth="1"/>
    <col min="8" max="8" width="11.875" style="387" customWidth="1"/>
    <col min="9" max="9" width="13.25" style="387" customWidth="1"/>
    <col min="10" max="10" width="11.875" style="387" customWidth="1"/>
    <col min="11" max="11" width="13.25" style="387" customWidth="1"/>
  </cols>
  <sheetData>
    <row r="1" spans="1:11" s="173" customFormat="1" ht="14.25">
      <c r="A1" s="307" t="s">
        <v>374</v>
      </c>
      <c r="B1" s="361"/>
      <c r="C1" s="361"/>
      <c r="D1" s="361"/>
      <c r="E1" s="361"/>
      <c r="F1" s="307"/>
      <c r="G1" s="307"/>
      <c r="H1" s="305"/>
      <c r="I1" s="305"/>
      <c r="J1" s="305"/>
      <c r="K1" s="361"/>
    </row>
    <row r="2" spans="1:11" s="173" customFormat="1" ht="3.75" customHeight="1">
      <c r="A2" s="361"/>
      <c r="B2" s="361"/>
      <c r="C2" s="361"/>
      <c r="D2" s="361"/>
      <c r="E2" s="361"/>
      <c r="F2" s="361"/>
      <c r="G2" s="361"/>
      <c r="H2" s="361"/>
      <c r="I2" s="361"/>
      <c r="J2" s="361"/>
      <c r="K2" s="361"/>
    </row>
    <row r="3" spans="1:11" s="113" customFormat="1" ht="12.75" customHeight="1">
      <c r="A3" s="598" t="s">
        <v>375</v>
      </c>
      <c r="B3" s="598"/>
      <c r="C3" s="598"/>
      <c r="D3" s="598"/>
      <c r="E3" s="598"/>
      <c r="F3" s="598"/>
      <c r="G3" s="598"/>
      <c r="H3" s="598"/>
      <c r="I3" s="598"/>
      <c r="J3" s="598"/>
      <c r="K3" s="598"/>
    </row>
    <row r="4" spans="1:11" s="113" customFormat="1" ht="12.75" customHeight="1">
      <c r="A4" s="598"/>
      <c r="B4" s="598"/>
      <c r="C4" s="598"/>
      <c r="D4" s="598"/>
      <c r="E4" s="598"/>
      <c r="F4" s="598"/>
      <c r="G4" s="598"/>
      <c r="H4" s="598"/>
      <c r="I4" s="598"/>
      <c r="J4" s="598"/>
      <c r="K4" s="598"/>
    </row>
    <row r="5" spans="1:11" s="113" customFormat="1" ht="10.5" customHeight="1">
      <c r="A5" s="598"/>
      <c r="B5" s="598"/>
      <c r="C5" s="598"/>
      <c r="D5" s="598"/>
      <c r="E5" s="598"/>
      <c r="F5" s="598"/>
      <c r="G5" s="598"/>
      <c r="H5" s="598"/>
      <c r="I5" s="598"/>
      <c r="J5" s="598"/>
      <c r="K5" s="598"/>
    </row>
    <row r="6" spans="1:11" s="1" customFormat="1" ht="15" customHeight="1" thickBot="1">
      <c r="A6" s="308" t="s">
        <v>330</v>
      </c>
      <c r="B6" s="35"/>
      <c r="C6" s="35"/>
      <c r="D6" s="35"/>
      <c r="E6" s="35"/>
      <c r="F6" s="35"/>
      <c r="G6" s="35"/>
      <c r="H6" s="35"/>
      <c r="I6" s="35"/>
      <c r="J6" s="35"/>
      <c r="K6" s="35"/>
    </row>
    <row r="7" spans="1:11" s="1" customFormat="1" ht="12.75" customHeight="1">
      <c r="A7" s="599" t="s">
        <v>376</v>
      </c>
      <c r="B7" s="600"/>
      <c r="C7" s="600"/>
      <c r="D7" s="600"/>
      <c r="E7" s="600"/>
      <c r="F7" s="601"/>
      <c r="G7" s="362" t="s">
        <v>377</v>
      </c>
      <c r="H7" s="601" t="s">
        <v>378</v>
      </c>
      <c r="I7" s="605"/>
      <c r="J7" s="601" t="s">
        <v>379</v>
      </c>
      <c r="K7" s="605"/>
    </row>
    <row r="8" spans="1:11" s="1" customFormat="1" ht="12.75" customHeight="1">
      <c r="A8" s="602"/>
      <c r="B8" s="603"/>
      <c r="C8" s="603"/>
      <c r="D8" s="603"/>
      <c r="E8" s="603"/>
      <c r="F8" s="604"/>
      <c r="G8" s="363" t="s">
        <v>380</v>
      </c>
      <c r="H8" s="364" t="s">
        <v>377</v>
      </c>
      <c r="I8" s="365" t="s">
        <v>381</v>
      </c>
      <c r="J8" s="364" t="s">
        <v>377</v>
      </c>
      <c r="K8" s="365" t="s">
        <v>381</v>
      </c>
    </row>
    <row r="9" spans="1:11" s="1" customFormat="1" ht="2.25" customHeight="1">
      <c r="A9" s="366"/>
      <c r="B9" s="366"/>
      <c r="C9" s="366"/>
      <c r="D9" s="366"/>
      <c r="E9" s="366"/>
      <c r="F9" s="366"/>
      <c r="G9" s="364"/>
      <c r="H9" s="366"/>
      <c r="I9" s="366"/>
      <c r="J9" s="366"/>
      <c r="K9" s="366"/>
    </row>
    <row r="10" spans="1:11" s="371" customFormat="1" ht="10.5" customHeight="1">
      <c r="A10" s="367"/>
      <c r="B10" s="606" t="s">
        <v>382</v>
      </c>
      <c r="C10" s="606"/>
      <c r="D10" s="606"/>
      <c r="E10" s="606"/>
      <c r="F10" s="368"/>
      <c r="G10" s="369"/>
      <c r="H10" s="370"/>
      <c r="I10" s="370">
        <v>369216828</v>
      </c>
      <c r="J10" s="370"/>
      <c r="K10" s="370">
        <v>750696151</v>
      </c>
    </row>
    <row r="11" spans="1:11" s="371" customFormat="1" ht="9.75" customHeight="1">
      <c r="A11" s="367"/>
      <c r="B11" s="372"/>
      <c r="C11" s="595" t="s">
        <v>383</v>
      </c>
      <c r="D11" s="595"/>
      <c r="E11" s="595"/>
      <c r="F11" s="368"/>
      <c r="G11" s="369"/>
      <c r="H11" s="373"/>
      <c r="I11" s="373">
        <v>1429811</v>
      </c>
      <c r="J11" s="373"/>
      <c r="K11" s="373">
        <v>2791442</v>
      </c>
    </row>
    <row r="12" spans="1:11" s="371" customFormat="1" ht="9.75" customHeight="1">
      <c r="A12" s="367"/>
      <c r="B12" s="372"/>
      <c r="C12" s="595" t="s">
        <v>384</v>
      </c>
      <c r="D12" s="595"/>
      <c r="E12" s="595"/>
      <c r="F12" s="368"/>
      <c r="G12" s="369"/>
      <c r="H12" s="373"/>
      <c r="I12" s="373">
        <v>147629</v>
      </c>
      <c r="J12" s="373"/>
      <c r="K12" s="373">
        <v>301784</v>
      </c>
    </row>
    <row r="13" spans="1:11" s="371" customFormat="1" ht="9.75" customHeight="1">
      <c r="A13" s="367"/>
      <c r="B13" s="372"/>
      <c r="C13" s="595" t="s">
        <v>385</v>
      </c>
      <c r="D13" s="595"/>
      <c r="E13" s="595"/>
      <c r="F13" s="368"/>
      <c r="G13" s="369"/>
      <c r="H13" s="373"/>
      <c r="I13" s="373">
        <v>8298334</v>
      </c>
      <c r="J13" s="373"/>
      <c r="K13" s="373">
        <v>11685070</v>
      </c>
    </row>
    <row r="14" spans="1:11" s="377" customFormat="1" ht="9.75" customHeight="1">
      <c r="A14" s="374"/>
      <c r="B14" s="375"/>
      <c r="C14" s="375"/>
      <c r="D14" s="595" t="s">
        <v>386</v>
      </c>
      <c r="E14" s="595"/>
      <c r="F14" s="374"/>
      <c r="G14" s="376" t="s">
        <v>387</v>
      </c>
      <c r="H14" s="373">
        <v>290764</v>
      </c>
      <c r="I14" s="373">
        <v>7979800</v>
      </c>
      <c r="J14" s="373">
        <v>227209</v>
      </c>
      <c r="K14" s="373">
        <v>10954680</v>
      </c>
    </row>
    <row r="15" spans="1:11" s="377" customFormat="1" ht="9.75" customHeight="1">
      <c r="A15" s="374"/>
      <c r="B15" s="375"/>
      <c r="C15" s="595" t="s">
        <v>388</v>
      </c>
      <c r="D15" s="595"/>
      <c r="E15" s="595"/>
      <c r="F15" s="374"/>
      <c r="G15" s="376"/>
      <c r="H15" s="373"/>
      <c r="I15" s="373">
        <v>66523356</v>
      </c>
      <c r="J15" s="373"/>
      <c r="K15" s="373">
        <v>19707725</v>
      </c>
    </row>
    <row r="16" spans="1:11" s="377" customFormat="1" ht="9.75" customHeight="1">
      <c r="A16" s="374"/>
      <c r="B16" s="375"/>
      <c r="C16" s="375"/>
      <c r="D16" s="595" t="s">
        <v>389</v>
      </c>
      <c r="E16" s="595"/>
      <c r="F16" s="374"/>
      <c r="G16" s="376"/>
      <c r="H16" s="373"/>
      <c r="I16" s="373">
        <v>64859704</v>
      </c>
      <c r="J16" s="373"/>
      <c r="K16" s="373">
        <v>17110268</v>
      </c>
    </row>
    <row r="17" spans="1:11" s="377" customFormat="1" ht="9.75" customHeight="1">
      <c r="A17" s="374"/>
      <c r="B17" s="375"/>
      <c r="C17" s="375"/>
      <c r="D17" s="378"/>
      <c r="E17" s="378" t="s">
        <v>390</v>
      </c>
      <c r="F17" s="374"/>
      <c r="G17" s="376"/>
      <c r="H17" s="373"/>
      <c r="I17" s="373">
        <v>64858064</v>
      </c>
      <c r="J17" s="373"/>
      <c r="K17" s="373">
        <v>17105407</v>
      </c>
    </row>
    <row r="18" spans="1:11" s="377" customFormat="1" ht="9.75" customHeight="1">
      <c r="A18" s="374"/>
      <c r="B18" s="375"/>
      <c r="C18" s="595" t="s">
        <v>391</v>
      </c>
      <c r="D18" s="595"/>
      <c r="E18" s="595"/>
      <c r="F18" s="374"/>
      <c r="G18" s="376" t="s">
        <v>387</v>
      </c>
      <c r="H18" s="373">
        <v>20</v>
      </c>
      <c r="I18" s="373">
        <v>7865</v>
      </c>
      <c r="J18" s="373">
        <v>17</v>
      </c>
      <c r="K18" s="373">
        <v>13205</v>
      </c>
    </row>
    <row r="19" spans="1:11" s="377" customFormat="1" ht="9.75" customHeight="1">
      <c r="A19" s="374"/>
      <c r="B19" s="375"/>
      <c r="C19" s="595" t="s">
        <v>392</v>
      </c>
      <c r="D19" s="595"/>
      <c r="E19" s="595"/>
      <c r="F19" s="374"/>
      <c r="G19" s="376"/>
      <c r="H19" s="373"/>
      <c r="I19" s="373">
        <v>49190251</v>
      </c>
      <c r="J19" s="373"/>
      <c r="K19" s="373">
        <v>70681958</v>
      </c>
    </row>
    <row r="20" spans="1:11" s="377" customFormat="1" ht="9.75" customHeight="1">
      <c r="A20" s="374"/>
      <c r="B20" s="375"/>
      <c r="C20" s="375"/>
      <c r="D20" s="595" t="s">
        <v>393</v>
      </c>
      <c r="E20" s="595"/>
      <c r="F20" s="374"/>
      <c r="G20" s="376"/>
      <c r="H20" s="373"/>
      <c r="I20" s="373">
        <v>25918473</v>
      </c>
      <c r="J20" s="373"/>
      <c r="K20" s="373">
        <v>37157491</v>
      </c>
    </row>
    <row r="21" spans="1:11" s="377" customFormat="1" ht="9.75" customHeight="1">
      <c r="A21" s="374"/>
      <c r="B21" s="375"/>
      <c r="C21" s="375"/>
      <c r="D21" s="375"/>
      <c r="E21" s="378" t="s">
        <v>394</v>
      </c>
      <c r="F21" s="374"/>
      <c r="G21" s="376"/>
      <c r="H21" s="373"/>
      <c r="I21" s="373">
        <v>21981790</v>
      </c>
      <c r="J21" s="373"/>
      <c r="K21" s="373">
        <v>28508495</v>
      </c>
    </row>
    <row r="22" spans="1:11" s="377" customFormat="1" ht="9.75" customHeight="1">
      <c r="A22" s="374"/>
      <c r="B22" s="375"/>
      <c r="C22" s="375"/>
      <c r="D22" s="595" t="s">
        <v>395</v>
      </c>
      <c r="E22" s="595"/>
      <c r="F22" s="374"/>
      <c r="G22" s="376" t="s">
        <v>387</v>
      </c>
      <c r="H22" s="373">
        <v>83558</v>
      </c>
      <c r="I22" s="373">
        <v>13774658</v>
      </c>
      <c r="J22" s="373">
        <v>55839</v>
      </c>
      <c r="K22" s="373">
        <v>15304359</v>
      </c>
    </row>
    <row r="23" spans="1:11" s="377" customFormat="1" ht="9.75" customHeight="1">
      <c r="A23" s="374"/>
      <c r="B23" s="375"/>
      <c r="C23" s="595" t="s">
        <v>396</v>
      </c>
      <c r="D23" s="595"/>
      <c r="E23" s="595"/>
      <c r="F23" s="374"/>
      <c r="G23" s="376"/>
      <c r="H23" s="373"/>
      <c r="I23" s="373">
        <v>63874775</v>
      </c>
      <c r="J23" s="373"/>
      <c r="K23" s="373">
        <v>117189265</v>
      </c>
    </row>
    <row r="24" spans="1:11" s="377" customFormat="1" ht="9.75" customHeight="1">
      <c r="A24" s="374"/>
      <c r="B24" s="375"/>
      <c r="C24" s="375"/>
      <c r="D24" s="595" t="s">
        <v>397</v>
      </c>
      <c r="E24" s="595"/>
      <c r="F24" s="374"/>
      <c r="G24" s="376" t="s">
        <v>387</v>
      </c>
      <c r="H24" s="373">
        <v>558719</v>
      </c>
      <c r="I24" s="373">
        <v>40260342</v>
      </c>
      <c r="J24" s="373">
        <v>696541</v>
      </c>
      <c r="K24" s="373">
        <v>64101437</v>
      </c>
    </row>
    <row r="25" spans="1:11" s="377" customFormat="1" ht="9.75" customHeight="1">
      <c r="A25" s="374"/>
      <c r="B25" s="375"/>
      <c r="C25" s="378"/>
      <c r="D25" s="378"/>
      <c r="E25" s="378" t="s">
        <v>398</v>
      </c>
      <c r="F25" s="378"/>
      <c r="G25" s="376" t="s">
        <v>387</v>
      </c>
      <c r="H25" s="373">
        <v>117453</v>
      </c>
      <c r="I25" s="373">
        <v>4813444</v>
      </c>
      <c r="J25" s="373">
        <v>175142</v>
      </c>
      <c r="K25" s="373">
        <v>11658968</v>
      </c>
    </row>
    <row r="26" spans="1:11" s="377" customFormat="1" ht="9.75" customHeight="1">
      <c r="A26" s="374"/>
      <c r="B26" s="375"/>
      <c r="C26" s="375"/>
      <c r="D26" s="375"/>
      <c r="E26" s="378" t="s">
        <v>399</v>
      </c>
      <c r="F26" s="374"/>
      <c r="G26" s="376" t="s">
        <v>387</v>
      </c>
      <c r="H26" s="373">
        <v>279808</v>
      </c>
      <c r="I26" s="373">
        <v>23045760</v>
      </c>
      <c r="J26" s="373">
        <v>330712</v>
      </c>
      <c r="K26" s="373">
        <v>34431383</v>
      </c>
    </row>
    <row r="27" spans="1:11" s="377" customFormat="1" ht="9.75" customHeight="1">
      <c r="A27" s="374"/>
      <c r="B27" s="375"/>
      <c r="C27" s="375"/>
      <c r="D27" s="595" t="s">
        <v>400</v>
      </c>
      <c r="E27" s="595"/>
      <c r="F27" s="374"/>
      <c r="G27" s="376" t="s">
        <v>387</v>
      </c>
      <c r="H27" s="373">
        <v>18526</v>
      </c>
      <c r="I27" s="373">
        <v>13189232</v>
      </c>
      <c r="J27" s="373">
        <v>15128</v>
      </c>
      <c r="K27" s="373">
        <v>17612469</v>
      </c>
    </row>
    <row r="28" spans="1:11" s="377" customFormat="1" ht="9.75" customHeight="1">
      <c r="A28" s="374"/>
      <c r="B28" s="375"/>
      <c r="C28" s="375"/>
      <c r="D28" s="374"/>
      <c r="E28" s="378" t="s">
        <v>401</v>
      </c>
      <c r="F28" s="374"/>
      <c r="G28" s="376" t="s">
        <v>387</v>
      </c>
      <c r="H28" s="373">
        <v>17793</v>
      </c>
      <c r="I28" s="373">
        <v>12630181</v>
      </c>
      <c r="J28" s="373">
        <v>14748</v>
      </c>
      <c r="K28" s="373">
        <v>16049002</v>
      </c>
    </row>
    <row r="29" spans="1:11" s="379" customFormat="1" ht="9.75" customHeight="1">
      <c r="A29" s="374"/>
      <c r="B29" s="375"/>
      <c r="C29" s="378"/>
      <c r="D29" s="595" t="s">
        <v>402</v>
      </c>
      <c r="E29" s="595"/>
      <c r="F29" s="374"/>
      <c r="G29" s="376"/>
      <c r="H29" s="373"/>
      <c r="I29" s="373">
        <v>6897960</v>
      </c>
      <c r="J29" s="373"/>
      <c r="K29" s="373">
        <v>21023532</v>
      </c>
    </row>
    <row r="30" spans="1:11" s="377" customFormat="1" ht="9.75" customHeight="1">
      <c r="A30" s="374"/>
      <c r="B30" s="375"/>
      <c r="C30" s="595" t="s">
        <v>403</v>
      </c>
      <c r="D30" s="595"/>
      <c r="E30" s="595"/>
      <c r="F30" s="374"/>
      <c r="G30" s="376"/>
      <c r="H30" s="373"/>
      <c r="I30" s="373">
        <v>162353097</v>
      </c>
      <c r="J30" s="373"/>
      <c r="K30" s="373">
        <v>445982377</v>
      </c>
    </row>
    <row r="31" spans="1:11" s="377" customFormat="1" ht="9.75" customHeight="1">
      <c r="A31" s="374"/>
      <c r="B31" s="375"/>
      <c r="C31" s="375"/>
      <c r="D31" s="595" t="s">
        <v>404</v>
      </c>
      <c r="E31" s="595"/>
      <c r="F31" s="374"/>
      <c r="G31" s="376"/>
      <c r="H31" s="373"/>
      <c r="I31" s="373">
        <v>28045550</v>
      </c>
      <c r="J31" s="373"/>
      <c r="K31" s="373">
        <v>72004557</v>
      </c>
    </row>
    <row r="32" spans="1:11" s="377" customFormat="1" ht="9.75" customHeight="1">
      <c r="A32" s="374"/>
      <c r="B32" s="378"/>
      <c r="C32" s="378"/>
      <c r="D32" s="595" t="s">
        <v>405</v>
      </c>
      <c r="E32" s="595"/>
      <c r="F32" s="374"/>
      <c r="G32" s="376"/>
      <c r="H32" s="373"/>
      <c r="I32" s="373">
        <v>24567763</v>
      </c>
      <c r="J32" s="373"/>
      <c r="K32" s="373">
        <v>211728193</v>
      </c>
    </row>
    <row r="33" spans="1:11" s="377" customFormat="1" ht="9.75" customHeight="1">
      <c r="A33" s="374"/>
      <c r="B33" s="378"/>
      <c r="C33" s="378"/>
      <c r="D33" s="378"/>
      <c r="E33" s="378" t="s">
        <v>406</v>
      </c>
      <c r="F33" s="374"/>
      <c r="G33" s="376"/>
      <c r="H33" s="373"/>
      <c r="I33" s="373">
        <v>2917314</v>
      </c>
      <c r="J33" s="373"/>
      <c r="K33" s="373">
        <v>20206052</v>
      </c>
    </row>
    <row r="34" spans="1:11" s="377" customFormat="1" ht="9.75" customHeight="1">
      <c r="A34" s="374"/>
      <c r="B34" s="378"/>
      <c r="C34" s="378"/>
      <c r="D34" s="378"/>
      <c r="E34" s="378" t="s">
        <v>407</v>
      </c>
      <c r="F34" s="374"/>
      <c r="G34" s="376"/>
      <c r="H34" s="373"/>
      <c r="I34" s="373">
        <v>14624338</v>
      </c>
      <c r="J34" s="373"/>
      <c r="K34" s="373">
        <v>157667610</v>
      </c>
    </row>
    <row r="35" spans="1:11" s="377" customFormat="1" ht="9.75" customHeight="1">
      <c r="A35" s="374"/>
      <c r="B35" s="378"/>
      <c r="C35" s="378"/>
      <c r="D35" s="378"/>
      <c r="E35" s="378" t="s">
        <v>408</v>
      </c>
      <c r="F35" s="374"/>
      <c r="G35" s="376"/>
      <c r="H35" s="373"/>
      <c r="I35" s="373">
        <v>1701758</v>
      </c>
      <c r="J35" s="373"/>
      <c r="K35" s="373">
        <v>15005431</v>
      </c>
    </row>
    <row r="36" spans="1:11" s="377" customFormat="1" ht="9.75" customHeight="1">
      <c r="A36" s="374"/>
      <c r="B36" s="378"/>
      <c r="C36" s="378"/>
      <c r="D36" s="595" t="s">
        <v>409</v>
      </c>
      <c r="E36" s="595"/>
      <c r="F36" s="374"/>
      <c r="G36" s="376"/>
      <c r="H36" s="373"/>
      <c r="I36" s="373">
        <v>109739784</v>
      </c>
      <c r="J36" s="373"/>
      <c r="K36" s="373">
        <v>162249627</v>
      </c>
    </row>
    <row r="37" spans="1:11" s="377" customFormat="1" ht="9.75" customHeight="1">
      <c r="A37" s="374"/>
      <c r="B37" s="378"/>
      <c r="C37" s="378"/>
      <c r="D37" s="378"/>
      <c r="E37" s="378" t="s">
        <v>410</v>
      </c>
      <c r="F37" s="374"/>
      <c r="G37" s="376" t="s">
        <v>411</v>
      </c>
      <c r="H37" s="373">
        <v>116966</v>
      </c>
      <c r="I37" s="373">
        <v>84925580</v>
      </c>
      <c r="J37" s="373">
        <v>151135</v>
      </c>
      <c r="K37" s="373">
        <v>122156458</v>
      </c>
    </row>
    <row r="38" spans="1:11" s="377" customFormat="1" ht="9.75" customHeight="1">
      <c r="A38" s="374"/>
      <c r="B38" s="378"/>
      <c r="C38" s="378"/>
      <c r="D38" s="378"/>
      <c r="E38" s="378" t="s">
        <v>412</v>
      </c>
      <c r="F38" s="374"/>
      <c r="G38" s="376"/>
      <c r="H38" s="373"/>
      <c r="I38" s="373">
        <v>24385302</v>
      </c>
      <c r="J38" s="373"/>
      <c r="K38" s="373">
        <v>37056150</v>
      </c>
    </row>
    <row r="39" spans="1:11" s="377" customFormat="1" ht="9.75" customHeight="1">
      <c r="A39" s="374"/>
      <c r="B39" s="375"/>
      <c r="C39" s="595" t="s">
        <v>413</v>
      </c>
      <c r="D39" s="595"/>
      <c r="E39" s="595"/>
      <c r="F39" s="374"/>
      <c r="G39" s="376"/>
      <c r="H39" s="373"/>
      <c r="I39" s="373">
        <v>2690376</v>
      </c>
      <c r="J39" s="373"/>
      <c r="K39" s="373">
        <v>19022460</v>
      </c>
    </row>
    <row r="40" spans="1:11" s="377" customFormat="1" ht="9.75" customHeight="1">
      <c r="A40" s="374"/>
      <c r="B40" s="375"/>
      <c r="C40" s="595" t="s">
        <v>414</v>
      </c>
      <c r="D40" s="595"/>
      <c r="E40" s="595"/>
      <c r="F40" s="374"/>
      <c r="G40" s="376"/>
      <c r="H40" s="373"/>
      <c r="I40" s="373">
        <v>14701334</v>
      </c>
      <c r="J40" s="373"/>
      <c r="K40" s="373">
        <v>63320865</v>
      </c>
    </row>
    <row r="41" spans="1:11" s="377" customFormat="1" ht="9.75" customHeight="1">
      <c r="A41" s="374"/>
      <c r="B41" s="375"/>
      <c r="C41" s="374"/>
      <c r="D41" s="595" t="s">
        <v>415</v>
      </c>
      <c r="E41" s="595"/>
      <c r="F41" s="374"/>
      <c r="G41" s="376"/>
      <c r="H41" s="373"/>
      <c r="I41" s="373">
        <v>14646567</v>
      </c>
      <c r="J41" s="373"/>
      <c r="K41" s="373">
        <v>62959155</v>
      </c>
    </row>
    <row r="42" spans="1:11" s="371" customFormat="1" ht="10.5" customHeight="1">
      <c r="A42" s="367"/>
      <c r="B42" s="597" t="s">
        <v>416</v>
      </c>
      <c r="C42" s="597"/>
      <c r="D42" s="597"/>
      <c r="E42" s="597"/>
      <c r="F42" s="368"/>
      <c r="G42" s="380"/>
      <c r="H42" s="381"/>
      <c r="I42" s="381">
        <v>970112961</v>
      </c>
      <c r="J42" s="381"/>
      <c r="K42" s="381">
        <v>1365817111</v>
      </c>
    </row>
    <row r="43" spans="1:11" s="377" customFormat="1" ht="9.75" customHeight="1">
      <c r="A43" s="374"/>
      <c r="B43" s="374"/>
      <c r="C43" s="595" t="s">
        <v>383</v>
      </c>
      <c r="D43" s="595"/>
      <c r="E43" s="595"/>
      <c r="F43" s="374"/>
      <c r="G43" s="376"/>
      <c r="H43" s="373"/>
      <c r="I43" s="373">
        <v>31869613</v>
      </c>
      <c r="J43" s="373"/>
      <c r="K43" s="373">
        <v>28463754</v>
      </c>
    </row>
    <row r="44" spans="1:11" s="377" customFormat="1" ht="9.75" customHeight="1">
      <c r="A44" s="374"/>
      <c r="B44" s="374"/>
      <c r="C44" s="375"/>
      <c r="D44" s="595" t="s">
        <v>417</v>
      </c>
      <c r="E44" s="595"/>
      <c r="F44" s="374"/>
      <c r="G44" s="376" t="s">
        <v>418</v>
      </c>
      <c r="H44" s="373">
        <v>97758483</v>
      </c>
      <c r="I44" s="373">
        <v>14851758</v>
      </c>
      <c r="J44" s="373">
        <v>87635514</v>
      </c>
      <c r="K44" s="373">
        <v>13846574</v>
      </c>
    </row>
    <row r="45" spans="1:11" s="377" customFormat="1" ht="9.75" customHeight="1">
      <c r="A45" s="374"/>
      <c r="B45" s="374"/>
      <c r="C45" s="375"/>
      <c r="D45" s="378"/>
      <c r="E45" s="378" t="s">
        <v>419</v>
      </c>
      <c r="F45" s="374"/>
      <c r="G45" s="376" t="s">
        <v>418</v>
      </c>
      <c r="H45" s="373">
        <v>84364737</v>
      </c>
      <c r="I45" s="373">
        <v>13244902</v>
      </c>
      <c r="J45" s="373">
        <v>73855159</v>
      </c>
      <c r="K45" s="373">
        <v>11882378</v>
      </c>
    </row>
    <row r="46" spans="1:11" s="377" customFormat="1" ht="9.75" customHeight="1">
      <c r="A46" s="374"/>
      <c r="B46" s="374"/>
      <c r="C46" s="595" t="s">
        <v>384</v>
      </c>
      <c r="D46" s="595"/>
      <c r="E46" s="595"/>
      <c r="F46" s="374"/>
      <c r="G46" s="376"/>
      <c r="H46" s="373"/>
      <c r="I46" s="373">
        <v>323613</v>
      </c>
      <c r="J46" s="373"/>
      <c r="K46" s="373">
        <v>570850</v>
      </c>
    </row>
    <row r="47" spans="1:11" s="377" customFormat="1" ht="9.75" customHeight="1">
      <c r="A47" s="374"/>
      <c r="B47" s="374"/>
      <c r="C47" s="595" t="s">
        <v>420</v>
      </c>
      <c r="D47" s="595"/>
      <c r="E47" s="595"/>
      <c r="F47" s="374"/>
      <c r="G47" s="376"/>
      <c r="H47" s="373"/>
      <c r="I47" s="373">
        <v>4877712</v>
      </c>
      <c r="J47" s="373"/>
      <c r="K47" s="373">
        <v>6666133</v>
      </c>
    </row>
    <row r="48" spans="1:11" s="377" customFormat="1" ht="9.75" customHeight="1">
      <c r="A48" s="374"/>
      <c r="B48" s="374"/>
      <c r="C48" s="595" t="s">
        <v>388</v>
      </c>
      <c r="D48" s="595"/>
      <c r="E48" s="595"/>
      <c r="F48" s="374"/>
      <c r="G48" s="376"/>
      <c r="H48" s="373"/>
      <c r="I48" s="373">
        <v>829283669</v>
      </c>
      <c r="J48" s="373"/>
      <c r="K48" s="373">
        <v>1050881485</v>
      </c>
    </row>
    <row r="49" spans="1:11" s="377" customFormat="1" ht="9.75" customHeight="1">
      <c r="A49" s="374"/>
      <c r="B49" s="374"/>
      <c r="C49" s="375"/>
      <c r="D49" s="595" t="s">
        <v>389</v>
      </c>
      <c r="E49" s="595"/>
      <c r="F49" s="374"/>
      <c r="G49" s="376"/>
      <c r="H49" s="373"/>
      <c r="I49" s="373">
        <v>472181011</v>
      </c>
      <c r="J49" s="373"/>
      <c r="K49" s="373">
        <v>570394362</v>
      </c>
    </row>
    <row r="50" spans="1:11" s="377" customFormat="1" ht="9.75" customHeight="1">
      <c r="A50" s="374"/>
      <c r="B50" s="374"/>
      <c r="C50" s="375"/>
      <c r="D50" s="375"/>
      <c r="E50" s="378" t="s">
        <v>421</v>
      </c>
      <c r="F50" s="374"/>
      <c r="G50" s="376" t="s">
        <v>422</v>
      </c>
      <c r="H50" s="373">
        <v>12005578</v>
      </c>
      <c r="I50" s="373">
        <v>386273115</v>
      </c>
      <c r="J50" s="373">
        <v>8406566</v>
      </c>
      <c r="K50" s="373">
        <v>410031260</v>
      </c>
    </row>
    <row r="51" spans="1:11" s="377" customFormat="1" ht="9.75" customHeight="1">
      <c r="A51" s="374"/>
      <c r="B51" s="374"/>
      <c r="C51" s="375"/>
      <c r="D51" s="375"/>
      <c r="E51" s="378" t="s">
        <v>390</v>
      </c>
      <c r="F51" s="374"/>
      <c r="G51" s="376"/>
      <c r="H51" s="373"/>
      <c r="I51" s="373">
        <v>85907896</v>
      </c>
      <c r="J51" s="373"/>
      <c r="K51" s="373">
        <v>160363102</v>
      </c>
    </row>
    <row r="52" spans="1:11" s="377" customFormat="1" ht="9.75" customHeight="1">
      <c r="A52" s="374"/>
      <c r="B52" s="374"/>
      <c r="C52" s="375"/>
      <c r="D52" s="595" t="s">
        <v>423</v>
      </c>
      <c r="E52" s="595"/>
      <c r="F52" s="374"/>
      <c r="G52" s="376" t="s">
        <v>387</v>
      </c>
      <c r="H52" s="373">
        <v>8256013</v>
      </c>
      <c r="I52" s="382">
        <v>355650585</v>
      </c>
      <c r="J52" s="373">
        <v>8122056</v>
      </c>
      <c r="K52" s="382">
        <v>478026731</v>
      </c>
    </row>
    <row r="53" spans="1:11" s="377" customFormat="1" ht="9.75" customHeight="1">
      <c r="A53" s="374"/>
      <c r="B53" s="374"/>
      <c r="C53" s="375"/>
      <c r="D53" s="375"/>
      <c r="E53" s="378" t="s">
        <v>424</v>
      </c>
      <c r="F53" s="374"/>
      <c r="G53" s="376" t="s">
        <v>387</v>
      </c>
      <c r="H53" s="373">
        <v>8256013</v>
      </c>
      <c r="I53" s="373">
        <v>355650585</v>
      </c>
      <c r="J53" s="373">
        <v>8122056</v>
      </c>
      <c r="K53" s="373">
        <v>478026731</v>
      </c>
    </row>
    <row r="54" spans="1:11" s="377" customFormat="1" ht="9.75" customHeight="1">
      <c r="A54" s="374"/>
      <c r="B54" s="374"/>
      <c r="C54" s="595" t="s">
        <v>391</v>
      </c>
      <c r="D54" s="595"/>
      <c r="E54" s="595"/>
      <c r="F54" s="374"/>
      <c r="G54" s="376" t="s">
        <v>387</v>
      </c>
      <c r="H54" s="373">
        <v>38937</v>
      </c>
      <c r="I54" s="373">
        <v>4269657</v>
      </c>
      <c r="J54" s="373">
        <v>35623</v>
      </c>
      <c r="K54" s="373">
        <v>5407411</v>
      </c>
    </row>
    <row r="55" spans="1:11" s="377" customFormat="1" ht="9.75" customHeight="1">
      <c r="A55" s="374"/>
      <c r="B55" s="374"/>
      <c r="C55" s="595" t="s">
        <v>392</v>
      </c>
      <c r="D55" s="595"/>
      <c r="E55" s="595"/>
      <c r="F55" s="374"/>
      <c r="G55" s="376"/>
      <c r="H55" s="373"/>
      <c r="I55" s="373">
        <v>8133297</v>
      </c>
      <c r="J55" s="373"/>
      <c r="K55" s="373">
        <v>16263648</v>
      </c>
    </row>
    <row r="56" spans="1:11" s="377" customFormat="1" ht="9.75" customHeight="1">
      <c r="A56" s="374"/>
      <c r="B56" s="374"/>
      <c r="C56" s="375"/>
      <c r="D56" s="595" t="s">
        <v>425</v>
      </c>
      <c r="E56" s="595"/>
      <c r="F56" s="374"/>
      <c r="G56" s="376"/>
      <c r="H56" s="373"/>
      <c r="I56" s="373">
        <v>5530180</v>
      </c>
      <c r="J56" s="373"/>
      <c r="K56" s="373">
        <v>9259365</v>
      </c>
    </row>
    <row r="57" spans="1:11" s="377" customFormat="1" ht="9.75" customHeight="1">
      <c r="A57" s="374"/>
      <c r="B57" s="374"/>
      <c r="C57" s="595" t="s">
        <v>396</v>
      </c>
      <c r="D57" s="595"/>
      <c r="E57" s="595"/>
      <c r="F57" s="374"/>
      <c r="G57" s="376"/>
      <c r="H57" s="373"/>
      <c r="I57" s="373">
        <v>61029125</v>
      </c>
      <c r="J57" s="373"/>
      <c r="K57" s="373">
        <v>89196449</v>
      </c>
    </row>
    <row r="58" spans="1:11" s="377" customFormat="1" ht="9.75" customHeight="1">
      <c r="A58" s="374"/>
      <c r="B58" s="374"/>
      <c r="C58" s="375"/>
      <c r="D58" s="595" t="s">
        <v>426</v>
      </c>
      <c r="E58" s="595"/>
      <c r="F58" s="374"/>
      <c r="G58" s="376"/>
      <c r="H58" s="373"/>
      <c r="I58" s="373">
        <v>11406894</v>
      </c>
      <c r="J58" s="373"/>
      <c r="K58" s="373">
        <v>14676127</v>
      </c>
    </row>
    <row r="59" spans="1:11" s="377" customFormat="1" ht="9.75" customHeight="1">
      <c r="A59" s="374"/>
      <c r="B59" s="374"/>
      <c r="C59" s="375"/>
      <c r="D59" s="375"/>
      <c r="E59" s="378" t="s">
        <v>427</v>
      </c>
      <c r="F59" s="374"/>
      <c r="G59" s="376"/>
      <c r="H59" s="373"/>
      <c r="I59" s="373">
        <v>8534182</v>
      </c>
      <c r="J59" s="373"/>
      <c r="K59" s="373">
        <v>11327437</v>
      </c>
    </row>
    <row r="60" spans="1:11" s="377" customFormat="1" ht="9.75" customHeight="1">
      <c r="A60" s="374"/>
      <c r="B60" s="374"/>
      <c r="C60" s="375"/>
      <c r="D60" s="595" t="s">
        <v>397</v>
      </c>
      <c r="E60" s="595"/>
      <c r="F60" s="374"/>
      <c r="G60" s="376" t="s">
        <v>387</v>
      </c>
      <c r="H60" s="373">
        <v>461525</v>
      </c>
      <c r="I60" s="373">
        <v>36821740</v>
      </c>
      <c r="J60" s="373">
        <v>481115</v>
      </c>
      <c r="K60" s="373">
        <v>52865374</v>
      </c>
    </row>
    <row r="61" spans="1:11" s="377" customFormat="1" ht="9.75" customHeight="1">
      <c r="A61" s="374"/>
      <c r="B61" s="374"/>
      <c r="C61" s="375"/>
      <c r="D61" s="375"/>
      <c r="E61" s="378" t="s">
        <v>399</v>
      </c>
      <c r="F61" s="374"/>
      <c r="G61" s="376" t="s">
        <v>387</v>
      </c>
      <c r="H61" s="373">
        <v>411560</v>
      </c>
      <c r="I61" s="373">
        <v>32431264</v>
      </c>
      <c r="J61" s="373">
        <v>420036</v>
      </c>
      <c r="K61" s="373">
        <v>46289415</v>
      </c>
    </row>
    <row r="62" spans="1:11" s="377" customFormat="1" ht="9.75" customHeight="1">
      <c r="A62" s="374"/>
      <c r="B62" s="374"/>
      <c r="C62" s="375"/>
      <c r="D62" s="595" t="s">
        <v>402</v>
      </c>
      <c r="E62" s="595"/>
      <c r="F62" s="374"/>
      <c r="G62" s="376"/>
      <c r="H62" s="373"/>
      <c r="I62" s="373">
        <v>5579247</v>
      </c>
      <c r="J62" s="373"/>
      <c r="K62" s="373">
        <v>11236144</v>
      </c>
    </row>
    <row r="63" spans="1:11" s="377" customFormat="1" ht="9.75" customHeight="1">
      <c r="A63" s="374"/>
      <c r="B63" s="374"/>
      <c r="C63" s="595" t="s">
        <v>403</v>
      </c>
      <c r="D63" s="595"/>
      <c r="E63" s="595"/>
      <c r="F63" s="374"/>
      <c r="G63" s="376"/>
      <c r="H63" s="373"/>
      <c r="I63" s="373">
        <v>14470604</v>
      </c>
      <c r="J63" s="373"/>
      <c r="K63" s="373">
        <v>118929616</v>
      </c>
    </row>
    <row r="64" spans="1:11" s="377" customFormat="1" ht="9.75" customHeight="1">
      <c r="A64" s="374"/>
      <c r="B64" s="374"/>
      <c r="C64" s="378"/>
      <c r="D64" s="595" t="s">
        <v>428</v>
      </c>
      <c r="E64" s="596"/>
      <c r="F64" s="374"/>
      <c r="G64" s="376"/>
      <c r="H64" s="373"/>
      <c r="I64" s="373">
        <v>5161368</v>
      </c>
      <c r="J64" s="373"/>
      <c r="K64" s="373">
        <v>51408336</v>
      </c>
    </row>
    <row r="65" spans="1:11" s="377" customFormat="1" ht="9.75" customHeight="1">
      <c r="A65" s="374"/>
      <c r="B65" s="374"/>
      <c r="C65" s="378"/>
      <c r="D65" s="378"/>
      <c r="E65" s="378" t="s">
        <v>429</v>
      </c>
      <c r="F65" s="374"/>
      <c r="G65" s="376" t="s">
        <v>387</v>
      </c>
      <c r="H65" s="373">
        <v>286</v>
      </c>
      <c r="I65" s="373">
        <v>1773128</v>
      </c>
      <c r="J65" s="373">
        <v>339</v>
      </c>
      <c r="K65" s="373">
        <v>18420900</v>
      </c>
    </row>
    <row r="66" spans="1:11" s="377" customFormat="1" ht="9.75" customHeight="1">
      <c r="A66" s="374"/>
      <c r="B66" s="374"/>
      <c r="C66" s="378"/>
      <c r="D66" s="595" t="s">
        <v>405</v>
      </c>
      <c r="E66" s="596"/>
      <c r="F66" s="374"/>
      <c r="G66" s="376"/>
      <c r="H66" s="373"/>
      <c r="I66" s="373">
        <v>6816689</v>
      </c>
      <c r="J66" s="373"/>
      <c r="K66" s="373">
        <v>63133010</v>
      </c>
    </row>
    <row r="67" spans="1:11" s="377" customFormat="1" ht="9.75" customHeight="1">
      <c r="A67" s="374"/>
      <c r="B67" s="374"/>
      <c r="C67" s="378"/>
      <c r="D67" s="378"/>
      <c r="E67" s="378" t="s">
        <v>407</v>
      </c>
      <c r="F67" s="374"/>
      <c r="G67" s="376"/>
      <c r="H67" s="373"/>
      <c r="I67" s="373">
        <v>946753</v>
      </c>
      <c r="J67" s="373"/>
      <c r="K67" s="373">
        <v>20337553</v>
      </c>
    </row>
    <row r="68" spans="1:11" s="377" customFormat="1" ht="9.75" customHeight="1">
      <c r="A68" s="374"/>
      <c r="B68" s="374"/>
      <c r="C68" s="378"/>
      <c r="D68" s="378"/>
      <c r="E68" s="378" t="s">
        <v>408</v>
      </c>
      <c r="F68" s="374"/>
      <c r="G68" s="376"/>
      <c r="H68" s="373"/>
      <c r="I68" s="373">
        <v>1194796</v>
      </c>
      <c r="J68" s="373"/>
      <c r="K68" s="373">
        <v>10574730</v>
      </c>
    </row>
    <row r="69" spans="1:11" s="377" customFormat="1" ht="9.75" customHeight="1">
      <c r="A69" s="374"/>
      <c r="B69" s="374"/>
      <c r="C69" s="595" t="s">
        <v>413</v>
      </c>
      <c r="D69" s="595"/>
      <c r="E69" s="595"/>
      <c r="F69" s="374"/>
      <c r="G69" s="376"/>
      <c r="H69" s="373"/>
      <c r="I69" s="373">
        <v>14178844</v>
      </c>
      <c r="J69" s="373"/>
      <c r="K69" s="373">
        <v>41386870</v>
      </c>
    </row>
    <row r="70" spans="1:11" s="377" customFormat="1" ht="9.75" customHeight="1">
      <c r="A70" s="374"/>
      <c r="B70" s="374"/>
      <c r="C70" s="378"/>
      <c r="D70" s="595" t="s">
        <v>430</v>
      </c>
      <c r="E70" s="596"/>
      <c r="F70" s="374"/>
      <c r="G70" s="376"/>
      <c r="H70" s="373"/>
      <c r="I70" s="373">
        <v>1718194</v>
      </c>
      <c r="J70" s="373"/>
      <c r="K70" s="373">
        <v>13516732</v>
      </c>
    </row>
    <row r="71" spans="1:11" s="377" customFormat="1" ht="9.75" customHeight="1">
      <c r="A71" s="374"/>
      <c r="B71" s="374"/>
      <c r="C71" s="378"/>
      <c r="D71" s="378"/>
      <c r="E71" s="378" t="s">
        <v>431</v>
      </c>
      <c r="F71" s="374"/>
      <c r="G71" s="376"/>
      <c r="H71" s="373"/>
      <c r="I71" s="373">
        <v>1518442</v>
      </c>
      <c r="J71" s="373"/>
      <c r="K71" s="373">
        <v>11673900</v>
      </c>
    </row>
    <row r="72" spans="1:11" s="377" customFormat="1" ht="9.75" customHeight="1">
      <c r="A72" s="374"/>
      <c r="B72" s="374"/>
      <c r="C72" s="378"/>
      <c r="D72" s="595" t="s">
        <v>432</v>
      </c>
      <c r="E72" s="596"/>
      <c r="F72" s="374"/>
      <c r="G72" s="376"/>
      <c r="H72" s="373"/>
      <c r="I72" s="373">
        <v>5447120</v>
      </c>
      <c r="J72" s="373"/>
      <c r="K72" s="373">
        <v>14285301</v>
      </c>
    </row>
    <row r="73" spans="1:11" s="377" customFormat="1" ht="9.75" customHeight="1">
      <c r="A73" s="374"/>
      <c r="B73" s="374"/>
      <c r="C73" s="595" t="s">
        <v>414</v>
      </c>
      <c r="D73" s="595"/>
      <c r="E73" s="595"/>
      <c r="F73" s="374"/>
      <c r="G73" s="376"/>
      <c r="H73" s="373"/>
      <c r="I73" s="373">
        <v>1676827</v>
      </c>
      <c r="J73" s="373"/>
      <c r="K73" s="373">
        <v>8050895</v>
      </c>
    </row>
    <row r="74" spans="1:11" s="1" customFormat="1" ht="3" customHeight="1" thickBot="1">
      <c r="A74" s="383"/>
      <c r="B74" s="383"/>
      <c r="C74" s="383"/>
      <c r="D74" s="383"/>
      <c r="E74" s="383"/>
      <c r="F74" s="383"/>
      <c r="G74" s="384"/>
      <c r="H74" s="385"/>
      <c r="I74" s="385"/>
      <c r="J74" s="386"/>
      <c r="K74" s="386"/>
    </row>
    <row r="75" spans="1:11" s="12" customFormat="1" ht="15" customHeight="1">
      <c r="A75" s="308" t="s">
        <v>327</v>
      </c>
      <c r="B75" s="308"/>
      <c r="C75" s="308"/>
      <c r="D75" s="308"/>
      <c r="E75" s="308"/>
      <c r="F75" s="308"/>
      <c r="G75" s="308"/>
      <c r="H75" s="308"/>
      <c r="I75" s="308"/>
      <c r="J75" s="308"/>
      <c r="K75" s="308"/>
    </row>
  </sheetData>
  <mergeCells count="48">
    <mergeCell ref="C18:E18"/>
    <mergeCell ref="A3:K5"/>
    <mergeCell ref="A7:F8"/>
    <mergeCell ref="H7:I7"/>
    <mergeCell ref="J7:K7"/>
    <mergeCell ref="B10:E10"/>
    <mergeCell ref="C11:E11"/>
    <mergeCell ref="C12:E12"/>
    <mergeCell ref="C13:E13"/>
    <mergeCell ref="D14:E14"/>
    <mergeCell ref="C15:E15"/>
    <mergeCell ref="D16:E16"/>
    <mergeCell ref="C39:E39"/>
    <mergeCell ref="C19:E19"/>
    <mergeCell ref="D20:E20"/>
    <mergeCell ref="D22:E22"/>
    <mergeCell ref="C23:E23"/>
    <mergeCell ref="D24:E24"/>
    <mergeCell ref="D27:E27"/>
    <mergeCell ref="D29:E29"/>
    <mergeCell ref="C30:E30"/>
    <mergeCell ref="D31:E31"/>
    <mergeCell ref="D32:E32"/>
    <mergeCell ref="D36:E36"/>
    <mergeCell ref="C55:E55"/>
    <mergeCell ref="C40:E40"/>
    <mergeCell ref="D41:E41"/>
    <mergeCell ref="B42:E42"/>
    <mergeCell ref="C43:E43"/>
    <mergeCell ref="D44:E44"/>
    <mergeCell ref="C46:E46"/>
    <mergeCell ref="C47:E47"/>
    <mergeCell ref="C48:E48"/>
    <mergeCell ref="D49:E49"/>
    <mergeCell ref="D52:E52"/>
    <mergeCell ref="C54:E54"/>
    <mergeCell ref="C73:E73"/>
    <mergeCell ref="D56:E56"/>
    <mergeCell ref="C57:E57"/>
    <mergeCell ref="D58:E58"/>
    <mergeCell ref="D60:E60"/>
    <mergeCell ref="D62:E62"/>
    <mergeCell ref="C63:E63"/>
    <mergeCell ref="D64:E64"/>
    <mergeCell ref="D66:E66"/>
    <mergeCell ref="C69:E69"/>
    <mergeCell ref="D70:E70"/>
    <mergeCell ref="D72:E72"/>
  </mergeCells>
  <phoneticPr fontId="5"/>
  <printOptions horizontalCentered="1"/>
  <pageMargins left="0.59055118110236227" right="0.59055118110236227" top="0.59055118110236227"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zoomScaleNormal="100" zoomScaleSheetLayoutView="100" workbookViewId="0"/>
  </sheetViews>
  <sheetFormatPr defaultRowHeight="12"/>
  <cols>
    <col min="1" max="1" width="0.625" style="173" customWidth="1"/>
    <col min="2" max="2" width="1.875" style="173" customWidth="1"/>
    <col min="3" max="3" width="15.25" style="173" customWidth="1"/>
    <col min="4" max="4" width="0.625" style="173" customWidth="1"/>
    <col min="5" max="5" width="3.75" style="173" customWidth="1"/>
    <col min="6" max="6" width="10.375" style="173" customWidth="1"/>
    <col min="7" max="7" width="12.25" style="173" bestFit="1" customWidth="1"/>
    <col min="8" max="8" width="0.875" style="173" customWidth="1"/>
    <col min="9" max="9" width="1.875" style="173" customWidth="1"/>
    <col min="10" max="10" width="15.125" style="173" customWidth="1"/>
    <col min="11" max="11" width="0.875" style="173" customWidth="1"/>
    <col min="12" max="12" width="3.75" style="173" customWidth="1"/>
    <col min="13" max="13" width="10.5" style="173" bestFit="1" customWidth="1"/>
    <col min="14" max="14" width="11.75" style="173" customWidth="1"/>
    <col min="15" max="16384" width="9" style="173"/>
  </cols>
  <sheetData>
    <row r="1" spans="1:15" ht="18" customHeight="1">
      <c r="A1" s="4" t="s">
        <v>495</v>
      </c>
      <c r="D1" s="4"/>
      <c r="E1" s="4"/>
      <c r="F1" s="68"/>
      <c r="G1" s="68"/>
      <c r="H1" s="68"/>
      <c r="I1" s="68"/>
      <c r="J1" s="68"/>
      <c r="K1" s="68"/>
      <c r="L1" s="68"/>
    </row>
    <row r="2" spans="1:15" ht="7.5" customHeight="1"/>
    <row r="3" spans="1:15" s="68" customFormat="1" ht="11.1" customHeight="1">
      <c r="A3" s="607" t="s">
        <v>433</v>
      </c>
      <c r="B3" s="607"/>
      <c r="C3" s="607"/>
      <c r="D3" s="607"/>
      <c r="E3" s="607"/>
      <c r="F3" s="607"/>
      <c r="G3" s="607"/>
      <c r="H3" s="607"/>
      <c r="I3" s="607"/>
      <c r="J3" s="607"/>
      <c r="K3" s="607"/>
      <c r="L3" s="607"/>
      <c r="M3" s="607"/>
      <c r="N3" s="607"/>
    </row>
    <row r="4" spans="1:15" s="68" customFormat="1" ht="11.1" customHeight="1">
      <c r="A4" s="607"/>
      <c r="B4" s="607"/>
      <c r="C4" s="607"/>
      <c r="D4" s="607"/>
      <c r="E4" s="607"/>
      <c r="F4" s="607"/>
      <c r="G4" s="607"/>
      <c r="H4" s="607"/>
      <c r="I4" s="607"/>
      <c r="J4" s="607"/>
      <c r="K4" s="607"/>
      <c r="L4" s="607"/>
      <c r="M4" s="607"/>
      <c r="N4" s="607"/>
    </row>
    <row r="5" spans="1:15" ht="4.5" customHeight="1"/>
    <row r="6" spans="1:15" s="12" customFormat="1" ht="14.1" customHeight="1" thickBot="1">
      <c r="A6" s="12" t="s">
        <v>330</v>
      </c>
      <c r="N6" s="213" t="s">
        <v>379</v>
      </c>
    </row>
    <row r="7" spans="1:15" s="1" customFormat="1" ht="19.5" customHeight="1">
      <c r="A7" s="229"/>
      <c r="B7" s="608" t="s">
        <v>434</v>
      </c>
      <c r="C7" s="609"/>
      <c r="D7" s="229"/>
      <c r="E7" s="388" t="s">
        <v>377</v>
      </c>
      <c r="F7" s="493" t="s">
        <v>377</v>
      </c>
      <c r="G7" s="502" t="s">
        <v>381</v>
      </c>
      <c r="H7" s="389"/>
      <c r="I7" s="608" t="s">
        <v>434</v>
      </c>
      <c r="J7" s="609"/>
      <c r="K7" s="229"/>
      <c r="L7" s="388" t="s">
        <v>377</v>
      </c>
      <c r="M7" s="493" t="s">
        <v>377</v>
      </c>
      <c r="N7" s="493" t="s">
        <v>381</v>
      </c>
    </row>
    <row r="8" spans="1:15" s="1" customFormat="1" ht="18.75" customHeight="1">
      <c r="A8" s="390"/>
      <c r="B8" s="610"/>
      <c r="C8" s="610"/>
      <c r="D8" s="390"/>
      <c r="E8" s="391" t="s">
        <v>380</v>
      </c>
      <c r="F8" s="611"/>
      <c r="G8" s="612"/>
      <c r="H8" s="390"/>
      <c r="I8" s="610"/>
      <c r="J8" s="610"/>
      <c r="K8" s="390"/>
      <c r="L8" s="391" t="s">
        <v>380</v>
      </c>
      <c r="M8" s="611"/>
      <c r="N8" s="611"/>
      <c r="O8" s="6"/>
    </row>
    <row r="9" spans="1:15" s="1" customFormat="1" ht="3" customHeight="1">
      <c r="A9" s="93"/>
      <c r="B9" s="392"/>
      <c r="C9" s="392"/>
      <c r="D9" s="93"/>
      <c r="E9" s="30"/>
      <c r="F9" s="73"/>
      <c r="G9" s="393"/>
      <c r="H9" s="93"/>
      <c r="I9" s="207"/>
      <c r="J9" s="207"/>
      <c r="K9" s="93"/>
      <c r="L9" s="345"/>
      <c r="M9" s="394"/>
      <c r="N9" s="394"/>
      <c r="O9" s="6"/>
    </row>
    <row r="10" spans="1:15" s="101" customFormat="1" ht="18.75" customHeight="1">
      <c r="B10" s="514" t="s">
        <v>423</v>
      </c>
      <c r="C10" s="514"/>
      <c r="D10" s="395"/>
      <c r="E10" s="396" t="s">
        <v>435</v>
      </c>
      <c r="F10" s="397">
        <v>8122056</v>
      </c>
      <c r="G10" s="398">
        <v>478026731</v>
      </c>
      <c r="H10" s="1"/>
      <c r="I10" s="514" t="s">
        <v>429</v>
      </c>
      <c r="J10" s="514"/>
      <c r="K10" s="395"/>
      <c r="L10" s="396" t="s">
        <v>435</v>
      </c>
      <c r="M10" s="397">
        <v>339</v>
      </c>
      <c r="N10" s="399">
        <v>18420900</v>
      </c>
    </row>
    <row r="11" spans="1:15" s="1" customFormat="1" ht="18.75" customHeight="1">
      <c r="B11" s="12"/>
      <c r="C11" s="87" t="s">
        <v>436</v>
      </c>
      <c r="E11" s="30"/>
      <c r="F11" s="400">
        <v>1956523</v>
      </c>
      <c r="G11" s="401">
        <v>126284985</v>
      </c>
      <c r="I11" s="12"/>
      <c r="J11" s="87" t="s">
        <v>436</v>
      </c>
      <c r="L11" s="30"/>
      <c r="M11" s="400">
        <v>32</v>
      </c>
      <c r="N11" s="402">
        <v>15627190</v>
      </c>
    </row>
    <row r="12" spans="1:15" s="1" customFormat="1" ht="18.75" customHeight="1">
      <c r="B12" s="12"/>
      <c r="C12" s="87" t="s">
        <v>349</v>
      </c>
      <c r="E12" s="30"/>
      <c r="F12" s="400">
        <v>1662703</v>
      </c>
      <c r="G12" s="401">
        <v>93242224</v>
      </c>
      <c r="I12" s="12"/>
      <c r="J12" s="87" t="s">
        <v>437</v>
      </c>
      <c r="L12" s="30"/>
      <c r="M12" s="400">
        <v>0</v>
      </c>
      <c r="N12" s="402">
        <v>546920</v>
      </c>
    </row>
    <row r="13" spans="1:15" s="1" customFormat="1" ht="18.75" customHeight="1">
      <c r="B13" s="12"/>
      <c r="C13" s="87" t="s">
        <v>369</v>
      </c>
      <c r="E13" s="30"/>
      <c r="F13" s="400">
        <v>1027119</v>
      </c>
      <c r="G13" s="401">
        <v>52105373</v>
      </c>
      <c r="I13" s="12"/>
      <c r="J13" s="87" t="s">
        <v>438</v>
      </c>
      <c r="L13" s="30"/>
      <c r="M13" s="400">
        <v>210</v>
      </c>
      <c r="N13" s="402">
        <v>476018</v>
      </c>
    </row>
    <row r="14" spans="1:15" s="1" customFormat="1" ht="18.75" customHeight="1">
      <c r="B14" s="12"/>
      <c r="C14" s="87" t="s">
        <v>439</v>
      </c>
      <c r="E14" s="30"/>
      <c r="F14" s="400">
        <v>657006</v>
      </c>
      <c r="G14" s="401">
        <v>48458036</v>
      </c>
      <c r="I14" s="12"/>
      <c r="J14" s="87" t="s">
        <v>440</v>
      </c>
      <c r="L14" s="30"/>
      <c r="M14" s="400">
        <v>13</v>
      </c>
      <c r="N14" s="402">
        <v>320190</v>
      </c>
    </row>
    <row r="15" spans="1:15" s="1" customFormat="1" ht="18.75" customHeight="1">
      <c r="B15" s="12"/>
      <c r="C15" s="403" t="s">
        <v>350</v>
      </c>
      <c r="E15" s="30"/>
      <c r="F15" s="400">
        <v>676954</v>
      </c>
      <c r="G15" s="401">
        <v>36980590</v>
      </c>
      <c r="I15" s="12"/>
      <c r="J15" s="403" t="s">
        <v>441</v>
      </c>
      <c r="L15" s="30"/>
      <c r="M15" s="400">
        <v>0</v>
      </c>
      <c r="N15" s="402">
        <v>234454</v>
      </c>
    </row>
    <row r="16" spans="1:15" s="1" customFormat="1" ht="15.75" customHeight="1">
      <c r="B16" s="12"/>
      <c r="C16" s="404"/>
      <c r="D16" s="35"/>
      <c r="E16" s="60"/>
      <c r="F16" s="400"/>
      <c r="G16" s="401"/>
      <c r="I16" s="12"/>
      <c r="J16" s="404"/>
      <c r="K16" s="35"/>
      <c r="L16" s="60"/>
      <c r="M16" s="400"/>
      <c r="N16" s="402"/>
    </row>
    <row r="17" spans="2:14" s="101" customFormat="1" ht="18.75" customHeight="1">
      <c r="B17" s="496" t="s">
        <v>421</v>
      </c>
      <c r="C17" s="496"/>
      <c r="D17" s="405"/>
      <c r="E17" s="396" t="s">
        <v>442</v>
      </c>
      <c r="F17" s="406">
        <v>8406566</v>
      </c>
      <c r="G17" s="407">
        <v>410031260</v>
      </c>
      <c r="H17" s="1"/>
      <c r="I17" s="496" t="s">
        <v>443</v>
      </c>
      <c r="J17" s="496"/>
      <c r="K17" s="323"/>
      <c r="L17" s="30"/>
      <c r="M17" s="408"/>
      <c r="N17" s="409">
        <v>14676127</v>
      </c>
    </row>
    <row r="18" spans="2:14" s="1" customFormat="1" ht="18.75" customHeight="1">
      <c r="B18" s="12"/>
      <c r="C18" s="87" t="s">
        <v>370</v>
      </c>
      <c r="E18" s="30"/>
      <c r="F18" s="400">
        <v>3707981</v>
      </c>
      <c r="G18" s="401">
        <v>181660351</v>
      </c>
      <c r="I18" s="69"/>
      <c r="J18" s="139" t="s">
        <v>444</v>
      </c>
      <c r="K18" s="323"/>
      <c r="L18" s="30"/>
      <c r="M18" s="410"/>
      <c r="N18" s="411"/>
    </row>
    <row r="19" spans="2:14" s="1" customFormat="1" ht="18.75" customHeight="1">
      <c r="B19" s="12"/>
      <c r="C19" s="87" t="s">
        <v>366</v>
      </c>
      <c r="E19" s="30"/>
      <c r="F19" s="400">
        <v>3043984</v>
      </c>
      <c r="G19" s="401">
        <v>147425049</v>
      </c>
      <c r="I19" s="139"/>
      <c r="J19" s="87" t="s">
        <v>342</v>
      </c>
      <c r="K19" s="349"/>
      <c r="L19" s="396"/>
      <c r="M19" s="397"/>
      <c r="N19" s="402">
        <v>8027686</v>
      </c>
    </row>
    <row r="20" spans="2:14" s="1" customFormat="1" ht="18.75" customHeight="1">
      <c r="B20" s="12"/>
      <c r="C20" s="87" t="s">
        <v>445</v>
      </c>
      <c r="E20" s="30"/>
      <c r="F20" s="400">
        <v>912615</v>
      </c>
      <c r="G20" s="401">
        <v>45253175</v>
      </c>
      <c r="J20" s="87" t="s">
        <v>345</v>
      </c>
      <c r="K20" s="323"/>
      <c r="L20" s="30"/>
      <c r="M20" s="400"/>
      <c r="N20" s="402">
        <v>3220249</v>
      </c>
    </row>
    <row r="21" spans="2:14" s="1" customFormat="1" ht="18.75" customHeight="1">
      <c r="B21" s="12"/>
      <c r="C21" s="87" t="s">
        <v>446</v>
      </c>
      <c r="E21" s="30"/>
      <c r="F21" s="400">
        <v>441474</v>
      </c>
      <c r="G21" s="401">
        <v>20713310</v>
      </c>
      <c r="I21" s="412"/>
      <c r="J21" s="93" t="s">
        <v>351</v>
      </c>
      <c r="K21" s="323"/>
      <c r="L21" s="30"/>
      <c r="M21" s="400"/>
      <c r="N21" s="402">
        <v>2209629</v>
      </c>
    </row>
    <row r="22" spans="2:14" s="1" customFormat="1" ht="18.75" customHeight="1">
      <c r="B22" s="12"/>
      <c r="C22" s="87" t="s">
        <v>436</v>
      </c>
      <c r="E22" s="30"/>
      <c r="F22" s="400">
        <v>129116</v>
      </c>
      <c r="G22" s="401">
        <v>6308140</v>
      </c>
      <c r="I22" s="69"/>
      <c r="J22" s="93" t="s">
        <v>336</v>
      </c>
      <c r="K22" s="413"/>
      <c r="L22" s="414"/>
      <c r="M22" s="415"/>
      <c r="N22" s="402">
        <v>855882</v>
      </c>
    </row>
    <row r="23" spans="2:14" s="1" customFormat="1" ht="15.75" customHeight="1">
      <c r="B23" s="12"/>
      <c r="C23" s="404"/>
      <c r="E23" s="30"/>
      <c r="F23" s="400"/>
      <c r="G23" s="401"/>
      <c r="I23" s="69"/>
      <c r="J23" s="93" t="s">
        <v>339</v>
      </c>
      <c r="K23" s="323"/>
      <c r="L23" s="30"/>
      <c r="M23" s="400"/>
      <c r="N23" s="402">
        <v>318264</v>
      </c>
    </row>
    <row r="24" spans="2:14" s="1" customFormat="1" ht="18.75" customHeight="1">
      <c r="B24" s="495" t="s">
        <v>390</v>
      </c>
      <c r="C24" s="495"/>
      <c r="D24" s="354"/>
      <c r="E24" s="416"/>
      <c r="F24" s="397"/>
      <c r="G24" s="398">
        <v>160363102</v>
      </c>
      <c r="I24" s="69"/>
      <c r="J24" s="86"/>
      <c r="K24" s="323"/>
      <c r="L24" s="30"/>
      <c r="M24" s="400"/>
      <c r="N24" s="402"/>
    </row>
    <row r="25" spans="2:14" s="1" customFormat="1" ht="18.75" customHeight="1">
      <c r="B25" s="308"/>
      <c r="C25" s="404" t="s">
        <v>335</v>
      </c>
      <c r="D25" s="417"/>
      <c r="E25" s="410"/>
      <c r="F25" s="400"/>
      <c r="G25" s="401">
        <v>72325416</v>
      </c>
      <c r="H25" s="6"/>
      <c r="I25" s="495" t="s">
        <v>417</v>
      </c>
      <c r="J25" s="495"/>
      <c r="K25" s="354"/>
      <c r="L25" s="416" t="s">
        <v>447</v>
      </c>
      <c r="M25" s="397">
        <v>87635514</v>
      </c>
      <c r="N25" s="399">
        <v>13846574</v>
      </c>
    </row>
    <row r="26" spans="2:14" s="1" customFormat="1" ht="18.75" customHeight="1">
      <c r="B26" s="308"/>
      <c r="C26" s="404" t="s">
        <v>356</v>
      </c>
      <c r="D26" s="356"/>
      <c r="E26" s="60"/>
      <c r="F26" s="400"/>
      <c r="G26" s="401">
        <v>16827392</v>
      </c>
      <c r="H26" s="6"/>
      <c r="I26" s="418"/>
      <c r="J26" s="86" t="s">
        <v>353</v>
      </c>
      <c r="K26" s="419"/>
      <c r="L26" s="420"/>
      <c r="M26" s="400">
        <v>24650566</v>
      </c>
      <c r="N26" s="402">
        <v>4811131</v>
      </c>
    </row>
    <row r="27" spans="2:14" s="1" customFormat="1" ht="18.75" customHeight="1">
      <c r="B27" s="308"/>
      <c r="C27" s="404" t="s">
        <v>448</v>
      </c>
      <c r="D27" s="421"/>
      <c r="E27" s="422"/>
      <c r="F27" s="423"/>
      <c r="G27" s="401">
        <v>14732719</v>
      </c>
      <c r="H27" s="6"/>
      <c r="I27" s="355"/>
      <c r="J27" s="86" t="s">
        <v>349</v>
      </c>
      <c r="K27" s="424"/>
      <c r="L27" s="60"/>
      <c r="M27" s="400">
        <v>15251855</v>
      </c>
      <c r="N27" s="402">
        <v>2680327</v>
      </c>
    </row>
    <row r="28" spans="2:14" s="1" customFormat="1" ht="18.75" customHeight="1">
      <c r="B28" s="308"/>
      <c r="C28" s="87" t="s">
        <v>445</v>
      </c>
      <c r="D28" s="421"/>
      <c r="E28" s="422"/>
      <c r="F28" s="423"/>
      <c r="G28" s="401">
        <v>12727962</v>
      </c>
      <c r="H28" s="6"/>
      <c r="I28" s="355"/>
      <c r="J28" s="86" t="s">
        <v>336</v>
      </c>
      <c r="K28" s="356"/>
      <c r="L28" s="60"/>
      <c r="M28" s="400">
        <v>11904576</v>
      </c>
      <c r="N28" s="402">
        <v>1464233</v>
      </c>
    </row>
    <row r="29" spans="2:14" s="1" customFormat="1" ht="18.75" customHeight="1">
      <c r="B29" s="308"/>
      <c r="C29" s="87" t="s">
        <v>436</v>
      </c>
      <c r="D29" s="356"/>
      <c r="E29" s="425"/>
      <c r="F29" s="426"/>
      <c r="G29" s="401">
        <v>9933447</v>
      </c>
      <c r="H29" s="6"/>
      <c r="I29" s="353"/>
      <c r="J29" s="86" t="s">
        <v>449</v>
      </c>
      <c r="K29" s="354"/>
      <c r="L29" s="416"/>
      <c r="M29" s="400">
        <v>6789336</v>
      </c>
      <c r="N29" s="402">
        <v>1151751</v>
      </c>
    </row>
    <row r="30" spans="2:14" s="1" customFormat="1" ht="15.75" customHeight="1">
      <c r="B30" s="308"/>
      <c r="C30" s="404"/>
      <c r="D30" s="427"/>
      <c r="E30" s="422"/>
      <c r="F30" s="423"/>
      <c r="G30" s="401"/>
      <c r="H30" s="6"/>
      <c r="I30" s="35"/>
      <c r="J30" s="86" t="s">
        <v>450</v>
      </c>
      <c r="K30" s="356"/>
      <c r="L30" s="60"/>
      <c r="M30" s="400">
        <v>10194826</v>
      </c>
      <c r="N30" s="402">
        <v>1121820</v>
      </c>
    </row>
    <row r="31" spans="2:14" s="1" customFormat="1" ht="18.75" customHeight="1">
      <c r="B31" s="496" t="s">
        <v>397</v>
      </c>
      <c r="C31" s="496"/>
      <c r="D31" s="395"/>
      <c r="E31" s="396" t="s">
        <v>435</v>
      </c>
      <c r="F31" s="406">
        <v>481115</v>
      </c>
      <c r="G31" s="407">
        <v>52865374</v>
      </c>
      <c r="H31" s="6"/>
      <c r="I31" s="35"/>
      <c r="J31" s="35"/>
      <c r="K31" s="35"/>
      <c r="L31" s="428"/>
      <c r="M31" s="35"/>
      <c r="N31" s="35"/>
    </row>
    <row r="32" spans="2:14" s="1" customFormat="1" ht="18.75" customHeight="1">
      <c r="C32" s="87" t="s">
        <v>335</v>
      </c>
      <c r="D32" s="413"/>
      <c r="E32" s="429"/>
      <c r="F32" s="400">
        <v>426710</v>
      </c>
      <c r="G32" s="401">
        <v>48267258</v>
      </c>
      <c r="H32" s="6"/>
      <c r="I32" s="496" t="s">
        <v>451</v>
      </c>
      <c r="J32" s="496"/>
      <c r="K32" s="319"/>
      <c r="L32" s="396"/>
      <c r="M32" s="406"/>
      <c r="N32" s="409">
        <v>11673900</v>
      </c>
    </row>
    <row r="33" spans="1:14" s="1" customFormat="1" ht="18.75" customHeight="1">
      <c r="B33" s="69"/>
      <c r="C33" s="87" t="s">
        <v>337</v>
      </c>
      <c r="D33" s="323"/>
      <c r="E33" s="30"/>
      <c r="F33" s="400">
        <v>41060</v>
      </c>
      <c r="G33" s="401">
        <v>3465251</v>
      </c>
      <c r="H33" s="6"/>
      <c r="I33" s="412"/>
      <c r="J33" s="86" t="s">
        <v>336</v>
      </c>
      <c r="K33" s="424"/>
      <c r="L33" s="60"/>
      <c r="M33" s="400"/>
      <c r="N33" s="402">
        <v>2777472</v>
      </c>
    </row>
    <row r="34" spans="1:14" s="1" customFormat="1" ht="18.75" customHeight="1">
      <c r="B34" s="69"/>
      <c r="C34" s="87" t="s">
        <v>336</v>
      </c>
      <c r="D34" s="323"/>
      <c r="E34" s="30"/>
      <c r="F34" s="400">
        <v>10055</v>
      </c>
      <c r="G34" s="401">
        <v>782933</v>
      </c>
      <c r="H34" s="6"/>
      <c r="I34" s="69"/>
      <c r="J34" s="404" t="s">
        <v>353</v>
      </c>
      <c r="K34" s="354"/>
      <c r="L34" s="60"/>
      <c r="M34" s="400"/>
      <c r="N34" s="402">
        <v>1634084</v>
      </c>
    </row>
    <row r="35" spans="1:14" s="1" customFormat="1" ht="18.75" customHeight="1">
      <c r="B35" s="69"/>
      <c r="C35" s="87" t="s">
        <v>339</v>
      </c>
      <c r="D35" s="323"/>
      <c r="E35" s="30"/>
      <c r="F35" s="400">
        <v>3283</v>
      </c>
      <c r="G35" s="401">
        <v>256276</v>
      </c>
      <c r="H35" s="6">
        <v>3300</v>
      </c>
      <c r="I35" s="69"/>
      <c r="J35" s="86" t="s">
        <v>361</v>
      </c>
      <c r="K35" s="424"/>
      <c r="L35" s="60"/>
      <c r="M35" s="400"/>
      <c r="N35" s="402">
        <v>1316076</v>
      </c>
    </row>
    <row r="36" spans="1:14" s="1" customFormat="1" ht="18.75" customHeight="1">
      <c r="B36" s="69"/>
      <c r="C36" s="87" t="s">
        <v>452</v>
      </c>
      <c r="D36" s="323"/>
      <c r="E36" s="30"/>
      <c r="F36" s="400">
        <v>0</v>
      </c>
      <c r="G36" s="401">
        <v>23966</v>
      </c>
      <c r="H36" s="6"/>
      <c r="I36" s="69"/>
      <c r="J36" s="86" t="s">
        <v>438</v>
      </c>
      <c r="K36" s="424"/>
      <c r="L36" s="60"/>
      <c r="M36" s="400"/>
      <c r="N36" s="402">
        <v>947611</v>
      </c>
    </row>
    <row r="37" spans="1:14" s="1" customFormat="1" ht="15.75" customHeight="1">
      <c r="B37" s="69"/>
      <c r="C37" s="404"/>
      <c r="D37" s="323"/>
      <c r="E37" s="30"/>
      <c r="F37" s="400"/>
      <c r="G37" s="401"/>
      <c r="H37" s="6"/>
      <c r="I37" s="69"/>
      <c r="J37" s="86" t="s">
        <v>453</v>
      </c>
      <c r="K37" s="424"/>
      <c r="L37" s="60"/>
      <c r="M37" s="400"/>
      <c r="N37" s="402">
        <v>939679</v>
      </c>
    </row>
    <row r="38" spans="1:14" s="1" customFormat="1" ht="18.75" customHeight="1">
      <c r="B38" s="496" t="s">
        <v>454</v>
      </c>
      <c r="C38" s="496"/>
      <c r="D38" s="395"/>
      <c r="E38" s="396"/>
      <c r="F38" s="397"/>
      <c r="G38" s="407">
        <v>20337553</v>
      </c>
      <c r="H38" s="6"/>
      <c r="I38" s="69"/>
      <c r="J38" s="86"/>
      <c r="K38" s="356"/>
      <c r="L38" s="60"/>
      <c r="M38" s="400"/>
      <c r="N38" s="402"/>
    </row>
    <row r="39" spans="1:14" s="1" customFormat="1" ht="18.75" customHeight="1">
      <c r="C39" s="87" t="s">
        <v>335</v>
      </c>
      <c r="D39" s="413"/>
      <c r="E39" s="429"/>
      <c r="F39" s="400"/>
      <c r="G39" s="401">
        <v>4511589</v>
      </c>
      <c r="H39" s="6"/>
      <c r="I39" s="495" t="s">
        <v>402</v>
      </c>
      <c r="J39" s="495"/>
      <c r="K39" s="424"/>
      <c r="L39" s="416"/>
      <c r="M39" s="397"/>
      <c r="N39" s="399">
        <v>11236144</v>
      </c>
    </row>
    <row r="40" spans="1:14" s="1" customFormat="1" ht="18.75" customHeight="1">
      <c r="B40" s="69"/>
      <c r="C40" s="87" t="s">
        <v>337</v>
      </c>
      <c r="D40" s="323"/>
      <c r="E40" s="30"/>
      <c r="F40" s="400"/>
      <c r="G40" s="401">
        <v>3452652</v>
      </c>
      <c r="H40" s="6"/>
      <c r="I40" s="430"/>
      <c r="J40" s="86" t="s">
        <v>336</v>
      </c>
      <c r="K40" s="424"/>
      <c r="L40" s="60"/>
      <c r="M40" s="400"/>
      <c r="N40" s="402">
        <v>5972648</v>
      </c>
    </row>
    <row r="41" spans="1:14" s="1" customFormat="1" ht="18.75" customHeight="1">
      <c r="B41" s="69"/>
      <c r="C41" s="87" t="s">
        <v>336</v>
      </c>
      <c r="D41" s="323"/>
      <c r="E41" s="30"/>
      <c r="F41" s="423"/>
      <c r="G41" s="401">
        <v>3045362</v>
      </c>
      <c r="H41" s="6"/>
      <c r="I41" s="355"/>
      <c r="J41" s="86" t="s">
        <v>335</v>
      </c>
      <c r="K41" s="354"/>
      <c r="L41" s="60"/>
      <c r="M41" s="400"/>
      <c r="N41" s="402">
        <v>2032014</v>
      </c>
    </row>
    <row r="42" spans="1:14" s="1" customFormat="1" ht="18.75" customHeight="1">
      <c r="B42" s="69"/>
      <c r="C42" s="87" t="s">
        <v>439</v>
      </c>
      <c r="D42" s="323"/>
      <c r="E42" s="30"/>
      <c r="F42" s="423"/>
      <c r="G42" s="401">
        <v>2448691</v>
      </c>
      <c r="H42" s="6"/>
      <c r="I42" s="355"/>
      <c r="J42" s="404" t="s">
        <v>353</v>
      </c>
      <c r="K42" s="424"/>
      <c r="L42" s="60"/>
      <c r="M42" s="400"/>
      <c r="N42" s="402">
        <v>735995</v>
      </c>
    </row>
    <row r="43" spans="1:14" s="1" customFormat="1" ht="18.75" customHeight="1">
      <c r="B43" s="69"/>
      <c r="C43" s="87" t="s">
        <v>455</v>
      </c>
      <c r="D43" s="323"/>
      <c r="E43" s="30"/>
      <c r="F43" s="426"/>
      <c r="G43" s="401">
        <v>1819644</v>
      </c>
      <c r="H43" s="6"/>
      <c r="I43" s="355"/>
      <c r="J43" s="86" t="s">
        <v>453</v>
      </c>
      <c r="K43" s="424"/>
      <c r="L43" s="60"/>
      <c r="M43" s="400"/>
      <c r="N43" s="402">
        <v>735951</v>
      </c>
    </row>
    <row r="44" spans="1:14" s="1" customFormat="1" ht="18.75" customHeight="1">
      <c r="B44" s="69"/>
      <c r="C44" s="404"/>
      <c r="D44" s="356"/>
      <c r="E44" s="60"/>
      <c r="F44" s="400"/>
      <c r="G44" s="401"/>
      <c r="H44" s="6"/>
      <c r="I44" s="355"/>
      <c r="J44" s="86" t="s">
        <v>339</v>
      </c>
      <c r="K44" s="424"/>
      <c r="L44" s="60"/>
      <c r="M44" s="400"/>
      <c r="N44" s="402">
        <v>393691</v>
      </c>
    </row>
    <row r="45" spans="1:14" s="1" customFormat="1" ht="3.75" customHeight="1" thickBot="1">
      <c r="A45" s="104"/>
      <c r="B45" s="104"/>
      <c r="C45" s="104"/>
      <c r="D45" s="104"/>
      <c r="E45" s="431"/>
      <c r="F45" s="383"/>
      <c r="G45" s="383"/>
      <c r="H45" s="432"/>
      <c r="I45" s="433"/>
      <c r="J45" s="434"/>
      <c r="K45" s="435"/>
      <c r="L45" s="436"/>
      <c r="M45" s="437"/>
      <c r="N45" s="438"/>
    </row>
    <row r="46" spans="1:14">
      <c r="A46" s="12" t="s">
        <v>373</v>
      </c>
      <c r="B46" s="1"/>
      <c r="C46" s="1"/>
      <c r="D46" s="1"/>
      <c r="E46" s="1"/>
      <c r="F46" s="1"/>
      <c r="G46" s="1"/>
    </row>
  </sheetData>
  <mergeCells count="17">
    <mergeCell ref="A3:N4"/>
    <mergeCell ref="B7:C8"/>
    <mergeCell ref="F7:F8"/>
    <mergeCell ref="G7:G8"/>
    <mergeCell ref="I7:J8"/>
    <mergeCell ref="M7:M8"/>
    <mergeCell ref="N7:N8"/>
    <mergeCell ref="B31:C31"/>
    <mergeCell ref="I32:J32"/>
    <mergeCell ref="B38:C38"/>
    <mergeCell ref="I39:J39"/>
    <mergeCell ref="B10:C10"/>
    <mergeCell ref="I10:J10"/>
    <mergeCell ref="B17:C17"/>
    <mergeCell ref="I17:J17"/>
    <mergeCell ref="B24:C24"/>
    <mergeCell ref="I25:J25"/>
  </mergeCells>
  <phoneticPr fontId="5"/>
  <conditionalFormatting sqref="C11:C15 F10:G15 J40:J44">
    <cfRule type="containsBlanks" dxfId="12" priority="13" stopIfTrue="1">
      <formula>LEN(TRIM(C10))=0</formula>
    </cfRule>
  </conditionalFormatting>
  <conditionalFormatting sqref="F17:G22 C18:C21">
    <cfRule type="containsBlanks" dxfId="11" priority="12" stopIfTrue="1">
      <formula>LEN(TRIM(C17))=0</formula>
    </cfRule>
  </conditionalFormatting>
  <conditionalFormatting sqref="C22">
    <cfRule type="containsBlanks" dxfId="10" priority="11" stopIfTrue="1">
      <formula>LEN(TRIM(C22))=0</formula>
    </cfRule>
  </conditionalFormatting>
  <conditionalFormatting sqref="G24:G29 C25:C27">
    <cfRule type="containsBlanks" dxfId="9" priority="10" stopIfTrue="1">
      <formula>LEN(TRIM(C24))=0</formula>
    </cfRule>
  </conditionalFormatting>
  <conditionalFormatting sqref="C28">
    <cfRule type="containsBlanks" dxfId="8" priority="9" stopIfTrue="1">
      <formula>LEN(TRIM(C28))=0</formula>
    </cfRule>
  </conditionalFormatting>
  <conditionalFormatting sqref="C29">
    <cfRule type="containsBlanks" dxfId="7" priority="8" stopIfTrue="1">
      <formula>LEN(TRIM(C29))=0</formula>
    </cfRule>
  </conditionalFormatting>
  <conditionalFormatting sqref="C32:C36 F31:G36">
    <cfRule type="containsBlanks" dxfId="6" priority="7" stopIfTrue="1">
      <formula>LEN(TRIM(C31))=0</formula>
    </cfRule>
  </conditionalFormatting>
  <conditionalFormatting sqref="C39:C43 G38:G43">
    <cfRule type="containsBlanks" dxfId="5" priority="6" stopIfTrue="1">
      <formula>LEN(TRIM(C38))=0</formula>
    </cfRule>
  </conditionalFormatting>
  <conditionalFormatting sqref="J11:J15 M10:N15">
    <cfRule type="containsBlanks" dxfId="4" priority="5" stopIfTrue="1">
      <formula>LEN(TRIM(J10))=0</formula>
    </cfRule>
  </conditionalFormatting>
  <conditionalFormatting sqref="J19:J23 N17 N19:N23">
    <cfRule type="containsBlanks" dxfId="3" priority="4" stopIfTrue="1">
      <formula>LEN(TRIM(J17))=0</formula>
    </cfRule>
  </conditionalFormatting>
  <conditionalFormatting sqref="J26:J30 M25:N30">
    <cfRule type="containsBlanks" dxfId="2" priority="3" stopIfTrue="1">
      <formula>LEN(TRIM(J25))=0</formula>
    </cfRule>
  </conditionalFormatting>
  <conditionalFormatting sqref="N32:N37 J33:J37">
    <cfRule type="containsBlanks" dxfId="1" priority="2" stopIfTrue="1">
      <formula>LEN(TRIM(J32))=0</formula>
    </cfRule>
  </conditionalFormatting>
  <conditionalFormatting sqref="N39:N44">
    <cfRule type="containsBlanks" dxfId="0" priority="1" stopIfTrue="1">
      <formula>LEN(TRIM(N39))=0</formula>
    </cfRule>
  </conditionalFormatting>
  <printOptions horizontalCentered="1"/>
  <pageMargins left="0.59055118110236227" right="0.59055118110236227" top="0.59055118110236227" bottom="0.59055118110236227" header="0.51181102362204722" footer="0.51181102362204722"/>
  <pageSetup paperSize="9" orientation="portrait"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zoomScaleSheetLayoutView="100" workbookViewId="0"/>
  </sheetViews>
  <sheetFormatPr defaultRowHeight="13.5"/>
  <cols>
    <col min="1" max="1" width="0.625" style="112" customWidth="1"/>
    <col min="2" max="2" width="1.5" style="112" customWidth="1"/>
    <col min="3" max="3" width="16.25" style="112" customWidth="1"/>
    <col min="4" max="4" width="0.625" style="112" customWidth="1"/>
    <col min="5" max="5" width="3.75" style="112" customWidth="1"/>
    <col min="6" max="6" width="10.375" style="112" customWidth="1"/>
    <col min="7" max="7" width="11.375" style="112" customWidth="1"/>
    <col min="8" max="8" width="0.875" style="112" customWidth="1"/>
    <col min="9" max="9" width="1.5" style="112" customWidth="1"/>
    <col min="10" max="10" width="16.25" style="112" customWidth="1"/>
    <col min="11" max="11" width="0.875" style="112" customWidth="1"/>
    <col min="12" max="12" width="3.75" style="112" customWidth="1"/>
    <col min="13" max="13" width="10.375" style="112" customWidth="1"/>
    <col min="14" max="14" width="11.375" style="112" customWidth="1"/>
    <col min="15" max="16384" width="9" style="112"/>
  </cols>
  <sheetData>
    <row r="1" spans="1:14" ht="14.25">
      <c r="A1" s="4" t="s">
        <v>497</v>
      </c>
      <c r="B1" s="4"/>
      <c r="D1" s="68"/>
      <c r="E1" s="68"/>
      <c r="F1" s="68"/>
      <c r="G1" s="68"/>
      <c r="H1" s="68"/>
      <c r="I1" s="68"/>
      <c r="J1" s="68"/>
      <c r="K1" s="68"/>
      <c r="L1" s="68"/>
      <c r="M1" s="173"/>
      <c r="N1" s="173"/>
    </row>
    <row r="2" spans="1:14" ht="7.5" customHeight="1">
      <c r="A2" s="173"/>
      <c r="B2" s="173"/>
      <c r="D2" s="173"/>
      <c r="E2" s="173"/>
      <c r="F2" s="173"/>
      <c r="G2" s="173"/>
      <c r="H2" s="173"/>
      <c r="I2" s="173"/>
      <c r="J2" s="173"/>
      <c r="K2" s="173"/>
      <c r="L2" s="173"/>
      <c r="M2" s="173"/>
      <c r="N2" s="173"/>
    </row>
    <row r="3" spans="1:14" s="113" customFormat="1" ht="15.75" customHeight="1">
      <c r="A3" s="614" t="s">
        <v>456</v>
      </c>
      <c r="B3" s="614"/>
      <c r="C3" s="614"/>
      <c r="D3" s="614"/>
      <c r="E3" s="614"/>
      <c r="F3" s="614"/>
      <c r="G3" s="614"/>
      <c r="H3" s="614"/>
      <c r="I3" s="614"/>
      <c r="J3" s="614"/>
      <c r="K3" s="614"/>
      <c r="L3" s="614"/>
      <c r="M3" s="614"/>
      <c r="N3" s="614"/>
    </row>
    <row r="4" spans="1:14" s="113" customFormat="1" ht="15.75" customHeight="1">
      <c r="A4" s="614"/>
      <c r="B4" s="614"/>
      <c r="C4" s="614"/>
      <c r="D4" s="614"/>
      <c r="E4" s="614"/>
      <c r="F4" s="614"/>
      <c r="G4" s="614"/>
      <c r="H4" s="614"/>
      <c r="I4" s="614"/>
      <c r="J4" s="614"/>
      <c r="K4" s="614"/>
      <c r="L4" s="614"/>
      <c r="M4" s="614"/>
      <c r="N4" s="614"/>
    </row>
    <row r="5" spans="1:14" ht="6" customHeight="1">
      <c r="A5" s="614"/>
      <c r="B5" s="614"/>
      <c r="C5" s="614"/>
      <c r="D5" s="614"/>
      <c r="E5" s="614"/>
      <c r="F5" s="614"/>
      <c r="G5" s="614"/>
      <c r="H5" s="614"/>
      <c r="I5" s="614"/>
      <c r="J5" s="614"/>
      <c r="K5" s="614"/>
      <c r="L5" s="614"/>
      <c r="M5" s="614"/>
      <c r="N5" s="614"/>
    </row>
    <row r="6" spans="1:14" s="12" customFormat="1" ht="14.1" customHeight="1" thickBot="1">
      <c r="A6" s="12" t="s">
        <v>330</v>
      </c>
      <c r="G6" s="439"/>
      <c r="N6" s="213" t="s">
        <v>379</v>
      </c>
    </row>
    <row r="7" spans="1:14" s="1" customFormat="1" ht="15" customHeight="1">
      <c r="A7" s="229"/>
      <c r="B7" s="608" t="s">
        <v>457</v>
      </c>
      <c r="C7" s="609"/>
      <c r="D7" s="229"/>
      <c r="E7" s="388" t="s">
        <v>377</v>
      </c>
      <c r="F7" s="493" t="s">
        <v>377</v>
      </c>
      <c r="G7" s="502" t="s">
        <v>381</v>
      </c>
      <c r="H7" s="389"/>
      <c r="I7" s="608" t="s">
        <v>457</v>
      </c>
      <c r="J7" s="609"/>
      <c r="K7" s="229"/>
      <c r="L7" s="388" t="s">
        <v>377</v>
      </c>
      <c r="M7" s="493" t="s">
        <v>377</v>
      </c>
      <c r="N7" s="493" t="s">
        <v>381</v>
      </c>
    </row>
    <row r="8" spans="1:14" s="1" customFormat="1" ht="15" customHeight="1">
      <c r="A8" s="93"/>
      <c r="B8" s="615"/>
      <c r="C8" s="615"/>
      <c r="D8" s="93"/>
      <c r="E8" s="30" t="s">
        <v>380</v>
      </c>
      <c r="F8" s="616"/>
      <c r="G8" s="617"/>
      <c r="H8" s="93"/>
      <c r="I8" s="615"/>
      <c r="J8" s="615"/>
      <c r="K8" s="93"/>
      <c r="L8" s="30" t="s">
        <v>380</v>
      </c>
      <c r="M8" s="616"/>
      <c r="N8" s="616"/>
    </row>
    <row r="9" spans="1:14" s="101" customFormat="1" ht="20.25" customHeight="1">
      <c r="A9" s="440"/>
      <c r="B9" s="618" t="s">
        <v>370</v>
      </c>
      <c r="C9" s="618"/>
      <c r="D9" s="441"/>
      <c r="E9" s="442"/>
      <c r="F9" s="443"/>
      <c r="G9" s="444">
        <v>198749273</v>
      </c>
      <c r="H9" s="445"/>
      <c r="I9" s="618" t="s">
        <v>440</v>
      </c>
      <c r="J9" s="619"/>
      <c r="K9" s="446"/>
      <c r="L9" s="313"/>
      <c r="M9" s="447"/>
      <c r="N9" s="448">
        <v>81613935</v>
      </c>
    </row>
    <row r="10" spans="1:14" s="1" customFormat="1" ht="20.25" customHeight="1">
      <c r="B10" s="308"/>
      <c r="C10" s="86" t="s">
        <v>458</v>
      </c>
      <c r="D10" s="308"/>
      <c r="E10" s="60" t="s">
        <v>422</v>
      </c>
      <c r="F10" s="400">
        <v>3707981</v>
      </c>
      <c r="G10" s="449">
        <v>181660351</v>
      </c>
      <c r="H10" s="450"/>
      <c r="I10" s="353"/>
      <c r="J10" s="146" t="s">
        <v>459</v>
      </c>
      <c r="K10" s="355"/>
      <c r="L10" s="60"/>
      <c r="M10" s="400"/>
      <c r="N10" s="402">
        <v>6076648</v>
      </c>
    </row>
    <row r="11" spans="1:14" s="1" customFormat="1" ht="20.25" customHeight="1">
      <c r="B11" s="308"/>
      <c r="C11" s="404" t="s">
        <v>460</v>
      </c>
      <c r="D11" s="308"/>
      <c r="E11" s="60"/>
      <c r="F11" s="400"/>
      <c r="G11" s="449">
        <v>14732719</v>
      </c>
      <c r="H11" s="450"/>
      <c r="I11" s="353"/>
      <c r="J11" s="146" t="s">
        <v>461</v>
      </c>
      <c r="K11" s="355"/>
      <c r="L11" s="60"/>
      <c r="M11" s="400"/>
      <c r="N11" s="402">
        <v>5972648</v>
      </c>
    </row>
    <row r="12" spans="1:14" s="1" customFormat="1" ht="20.25" customHeight="1">
      <c r="B12" s="308"/>
      <c r="C12" s="378" t="s">
        <v>462</v>
      </c>
      <c r="D12" s="451"/>
      <c r="E12" s="60" t="s">
        <v>387</v>
      </c>
      <c r="F12" s="400">
        <v>25296</v>
      </c>
      <c r="G12" s="449">
        <v>2193513</v>
      </c>
      <c r="H12" s="450"/>
      <c r="I12" s="353"/>
      <c r="J12" s="86" t="s">
        <v>463</v>
      </c>
      <c r="K12" s="355"/>
      <c r="L12" s="60"/>
      <c r="M12" s="400"/>
      <c r="N12" s="402">
        <v>4308760</v>
      </c>
    </row>
    <row r="13" spans="1:14" s="1" customFormat="1" ht="20.25" customHeight="1">
      <c r="A13" s="6"/>
      <c r="B13" s="308"/>
      <c r="C13" s="452" t="s">
        <v>464</v>
      </c>
      <c r="D13" s="308"/>
      <c r="E13" s="60"/>
      <c r="F13" s="400"/>
      <c r="G13" s="449">
        <v>55119</v>
      </c>
      <c r="H13" s="450"/>
      <c r="I13" s="353"/>
      <c r="J13" s="452" t="s">
        <v>465</v>
      </c>
      <c r="K13" s="355"/>
      <c r="L13" s="60"/>
      <c r="M13" s="400"/>
      <c r="N13" s="402">
        <v>3469892</v>
      </c>
    </row>
    <row r="14" spans="1:14" s="1" customFormat="1" ht="20.25" customHeight="1">
      <c r="A14" s="6"/>
      <c r="B14" s="308"/>
      <c r="C14" s="86" t="s">
        <v>466</v>
      </c>
      <c r="D14" s="308"/>
      <c r="E14" s="60" t="s">
        <v>387</v>
      </c>
      <c r="F14" s="400">
        <v>254</v>
      </c>
      <c r="G14" s="449">
        <v>54843</v>
      </c>
      <c r="H14" s="450"/>
      <c r="I14" s="353"/>
      <c r="J14" s="86" t="s">
        <v>467</v>
      </c>
      <c r="K14" s="355"/>
      <c r="L14" s="60"/>
      <c r="M14" s="400"/>
      <c r="N14" s="402">
        <v>3260575</v>
      </c>
    </row>
    <row r="15" spans="1:14" s="1" customFormat="1" ht="20.25" customHeight="1">
      <c r="A15" s="6"/>
      <c r="B15" s="308"/>
      <c r="C15" s="86"/>
      <c r="D15" s="308"/>
      <c r="E15" s="60"/>
      <c r="F15" s="400"/>
      <c r="G15" s="449"/>
      <c r="H15" s="450"/>
      <c r="I15" s="495"/>
      <c r="J15" s="495"/>
      <c r="K15" s="355"/>
      <c r="L15" s="60"/>
      <c r="M15" s="400"/>
      <c r="N15" s="402"/>
    </row>
    <row r="16" spans="1:14" s="1" customFormat="1" ht="20.25" customHeight="1">
      <c r="A16" s="355"/>
      <c r="B16" s="495" t="s">
        <v>436</v>
      </c>
      <c r="C16" s="613"/>
      <c r="D16" s="355"/>
      <c r="E16" s="60"/>
      <c r="F16" s="400"/>
      <c r="G16" s="398">
        <v>187896286</v>
      </c>
      <c r="H16" s="355"/>
      <c r="I16" s="495" t="s">
        <v>439</v>
      </c>
      <c r="J16" s="495"/>
      <c r="K16" s="355"/>
      <c r="L16" s="60"/>
      <c r="M16" s="400"/>
      <c r="N16" s="399">
        <v>72161020</v>
      </c>
    </row>
    <row r="17" spans="1:15" s="1" customFormat="1" ht="20.25" customHeight="1">
      <c r="A17" s="355"/>
      <c r="B17" s="353"/>
      <c r="C17" s="146" t="s">
        <v>462</v>
      </c>
      <c r="D17" s="355"/>
      <c r="E17" s="60" t="s">
        <v>387</v>
      </c>
      <c r="F17" s="400">
        <v>1956523</v>
      </c>
      <c r="G17" s="401">
        <v>126284985</v>
      </c>
      <c r="H17" s="355">
        <v>66</v>
      </c>
      <c r="I17" s="353"/>
      <c r="J17" s="146" t="s">
        <v>462</v>
      </c>
      <c r="K17" s="355"/>
      <c r="L17" s="60" t="s">
        <v>387</v>
      </c>
      <c r="M17" s="400">
        <v>657006</v>
      </c>
      <c r="N17" s="402">
        <v>48458036</v>
      </c>
    </row>
    <row r="18" spans="1:15" s="1" customFormat="1" ht="20.25" customHeight="1">
      <c r="A18" s="355"/>
      <c r="B18" s="353"/>
      <c r="C18" s="86" t="s">
        <v>429</v>
      </c>
      <c r="D18" s="355"/>
      <c r="E18" s="60" t="s">
        <v>435</v>
      </c>
      <c r="F18" s="400">
        <v>32</v>
      </c>
      <c r="G18" s="401">
        <v>15627190</v>
      </c>
      <c r="H18" s="355"/>
      <c r="I18" s="353"/>
      <c r="J18" s="146" t="s">
        <v>468</v>
      </c>
      <c r="K18" s="355"/>
      <c r="L18" s="60"/>
      <c r="M18" s="400"/>
      <c r="N18" s="402">
        <v>8027686</v>
      </c>
    </row>
    <row r="19" spans="1:15" s="1" customFormat="1" ht="20.25" customHeight="1">
      <c r="A19" s="355"/>
      <c r="B19" s="353"/>
      <c r="C19" s="86" t="s">
        <v>459</v>
      </c>
      <c r="D19" s="355"/>
      <c r="E19" s="60"/>
      <c r="F19" s="400"/>
      <c r="G19" s="401">
        <v>9933447</v>
      </c>
      <c r="H19" s="411"/>
      <c r="I19" s="353"/>
      <c r="J19" s="86" t="s">
        <v>469</v>
      </c>
      <c r="K19" s="355"/>
      <c r="L19" s="60"/>
      <c r="M19" s="400"/>
      <c r="N19" s="402"/>
    </row>
    <row r="20" spans="1:15" s="1" customFormat="1" ht="20.25" customHeight="1">
      <c r="A20" s="355"/>
      <c r="B20" s="353"/>
      <c r="C20" s="404" t="s">
        <v>458</v>
      </c>
      <c r="D20" s="308"/>
      <c r="E20" s="60" t="s">
        <v>422</v>
      </c>
      <c r="F20" s="400">
        <v>129116</v>
      </c>
      <c r="G20" s="401">
        <v>6308140</v>
      </c>
      <c r="H20" s="427"/>
      <c r="I20" s="353"/>
      <c r="J20" s="86" t="s">
        <v>459</v>
      </c>
      <c r="K20" s="355"/>
      <c r="L20" s="453"/>
      <c r="M20" s="410"/>
      <c r="N20" s="402">
        <v>3544446</v>
      </c>
    </row>
    <row r="21" spans="1:15" s="1" customFormat="1" ht="20.25" customHeight="1">
      <c r="A21" s="355"/>
      <c r="B21" s="353"/>
      <c r="C21" s="86" t="s">
        <v>470</v>
      </c>
      <c r="D21" s="355"/>
      <c r="E21" s="60" t="s">
        <v>418</v>
      </c>
      <c r="F21" s="400">
        <v>24650566</v>
      </c>
      <c r="G21" s="401">
        <v>4811131</v>
      </c>
      <c r="H21" s="355"/>
      <c r="I21" s="353"/>
      <c r="J21" s="86" t="s">
        <v>471</v>
      </c>
      <c r="K21" s="454"/>
      <c r="L21" s="453" t="s">
        <v>387</v>
      </c>
      <c r="M21" s="400">
        <v>22564</v>
      </c>
      <c r="N21" s="402">
        <v>3042311</v>
      </c>
    </row>
    <row r="22" spans="1:15" s="1" customFormat="1" ht="20.25" customHeight="1">
      <c r="A22" s="355"/>
      <c r="B22" s="353"/>
      <c r="C22" s="86"/>
      <c r="D22" s="355"/>
      <c r="E22" s="60"/>
      <c r="F22" s="400"/>
      <c r="G22" s="401"/>
      <c r="H22" s="355">
        <v>9912</v>
      </c>
      <c r="I22" s="355"/>
      <c r="J22" s="86" t="s">
        <v>454</v>
      </c>
      <c r="K22" s="355"/>
      <c r="L22" s="453"/>
      <c r="M22" s="400"/>
      <c r="N22" s="402">
        <v>2448691</v>
      </c>
    </row>
    <row r="23" spans="1:15" s="1" customFormat="1" ht="20.25" customHeight="1">
      <c r="B23" s="495" t="s">
        <v>366</v>
      </c>
      <c r="C23" s="495"/>
      <c r="D23" s="355"/>
      <c r="E23" s="60"/>
      <c r="F23" s="400"/>
      <c r="G23" s="455">
        <v>150694182</v>
      </c>
      <c r="H23" s="355"/>
      <c r="I23" s="353"/>
      <c r="J23" s="86"/>
      <c r="K23" s="355"/>
      <c r="L23" s="453"/>
      <c r="M23" s="400"/>
      <c r="N23" s="402"/>
    </row>
    <row r="24" spans="1:15" s="1" customFormat="1" ht="20.25" customHeight="1">
      <c r="B24" s="355"/>
      <c r="C24" s="86" t="s">
        <v>458</v>
      </c>
      <c r="D24" s="355"/>
      <c r="E24" s="60" t="s">
        <v>422</v>
      </c>
      <c r="F24" s="400">
        <v>3043984</v>
      </c>
      <c r="G24" s="401">
        <v>147425049</v>
      </c>
      <c r="H24" s="355"/>
      <c r="I24" s="495" t="s">
        <v>445</v>
      </c>
      <c r="J24" s="613"/>
      <c r="K24" s="355"/>
      <c r="L24" s="453"/>
      <c r="M24" s="400"/>
      <c r="N24" s="399">
        <v>61296223</v>
      </c>
    </row>
    <row r="25" spans="1:15" s="1" customFormat="1" ht="20.25" customHeight="1">
      <c r="B25" s="355"/>
      <c r="C25" s="146" t="s">
        <v>459</v>
      </c>
      <c r="D25" s="355"/>
      <c r="E25" s="60"/>
      <c r="F25" s="400"/>
      <c r="G25" s="401">
        <v>1902768</v>
      </c>
      <c r="H25" s="450"/>
      <c r="I25" s="353"/>
      <c r="J25" s="146" t="s">
        <v>472</v>
      </c>
      <c r="K25" s="355"/>
      <c r="L25" s="60" t="s">
        <v>442</v>
      </c>
      <c r="M25" s="400">
        <v>912615</v>
      </c>
      <c r="N25" s="402">
        <v>45253175</v>
      </c>
    </row>
    <row r="26" spans="1:15" s="1" customFormat="1" ht="20.25" customHeight="1">
      <c r="B26" s="308"/>
      <c r="C26" s="146" t="s">
        <v>462</v>
      </c>
      <c r="D26" s="355"/>
      <c r="E26" s="60" t="s">
        <v>387</v>
      </c>
      <c r="F26" s="400">
        <v>20498</v>
      </c>
      <c r="G26" s="449">
        <v>1044658</v>
      </c>
      <c r="H26" s="450"/>
      <c r="I26" s="353"/>
      <c r="J26" s="86" t="s">
        <v>459</v>
      </c>
      <c r="K26" s="355"/>
      <c r="L26" s="60"/>
      <c r="M26" s="400"/>
      <c r="N26" s="402">
        <v>12727962</v>
      </c>
      <c r="O26" s="6"/>
    </row>
    <row r="27" spans="1:15" s="1" customFormat="1" ht="20.25" customHeight="1">
      <c r="B27" s="308"/>
      <c r="C27" s="452" t="s">
        <v>394</v>
      </c>
      <c r="D27" s="355"/>
      <c r="E27" s="60"/>
      <c r="F27" s="400"/>
      <c r="G27" s="449">
        <v>229976</v>
      </c>
      <c r="H27" s="450"/>
      <c r="I27" s="353"/>
      <c r="J27" s="146" t="s">
        <v>462</v>
      </c>
      <c r="K27" s="355"/>
      <c r="L27" s="453" t="s">
        <v>387</v>
      </c>
      <c r="M27" s="400">
        <v>50459</v>
      </c>
      <c r="N27" s="402">
        <v>3313601</v>
      </c>
      <c r="O27" s="6"/>
    </row>
    <row r="28" spans="1:15" s="1" customFormat="1" ht="20.25" customHeight="1">
      <c r="B28" s="308"/>
      <c r="C28" s="86" t="s">
        <v>473</v>
      </c>
      <c r="D28" s="308"/>
      <c r="E28" s="60" t="s">
        <v>387</v>
      </c>
      <c r="F28" s="400">
        <v>0</v>
      </c>
      <c r="G28" s="449">
        <v>757</v>
      </c>
      <c r="H28" s="450"/>
      <c r="I28" s="353"/>
      <c r="J28" s="86" t="s">
        <v>408</v>
      </c>
      <c r="K28" s="355"/>
      <c r="L28" s="453"/>
      <c r="M28" s="400"/>
      <c r="N28" s="402">
        <v>260</v>
      </c>
      <c r="O28" s="6"/>
    </row>
    <row r="29" spans="1:15" s="1" customFormat="1" ht="20.25" customHeight="1">
      <c r="B29" s="308"/>
      <c r="C29" s="86"/>
      <c r="D29" s="308"/>
      <c r="E29" s="60"/>
      <c r="F29" s="400"/>
      <c r="G29" s="449"/>
      <c r="H29" s="450"/>
      <c r="I29" s="353"/>
      <c r="J29" s="86"/>
      <c r="K29" s="355"/>
      <c r="L29" s="453"/>
      <c r="M29" s="400"/>
      <c r="N29" s="402"/>
      <c r="O29" s="6"/>
    </row>
    <row r="30" spans="1:15" s="1" customFormat="1" ht="20.25" customHeight="1">
      <c r="B30" s="495" t="s">
        <v>335</v>
      </c>
      <c r="C30" s="495"/>
      <c r="D30" s="355"/>
      <c r="E30" s="60"/>
      <c r="F30" s="397"/>
      <c r="G30" s="455">
        <v>143245680</v>
      </c>
      <c r="H30" s="355"/>
      <c r="I30" s="495" t="s">
        <v>446</v>
      </c>
      <c r="J30" s="495"/>
      <c r="K30" s="456"/>
      <c r="L30" s="60"/>
      <c r="M30" s="400"/>
      <c r="N30" s="402">
        <v>54800626</v>
      </c>
      <c r="O30" s="6"/>
    </row>
    <row r="31" spans="1:15" s="1" customFormat="1" ht="20.25" customHeight="1">
      <c r="B31" s="353"/>
      <c r="C31" s="86" t="s">
        <v>459</v>
      </c>
      <c r="D31" s="308"/>
      <c r="E31" s="60"/>
      <c r="F31" s="400"/>
      <c r="G31" s="449">
        <v>72325416</v>
      </c>
      <c r="H31" s="355"/>
      <c r="I31" s="457"/>
      <c r="J31" s="378" t="s">
        <v>462</v>
      </c>
      <c r="K31" s="308"/>
      <c r="L31" s="60" t="s">
        <v>387</v>
      </c>
      <c r="M31" s="400">
        <v>527325</v>
      </c>
      <c r="N31" s="402">
        <v>27385302</v>
      </c>
      <c r="O31" s="6"/>
    </row>
    <row r="32" spans="1:15" s="1" customFormat="1" ht="20.25" customHeight="1">
      <c r="B32" s="353"/>
      <c r="C32" s="86" t="s">
        <v>473</v>
      </c>
      <c r="D32" s="458"/>
      <c r="E32" s="60" t="s">
        <v>387</v>
      </c>
      <c r="F32" s="400">
        <v>426710</v>
      </c>
      <c r="G32" s="449">
        <v>48267258</v>
      </c>
      <c r="H32" s="355"/>
      <c r="I32" s="353"/>
      <c r="J32" s="404" t="s">
        <v>458</v>
      </c>
      <c r="K32" s="308"/>
      <c r="L32" s="60" t="s">
        <v>442</v>
      </c>
      <c r="M32" s="400">
        <v>441474</v>
      </c>
      <c r="N32" s="402">
        <v>20713310</v>
      </c>
    </row>
    <row r="33" spans="1:14" s="1" customFormat="1" ht="20.25" customHeight="1">
      <c r="B33" s="353"/>
      <c r="C33" s="86" t="s">
        <v>474</v>
      </c>
      <c r="D33" s="308"/>
      <c r="E33" s="60"/>
      <c r="F33" s="400"/>
      <c r="G33" s="449">
        <v>4511589</v>
      </c>
      <c r="H33" s="355"/>
      <c r="I33" s="35"/>
      <c r="J33" s="404" t="s">
        <v>459</v>
      </c>
      <c r="K33" s="308"/>
      <c r="L33" s="60"/>
      <c r="M33" s="400"/>
      <c r="N33" s="402">
        <v>6673521</v>
      </c>
    </row>
    <row r="34" spans="1:14" s="1" customFormat="1" ht="20.25" customHeight="1">
      <c r="B34" s="353"/>
      <c r="C34" s="86" t="s">
        <v>475</v>
      </c>
      <c r="D34" s="308"/>
      <c r="E34" s="60" t="s">
        <v>418</v>
      </c>
      <c r="F34" s="400">
        <v>65095</v>
      </c>
      <c r="G34" s="449">
        <v>3629579</v>
      </c>
      <c r="H34" s="355"/>
      <c r="I34" s="353"/>
      <c r="J34" s="404" t="s">
        <v>451</v>
      </c>
      <c r="K34" s="308"/>
      <c r="L34" s="60"/>
      <c r="M34" s="400"/>
      <c r="N34" s="402">
        <v>2007</v>
      </c>
    </row>
    <row r="35" spans="1:14" s="1" customFormat="1" ht="20.25" customHeight="1">
      <c r="B35" s="353"/>
      <c r="C35" s="86" t="s">
        <v>476</v>
      </c>
      <c r="D35" s="308"/>
      <c r="E35" s="60"/>
      <c r="F35" s="400"/>
      <c r="G35" s="449">
        <v>2032014</v>
      </c>
      <c r="H35" s="355"/>
      <c r="I35" s="411"/>
      <c r="J35" s="86" t="s">
        <v>467</v>
      </c>
      <c r="K35" s="411"/>
      <c r="L35" s="428"/>
      <c r="M35" s="400"/>
      <c r="N35" s="402">
        <v>1050</v>
      </c>
    </row>
    <row r="36" spans="1:14" s="1" customFormat="1" ht="20.25" customHeight="1">
      <c r="A36" s="101"/>
      <c r="B36" s="308"/>
      <c r="C36" s="86"/>
      <c r="D36" s="308"/>
      <c r="E36" s="60"/>
      <c r="F36" s="400"/>
      <c r="G36" s="449"/>
      <c r="H36" s="450"/>
      <c r="I36" s="353"/>
      <c r="J36" s="86"/>
      <c r="K36" s="355"/>
      <c r="L36" s="453"/>
      <c r="M36" s="402"/>
      <c r="N36" s="402"/>
    </row>
    <row r="37" spans="1:14" s="1" customFormat="1" ht="20.25" customHeight="1">
      <c r="B37" s="495" t="s">
        <v>349</v>
      </c>
      <c r="C37" s="495"/>
      <c r="D37" s="355"/>
      <c r="E37" s="60"/>
      <c r="F37" s="397"/>
      <c r="G37" s="455">
        <v>100667305</v>
      </c>
      <c r="H37" s="450"/>
      <c r="I37" s="495" t="s">
        <v>369</v>
      </c>
      <c r="J37" s="495"/>
      <c r="K37" s="451"/>
      <c r="L37" s="453"/>
      <c r="M37" s="402"/>
      <c r="N37" s="402">
        <v>53647573</v>
      </c>
    </row>
    <row r="38" spans="1:14" s="1" customFormat="1" ht="20.25" customHeight="1">
      <c r="B38" s="353"/>
      <c r="C38" s="146" t="s">
        <v>462</v>
      </c>
      <c r="D38" s="355"/>
      <c r="E38" s="60" t="s">
        <v>387</v>
      </c>
      <c r="F38" s="400">
        <v>1662703</v>
      </c>
      <c r="G38" s="401">
        <v>93242224</v>
      </c>
      <c r="H38" s="450"/>
      <c r="I38" s="457"/>
      <c r="J38" s="146" t="s">
        <v>462</v>
      </c>
      <c r="K38" s="355"/>
      <c r="L38" s="453" t="s">
        <v>387</v>
      </c>
      <c r="M38" s="402">
        <v>1027119</v>
      </c>
      <c r="N38" s="459">
        <v>52105373</v>
      </c>
    </row>
    <row r="39" spans="1:14" s="1" customFormat="1" ht="20.25" customHeight="1">
      <c r="B39" s="353"/>
      <c r="C39" s="86" t="s">
        <v>470</v>
      </c>
      <c r="D39" s="355"/>
      <c r="E39" s="60" t="s">
        <v>418</v>
      </c>
      <c r="F39" s="400">
        <v>15251855</v>
      </c>
      <c r="G39" s="401">
        <v>2680327</v>
      </c>
      <c r="H39" s="450"/>
      <c r="I39" s="457"/>
      <c r="J39" s="404" t="s">
        <v>459</v>
      </c>
      <c r="K39" s="355"/>
      <c r="L39" s="453"/>
      <c r="M39" s="402"/>
      <c r="N39" s="459">
        <v>1542200</v>
      </c>
    </row>
    <row r="40" spans="1:14" s="1" customFormat="1" ht="20.25" customHeight="1">
      <c r="B40" s="353"/>
      <c r="C40" s="86" t="s">
        <v>477</v>
      </c>
      <c r="D40" s="355"/>
      <c r="E40" s="60" t="s">
        <v>387</v>
      </c>
      <c r="F40" s="400">
        <v>1813</v>
      </c>
      <c r="G40" s="401">
        <v>1712058</v>
      </c>
      <c r="H40" s="410"/>
      <c r="I40" s="353"/>
      <c r="J40" s="86"/>
      <c r="K40" s="355"/>
      <c r="L40" s="453"/>
      <c r="M40" s="35"/>
      <c r="N40" s="35"/>
    </row>
    <row r="41" spans="1:14" s="1" customFormat="1" ht="20.25" customHeight="1">
      <c r="B41" s="355"/>
      <c r="C41" s="86" t="s">
        <v>478</v>
      </c>
      <c r="D41" s="454"/>
      <c r="E41" s="60" t="s">
        <v>387</v>
      </c>
      <c r="F41" s="400">
        <v>144114</v>
      </c>
      <c r="G41" s="449">
        <v>774735</v>
      </c>
      <c r="H41" s="410"/>
      <c r="I41" s="353"/>
      <c r="J41" s="86"/>
      <c r="K41" s="355"/>
      <c r="L41" s="453"/>
      <c r="M41" s="35"/>
      <c r="N41" s="35"/>
    </row>
    <row r="42" spans="1:14" ht="20.25" customHeight="1">
      <c r="A42" s="1"/>
      <c r="B42" s="353"/>
      <c r="C42" s="86" t="s">
        <v>479</v>
      </c>
      <c r="D42" s="454"/>
      <c r="E42" s="60" t="s">
        <v>387</v>
      </c>
      <c r="F42" s="400">
        <v>20323</v>
      </c>
      <c r="G42" s="449">
        <v>664649</v>
      </c>
      <c r="H42" s="410"/>
      <c r="I42" s="353"/>
      <c r="J42" s="86"/>
      <c r="K42" s="355"/>
      <c r="L42" s="453"/>
      <c r="M42" s="35"/>
      <c r="N42" s="35"/>
    </row>
    <row r="43" spans="1:14" ht="3" customHeight="1" thickBot="1">
      <c r="A43" s="104"/>
      <c r="B43" s="433"/>
      <c r="C43" s="168"/>
      <c r="D43" s="116"/>
      <c r="E43" s="460"/>
      <c r="F43" s="437"/>
      <c r="G43" s="438"/>
      <c r="H43" s="432"/>
      <c r="I43" s="104"/>
      <c r="J43" s="104"/>
      <c r="K43" s="104"/>
      <c r="L43" s="431"/>
      <c r="M43" s="104"/>
      <c r="N43" s="104"/>
    </row>
    <row r="44" spans="1:14">
      <c r="A44" s="12" t="s">
        <v>373</v>
      </c>
      <c r="H44" s="69"/>
      <c r="J44" s="93"/>
      <c r="K44" s="69"/>
      <c r="L44" s="9"/>
      <c r="M44" s="461"/>
      <c r="N44" s="461"/>
    </row>
  </sheetData>
  <mergeCells count="18">
    <mergeCell ref="B23:C23"/>
    <mergeCell ref="A3:N5"/>
    <mergeCell ref="B7:C8"/>
    <mergeCell ref="F7:F8"/>
    <mergeCell ref="G7:G8"/>
    <mergeCell ref="I7:J8"/>
    <mergeCell ref="M7:M8"/>
    <mergeCell ref="N7:N8"/>
    <mergeCell ref="B9:C9"/>
    <mergeCell ref="I9:J9"/>
    <mergeCell ref="I15:J15"/>
    <mergeCell ref="B16:C16"/>
    <mergeCell ref="I16:J16"/>
    <mergeCell ref="I24:J24"/>
    <mergeCell ref="B30:C30"/>
    <mergeCell ref="I30:J30"/>
    <mergeCell ref="B37:C37"/>
    <mergeCell ref="I37:J37"/>
  </mergeCells>
  <phoneticPr fontId="5"/>
  <printOptions horizontalCentered="1"/>
  <pageMargins left="0.59055118110236227" right="0.59055118110236227" top="0.59055118110236227" bottom="0.59055118110236227" header="0.51181102362204722" footer="0.51181102362204722"/>
  <pageSetup paperSize="9"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zoomScaleNormal="100" zoomScaleSheetLayoutView="100" workbookViewId="0"/>
  </sheetViews>
  <sheetFormatPr defaultRowHeight="13.5"/>
  <cols>
    <col min="1" max="1" width="2.625" style="15" customWidth="1"/>
    <col min="2" max="2" width="11.875" style="15" customWidth="1"/>
    <col min="3" max="4" width="14.625" style="15" customWidth="1"/>
    <col min="5" max="5" width="17.125" style="15" customWidth="1"/>
    <col min="6" max="7" width="14.375" style="15" customWidth="1"/>
    <col min="8" max="9" width="0.625" style="17" customWidth="1"/>
    <col min="10" max="10" width="13.625" style="15" customWidth="1"/>
    <col min="11" max="12" width="10.875" style="15" customWidth="1"/>
    <col min="13" max="13" width="13.625" style="15" customWidth="1"/>
    <col min="14" max="15" width="10.875" style="15" customWidth="1"/>
    <col min="16" max="16" width="13.625" style="15" customWidth="1"/>
    <col min="17" max="17" width="2.5" style="15" customWidth="1"/>
    <col min="18" max="18" width="2.75" style="16" customWidth="1"/>
    <col min="19" max="16384" width="9" style="15"/>
  </cols>
  <sheetData>
    <row r="1" spans="1:18" ht="18" customHeight="1">
      <c r="A1" s="56" t="s">
        <v>34</v>
      </c>
      <c r="D1" s="3"/>
      <c r="E1" s="16"/>
      <c r="F1" s="16"/>
      <c r="G1" s="16"/>
      <c r="H1" s="42"/>
      <c r="I1" s="42"/>
      <c r="J1" s="482"/>
      <c r="K1" s="483"/>
      <c r="L1" s="483"/>
      <c r="M1" s="483"/>
      <c r="N1" s="483"/>
    </row>
    <row r="2" spans="1:18" ht="10.5" customHeight="1">
      <c r="A2" s="3"/>
      <c r="D2" s="3"/>
      <c r="E2" s="16"/>
      <c r="F2" s="16"/>
      <c r="G2" s="16"/>
      <c r="H2" s="42"/>
      <c r="I2" s="42"/>
      <c r="J2" s="14"/>
      <c r="K2" s="43"/>
      <c r="L2" s="43"/>
      <c r="M2" s="43"/>
      <c r="N2" s="43"/>
    </row>
    <row r="3" spans="1:18" ht="13.5" customHeight="1">
      <c r="A3" s="41" t="s">
        <v>32</v>
      </c>
      <c r="B3" s="16"/>
      <c r="C3" s="484"/>
      <c r="D3" s="484"/>
      <c r="E3" s="484"/>
      <c r="F3" s="484"/>
      <c r="G3" s="484"/>
      <c r="J3" s="485"/>
      <c r="K3" s="485"/>
      <c r="L3" s="485"/>
      <c r="M3" s="485"/>
      <c r="N3" s="485"/>
      <c r="O3" s="485"/>
      <c r="P3" s="485"/>
      <c r="Q3" s="485"/>
      <c r="R3" s="485"/>
    </row>
    <row r="4" spans="1:18" ht="13.5" customHeight="1">
      <c r="A4" s="16"/>
      <c r="B4" s="16"/>
      <c r="C4" s="484"/>
      <c r="D4" s="484"/>
      <c r="E4" s="484"/>
      <c r="F4" s="484"/>
      <c r="G4" s="484"/>
      <c r="J4" s="485"/>
      <c r="K4" s="485"/>
      <c r="L4" s="485"/>
      <c r="M4" s="485"/>
      <c r="N4" s="485"/>
      <c r="O4" s="485"/>
      <c r="P4" s="485"/>
      <c r="Q4" s="485"/>
      <c r="R4" s="485"/>
    </row>
    <row r="5" spans="1:18" ht="13.5" customHeight="1">
      <c r="A5" s="16"/>
      <c r="B5" s="16"/>
      <c r="C5" s="484"/>
      <c r="D5" s="484"/>
      <c r="E5" s="484"/>
      <c r="F5" s="484"/>
      <c r="G5" s="484"/>
      <c r="J5" s="485"/>
      <c r="K5" s="485"/>
      <c r="L5" s="485"/>
      <c r="M5" s="485"/>
      <c r="N5" s="485"/>
      <c r="O5" s="485"/>
      <c r="P5" s="485"/>
      <c r="Q5" s="485"/>
      <c r="R5" s="485"/>
    </row>
    <row r="6" spans="1:18" ht="18" customHeight="1">
      <c r="A6" s="16"/>
      <c r="B6" s="16"/>
      <c r="C6" s="484"/>
      <c r="D6" s="484"/>
      <c r="E6" s="484"/>
      <c r="F6" s="484"/>
      <c r="G6" s="484"/>
      <c r="J6" s="485"/>
      <c r="K6" s="485"/>
      <c r="L6" s="485"/>
      <c r="M6" s="485"/>
      <c r="N6" s="485"/>
      <c r="O6" s="485"/>
      <c r="P6" s="485"/>
      <c r="Q6" s="485"/>
      <c r="R6" s="485"/>
    </row>
    <row r="7" spans="1:18" ht="13.5" customHeight="1">
      <c r="A7" s="486" t="s">
        <v>12</v>
      </c>
      <c r="B7" s="486"/>
      <c r="C7" s="486"/>
      <c r="D7" s="486"/>
      <c r="E7" s="486"/>
      <c r="F7" s="486"/>
      <c r="G7" s="486"/>
      <c r="J7" s="40"/>
      <c r="K7" s="16"/>
      <c r="L7" s="16"/>
      <c r="M7" s="16"/>
      <c r="N7" s="16"/>
      <c r="O7" s="16"/>
      <c r="P7" s="16"/>
      <c r="Q7" s="16"/>
    </row>
    <row r="8" spans="1:18" ht="18" customHeight="1">
      <c r="A8" s="4" t="s">
        <v>14</v>
      </c>
      <c r="E8" s="487"/>
      <c r="F8" s="487"/>
      <c r="G8" s="487"/>
      <c r="H8" s="42"/>
      <c r="I8" s="42"/>
      <c r="J8" s="487"/>
      <c r="K8" s="483"/>
      <c r="L8" s="483"/>
      <c r="M8" s="488"/>
      <c r="N8" s="45"/>
    </row>
    <row r="9" spans="1:18" ht="10.5" customHeight="1">
      <c r="A9" s="4"/>
      <c r="E9" s="10"/>
      <c r="F9" s="10"/>
      <c r="G9" s="10"/>
      <c r="H9" s="42"/>
      <c r="I9" s="42"/>
      <c r="J9" s="10"/>
      <c r="K9" s="43"/>
      <c r="L9" s="43"/>
      <c r="M9" s="44"/>
      <c r="N9" s="45"/>
    </row>
    <row r="10" spans="1:18" s="1" customFormat="1" ht="14.1" customHeight="1" thickBot="1">
      <c r="A10" s="11" t="s">
        <v>11</v>
      </c>
      <c r="B10" s="5"/>
      <c r="H10" s="6"/>
      <c r="I10" s="6"/>
    </row>
    <row r="11" spans="1:18" s="1" customFormat="1" ht="14.25" customHeight="1">
      <c r="A11" s="479" t="s">
        <v>13</v>
      </c>
      <c r="B11" s="489"/>
      <c r="C11" s="491" t="s">
        <v>6</v>
      </c>
      <c r="D11" s="492"/>
      <c r="E11" s="492"/>
      <c r="F11" s="493" t="s">
        <v>3</v>
      </c>
      <c r="G11" s="492"/>
      <c r="H11" s="7"/>
      <c r="I11" s="7"/>
      <c r="J11" s="19" t="s">
        <v>7</v>
      </c>
      <c r="K11" s="493" t="s">
        <v>8</v>
      </c>
      <c r="L11" s="494"/>
      <c r="M11" s="494"/>
      <c r="N11" s="491" t="s">
        <v>9</v>
      </c>
      <c r="O11" s="492"/>
      <c r="P11" s="492"/>
      <c r="Q11" s="478" t="s">
        <v>0</v>
      </c>
      <c r="R11" s="479"/>
    </row>
    <row r="12" spans="1:18" s="1" customFormat="1" ht="14.25" customHeight="1">
      <c r="A12" s="481"/>
      <c r="B12" s="490"/>
      <c r="C12" s="20" t="s">
        <v>33</v>
      </c>
      <c r="D12" s="21" t="s">
        <v>10</v>
      </c>
      <c r="E12" s="21" t="s">
        <v>4</v>
      </c>
      <c r="F12" s="22" t="s">
        <v>33</v>
      </c>
      <c r="G12" s="22" t="s">
        <v>10</v>
      </c>
      <c r="H12" s="7"/>
      <c r="I12" s="7"/>
      <c r="J12" s="23" t="s">
        <v>4</v>
      </c>
      <c r="K12" s="22" t="s">
        <v>33</v>
      </c>
      <c r="L12" s="22" t="s">
        <v>10</v>
      </c>
      <c r="M12" s="24" t="s">
        <v>5</v>
      </c>
      <c r="N12" s="21" t="s">
        <v>33</v>
      </c>
      <c r="O12" s="25" t="s">
        <v>10</v>
      </c>
      <c r="P12" s="24" t="s">
        <v>5</v>
      </c>
      <c r="Q12" s="480"/>
      <c r="R12" s="481"/>
    </row>
    <row r="13" spans="1:18" s="1" customFormat="1" ht="3" customHeight="1">
      <c r="A13" s="7"/>
      <c r="B13" s="7"/>
      <c r="C13" s="8"/>
      <c r="D13" s="7"/>
      <c r="E13" s="7"/>
      <c r="F13" s="7"/>
      <c r="G13" s="7"/>
      <c r="H13" s="7"/>
      <c r="I13" s="7"/>
      <c r="J13" s="9"/>
      <c r="K13" s="7"/>
      <c r="L13" s="7"/>
      <c r="M13" s="9"/>
      <c r="N13" s="7"/>
      <c r="O13" s="7"/>
      <c r="P13" s="9"/>
      <c r="Q13" s="8"/>
      <c r="R13" s="2"/>
    </row>
    <row r="14" spans="1:18" s="1" customFormat="1" ht="10.5" customHeight="1">
      <c r="A14" s="473" t="s">
        <v>37</v>
      </c>
      <c r="B14" s="474"/>
      <c r="C14" s="26">
        <v>13711</v>
      </c>
      <c r="D14" s="27">
        <v>54681</v>
      </c>
      <c r="E14" s="28">
        <v>69855743</v>
      </c>
      <c r="F14" s="29">
        <v>1305</v>
      </c>
      <c r="G14" s="29">
        <v>10892</v>
      </c>
      <c r="H14" s="27"/>
      <c r="I14" s="27"/>
      <c r="J14" s="29">
        <v>36309196</v>
      </c>
      <c r="K14" s="29">
        <v>8820</v>
      </c>
      <c r="L14" s="29">
        <v>30561</v>
      </c>
      <c r="M14" s="29">
        <v>29939702</v>
      </c>
      <c r="N14" s="29">
        <v>3586</v>
      </c>
      <c r="O14" s="29">
        <v>13228</v>
      </c>
      <c r="P14" s="27">
        <v>3606845</v>
      </c>
      <c r="Q14" s="468">
        <v>51</v>
      </c>
      <c r="R14" s="469"/>
    </row>
    <row r="15" spans="1:18" s="1" customFormat="1" ht="10.5" customHeight="1">
      <c r="A15" s="473" t="s">
        <v>15</v>
      </c>
      <c r="B15" s="474"/>
      <c r="C15" s="26">
        <v>16063</v>
      </c>
      <c r="D15" s="27">
        <v>57680</v>
      </c>
      <c r="E15" s="28">
        <v>90237366</v>
      </c>
      <c r="F15" s="29">
        <v>1383</v>
      </c>
      <c r="G15" s="29">
        <v>11194</v>
      </c>
      <c r="H15" s="27"/>
      <c r="I15" s="27"/>
      <c r="J15" s="29">
        <v>46821619</v>
      </c>
      <c r="K15" s="29">
        <v>9628</v>
      </c>
      <c r="L15" s="29">
        <v>34160</v>
      </c>
      <c r="M15" s="29">
        <v>39364629</v>
      </c>
      <c r="N15" s="29">
        <v>5052</v>
      </c>
      <c r="O15" s="29">
        <v>12326</v>
      </c>
      <c r="P15" s="27">
        <v>4051118</v>
      </c>
      <c r="Q15" s="468">
        <v>54</v>
      </c>
      <c r="R15" s="469"/>
    </row>
    <row r="16" spans="1:18" s="1" customFormat="1" ht="10.5" customHeight="1">
      <c r="A16" s="473" t="s">
        <v>16</v>
      </c>
      <c r="B16" s="474"/>
      <c r="C16" s="26">
        <v>17621</v>
      </c>
      <c r="D16" s="27">
        <v>63697</v>
      </c>
      <c r="E16" s="28">
        <v>122370892</v>
      </c>
      <c r="F16" s="29">
        <v>1789</v>
      </c>
      <c r="G16" s="29">
        <v>14099</v>
      </c>
      <c r="H16" s="27"/>
      <c r="I16" s="27"/>
      <c r="J16" s="29">
        <v>64942736</v>
      </c>
      <c r="K16" s="29">
        <v>9925</v>
      </c>
      <c r="L16" s="29">
        <v>36087</v>
      </c>
      <c r="M16" s="29">
        <v>52187111</v>
      </c>
      <c r="N16" s="29">
        <v>5907</v>
      </c>
      <c r="O16" s="29">
        <v>13511</v>
      </c>
      <c r="P16" s="27">
        <v>5241045</v>
      </c>
      <c r="Q16" s="468">
        <v>57</v>
      </c>
      <c r="R16" s="469"/>
    </row>
    <row r="17" spans="1:18" s="35" customFormat="1" ht="10.5" customHeight="1">
      <c r="A17" s="470" t="s">
        <v>17</v>
      </c>
      <c r="B17" s="467"/>
      <c r="C17" s="31">
        <v>11070</v>
      </c>
      <c r="D17" s="32">
        <v>52696</v>
      </c>
      <c r="E17" s="33">
        <v>131190884</v>
      </c>
      <c r="F17" s="34">
        <v>1709</v>
      </c>
      <c r="G17" s="34">
        <v>15326</v>
      </c>
      <c r="H17" s="32"/>
      <c r="I17" s="32"/>
      <c r="J17" s="34">
        <v>73138707</v>
      </c>
      <c r="K17" s="34">
        <v>9361</v>
      </c>
      <c r="L17" s="34">
        <v>37370</v>
      </c>
      <c r="M17" s="34">
        <v>58052177</v>
      </c>
      <c r="N17" s="34" t="s">
        <v>1</v>
      </c>
      <c r="O17" s="34" t="s">
        <v>18</v>
      </c>
      <c r="P17" s="34" t="s">
        <v>18</v>
      </c>
      <c r="Q17" s="477">
        <v>60</v>
      </c>
      <c r="R17" s="466"/>
    </row>
    <row r="18" spans="1:18" s="1" customFormat="1" ht="10.5" customHeight="1">
      <c r="A18" s="473" t="s">
        <v>19</v>
      </c>
      <c r="B18" s="474"/>
      <c r="C18" s="26">
        <v>3418</v>
      </c>
      <c r="D18" s="27">
        <v>13672</v>
      </c>
      <c r="E18" s="28">
        <v>5620984</v>
      </c>
      <c r="F18" s="29" t="s">
        <v>18</v>
      </c>
      <c r="G18" s="29" t="s">
        <v>18</v>
      </c>
      <c r="H18" s="27"/>
      <c r="I18" s="27"/>
      <c r="J18" s="29" t="s">
        <v>18</v>
      </c>
      <c r="K18" s="29" t="s">
        <v>18</v>
      </c>
      <c r="L18" s="29" t="s">
        <v>18</v>
      </c>
      <c r="M18" s="29" t="s">
        <v>18</v>
      </c>
      <c r="N18" s="29">
        <v>3418</v>
      </c>
      <c r="O18" s="29">
        <v>13672</v>
      </c>
      <c r="P18" s="27">
        <v>5620984</v>
      </c>
      <c r="Q18" s="468">
        <v>61</v>
      </c>
      <c r="R18" s="469"/>
    </row>
    <row r="19" spans="1:18" s="35" customFormat="1" ht="10.5" customHeight="1">
      <c r="A19" s="470" t="s">
        <v>20</v>
      </c>
      <c r="B19" s="467"/>
      <c r="C19" s="31">
        <v>11089</v>
      </c>
      <c r="D19" s="32">
        <v>56531</v>
      </c>
      <c r="E19" s="33">
        <v>165865242</v>
      </c>
      <c r="F19" s="34">
        <v>1904</v>
      </c>
      <c r="G19" s="34">
        <v>16944</v>
      </c>
      <c r="H19" s="32"/>
      <c r="I19" s="32"/>
      <c r="J19" s="34">
        <v>99434136</v>
      </c>
      <c r="K19" s="34">
        <v>9185</v>
      </c>
      <c r="L19" s="34">
        <v>39587</v>
      </c>
      <c r="M19" s="34">
        <v>66431106</v>
      </c>
      <c r="N19" s="34" t="s">
        <v>1</v>
      </c>
      <c r="O19" s="34" t="s">
        <v>18</v>
      </c>
      <c r="P19" s="34" t="s">
        <v>18</v>
      </c>
      <c r="Q19" s="477">
        <v>63</v>
      </c>
      <c r="R19" s="466"/>
    </row>
    <row r="20" spans="1:18" s="1" customFormat="1" ht="3" customHeight="1">
      <c r="A20" s="473"/>
      <c r="B20" s="474"/>
      <c r="C20" s="26"/>
      <c r="D20" s="27"/>
      <c r="E20" s="28"/>
      <c r="F20" s="29"/>
      <c r="G20" s="29"/>
      <c r="H20" s="27"/>
      <c r="I20" s="27"/>
      <c r="J20" s="29"/>
      <c r="K20" s="29"/>
      <c r="L20" s="29"/>
      <c r="M20" s="29"/>
      <c r="N20" s="29"/>
      <c r="O20" s="29"/>
      <c r="P20" s="27"/>
      <c r="Q20" s="30"/>
      <c r="R20" s="2"/>
    </row>
    <row r="21" spans="1:18" s="1" customFormat="1" ht="10.5" customHeight="1">
      <c r="A21" s="473" t="s">
        <v>21</v>
      </c>
      <c r="B21" s="474"/>
      <c r="C21" s="26">
        <v>3383</v>
      </c>
      <c r="D21" s="27">
        <v>15344</v>
      </c>
      <c r="E21" s="28">
        <v>6718193</v>
      </c>
      <c r="F21" s="29" t="s">
        <v>18</v>
      </c>
      <c r="G21" s="29" t="s">
        <v>18</v>
      </c>
      <c r="H21" s="27"/>
      <c r="I21" s="27"/>
      <c r="J21" s="29" t="s">
        <v>18</v>
      </c>
      <c r="K21" s="29" t="s">
        <v>18</v>
      </c>
      <c r="L21" s="29" t="s">
        <v>18</v>
      </c>
      <c r="M21" s="29" t="s">
        <v>18</v>
      </c>
      <c r="N21" s="29">
        <v>3383</v>
      </c>
      <c r="O21" s="29">
        <v>15344</v>
      </c>
      <c r="P21" s="27">
        <v>6718193</v>
      </c>
      <c r="Q21" s="468" t="s">
        <v>2</v>
      </c>
      <c r="R21" s="469"/>
    </row>
    <row r="22" spans="1:18" s="35" customFormat="1" ht="10.5" customHeight="1">
      <c r="A22" s="470" t="s">
        <v>22</v>
      </c>
      <c r="B22" s="467"/>
      <c r="C22" s="31">
        <v>10836</v>
      </c>
      <c r="D22" s="32">
        <v>59090</v>
      </c>
      <c r="E22" s="33">
        <v>203426521</v>
      </c>
      <c r="F22" s="34">
        <v>2152</v>
      </c>
      <c r="G22" s="34">
        <v>18336</v>
      </c>
      <c r="H22" s="32"/>
      <c r="I22" s="32"/>
      <c r="J22" s="34">
        <v>116725853</v>
      </c>
      <c r="K22" s="34">
        <v>8684</v>
      </c>
      <c r="L22" s="34">
        <v>40754</v>
      </c>
      <c r="M22" s="34">
        <v>86700668</v>
      </c>
      <c r="N22" s="34" t="s">
        <v>1</v>
      </c>
      <c r="O22" s="34" t="s">
        <v>18</v>
      </c>
      <c r="P22" s="34" t="s">
        <v>18</v>
      </c>
      <c r="Q22" s="471" t="s">
        <v>23</v>
      </c>
      <c r="R22" s="472"/>
    </row>
    <row r="23" spans="1:18" s="1" customFormat="1" ht="10.5" customHeight="1">
      <c r="A23" s="473" t="s">
        <v>24</v>
      </c>
      <c r="B23" s="474"/>
      <c r="C23" s="26">
        <v>3252</v>
      </c>
      <c r="D23" s="27">
        <v>16753</v>
      </c>
      <c r="E23" s="28">
        <v>7962028</v>
      </c>
      <c r="F23" s="29" t="s">
        <v>18</v>
      </c>
      <c r="G23" s="29" t="s">
        <v>18</v>
      </c>
      <c r="H23" s="27"/>
      <c r="I23" s="27"/>
      <c r="J23" s="29" t="s">
        <v>18</v>
      </c>
      <c r="K23" s="29" t="s">
        <v>18</v>
      </c>
      <c r="L23" s="29" t="s">
        <v>18</v>
      </c>
      <c r="M23" s="29" t="s">
        <v>18</v>
      </c>
      <c r="N23" s="29">
        <v>3252</v>
      </c>
      <c r="O23" s="29">
        <v>16753</v>
      </c>
      <c r="P23" s="27">
        <v>7962028</v>
      </c>
      <c r="Q23" s="475" t="s">
        <v>25</v>
      </c>
      <c r="R23" s="476"/>
    </row>
    <row r="24" spans="1:18" s="35" customFormat="1" ht="10.5" customHeight="1">
      <c r="A24" s="470" t="s">
        <v>26</v>
      </c>
      <c r="B24" s="467"/>
      <c r="C24" s="31">
        <v>10245</v>
      </c>
      <c r="D24" s="32">
        <v>60332</v>
      </c>
      <c r="E24" s="33">
        <v>195523629</v>
      </c>
      <c r="F24" s="34">
        <v>2010</v>
      </c>
      <c r="G24" s="34">
        <v>17840</v>
      </c>
      <c r="H24" s="32"/>
      <c r="I24" s="32"/>
      <c r="J24" s="34">
        <v>113348326</v>
      </c>
      <c r="K24" s="34">
        <v>8235</v>
      </c>
      <c r="L24" s="34">
        <v>42492</v>
      </c>
      <c r="M24" s="34">
        <v>82175303</v>
      </c>
      <c r="N24" s="34" t="s">
        <v>1</v>
      </c>
      <c r="O24" s="34" t="s">
        <v>18</v>
      </c>
      <c r="P24" s="36" t="s">
        <v>18</v>
      </c>
      <c r="Q24" s="471" t="s">
        <v>27</v>
      </c>
      <c r="R24" s="472"/>
    </row>
    <row r="25" spans="1:18" s="1" customFormat="1" ht="10.5" customHeight="1">
      <c r="A25" s="473" t="s">
        <v>28</v>
      </c>
      <c r="B25" s="474"/>
      <c r="C25" s="26">
        <v>9314</v>
      </c>
      <c r="D25" s="27">
        <v>56197</v>
      </c>
      <c r="E25" s="28">
        <v>185797913</v>
      </c>
      <c r="F25" s="29">
        <v>1737</v>
      </c>
      <c r="G25" s="29">
        <v>15174</v>
      </c>
      <c r="H25" s="27"/>
      <c r="I25" s="27"/>
      <c r="J25" s="29">
        <v>104338953</v>
      </c>
      <c r="K25" s="29">
        <v>7577</v>
      </c>
      <c r="L25" s="29">
        <v>41023</v>
      </c>
      <c r="M25" s="29">
        <v>81458960</v>
      </c>
      <c r="N25" s="29" t="s">
        <v>1</v>
      </c>
      <c r="O25" s="29" t="s">
        <v>18</v>
      </c>
      <c r="P25" s="37" t="s">
        <v>18</v>
      </c>
      <c r="Q25" s="475" t="s">
        <v>29</v>
      </c>
      <c r="R25" s="476"/>
    </row>
    <row r="26" spans="1:18" s="12" customFormat="1" ht="10.5" customHeight="1">
      <c r="A26" s="466" t="s">
        <v>30</v>
      </c>
      <c r="B26" s="467"/>
      <c r="C26" s="26">
        <v>8221</v>
      </c>
      <c r="D26" s="27">
        <v>59683</v>
      </c>
      <c r="E26" s="28">
        <v>172562726</v>
      </c>
      <c r="F26" s="27">
        <v>1749</v>
      </c>
      <c r="G26" s="27">
        <v>16335</v>
      </c>
      <c r="H26" s="27"/>
      <c r="I26" s="27"/>
      <c r="J26" s="27">
        <v>100226632</v>
      </c>
      <c r="K26" s="27">
        <v>6472</v>
      </c>
      <c r="L26" s="27">
        <v>43348</v>
      </c>
      <c r="M26" s="27">
        <v>72336094</v>
      </c>
      <c r="N26" s="27" t="s">
        <v>1</v>
      </c>
      <c r="O26" s="27" t="s">
        <v>18</v>
      </c>
      <c r="P26" s="27" t="s">
        <v>18</v>
      </c>
      <c r="Q26" s="468">
        <v>14</v>
      </c>
      <c r="R26" s="469"/>
    </row>
    <row r="27" spans="1:18" s="12" customFormat="1" ht="10.5" customHeight="1">
      <c r="A27" s="466" t="s">
        <v>31</v>
      </c>
      <c r="B27" s="467"/>
      <c r="C27" s="26">
        <v>7279</v>
      </c>
      <c r="D27" s="27">
        <v>58997</v>
      </c>
      <c r="E27" s="28">
        <v>178332045</v>
      </c>
      <c r="F27" s="27">
        <v>1512</v>
      </c>
      <c r="G27" s="27">
        <v>14708</v>
      </c>
      <c r="H27" s="27"/>
      <c r="I27" s="27"/>
      <c r="J27" s="27">
        <v>100050735</v>
      </c>
      <c r="K27" s="27">
        <v>5767</v>
      </c>
      <c r="L27" s="27">
        <v>44289</v>
      </c>
      <c r="M27" s="27">
        <v>78281310</v>
      </c>
      <c r="N27" s="27" t="s">
        <v>1</v>
      </c>
      <c r="O27" s="27" t="s">
        <v>18</v>
      </c>
      <c r="P27" s="27" t="s">
        <v>18</v>
      </c>
      <c r="Q27" s="468">
        <v>19</v>
      </c>
      <c r="R27" s="469"/>
    </row>
    <row r="28" spans="1:18" s="12" customFormat="1" ht="10.5" customHeight="1">
      <c r="A28" s="466" t="s">
        <v>35</v>
      </c>
      <c r="B28" s="467"/>
      <c r="C28" s="26">
        <v>4990</v>
      </c>
      <c r="D28" s="27">
        <v>41235</v>
      </c>
      <c r="E28" s="28">
        <v>152541700</v>
      </c>
      <c r="F28" s="27">
        <v>1208</v>
      </c>
      <c r="G28" s="27">
        <v>10716</v>
      </c>
      <c r="H28" s="27"/>
      <c r="I28" s="27"/>
      <c r="J28" s="57">
        <v>89534400</v>
      </c>
      <c r="K28" s="27">
        <v>3782</v>
      </c>
      <c r="L28" s="27">
        <v>30519</v>
      </c>
      <c r="M28" s="27">
        <v>63007300</v>
      </c>
      <c r="N28" s="27" t="s">
        <v>1</v>
      </c>
      <c r="O28" s="27" t="s">
        <v>18</v>
      </c>
      <c r="P28" s="27" t="s">
        <v>18</v>
      </c>
      <c r="Q28" s="468">
        <v>24</v>
      </c>
      <c r="R28" s="469"/>
    </row>
    <row r="29" spans="1:18" s="12" customFormat="1" ht="10.5" customHeight="1">
      <c r="A29" s="466" t="s">
        <v>36</v>
      </c>
      <c r="B29" s="467"/>
      <c r="C29" s="26">
        <v>4659</v>
      </c>
      <c r="D29" s="27">
        <v>41380</v>
      </c>
      <c r="E29" s="28">
        <v>140202400</v>
      </c>
      <c r="F29" s="27">
        <v>1154</v>
      </c>
      <c r="G29" s="27">
        <v>10174</v>
      </c>
      <c r="H29" s="27"/>
      <c r="I29" s="27"/>
      <c r="J29" s="57">
        <v>78843400</v>
      </c>
      <c r="K29" s="27">
        <v>3505</v>
      </c>
      <c r="L29" s="27">
        <v>31206</v>
      </c>
      <c r="M29" s="27">
        <v>61359000</v>
      </c>
      <c r="N29" s="27" t="s">
        <v>1</v>
      </c>
      <c r="O29" s="27" t="s">
        <v>1</v>
      </c>
      <c r="P29" s="27" t="s">
        <v>1</v>
      </c>
      <c r="Q29" s="468">
        <v>26</v>
      </c>
      <c r="R29" s="469"/>
    </row>
    <row r="30" spans="1:18" s="38" customFormat="1" ht="10.5" customHeight="1">
      <c r="A30" s="463" t="s">
        <v>38</v>
      </c>
      <c r="B30" s="464"/>
      <c r="C30" s="53">
        <v>5104</v>
      </c>
      <c r="D30" s="39">
        <v>48614</v>
      </c>
      <c r="E30" s="54">
        <v>175461800</v>
      </c>
      <c r="F30" s="39">
        <v>1246</v>
      </c>
      <c r="G30" s="39">
        <v>12087</v>
      </c>
      <c r="H30" s="39"/>
      <c r="I30" s="39"/>
      <c r="J30" s="39">
        <v>99144300</v>
      </c>
      <c r="K30" s="39">
        <v>3858</v>
      </c>
      <c r="L30" s="39">
        <v>36527</v>
      </c>
      <c r="M30" s="39">
        <v>76317500</v>
      </c>
      <c r="N30" s="39" t="s">
        <v>1</v>
      </c>
      <c r="O30" s="39" t="s">
        <v>1</v>
      </c>
      <c r="P30" s="55" t="s">
        <v>1</v>
      </c>
      <c r="Q30" s="465">
        <v>28</v>
      </c>
      <c r="R30" s="465"/>
    </row>
    <row r="31" spans="1:18" s="18" customFormat="1" ht="2.1" customHeight="1" thickBot="1">
      <c r="A31" s="46"/>
      <c r="B31" s="47"/>
      <c r="C31" s="48"/>
      <c r="D31" s="49"/>
      <c r="E31" s="49"/>
      <c r="F31" s="49"/>
      <c r="G31" s="49"/>
      <c r="H31" s="50"/>
      <c r="I31" s="50"/>
      <c r="J31" s="49"/>
      <c r="K31" s="49"/>
      <c r="L31" s="51"/>
      <c r="M31" s="49"/>
      <c r="N31" s="49"/>
      <c r="O31" s="49"/>
      <c r="P31" s="49"/>
      <c r="Q31" s="48"/>
      <c r="R31" s="52"/>
    </row>
    <row r="32" spans="1:18" s="1" customFormat="1" ht="15" customHeight="1">
      <c r="A32" s="12" t="s">
        <v>39</v>
      </c>
      <c r="H32" s="6"/>
      <c r="I32" s="6"/>
      <c r="R32" s="13"/>
    </row>
  </sheetData>
  <mergeCells count="45">
    <mergeCell ref="Q11:R12"/>
    <mergeCell ref="J1:N1"/>
    <mergeCell ref="C3:G6"/>
    <mergeCell ref="J3:R6"/>
    <mergeCell ref="A7:G7"/>
    <mergeCell ref="E8:G8"/>
    <mergeCell ref="J8:M8"/>
    <mergeCell ref="A11:B12"/>
    <mergeCell ref="C11:E11"/>
    <mergeCell ref="F11:G11"/>
    <mergeCell ref="K11:M11"/>
    <mergeCell ref="N11:P11"/>
    <mergeCell ref="A14:B14"/>
    <mergeCell ref="Q14:R14"/>
    <mergeCell ref="A15:B15"/>
    <mergeCell ref="Q15:R15"/>
    <mergeCell ref="A16:B16"/>
    <mergeCell ref="Q16:R16"/>
    <mergeCell ref="A23:B23"/>
    <mergeCell ref="Q23:R23"/>
    <mergeCell ref="A17:B17"/>
    <mergeCell ref="Q17:R17"/>
    <mergeCell ref="A18:B18"/>
    <mergeCell ref="Q18:R18"/>
    <mergeCell ref="A19:B19"/>
    <mergeCell ref="Q19:R19"/>
    <mergeCell ref="A20:B20"/>
    <mergeCell ref="A21:B21"/>
    <mergeCell ref="Q21:R21"/>
    <mergeCell ref="A22:B22"/>
    <mergeCell ref="Q22:R22"/>
    <mergeCell ref="A24:B24"/>
    <mergeCell ref="Q24:R24"/>
    <mergeCell ref="A25:B25"/>
    <mergeCell ref="Q25:R25"/>
    <mergeCell ref="A26:B26"/>
    <mergeCell ref="Q26:R26"/>
    <mergeCell ref="A30:B30"/>
    <mergeCell ref="Q30:R30"/>
    <mergeCell ref="A27:B27"/>
    <mergeCell ref="Q27:R27"/>
    <mergeCell ref="A28:B28"/>
    <mergeCell ref="Q28:R28"/>
    <mergeCell ref="A29:B29"/>
    <mergeCell ref="Q29:R29"/>
  </mergeCells>
  <phoneticPr fontId="5"/>
  <pageMargins left="0.59055118110236227" right="0.59055118110236227" top="0.70866141732283472" bottom="0.78740157480314965" header="0.51181102362204722" footer="0.51181102362204722"/>
  <pageSetup paperSize="9" orientation="portrait" horizontalDpi="4294967293" verticalDpi="360" r:id="rId1"/>
  <headerFooter alignWithMargins="0"/>
  <colBreaks count="1" manualBreakCount="1">
    <brk id="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zoomScaleNormal="100" zoomScaleSheetLayoutView="100" workbookViewId="0"/>
  </sheetViews>
  <sheetFormatPr defaultRowHeight="13.5"/>
  <cols>
    <col min="1" max="1" width="2.625" customWidth="1"/>
    <col min="2" max="2" width="4" style="113" customWidth="1"/>
    <col min="3" max="3" width="32.125" customWidth="1"/>
    <col min="4" max="4" width="1.25" customWidth="1"/>
    <col min="5" max="7" width="16.375" customWidth="1"/>
    <col min="8" max="11" width="16.625" customWidth="1"/>
    <col min="12" max="12" width="6" customWidth="1"/>
    <col min="13" max="13" width="4.625" customWidth="1"/>
    <col min="14" max="14" width="1.625" customWidth="1"/>
    <col min="15" max="15" width="6.875" customWidth="1"/>
    <col min="16" max="16" width="3.625" customWidth="1"/>
    <col min="17" max="17" width="4.625" customWidth="1"/>
    <col min="18" max="18" width="1.625" customWidth="1"/>
    <col min="19" max="19" width="6.875" customWidth="1"/>
    <col min="20" max="20" width="3.625" customWidth="1"/>
    <col min="21" max="21" width="4.625" customWidth="1"/>
    <col min="22" max="22" width="1.625" customWidth="1"/>
    <col min="23" max="23" width="5" customWidth="1"/>
    <col min="24" max="24" width="9" style="113"/>
  </cols>
  <sheetData>
    <row r="1" spans="1:30" s="66" customFormat="1" ht="18" customHeight="1">
      <c r="A1" s="4" t="s">
        <v>40</v>
      </c>
      <c r="B1" s="64"/>
      <c r="C1" s="65"/>
      <c r="D1" s="65"/>
      <c r="E1" s="65"/>
      <c r="F1" s="64"/>
      <c r="G1" s="64"/>
      <c r="H1" s="64"/>
      <c r="I1" s="64"/>
      <c r="J1" s="64"/>
      <c r="K1" s="64"/>
      <c r="L1" s="64"/>
      <c r="M1" s="64"/>
      <c r="N1" s="64"/>
      <c r="O1" s="64"/>
      <c r="P1" s="64"/>
      <c r="Q1" s="64"/>
      <c r="R1" s="64"/>
      <c r="S1" s="64"/>
      <c r="T1" s="64"/>
      <c r="U1" s="64"/>
      <c r="V1" s="64"/>
      <c r="W1" s="64"/>
      <c r="X1" s="64"/>
      <c r="Y1" s="64"/>
      <c r="Z1" s="64"/>
      <c r="AA1" s="64"/>
      <c r="AB1" s="64"/>
      <c r="AC1" s="64"/>
      <c r="AD1" s="64"/>
    </row>
    <row r="2" spans="1:30" s="66" customFormat="1" ht="11.1" customHeight="1">
      <c r="A2" s="67"/>
      <c r="B2" s="64"/>
      <c r="C2" s="64"/>
      <c r="D2" s="64"/>
      <c r="E2" s="68"/>
      <c r="F2" s="68"/>
      <c r="G2" s="68"/>
      <c r="H2" s="68"/>
      <c r="I2" s="68"/>
      <c r="J2" s="68"/>
      <c r="K2" s="68"/>
      <c r="L2" s="68"/>
      <c r="M2" s="64"/>
      <c r="N2" s="64"/>
      <c r="O2" s="64"/>
      <c r="P2" s="64"/>
      <c r="Q2" s="64"/>
      <c r="R2" s="64"/>
      <c r="S2" s="64"/>
      <c r="T2" s="64"/>
      <c r="U2" s="64"/>
      <c r="V2" s="64"/>
      <c r="W2" s="64"/>
      <c r="X2" s="64"/>
      <c r="Y2" s="64"/>
      <c r="Z2" s="64"/>
      <c r="AA2" s="64"/>
      <c r="AB2" s="64"/>
      <c r="AC2" s="64"/>
      <c r="AD2" s="64"/>
    </row>
    <row r="3" spans="1:30" s="40" customFormat="1" ht="11.1" customHeight="1">
      <c r="A3" s="497" t="s">
        <v>41</v>
      </c>
      <c r="B3" s="497"/>
      <c r="C3" s="497"/>
      <c r="D3" s="497"/>
      <c r="E3" s="497"/>
      <c r="F3" s="497"/>
      <c r="G3" s="497"/>
    </row>
    <row r="4" spans="1:30" s="40" customFormat="1" ht="11.1" customHeight="1">
      <c r="A4" s="40" t="s">
        <v>42</v>
      </c>
    </row>
    <row r="5" spans="1:30" s="66" customFormat="1" ht="11.1" customHeight="1">
      <c r="A5" s="64"/>
      <c r="B5" s="64"/>
      <c r="C5" s="64"/>
      <c r="D5" s="40"/>
      <c r="E5" s="40"/>
      <c r="F5" s="68"/>
      <c r="G5" s="40"/>
      <c r="H5" s="40"/>
      <c r="I5" s="40"/>
      <c r="J5" s="40"/>
      <c r="K5" s="40"/>
      <c r="L5" s="40"/>
      <c r="M5" s="64"/>
      <c r="N5" s="64"/>
      <c r="O5" s="64"/>
      <c r="P5" s="64"/>
      <c r="Q5" s="64"/>
      <c r="R5" s="64"/>
      <c r="S5" s="64"/>
      <c r="T5" s="64"/>
      <c r="U5" s="64"/>
      <c r="V5" s="64"/>
      <c r="W5" s="64"/>
      <c r="X5" s="64"/>
      <c r="Y5" s="64"/>
      <c r="Z5" s="64"/>
      <c r="AA5" s="64"/>
      <c r="AB5" s="64"/>
      <c r="AC5" s="64"/>
      <c r="AD5" s="64"/>
    </row>
    <row r="6" spans="1:30" s="12" customFormat="1" ht="12.95" customHeight="1" thickBot="1">
      <c r="A6" s="69" t="s">
        <v>43</v>
      </c>
      <c r="E6" s="70"/>
      <c r="F6" s="69"/>
      <c r="G6" s="69"/>
      <c r="H6" s="69"/>
      <c r="I6" s="69"/>
      <c r="J6" s="69"/>
      <c r="K6" s="498" t="s">
        <v>44</v>
      </c>
      <c r="L6" s="499"/>
    </row>
    <row r="7" spans="1:30" s="71" customFormat="1" ht="14.1" customHeight="1">
      <c r="A7" s="494" t="s">
        <v>45</v>
      </c>
      <c r="B7" s="494"/>
      <c r="C7" s="494"/>
      <c r="D7" s="19"/>
      <c r="E7" s="502" t="s">
        <v>33</v>
      </c>
      <c r="F7" s="502" t="s">
        <v>46</v>
      </c>
      <c r="G7" s="505" t="s">
        <v>47</v>
      </c>
      <c r="H7" s="502" t="s">
        <v>48</v>
      </c>
      <c r="I7" s="491" t="s">
        <v>49</v>
      </c>
      <c r="J7" s="492"/>
      <c r="K7" s="492"/>
      <c r="L7" s="506" t="s">
        <v>50</v>
      </c>
    </row>
    <row r="8" spans="1:30" s="71" customFormat="1" ht="14.1" customHeight="1">
      <c r="A8" s="500"/>
      <c r="B8" s="500"/>
      <c r="C8" s="500"/>
      <c r="E8" s="503"/>
      <c r="F8" s="503"/>
      <c r="G8" s="503"/>
      <c r="H8" s="503"/>
      <c r="I8" s="503" t="s">
        <v>51</v>
      </c>
      <c r="J8" s="72" t="s">
        <v>46</v>
      </c>
      <c r="K8" s="73" t="s">
        <v>48</v>
      </c>
      <c r="L8" s="507"/>
    </row>
    <row r="9" spans="1:30" s="71" customFormat="1" ht="14.1" customHeight="1">
      <c r="A9" s="501"/>
      <c r="B9" s="501"/>
      <c r="C9" s="501"/>
      <c r="D9" s="74"/>
      <c r="E9" s="504"/>
      <c r="F9" s="504"/>
      <c r="G9" s="504"/>
      <c r="H9" s="504"/>
      <c r="I9" s="504"/>
      <c r="J9" s="75" t="s">
        <v>52</v>
      </c>
      <c r="K9" s="76" t="s">
        <v>53</v>
      </c>
      <c r="L9" s="508"/>
    </row>
    <row r="10" spans="1:30" s="71" customFormat="1" ht="3" customHeight="1">
      <c r="A10" s="77"/>
      <c r="B10" s="7"/>
      <c r="C10" s="7"/>
      <c r="D10" s="7"/>
      <c r="E10" s="8"/>
      <c r="F10" s="7"/>
      <c r="G10" s="7"/>
      <c r="H10" s="7"/>
      <c r="I10" s="7"/>
      <c r="J10" s="7"/>
      <c r="K10" s="7"/>
      <c r="L10" s="78"/>
    </row>
    <row r="11" spans="1:30" s="38" customFormat="1" ht="12" customHeight="1">
      <c r="A11" s="495" t="s">
        <v>54</v>
      </c>
      <c r="B11" s="495"/>
      <c r="C11" s="495"/>
      <c r="D11" s="79"/>
      <c r="E11" s="80">
        <v>5104</v>
      </c>
      <c r="F11" s="81">
        <v>48614</v>
      </c>
      <c r="G11" s="81">
        <v>1754618</v>
      </c>
      <c r="H11" s="81" t="s">
        <v>18</v>
      </c>
      <c r="I11" s="81">
        <f>G11/E11</f>
        <v>343.77311912225707</v>
      </c>
      <c r="J11" s="81">
        <f>G11/F11</f>
        <v>36.09285391039618</v>
      </c>
      <c r="K11" s="82" t="s">
        <v>18</v>
      </c>
      <c r="L11" s="58" t="s">
        <v>55</v>
      </c>
      <c r="M11" s="83"/>
      <c r="N11" s="83"/>
      <c r="O11" s="83"/>
      <c r="P11" s="83"/>
      <c r="Q11" s="83"/>
      <c r="R11" s="83"/>
      <c r="S11" s="83"/>
      <c r="T11" s="83"/>
      <c r="U11" s="83"/>
      <c r="V11" s="83"/>
      <c r="W11" s="83"/>
      <c r="X11" s="83"/>
      <c r="Y11" s="83"/>
      <c r="Z11" s="83"/>
      <c r="AA11" s="83"/>
      <c r="AB11" s="83"/>
      <c r="AC11" s="83"/>
      <c r="AD11" s="83"/>
    </row>
    <row r="12" spans="1:30" s="38" customFormat="1" ht="12" customHeight="1">
      <c r="A12" s="84"/>
      <c r="B12" s="495" t="s">
        <v>56</v>
      </c>
      <c r="C12" s="495"/>
      <c r="D12" s="79"/>
      <c r="E12" s="80">
        <v>1246</v>
      </c>
      <c r="F12" s="81">
        <v>12087</v>
      </c>
      <c r="G12" s="81">
        <v>991443</v>
      </c>
      <c r="H12" s="81" t="s">
        <v>18</v>
      </c>
      <c r="I12" s="81">
        <f t="shared" ref="I12:I26" si="0">G12/E12</f>
        <v>795.70064205457459</v>
      </c>
      <c r="J12" s="81">
        <f t="shared" ref="J12:J26" si="1">G12/F12</f>
        <v>82.025564656242238</v>
      </c>
      <c r="K12" s="82" t="s">
        <v>18</v>
      </c>
      <c r="L12" s="58" t="s">
        <v>3</v>
      </c>
    </row>
    <row r="13" spans="1:30" s="12" customFormat="1" ht="12" customHeight="1">
      <c r="A13" s="77"/>
      <c r="B13" s="85" t="s">
        <v>57</v>
      </c>
      <c r="C13" s="86" t="s">
        <v>58</v>
      </c>
      <c r="D13" s="87"/>
      <c r="E13" s="88">
        <v>4</v>
      </c>
      <c r="F13" s="89">
        <v>62</v>
      </c>
      <c r="G13" s="89">
        <v>4307</v>
      </c>
      <c r="H13" s="89" t="s">
        <v>18</v>
      </c>
      <c r="I13" s="89">
        <f t="shared" si="0"/>
        <v>1076.75</v>
      </c>
      <c r="J13" s="89">
        <f t="shared" si="1"/>
        <v>69.467741935483872</v>
      </c>
      <c r="K13" s="90" t="s">
        <v>18</v>
      </c>
      <c r="L13" s="91">
        <v>50</v>
      </c>
    </row>
    <row r="14" spans="1:30" s="12" customFormat="1" ht="12" customHeight="1">
      <c r="A14" s="77"/>
      <c r="B14" s="85" t="s">
        <v>59</v>
      </c>
      <c r="C14" s="86" t="s">
        <v>60</v>
      </c>
      <c r="D14" s="87"/>
      <c r="E14" s="88">
        <v>75</v>
      </c>
      <c r="F14" s="89">
        <v>586</v>
      </c>
      <c r="G14" s="89">
        <v>24905</v>
      </c>
      <c r="H14" s="89" t="s">
        <v>18</v>
      </c>
      <c r="I14" s="89">
        <f t="shared" si="0"/>
        <v>332.06666666666666</v>
      </c>
      <c r="J14" s="89">
        <f t="shared" si="1"/>
        <v>42.5</v>
      </c>
      <c r="K14" s="90" t="s">
        <v>18</v>
      </c>
      <c r="L14" s="91">
        <v>51</v>
      </c>
    </row>
    <row r="15" spans="1:30" s="12" customFormat="1" ht="12" customHeight="1">
      <c r="A15" s="77"/>
      <c r="B15" s="85" t="s">
        <v>61</v>
      </c>
      <c r="C15" s="86" t="s">
        <v>62</v>
      </c>
      <c r="D15" s="87"/>
      <c r="E15" s="88">
        <v>176</v>
      </c>
      <c r="F15" s="89">
        <v>1853</v>
      </c>
      <c r="G15" s="89">
        <v>142664</v>
      </c>
      <c r="H15" s="89" t="s">
        <v>18</v>
      </c>
      <c r="I15" s="89">
        <f t="shared" si="0"/>
        <v>810.59090909090912</v>
      </c>
      <c r="J15" s="89">
        <f t="shared" si="1"/>
        <v>76.9908256880734</v>
      </c>
      <c r="K15" s="90" t="s">
        <v>18</v>
      </c>
      <c r="L15" s="92">
        <v>52</v>
      </c>
    </row>
    <row r="16" spans="1:30" s="12" customFormat="1" ht="12" customHeight="1">
      <c r="A16" s="77"/>
      <c r="B16" s="85" t="s">
        <v>63</v>
      </c>
      <c r="C16" s="86" t="s">
        <v>64</v>
      </c>
      <c r="D16" s="87"/>
      <c r="E16" s="88">
        <v>344</v>
      </c>
      <c r="F16" s="89">
        <v>2803</v>
      </c>
      <c r="G16" s="89">
        <v>216321</v>
      </c>
      <c r="H16" s="89" t="s">
        <v>18</v>
      </c>
      <c r="I16" s="89">
        <f t="shared" si="0"/>
        <v>628.84011627906978</v>
      </c>
      <c r="J16" s="89">
        <f t="shared" si="1"/>
        <v>77.174812700677847</v>
      </c>
      <c r="K16" s="90" t="s">
        <v>18</v>
      </c>
      <c r="L16" s="92">
        <v>53</v>
      </c>
    </row>
    <row r="17" spans="1:30" s="12" customFormat="1" ht="12" customHeight="1">
      <c r="A17" s="77"/>
      <c r="B17" s="85">
        <v>54</v>
      </c>
      <c r="C17" s="86" t="s">
        <v>65</v>
      </c>
      <c r="D17" s="87"/>
      <c r="E17" s="88">
        <v>334</v>
      </c>
      <c r="F17" s="89">
        <v>3009</v>
      </c>
      <c r="G17" s="89">
        <v>229028</v>
      </c>
      <c r="H17" s="89" t="s">
        <v>18</v>
      </c>
      <c r="I17" s="89">
        <f t="shared" si="0"/>
        <v>685.71257485029935</v>
      </c>
      <c r="J17" s="89">
        <f t="shared" si="1"/>
        <v>76.114323695579927</v>
      </c>
      <c r="K17" s="90" t="s">
        <v>18</v>
      </c>
      <c r="L17" s="92">
        <v>54</v>
      </c>
    </row>
    <row r="18" spans="1:30" s="1" customFormat="1" ht="12" customHeight="1">
      <c r="A18" s="77"/>
      <c r="B18" s="85">
        <v>55</v>
      </c>
      <c r="C18" s="93" t="s">
        <v>66</v>
      </c>
      <c r="D18" s="94"/>
      <c r="E18" s="88">
        <v>313</v>
      </c>
      <c r="F18" s="89">
        <v>3774</v>
      </c>
      <c r="G18" s="89">
        <v>374219</v>
      </c>
      <c r="H18" s="89" t="s">
        <v>18</v>
      </c>
      <c r="I18" s="89">
        <f t="shared" si="0"/>
        <v>1195.5878594249202</v>
      </c>
      <c r="J18" s="89">
        <f t="shared" si="1"/>
        <v>99.157127715951248</v>
      </c>
      <c r="K18" s="90" t="s">
        <v>18</v>
      </c>
      <c r="L18" s="95">
        <v>55</v>
      </c>
    </row>
    <row r="19" spans="1:30" s="1" customFormat="1" ht="3" customHeight="1">
      <c r="A19" s="77"/>
      <c r="B19" s="93"/>
      <c r="C19" s="93"/>
      <c r="D19" s="94"/>
      <c r="E19" s="88"/>
      <c r="F19" s="89"/>
      <c r="G19" s="89"/>
      <c r="H19" s="89"/>
      <c r="I19" s="89"/>
      <c r="J19" s="89"/>
      <c r="K19" s="96"/>
      <c r="L19" s="95"/>
    </row>
    <row r="20" spans="1:30" s="101" customFormat="1" ht="12" customHeight="1">
      <c r="A20" s="97"/>
      <c r="B20" s="496" t="s">
        <v>8</v>
      </c>
      <c r="C20" s="496"/>
      <c r="D20" s="98"/>
      <c r="E20" s="80">
        <v>3858</v>
      </c>
      <c r="F20" s="81">
        <v>36527</v>
      </c>
      <c r="G20" s="81">
        <v>763175</v>
      </c>
      <c r="H20" s="81">
        <v>686310</v>
      </c>
      <c r="I20" s="81">
        <f t="shared" si="0"/>
        <v>197.81622602384655</v>
      </c>
      <c r="J20" s="81">
        <f t="shared" si="1"/>
        <v>20.893448681797025</v>
      </c>
      <c r="K20" s="99">
        <f t="shared" ref="K20:K25" si="2">G20/H20</f>
        <v>1.1119974938438897</v>
      </c>
      <c r="L20" s="100" t="s">
        <v>67</v>
      </c>
    </row>
    <row r="21" spans="1:30" s="1" customFormat="1" ht="12" customHeight="1">
      <c r="A21" s="77"/>
      <c r="B21" s="102" t="s">
        <v>68</v>
      </c>
      <c r="C21" s="93" t="s">
        <v>69</v>
      </c>
      <c r="D21" s="94"/>
      <c r="E21" s="88">
        <v>15</v>
      </c>
      <c r="F21" s="89">
        <v>2680</v>
      </c>
      <c r="G21" s="89">
        <v>103585</v>
      </c>
      <c r="H21" s="89">
        <v>135036</v>
      </c>
      <c r="I21" s="89">
        <f t="shared" si="0"/>
        <v>6905.666666666667</v>
      </c>
      <c r="J21" s="89">
        <f t="shared" si="1"/>
        <v>38.651119402985074</v>
      </c>
      <c r="K21" s="103">
        <f t="shared" si="2"/>
        <v>0.76709173849936318</v>
      </c>
      <c r="L21" s="95">
        <v>56</v>
      </c>
    </row>
    <row r="22" spans="1:30" s="1" customFormat="1" ht="12" customHeight="1">
      <c r="A22" s="77"/>
      <c r="B22" s="102" t="s">
        <v>70</v>
      </c>
      <c r="C22" s="93" t="s">
        <v>71</v>
      </c>
      <c r="D22" s="94"/>
      <c r="E22" s="88">
        <v>553</v>
      </c>
      <c r="F22" s="89">
        <v>2809</v>
      </c>
      <c r="G22" s="89">
        <v>36409</v>
      </c>
      <c r="H22" s="89">
        <v>78844</v>
      </c>
      <c r="I22" s="89">
        <f t="shared" si="0"/>
        <v>65.839059674502707</v>
      </c>
      <c r="J22" s="89">
        <f t="shared" si="1"/>
        <v>12.961552153791384</v>
      </c>
      <c r="K22" s="103">
        <f t="shared" si="2"/>
        <v>0.46178529754959158</v>
      </c>
      <c r="L22" s="95">
        <v>57</v>
      </c>
    </row>
    <row r="23" spans="1:30" s="1" customFormat="1" ht="12" customHeight="1">
      <c r="A23" s="77"/>
      <c r="B23" s="102" t="s">
        <v>72</v>
      </c>
      <c r="C23" s="93" t="s">
        <v>73</v>
      </c>
      <c r="D23" s="94"/>
      <c r="E23" s="88">
        <v>1135</v>
      </c>
      <c r="F23" s="89">
        <v>14935</v>
      </c>
      <c r="G23" s="89">
        <v>226504</v>
      </c>
      <c r="H23" s="89">
        <v>183503</v>
      </c>
      <c r="I23" s="89">
        <f t="shared" si="0"/>
        <v>199.56299559471367</v>
      </c>
      <c r="J23" s="89">
        <f t="shared" si="1"/>
        <v>15.1659859390693</v>
      </c>
      <c r="K23" s="103">
        <f t="shared" si="2"/>
        <v>1.2343340435851184</v>
      </c>
      <c r="L23" s="95">
        <v>58</v>
      </c>
    </row>
    <row r="24" spans="1:30" s="1" customFormat="1" ht="12" customHeight="1">
      <c r="A24" s="77"/>
      <c r="B24" s="102" t="s">
        <v>74</v>
      </c>
      <c r="C24" s="93" t="s">
        <v>75</v>
      </c>
      <c r="D24" s="94"/>
      <c r="E24" s="88">
        <v>586</v>
      </c>
      <c r="F24" s="89">
        <v>4333</v>
      </c>
      <c r="G24" s="89">
        <v>162393</v>
      </c>
      <c r="H24" s="89">
        <v>86713</v>
      </c>
      <c r="I24" s="89">
        <f t="shared" si="0"/>
        <v>277.1211604095563</v>
      </c>
      <c r="J24" s="89">
        <f t="shared" si="1"/>
        <v>37.478190630048466</v>
      </c>
      <c r="K24" s="103">
        <f t="shared" si="2"/>
        <v>1.8727641760750984</v>
      </c>
      <c r="L24" s="95">
        <v>59</v>
      </c>
    </row>
    <row r="25" spans="1:30" s="1" customFormat="1" ht="12" customHeight="1">
      <c r="A25" s="77"/>
      <c r="B25" s="102" t="s">
        <v>76</v>
      </c>
      <c r="C25" s="93" t="s">
        <v>77</v>
      </c>
      <c r="D25" s="94"/>
      <c r="E25" s="88">
        <v>1426</v>
      </c>
      <c r="F25" s="89">
        <v>10232</v>
      </c>
      <c r="G25" s="89">
        <v>184180</v>
      </c>
      <c r="H25" s="89">
        <v>202214</v>
      </c>
      <c r="I25" s="89">
        <f t="shared" si="0"/>
        <v>129.15848527349229</v>
      </c>
      <c r="J25" s="89">
        <f t="shared" si="1"/>
        <v>18.000390930414387</v>
      </c>
      <c r="K25" s="103">
        <f t="shared" si="2"/>
        <v>0.91081725300918825</v>
      </c>
      <c r="L25" s="95">
        <v>60</v>
      </c>
    </row>
    <row r="26" spans="1:30" s="1" customFormat="1" ht="12" customHeight="1">
      <c r="A26" s="77"/>
      <c r="B26" s="102">
        <v>61</v>
      </c>
      <c r="C26" s="93" t="s">
        <v>78</v>
      </c>
      <c r="D26" s="94"/>
      <c r="E26" s="88">
        <v>143</v>
      </c>
      <c r="F26" s="89">
        <v>1538</v>
      </c>
      <c r="G26" s="89">
        <v>50104</v>
      </c>
      <c r="H26" s="89">
        <v>0</v>
      </c>
      <c r="I26" s="89">
        <f t="shared" si="0"/>
        <v>350.3776223776224</v>
      </c>
      <c r="J26" s="89">
        <f t="shared" si="1"/>
        <v>32.577373211963589</v>
      </c>
      <c r="K26" s="90">
        <v>0</v>
      </c>
      <c r="L26" s="95">
        <v>61</v>
      </c>
    </row>
    <row r="27" spans="1:30" s="1" customFormat="1" ht="3" customHeight="1" thickBot="1">
      <c r="A27" s="104"/>
      <c r="B27" s="105"/>
      <c r="C27" s="106"/>
      <c r="D27" s="107"/>
      <c r="E27" s="108"/>
      <c r="F27" s="109"/>
      <c r="G27" s="109"/>
      <c r="H27" s="109"/>
      <c r="I27" s="109"/>
      <c r="J27" s="109"/>
      <c r="K27" s="110"/>
      <c r="L27" s="111"/>
    </row>
    <row r="28" spans="1:30" s="1" customFormat="1" ht="15" customHeight="1">
      <c r="A28" s="12" t="s">
        <v>79</v>
      </c>
    </row>
    <row r="29" spans="1:30" ht="15" customHeight="1">
      <c r="A29" s="112"/>
      <c r="B29" s="67"/>
      <c r="C29" s="112"/>
      <c r="D29" s="112"/>
      <c r="E29" s="112"/>
      <c r="F29" s="112"/>
      <c r="G29" s="112"/>
      <c r="H29" s="112"/>
      <c r="I29" s="112"/>
      <c r="J29" s="112"/>
      <c r="K29" s="112"/>
      <c r="L29" s="112"/>
      <c r="M29" s="112"/>
      <c r="N29" s="112"/>
      <c r="O29" s="112"/>
      <c r="P29" s="112"/>
      <c r="Q29" s="112"/>
      <c r="R29" s="112"/>
      <c r="S29" s="112"/>
      <c r="T29" s="112"/>
      <c r="U29" s="112"/>
      <c r="V29" s="112"/>
      <c r="W29" s="112"/>
      <c r="X29" s="68"/>
      <c r="Y29" s="112"/>
      <c r="Z29" s="112"/>
      <c r="AA29" s="112"/>
      <c r="AB29" s="112"/>
      <c r="AC29" s="112"/>
      <c r="AD29" s="112"/>
    </row>
  </sheetData>
  <mergeCells count="13">
    <mergeCell ref="A11:C11"/>
    <mergeCell ref="B12:C12"/>
    <mergeCell ref="B20:C20"/>
    <mergeCell ref="A3:G3"/>
    <mergeCell ref="K6:L6"/>
    <mergeCell ref="A7:C9"/>
    <mergeCell ref="E7:E9"/>
    <mergeCell ref="F7:F9"/>
    <mergeCell ref="G7:G9"/>
    <mergeCell ref="H7:H9"/>
    <mergeCell ref="I7:K7"/>
    <mergeCell ref="L7:L9"/>
    <mergeCell ref="I8:I9"/>
  </mergeCells>
  <phoneticPr fontId="5"/>
  <pageMargins left="0.39370078740157483" right="0.39370078740157483" top="0.70866141732283472" bottom="0.78740157480314965" header="0.51181102362204722" footer="0.51181102362204722"/>
  <pageSetup paperSize="9"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47"/>
  <sheetViews>
    <sheetView zoomScaleNormal="100" zoomScaleSheetLayoutView="100" workbookViewId="0"/>
  </sheetViews>
  <sheetFormatPr defaultRowHeight="13.5"/>
  <cols>
    <col min="1" max="1" width="1.125" style="61" customWidth="1"/>
    <col min="2" max="2" width="3.75" style="193" customWidth="1"/>
    <col min="3" max="3" width="28.375" style="61" customWidth="1"/>
    <col min="4" max="4" width="1.125" style="61" customWidth="1"/>
    <col min="5" max="5" width="9.125" style="61" customWidth="1"/>
    <col min="6" max="6" width="11.875" style="61" customWidth="1"/>
    <col min="7" max="7" width="13.125" style="61" customWidth="1"/>
    <col min="8" max="8" width="9.125" style="61" customWidth="1"/>
    <col min="9" max="9" width="11.875" style="61" customWidth="1"/>
    <col min="10" max="11" width="0.375" style="194" customWidth="1"/>
    <col min="12" max="12" width="13.375" style="61" customWidth="1"/>
    <col min="13" max="13" width="9.125" style="61" customWidth="1"/>
    <col min="14" max="14" width="11.875" style="61" customWidth="1"/>
    <col min="15" max="15" width="13.375" style="61" customWidth="1"/>
    <col min="16" max="16" width="9.125" style="61" customWidth="1"/>
    <col min="17" max="17" width="11.875" style="61" customWidth="1"/>
    <col min="18" max="18" width="13.375" style="61" customWidth="1"/>
    <col min="19" max="19" width="7.5" style="61" customWidth="1"/>
    <col min="20" max="20" width="6.875" style="61" customWidth="1"/>
    <col min="21" max="21" width="3.625" style="61" customWidth="1"/>
    <col min="22" max="22" width="4.625" style="61" customWidth="1"/>
    <col min="23" max="23" width="1.625" style="61" customWidth="1"/>
    <col min="24" max="24" width="5" style="61" customWidth="1"/>
    <col min="25" max="16384" width="9" style="61"/>
  </cols>
  <sheetData>
    <row r="1" spans="1:48" ht="16.5" customHeight="1">
      <c r="A1" s="4" t="s">
        <v>485</v>
      </c>
      <c r="B1" s="68"/>
      <c r="C1" s="112"/>
      <c r="D1" s="112"/>
      <c r="E1" s="112"/>
      <c r="F1" s="114"/>
      <c r="G1" s="68"/>
      <c r="H1" s="68"/>
      <c r="I1" s="68"/>
      <c r="J1" s="115"/>
      <c r="K1" s="115"/>
      <c r="L1" s="487"/>
      <c r="M1" s="520"/>
      <c r="N1" s="520"/>
      <c r="O1" s="520"/>
      <c r="P1" s="68"/>
      <c r="Q1" s="112"/>
      <c r="R1" s="112"/>
      <c r="S1" s="112"/>
      <c r="T1" s="112"/>
      <c r="U1" s="112"/>
      <c r="V1" s="112"/>
      <c r="W1" s="112"/>
      <c r="X1" s="112"/>
    </row>
    <row r="2" spans="1:48" ht="10.5" customHeight="1">
      <c r="A2" s="112"/>
      <c r="B2" s="68"/>
      <c r="C2" s="112"/>
      <c r="D2" s="112"/>
      <c r="E2" s="112"/>
      <c r="F2" s="114"/>
      <c r="G2" s="65"/>
      <c r="H2" s="65"/>
      <c r="I2" s="65"/>
      <c r="J2" s="115"/>
      <c r="K2" s="115"/>
      <c r="L2" s="10"/>
      <c r="M2" s="65"/>
      <c r="N2" s="65"/>
      <c r="O2" s="65"/>
      <c r="P2" s="68"/>
      <c r="Q2" s="112"/>
      <c r="R2" s="112"/>
      <c r="S2" s="112"/>
      <c r="T2" s="112"/>
      <c r="U2" s="112"/>
      <c r="V2" s="112"/>
      <c r="W2" s="112"/>
      <c r="X2" s="112"/>
    </row>
    <row r="3" spans="1:48" s="1" customFormat="1" ht="12" customHeight="1" thickBot="1">
      <c r="A3" s="116" t="s">
        <v>80</v>
      </c>
      <c r="C3" s="105"/>
      <c r="D3" s="105"/>
      <c r="E3" s="105"/>
      <c r="F3" s="105"/>
      <c r="G3" s="105"/>
      <c r="H3" s="105"/>
      <c r="I3" s="104"/>
      <c r="J3" s="6"/>
      <c r="K3" s="6"/>
      <c r="L3" s="104"/>
      <c r="M3" s="104"/>
      <c r="N3" s="104"/>
      <c r="O3" s="104"/>
      <c r="P3" s="104"/>
      <c r="Q3" s="104"/>
      <c r="R3" s="104"/>
      <c r="S3" s="117" t="s">
        <v>44</v>
      </c>
    </row>
    <row r="4" spans="1:48" s="12" customFormat="1" ht="12" customHeight="1">
      <c r="A4" s="118"/>
      <c r="B4" s="521" t="s">
        <v>81</v>
      </c>
      <c r="C4" s="521"/>
      <c r="D4" s="119"/>
      <c r="E4" s="517" t="s">
        <v>82</v>
      </c>
      <c r="F4" s="518"/>
      <c r="G4" s="518"/>
      <c r="H4" s="517" t="s">
        <v>83</v>
      </c>
      <c r="I4" s="518"/>
      <c r="J4" s="120"/>
      <c r="K4" s="120"/>
      <c r="L4" s="121" t="s">
        <v>84</v>
      </c>
      <c r="M4" s="517" t="s">
        <v>85</v>
      </c>
      <c r="N4" s="518"/>
      <c r="O4" s="518"/>
      <c r="P4" s="517" t="s">
        <v>86</v>
      </c>
      <c r="Q4" s="518"/>
      <c r="R4" s="519"/>
      <c r="S4" s="509" t="s">
        <v>50</v>
      </c>
    </row>
    <row r="5" spans="1:48" s="12" customFormat="1" ht="12" customHeight="1">
      <c r="A5" s="122"/>
      <c r="B5" s="522"/>
      <c r="C5" s="522"/>
      <c r="D5" s="123"/>
      <c r="E5" s="124" t="s">
        <v>33</v>
      </c>
      <c r="F5" s="124" t="s">
        <v>10</v>
      </c>
      <c r="G5" s="124" t="s">
        <v>5</v>
      </c>
      <c r="H5" s="124" t="s">
        <v>33</v>
      </c>
      <c r="I5" s="125" t="s">
        <v>87</v>
      </c>
      <c r="J5" s="8"/>
      <c r="K5" s="7"/>
      <c r="L5" s="126" t="s">
        <v>5</v>
      </c>
      <c r="M5" s="124" t="s">
        <v>33</v>
      </c>
      <c r="N5" s="125" t="s">
        <v>87</v>
      </c>
      <c r="O5" s="124" t="s">
        <v>5</v>
      </c>
      <c r="P5" s="124" t="s">
        <v>33</v>
      </c>
      <c r="Q5" s="125" t="s">
        <v>87</v>
      </c>
      <c r="R5" s="127" t="s">
        <v>5</v>
      </c>
      <c r="S5" s="510"/>
    </row>
    <row r="6" spans="1:48" s="38" customFormat="1" ht="12.75" customHeight="1">
      <c r="B6" s="511" t="s">
        <v>88</v>
      </c>
      <c r="C6" s="511"/>
      <c r="D6" s="128"/>
      <c r="E6" s="129">
        <v>5104</v>
      </c>
      <c r="F6" s="130">
        <v>48614</v>
      </c>
      <c r="G6" s="130">
        <v>1754618</v>
      </c>
      <c r="H6" s="130">
        <v>1452</v>
      </c>
      <c r="I6" s="130">
        <v>11895</v>
      </c>
      <c r="J6" s="131"/>
      <c r="K6" s="131"/>
      <c r="L6" s="130">
        <v>454876</v>
      </c>
      <c r="M6" s="130">
        <v>666</v>
      </c>
      <c r="N6" s="130">
        <v>6111</v>
      </c>
      <c r="O6" s="130">
        <v>199688</v>
      </c>
      <c r="P6" s="130">
        <v>374</v>
      </c>
      <c r="Q6" s="130">
        <v>3143</v>
      </c>
      <c r="R6" s="132">
        <v>101809</v>
      </c>
      <c r="S6" s="133" t="s">
        <v>55</v>
      </c>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row>
    <row r="7" spans="1:48" s="12" customFormat="1" ht="7.5" customHeight="1">
      <c r="B7" s="523"/>
      <c r="C7" s="524"/>
      <c r="D7" s="135"/>
      <c r="E7" s="136"/>
      <c r="F7" s="137"/>
      <c r="G7" s="137"/>
      <c r="H7" s="137"/>
      <c r="I7" s="137"/>
      <c r="J7" s="131"/>
      <c r="K7" s="131"/>
      <c r="L7" s="137"/>
      <c r="M7" s="137"/>
      <c r="N7" s="137"/>
      <c r="O7" s="137"/>
      <c r="P7" s="137"/>
      <c r="Q7" s="137"/>
      <c r="R7" s="138"/>
      <c r="S7" s="135"/>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row>
    <row r="8" spans="1:48" s="38" customFormat="1" ht="12" customHeight="1">
      <c r="B8" s="496" t="s">
        <v>56</v>
      </c>
      <c r="C8" s="514"/>
      <c r="D8" s="139"/>
      <c r="E8" s="140">
        <v>1246</v>
      </c>
      <c r="F8" s="141">
        <v>12087</v>
      </c>
      <c r="G8" s="141">
        <v>991443</v>
      </c>
      <c r="H8" s="141">
        <v>453</v>
      </c>
      <c r="I8" s="141">
        <v>4334</v>
      </c>
      <c r="J8" s="142"/>
      <c r="K8" s="142"/>
      <c r="L8" s="141">
        <v>316717</v>
      </c>
      <c r="M8" s="141">
        <v>156</v>
      </c>
      <c r="N8" s="141">
        <v>1266</v>
      </c>
      <c r="O8" s="141">
        <v>98556</v>
      </c>
      <c r="P8" s="141">
        <v>66</v>
      </c>
      <c r="Q8" s="141">
        <v>500</v>
      </c>
      <c r="R8" s="143">
        <v>49594</v>
      </c>
      <c r="S8" s="58" t="s">
        <v>3</v>
      </c>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row>
    <row r="9" spans="1:48" s="144" customFormat="1" ht="10.5" customHeight="1">
      <c r="B9" s="145">
        <v>50</v>
      </c>
      <c r="C9" s="146" t="s">
        <v>58</v>
      </c>
      <c r="D9" s="147"/>
      <c r="E9" s="148">
        <v>4</v>
      </c>
      <c r="F9" s="149">
        <v>62</v>
      </c>
      <c r="G9" s="149">
        <v>4307</v>
      </c>
      <c r="H9" s="149">
        <v>1</v>
      </c>
      <c r="I9" s="149">
        <v>1</v>
      </c>
      <c r="J9" s="150"/>
      <c r="K9" s="150"/>
      <c r="L9" s="149" t="s">
        <v>89</v>
      </c>
      <c r="M9" s="149">
        <v>1</v>
      </c>
      <c r="N9" s="149">
        <v>43</v>
      </c>
      <c r="O9" s="149" t="s">
        <v>89</v>
      </c>
      <c r="P9" s="149" t="s">
        <v>90</v>
      </c>
      <c r="Q9" s="149" t="s">
        <v>90</v>
      </c>
      <c r="R9" s="151" t="s">
        <v>90</v>
      </c>
      <c r="S9" s="152">
        <v>50</v>
      </c>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row>
    <row r="10" spans="1:48" s="144" customFormat="1" ht="10.5" customHeight="1">
      <c r="B10" s="145">
        <v>51</v>
      </c>
      <c r="C10" s="146" t="s">
        <v>91</v>
      </c>
      <c r="D10" s="147"/>
      <c r="E10" s="148">
        <v>75</v>
      </c>
      <c r="F10" s="149">
        <v>586</v>
      </c>
      <c r="G10" s="149">
        <v>24905</v>
      </c>
      <c r="H10" s="149">
        <v>22</v>
      </c>
      <c r="I10" s="149">
        <v>111</v>
      </c>
      <c r="J10" s="150"/>
      <c r="K10" s="150"/>
      <c r="L10" s="149">
        <v>4368</v>
      </c>
      <c r="M10" s="149">
        <v>13</v>
      </c>
      <c r="N10" s="149">
        <v>146</v>
      </c>
      <c r="O10" s="149">
        <v>10729</v>
      </c>
      <c r="P10" s="149">
        <v>4</v>
      </c>
      <c r="Q10" s="149">
        <v>16</v>
      </c>
      <c r="R10" s="151">
        <v>208</v>
      </c>
      <c r="S10" s="152">
        <v>51</v>
      </c>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row>
    <row r="11" spans="1:48" s="144" customFormat="1" ht="10.5" customHeight="1">
      <c r="B11" s="145">
        <v>511</v>
      </c>
      <c r="C11" s="153" t="s">
        <v>92</v>
      </c>
      <c r="D11" s="154"/>
      <c r="E11" s="148">
        <v>9</v>
      </c>
      <c r="F11" s="149">
        <v>35</v>
      </c>
      <c r="G11" s="149">
        <v>808</v>
      </c>
      <c r="H11" s="149">
        <v>3</v>
      </c>
      <c r="I11" s="149">
        <v>9</v>
      </c>
      <c r="J11" s="150"/>
      <c r="K11" s="150"/>
      <c r="L11" s="149">
        <v>257</v>
      </c>
      <c r="M11" s="149">
        <v>2</v>
      </c>
      <c r="N11" s="149">
        <v>8</v>
      </c>
      <c r="O11" s="149" t="s">
        <v>89</v>
      </c>
      <c r="P11" s="149" t="s">
        <v>90</v>
      </c>
      <c r="Q11" s="149" t="s">
        <v>90</v>
      </c>
      <c r="R11" s="151" t="s">
        <v>90</v>
      </c>
      <c r="S11" s="152">
        <v>511</v>
      </c>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row>
    <row r="12" spans="1:48" s="144" customFormat="1" ht="10.5" customHeight="1">
      <c r="B12" s="145">
        <v>512</v>
      </c>
      <c r="C12" s="146" t="s">
        <v>93</v>
      </c>
      <c r="D12" s="147"/>
      <c r="E12" s="148">
        <v>26</v>
      </c>
      <c r="F12" s="149">
        <v>241</v>
      </c>
      <c r="G12" s="149">
        <v>12255</v>
      </c>
      <c r="H12" s="149">
        <v>8</v>
      </c>
      <c r="I12" s="149">
        <v>41</v>
      </c>
      <c r="J12" s="155"/>
      <c r="K12" s="155"/>
      <c r="L12" s="149">
        <v>1579</v>
      </c>
      <c r="M12" s="149">
        <v>5</v>
      </c>
      <c r="N12" s="149">
        <v>98</v>
      </c>
      <c r="O12" s="149" t="s">
        <v>89</v>
      </c>
      <c r="P12" s="149">
        <v>2</v>
      </c>
      <c r="Q12" s="149">
        <v>5</v>
      </c>
      <c r="R12" s="151" t="s">
        <v>89</v>
      </c>
      <c r="S12" s="152">
        <v>512</v>
      </c>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row>
    <row r="13" spans="1:48" s="144" customFormat="1" ht="10.5" customHeight="1">
      <c r="B13" s="145">
        <v>513</v>
      </c>
      <c r="C13" s="146" t="s">
        <v>94</v>
      </c>
      <c r="D13" s="147"/>
      <c r="E13" s="148">
        <v>40</v>
      </c>
      <c r="F13" s="149">
        <v>310</v>
      </c>
      <c r="G13" s="149">
        <v>11842</v>
      </c>
      <c r="H13" s="149">
        <v>11</v>
      </c>
      <c r="I13" s="149">
        <v>61</v>
      </c>
      <c r="J13" s="155"/>
      <c r="K13" s="155"/>
      <c r="L13" s="149">
        <v>2532</v>
      </c>
      <c r="M13" s="149">
        <v>6</v>
      </c>
      <c r="N13" s="149">
        <v>40</v>
      </c>
      <c r="O13" s="149">
        <v>1599</v>
      </c>
      <c r="P13" s="149">
        <v>2</v>
      </c>
      <c r="Q13" s="149">
        <v>11</v>
      </c>
      <c r="R13" s="151" t="s">
        <v>89</v>
      </c>
      <c r="S13" s="152">
        <v>513</v>
      </c>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row>
    <row r="14" spans="1:48" s="144" customFormat="1" ht="10.5" customHeight="1">
      <c r="B14" s="145">
        <v>52</v>
      </c>
      <c r="C14" s="146" t="s">
        <v>95</v>
      </c>
      <c r="D14" s="147"/>
      <c r="E14" s="148">
        <v>176</v>
      </c>
      <c r="F14" s="149">
        <v>1853</v>
      </c>
      <c r="G14" s="149">
        <v>142664</v>
      </c>
      <c r="H14" s="149">
        <v>65</v>
      </c>
      <c r="I14" s="149">
        <v>673</v>
      </c>
      <c r="J14" s="155"/>
      <c r="K14" s="155"/>
      <c r="L14" s="149">
        <v>45889</v>
      </c>
      <c r="M14" s="149">
        <v>11</v>
      </c>
      <c r="N14" s="149">
        <v>87</v>
      </c>
      <c r="O14" s="149">
        <v>3742</v>
      </c>
      <c r="P14" s="149">
        <v>14</v>
      </c>
      <c r="Q14" s="149">
        <v>150</v>
      </c>
      <c r="R14" s="151">
        <v>26726</v>
      </c>
      <c r="S14" s="152">
        <v>52</v>
      </c>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row>
    <row r="15" spans="1:48" s="144" customFormat="1" ht="10.5" customHeight="1">
      <c r="B15" s="145">
        <v>521</v>
      </c>
      <c r="C15" s="146" t="s">
        <v>96</v>
      </c>
      <c r="D15" s="147"/>
      <c r="E15" s="148">
        <v>70</v>
      </c>
      <c r="F15" s="149">
        <v>759</v>
      </c>
      <c r="G15" s="149">
        <v>62330</v>
      </c>
      <c r="H15" s="149">
        <v>27</v>
      </c>
      <c r="I15" s="149">
        <v>304</v>
      </c>
      <c r="J15" s="155"/>
      <c r="K15" s="155"/>
      <c r="L15" s="149">
        <v>16785</v>
      </c>
      <c r="M15" s="149">
        <v>1</v>
      </c>
      <c r="N15" s="149">
        <v>4</v>
      </c>
      <c r="O15" s="149" t="s">
        <v>89</v>
      </c>
      <c r="P15" s="149">
        <v>6</v>
      </c>
      <c r="Q15" s="149">
        <v>93</v>
      </c>
      <c r="R15" s="151">
        <v>16809</v>
      </c>
      <c r="S15" s="152">
        <v>521</v>
      </c>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row>
    <row r="16" spans="1:48" s="144" customFormat="1" ht="10.5" customHeight="1">
      <c r="B16" s="145">
        <v>522</v>
      </c>
      <c r="C16" s="146" t="s">
        <v>97</v>
      </c>
      <c r="D16" s="147"/>
      <c r="E16" s="148">
        <v>106</v>
      </c>
      <c r="F16" s="149">
        <v>1094</v>
      </c>
      <c r="G16" s="149">
        <v>80334</v>
      </c>
      <c r="H16" s="149">
        <v>38</v>
      </c>
      <c r="I16" s="149">
        <v>369</v>
      </c>
      <c r="J16" s="155"/>
      <c r="K16" s="155"/>
      <c r="L16" s="149">
        <v>29104</v>
      </c>
      <c r="M16" s="149">
        <v>10</v>
      </c>
      <c r="N16" s="149">
        <v>83</v>
      </c>
      <c r="O16" s="149" t="s">
        <v>89</v>
      </c>
      <c r="P16" s="149">
        <v>8</v>
      </c>
      <c r="Q16" s="149">
        <v>57</v>
      </c>
      <c r="R16" s="151">
        <v>9916</v>
      </c>
      <c r="S16" s="152">
        <v>522</v>
      </c>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row>
    <row r="17" spans="2:48" s="144" customFormat="1" ht="10.5" customHeight="1">
      <c r="B17" s="145">
        <v>53</v>
      </c>
      <c r="C17" s="156" t="s">
        <v>98</v>
      </c>
      <c r="D17" s="147"/>
      <c r="E17" s="148">
        <v>344</v>
      </c>
      <c r="F17" s="149">
        <v>2803</v>
      </c>
      <c r="G17" s="149">
        <v>216321</v>
      </c>
      <c r="H17" s="149">
        <v>123</v>
      </c>
      <c r="I17" s="149">
        <v>1078</v>
      </c>
      <c r="J17" s="155"/>
      <c r="K17" s="155"/>
      <c r="L17" s="149">
        <v>89370</v>
      </c>
      <c r="M17" s="149">
        <v>48</v>
      </c>
      <c r="N17" s="149">
        <v>373</v>
      </c>
      <c r="O17" s="149">
        <v>19459</v>
      </c>
      <c r="P17" s="149">
        <v>12</v>
      </c>
      <c r="Q17" s="149">
        <v>61</v>
      </c>
      <c r="R17" s="151">
        <v>14494</v>
      </c>
      <c r="S17" s="152">
        <v>53</v>
      </c>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row>
    <row r="18" spans="2:48" s="144" customFormat="1" ht="10.5" customHeight="1">
      <c r="B18" s="145">
        <v>531</v>
      </c>
      <c r="C18" s="146" t="s">
        <v>99</v>
      </c>
      <c r="D18" s="147"/>
      <c r="E18" s="148">
        <v>146</v>
      </c>
      <c r="F18" s="149">
        <v>1191</v>
      </c>
      <c r="G18" s="149">
        <v>73093</v>
      </c>
      <c r="H18" s="149">
        <v>45</v>
      </c>
      <c r="I18" s="149">
        <v>353</v>
      </c>
      <c r="J18" s="155"/>
      <c r="K18" s="155"/>
      <c r="L18" s="149">
        <v>27924</v>
      </c>
      <c r="M18" s="149">
        <v>19</v>
      </c>
      <c r="N18" s="149">
        <v>99</v>
      </c>
      <c r="O18" s="149">
        <v>4708</v>
      </c>
      <c r="P18" s="149">
        <v>9</v>
      </c>
      <c r="Q18" s="149">
        <v>34</v>
      </c>
      <c r="R18" s="151">
        <v>3135</v>
      </c>
      <c r="S18" s="152">
        <v>531</v>
      </c>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row>
    <row r="19" spans="2:48" s="144" customFormat="1" ht="10.5" customHeight="1">
      <c r="B19" s="145">
        <v>532</v>
      </c>
      <c r="C19" s="146" t="s">
        <v>100</v>
      </c>
      <c r="D19" s="147"/>
      <c r="E19" s="148">
        <v>71</v>
      </c>
      <c r="F19" s="149">
        <v>605</v>
      </c>
      <c r="G19" s="149">
        <v>48222</v>
      </c>
      <c r="H19" s="149">
        <v>30</v>
      </c>
      <c r="I19" s="149">
        <v>225</v>
      </c>
      <c r="J19" s="155"/>
      <c r="K19" s="155"/>
      <c r="L19" s="149">
        <v>24749</v>
      </c>
      <c r="M19" s="149">
        <v>11</v>
      </c>
      <c r="N19" s="149">
        <v>147</v>
      </c>
      <c r="O19" s="149">
        <v>10783</v>
      </c>
      <c r="P19" s="149" t="s">
        <v>90</v>
      </c>
      <c r="Q19" s="149" t="s">
        <v>90</v>
      </c>
      <c r="R19" s="151" t="s">
        <v>90</v>
      </c>
      <c r="S19" s="152">
        <v>532</v>
      </c>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row>
    <row r="20" spans="2:48" s="144" customFormat="1" ht="10.5" customHeight="1">
      <c r="B20" s="145">
        <v>533</v>
      </c>
      <c r="C20" s="146" t="s">
        <v>101</v>
      </c>
      <c r="D20" s="147"/>
      <c r="E20" s="148">
        <v>20</v>
      </c>
      <c r="F20" s="149">
        <v>208</v>
      </c>
      <c r="G20" s="149">
        <v>18599</v>
      </c>
      <c r="H20" s="149">
        <v>10</v>
      </c>
      <c r="I20" s="149">
        <v>148</v>
      </c>
      <c r="J20" s="155"/>
      <c r="K20" s="155"/>
      <c r="L20" s="149">
        <v>6900</v>
      </c>
      <c r="M20" s="149">
        <v>4</v>
      </c>
      <c r="N20" s="149">
        <v>17</v>
      </c>
      <c r="O20" s="149">
        <v>600</v>
      </c>
      <c r="P20" s="149">
        <v>1</v>
      </c>
      <c r="Q20" s="149">
        <v>5</v>
      </c>
      <c r="R20" s="151" t="s">
        <v>89</v>
      </c>
      <c r="S20" s="152">
        <v>533</v>
      </c>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row>
    <row r="21" spans="2:48" s="144" customFormat="1" ht="10.5" customHeight="1">
      <c r="B21" s="145">
        <v>534</v>
      </c>
      <c r="C21" s="146" t="s">
        <v>102</v>
      </c>
      <c r="D21" s="147"/>
      <c r="E21" s="148">
        <v>40</v>
      </c>
      <c r="F21" s="149">
        <v>395</v>
      </c>
      <c r="G21" s="149">
        <v>46409</v>
      </c>
      <c r="H21" s="149">
        <v>19</v>
      </c>
      <c r="I21" s="149">
        <v>253</v>
      </c>
      <c r="J21" s="155"/>
      <c r="K21" s="155"/>
      <c r="L21" s="149">
        <v>25708</v>
      </c>
      <c r="M21" s="149">
        <v>3</v>
      </c>
      <c r="N21" s="149">
        <v>21</v>
      </c>
      <c r="O21" s="149" t="s">
        <v>89</v>
      </c>
      <c r="P21" s="149">
        <v>1</v>
      </c>
      <c r="Q21" s="149">
        <v>21</v>
      </c>
      <c r="R21" s="151" t="s">
        <v>89</v>
      </c>
      <c r="S21" s="152">
        <v>534</v>
      </c>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row>
    <row r="22" spans="2:48" s="144" customFormat="1" ht="10.5" customHeight="1">
      <c r="B22" s="145">
        <v>535</v>
      </c>
      <c r="C22" s="146" t="s">
        <v>103</v>
      </c>
      <c r="D22" s="147"/>
      <c r="E22" s="148">
        <v>17</v>
      </c>
      <c r="F22" s="149">
        <v>82</v>
      </c>
      <c r="G22" s="149">
        <v>19475</v>
      </c>
      <c r="H22" s="149">
        <v>6</v>
      </c>
      <c r="I22" s="149">
        <v>20</v>
      </c>
      <c r="J22" s="155"/>
      <c r="K22" s="155"/>
      <c r="L22" s="149">
        <v>1734</v>
      </c>
      <c r="M22" s="149">
        <v>1</v>
      </c>
      <c r="N22" s="149">
        <v>1</v>
      </c>
      <c r="O22" s="149" t="s">
        <v>89</v>
      </c>
      <c r="P22" s="149" t="s">
        <v>90</v>
      </c>
      <c r="Q22" s="149" t="s">
        <v>90</v>
      </c>
      <c r="R22" s="151" t="s">
        <v>90</v>
      </c>
      <c r="S22" s="152">
        <v>535</v>
      </c>
      <c r="Y22" s="134"/>
      <c r="Z22" s="134"/>
      <c r="AA22" s="134"/>
      <c r="AB22" s="134"/>
      <c r="AC22" s="134"/>
      <c r="AD22" s="134"/>
      <c r="AE22" s="134"/>
      <c r="AF22" s="134"/>
      <c r="AG22" s="134"/>
      <c r="AH22" s="134"/>
      <c r="AI22" s="134"/>
      <c r="AJ22" s="134"/>
      <c r="AK22" s="134"/>
      <c r="AL22" s="134"/>
      <c r="AM22" s="134"/>
      <c r="AN22" s="134"/>
      <c r="AO22" s="134"/>
      <c r="AP22" s="134"/>
      <c r="AQ22" s="134"/>
      <c r="AR22" s="134"/>
      <c r="AS22" s="134"/>
      <c r="AT22" s="134"/>
      <c r="AU22" s="134"/>
      <c r="AV22" s="134"/>
    </row>
    <row r="23" spans="2:48" s="144" customFormat="1" ht="10.5" customHeight="1">
      <c r="B23" s="154">
        <v>536</v>
      </c>
      <c r="C23" s="147" t="s">
        <v>104</v>
      </c>
      <c r="D23" s="147"/>
      <c r="E23" s="148">
        <v>50</v>
      </c>
      <c r="F23" s="149">
        <v>322</v>
      </c>
      <c r="G23" s="149">
        <v>10525</v>
      </c>
      <c r="H23" s="149">
        <v>13</v>
      </c>
      <c r="I23" s="149">
        <v>79</v>
      </c>
      <c r="J23" s="155"/>
      <c r="K23" s="155"/>
      <c r="L23" s="149">
        <v>2355</v>
      </c>
      <c r="M23" s="149">
        <v>10</v>
      </c>
      <c r="N23" s="149">
        <v>88</v>
      </c>
      <c r="O23" s="149">
        <v>2656</v>
      </c>
      <c r="P23" s="149">
        <v>1</v>
      </c>
      <c r="Q23" s="149">
        <v>1</v>
      </c>
      <c r="R23" s="151" t="s">
        <v>89</v>
      </c>
      <c r="S23" s="157">
        <v>536</v>
      </c>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row>
    <row r="24" spans="2:48" s="144" customFormat="1" ht="10.5" customHeight="1">
      <c r="B24" s="154">
        <v>54</v>
      </c>
      <c r="C24" s="147" t="s">
        <v>105</v>
      </c>
      <c r="D24" s="147"/>
      <c r="E24" s="148">
        <v>334</v>
      </c>
      <c r="F24" s="149">
        <v>3009</v>
      </c>
      <c r="G24" s="149">
        <v>229028</v>
      </c>
      <c r="H24" s="149">
        <v>120</v>
      </c>
      <c r="I24" s="149">
        <v>1103</v>
      </c>
      <c r="J24" s="155"/>
      <c r="K24" s="155"/>
      <c r="L24" s="149">
        <v>80716</v>
      </c>
      <c r="M24" s="149">
        <v>43</v>
      </c>
      <c r="N24" s="149">
        <v>272</v>
      </c>
      <c r="O24" s="149">
        <v>16292</v>
      </c>
      <c r="P24" s="149">
        <v>10</v>
      </c>
      <c r="Q24" s="149">
        <v>42</v>
      </c>
      <c r="R24" s="151">
        <v>3771</v>
      </c>
      <c r="S24" s="157">
        <v>54</v>
      </c>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row>
    <row r="25" spans="2:48" s="144" customFormat="1" ht="10.5" customHeight="1">
      <c r="B25" s="154">
        <v>541</v>
      </c>
      <c r="C25" s="147" t="s">
        <v>106</v>
      </c>
      <c r="D25" s="147"/>
      <c r="E25" s="148">
        <v>135</v>
      </c>
      <c r="F25" s="149">
        <v>1088</v>
      </c>
      <c r="G25" s="149">
        <v>87012</v>
      </c>
      <c r="H25" s="149">
        <v>52</v>
      </c>
      <c r="I25" s="149">
        <v>407</v>
      </c>
      <c r="J25" s="155"/>
      <c r="K25" s="155"/>
      <c r="L25" s="149">
        <v>30455</v>
      </c>
      <c r="M25" s="149">
        <v>13</v>
      </c>
      <c r="N25" s="149">
        <v>61</v>
      </c>
      <c r="O25" s="149">
        <v>3672</v>
      </c>
      <c r="P25" s="149">
        <v>4</v>
      </c>
      <c r="Q25" s="149">
        <v>14</v>
      </c>
      <c r="R25" s="151">
        <v>476</v>
      </c>
      <c r="S25" s="157">
        <v>541</v>
      </c>
      <c r="Y25" s="134"/>
      <c r="Z25" s="134"/>
      <c r="AA25" s="134"/>
      <c r="AB25" s="134"/>
      <c r="AC25" s="134"/>
      <c r="AD25" s="134"/>
      <c r="AE25" s="134"/>
      <c r="AF25" s="134"/>
      <c r="AG25" s="134"/>
      <c r="AH25" s="134"/>
      <c r="AI25" s="134"/>
      <c r="AJ25" s="134"/>
      <c r="AK25" s="134"/>
      <c r="AL25" s="134"/>
      <c r="AM25" s="134"/>
      <c r="AN25" s="134"/>
      <c r="AO25" s="134"/>
      <c r="AP25" s="134"/>
      <c r="AQ25" s="134"/>
      <c r="AR25" s="134"/>
      <c r="AS25" s="134"/>
      <c r="AT25" s="134"/>
      <c r="AU25" s="134"/>
      <c r="AV25" s="134"/>
    </row>
    <row r="26" spans="2:48" s="144" customFormat="1" ht="10.5" customHeight="1">
      <c r="B26" s="154">
        <v>542</v>
      </c>
      <c r="C26" s="147" t="s">
        <v>107</v>
      </c>
      <c r="D26" s="147"/>
      <c r="E26" s="148">
        <v>78</v>
      </c>
      <c r="F26" s="149">
        <v>707</v>
      </c>
      <c r="G26" s="149">
        <v>44446</v>
      </c>
      <c r="H26" s="149">
        <v>21</v>
      </c>
      <c r="I26" s="149">
        <v>235</v>
      </c>
      <c r="J26" s="155"/>
      <c r="K26" s="155"/>
      <c r="L26" s="149">
        <v>17580</v>
      </c>
      <c r="M26" s="149">
        <v>9</v>
      </c>
      <c r="N26" s="149">
        <v>53</v>
      </c>
      <c r="O26" s="149">
        <v>1177</v>
      </c>
      <c r="P26" s="149" t="s">
        <v>90</v>
      </c>
      <c r="Q26" s="149" t="s">
        <v>90</v>
      </c>
      <c r="R26" s="151" t="s">
        <v>90</v>
      </c>
      <c r="S26" s="157">
        <v>542</v>
      </c>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row>
    <row r="27" spans="2:48" s="144" customFormat="1" ht="10.5" customHeight="1">
      <c r="B27" s="154">
        <v>543</v>
      </c>
      <c r="C27" s="147" t="s">
        <v>108</v>
      </c>
      <c r="D27" s="147"/>
      <c r="E27" s="148">
        <v>59</v>
      </c>
      <c r="F27" s="149">
        <v>466</v>
      </c>
      <c r="G27" s="149">
        <v>39953</v>
      </c>
      <c r="H27" s="149">
        <v>21</v>
      </c>
      <c r="I27" s="149">
        <v>224</v>
      </c>
      <c r="J27" s="155"/>
      <c r="K27" s="155"/>
      <c r="L27" s="149">
        <v>18643</v>
      </c>
      <c r="M27" s="149">
        <v>13</v>
      </c>
      <c r="N27" s="149">
        <v>81</v>
      </c>
      <c r="O27" s="149">
        <v>8516</v>
      </c>
      <c r="P27" s="149">
        <v>3</v>
      </c>
      <c r="Q27" s="149">
        <v>7</v>
      </c>
      <c r="R27" s="151">
        <v>181</v>
      </c>
      <c r="S27" s="157">
        <v>543</v>
      </c>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row>
    <row r="28" spans="2:48" s="144" customFormat="1" ht="10.5" customHeight="1">
      <c r="B28" s="154">
        <v>549</v>
      </c>
      <c r="C28" s="147" t="s">
        <v>109</v>
      </c>
      <c r="D28" s="147"/>
      <c r="E28" s="148">
        <v>62</v>
      </c>
      <c r="F28" s="149">
        <v>748</v>
      </c>
      <c r="G28" s="149">
        <v>57616</v>
      </c>
      <c r="H28" s="149">
        <v>26</v>
      </c>
      <c r="I28" s="149">
        <v>237</v>
      </c>
      <c r="J28" s="155"/>
      <c r="K28" s="155"/>
      <c r="L28" s="149">
        <v>14038</v>
      </c>
      <c r="M28" s="149">
        <v>8</v>
      </c>
      <c r="N28" s="149">
        <v>77</v>
      </c>
      <c r="O28" s="149">
        <v>2927</v>
      </c>
      <c r="P28" s="149">
        <v>3</v>
      </c>
      <c r="Q28" s="149">
        <v>21</v>
      </c>
      <c r="R28" s="151">
        <v>3114</v>
      </c>
      <c r="S28" s="157">
        <v>549</v>
      </c>
      <c r="Y28" s="134"/>
      <c r="Z28" s="134"/>
      <c r="AA28" s="134"/>
      <c r="AB28" s="134"/>
      <c r="AC28" s="134"/>
      <c r="AD28" s="134"/>
      <c r="AE28" s="134"/>
      <c r="AF28" s="134"/>
      <c r="AG28" s="134"/>
      <c r="AH28" s="134"/>
      <c r="AI28" s="134"/>
      <c r="AJ28" s="134"/>
      <c r="AK28" s="134"/>
      <c r="AL28" s="134"/>
      <c r="AM28" s="134"/>
      <c r="AN28" s="134"/>
      <c r="AO28" s="134"/>
      <c r="AP28" s="134"/>
      <c r="AQ28" s="134"/>
      <c r="AR28" s="134"/>
      <c r="AS28" s="134"/>
      <c r="AT28" s="134"/>
      <c r="AU28" s="134"/>
      <c r="AV28" s="134"/>
    </row>
    <row r="29" spans="2:48" s="144" customFormat="1" ht="10.5" customHeight="1">
      <c r="B29" s="154">
        <v>55</v>
      </c>
      <c r="C29" s="147" t="s">
        <v>110</v>
      </c>
      <c r="D29" s="147"/>
      <c r="E29" s="148">
        <v>313</v>
      </c>
      <c r="F29" s="149">
        <v>3774</v>
      </c>
      <c r="G29" s="149">
        <v>374219</v>
      </c>
      <c r="H29" s="149">
        <v>122</v>
      </c>
      <c r="I29" s="149">
        <v>1368</v>
      </c>
      <c r="J29" s="155"/>
      <c r="K29" s="155"/>
      <c r="L29" s="149" t="s">
        <v>89</v>
      </c>
      <c r="M29" s="149">
        <v>40</v>
      </c>
      <c r="N29" s="149">
        <v>345</v>
      </c>
      <c r="O29" s="149" t="s">
        <v>89</v>
      </c>
      <c r="P29" s="149">
        <v>26</v>
      </c>
      <c r="Q29" s="149">
        <v>231</v>
      </c>
      <c r="R29" s="151">
        <v>4396</v>
      </c>
      <c r="S29" s="157">
        <v>55</v>
      </c>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row>
    <row r="30" spans="2:48" s="144" customFormat="1" ht="10.5" customHeight="1">
      <c r="B30" s="154">
        <v>551</v>
      </c>
      <c r="C30" s="147" t="s">
        <v>111</v>
      </c>
      <c r="D30" s="147"/>
      <c r="E30" s="148">
        <v>48</v>
      </c>
      <c r="F30" s="149">
        <v>429</v>
      </c>
      <c r="G30" s="149">
        <v>28446</v>
      </c>
      <c r="H30" s="149">
        <v>16</v>
      </c>
      <c r="I30" s="149">
        <v>148</v>
      </c>
      <c r="J30" s="155"/>
      <c r="K30" s="155"/>
      <c r="L30" s="149">
        <v>6294</v>
      </c>
      <c r="M30" s="149">
        <v>7</v>
      </c>
      <c r="N30" s="149">
        <v>81</v>
      </c>
      <c r="O30" s="149">
        <v>7083</v>
      </c>
      <c r="P30" s="149">
        <v>6</v>
      </c>
      <c r="Q30" s="149">
        <v>28</v>
      </c>
      <c r="R30" s="151">
        <v>1155</v>
      </c>
      <c r="S30" s="157">
        <v>551</v>
      </c>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row>
    <row r="31" spans="2:48" s="144" customFormat="1" ht="10.5" customHeight="1">
      <c r="B31" s="154">
        <v>552</v>
      </c>
      <c r="C31" s="147" t="s">
        <v>112</v>
      </c>
      <c r="D31" s="147"/>
      <c r="E31" s="148">
        <v>83</v>
      </c>
      <c r="F31" s="149">
        <v>1700</v>
      </c>
      <c r="G31" s="149">
        <v>289150</v>
      </c>
      <c r="H31" s="149">
        <v>34</v>
      </c>
      <c r="I31" s="149">
        <v>534</v>
      </c>
      <c r="J31" s="155"/>
      <c r="K31" s="155"/>
      <c r="L31" s="149">
        <v>58719</v>
      </c>
      <c r="M31" s="149">
        <v>10</v>
      </c>
      <c r="N31" s="149">
        <v>134</v>
      </c>
      <c r="O31" s="149">
        <v>34530</v>
      </c>
      <c r="P31" s="149">
        <v>5</v>
      </c>
      <c r="Q31" s="149">
        <v>12</v>
      </c>
      <c r="R31" s="151">
        <v>250</v>
      </c>
      <c r="S31" s="157">
        <v>552</v>
      </c>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row>
    <row r="32" spans="2:48" s="144" customFormat="1" ht="10.5" customHeight="1">
      <c r="B32" s="154">
        <v>553</v>
      </c>
      <c r="C32" s="147" t="s">
        <v>113</v>
      </c>
      <c r="D32" s="147"/>
      <c r="E32" s="148">
        <v>24</v>
      </c>
      <c r="F32" s="149">
        <v>269</v>
      </c>
      <c r="G32" s="149">
        <v>6678</v>
      </c>
      <c r="H32" s="149">
        <v>11</v>
      </c>
      <c r="I32" s="149">
        <v>56</v>
      </c>
      <c r="J32" s="155"/>
      <c r="K32" s="155"/>
      <c r="L32" s="149">
        <v>2115</v>
      </c>
      <c r="M32" s="149">
        <v>3</v>
      </c>
      <c r="N32" s="149">
        <v>11</v>
      </c>
      <c r="O32" s="149">
        <v>339</v>
      </c>
      <c r="P32" s="149">
        <v>1</v>
      </c>
      <c r="Q32" s="149">
        <v>132</v>
      </c>
      <c r="R32" s="151" t="s">
        <v>89</v>
      </c>
      <c r="S32" s="157">
        <v>553</v>
      </c>
      <c r="Y32" s="134"/>
      <c r="Z32" s="134"/>
      <c r="AA32" s="134"/>
      <c r="AB32" s="134"/>
      <c r="AC32" s="134"/>
      <c r="AD32" s="134"/>
      <c r="AE32" s="134"/>
      <c r="AF32" s="134"/>
      <c r="AG32" s="134"/>
      <c r="AH32" s="134"/>
      <c r="AI32" s="134"/>
      <c r="AJ32" s="134"/>
      <c r="AK32" s="134"/>
      <c r="AL32" s="134"/>
      <c r="AM32" s="134"/>
      <c r="AN32" s="134"/>
      <c r="AO32" s="134"/>
      <c r="AP32" s="134"/>
      <c r="AQ32" s="134"/>
      <c r="AR32" s="134"/>
      <c r="AS32" s="134"/>
      <c r="AT32" s="134"/>
      <c r="AU32" s="134"/>
      <c r="AV32" s="134"/>
    </row>
    <row r="33" spans="1:48" s="144" customFormat="1" ht="10.5" customHeight="1">
      <c r="B33" s="154">
        <v>559</v>
      </c>
      <c r="C33" s="147" t="s">
        <v>114</v>
      </c>
      <c r="D33" s="147"/>
      <c r="E33" s="148">
        <v>158</v>
      </c>
      <c r="F33" s="149">
        <v>1376</v>
      </c>
      <c r="G33" s="149">
        <v>49945</v>
      </c>
      <c r="H33" s="149">
        <v>61</v>
      </c>
      <c r="I33" s="149">
        <v>630</v>
      </c>
      <c r="J33" s="155"/>
      <c r="K33" s="155"/>
      <c r="L33" s="149" t="s">
        <v>89</v>
      </c>
      <c r="M33" s="149">
        <v>20</v>
      </c>
      <c r="N33" s="149">
        <v>119</v>
      </c>
      <c r="O33" s="149" t="s">
        <v>89</v>
      </c>
      <c r="P33" s="149">
        <v>14</v>
      </c>
      <c r="Q33" s="149">
        <v>59</v>
      </c>
      <c r="R33" s="151" t="s">
        <v>89</v>
      </c>
      <c r="S33" s="157">
        <v>559</v>
      </c>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row>
    <row r="34" spans="1:48" s="12" customFormat="1" ht="7.5" customHeight="1">
      <c r="A34" s="67"/>
      <c r="B34" s="515"/>
      <c r="C34" s="516"/>
      <c r="D34" s="158"/>
      <c r="E34" s="159"/>
      <c r="F34" s="160"/>
      <c r="G34" s="160"/>
      <c r="H34" s="160"/>
      <c r="I34" s="160"/>
      <c r="J34" s="161"/>
      <c r="K34" s="161"/>
      <c r="L34" s="160"/>
      <c r="M34" s="160"/>
      <c r="N34" s="160"/>
      <c r="O34" s="160"/>
      <c r="P34" s="160"/>
      <c r="Q34" s="160"/>
      <c r="R34" s="162"/>
      <c r="S34" s="158"/>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row>
    <row r="35" spans="1:48" s="38" customFormat="1" ht="12" customHeight="1">
      <c r="B35" s="496" t="s">
        <v>8</v>
      </c>
      <c r="C35" s="514"/>
      <c r="D35" s="139"/>
      <c r="E35" s="140">
        <v>3858</v>
      </c>
      <c r="F35" s="141">
        <v>36527</v>
      </c>
      <c r="G35" s="141">
        <v>763175</v>
      </c>
      <c r="H35" s="141">
        <v>999</v>
      </c>
      <c r="I35" s="141">
        <v>7561</v>
      </c>
      <c r="J35" s="142"/>
      <c r="K35" s="142"/>
      <c r="L35" s="141">
        <v>138159</v>
      </c>
      <c r="M35" s="141">
        <v>510</v>
      </c>
      <c r="N35" s="141">
        <v>4845</v>
      </c>
      <c r="O35" s="141">
        <v>101132</v>
      </c>
      <c r="P35" s="141">
        <v>308</v>
      </c>
      <c r="Q35" s="141">
        <v>2643</v>
      </c>
      <c r="R35" s="143">
        <v>52214</v>
      </c>
      <c r="S35" s="58" t="s">
        <v>67</v>
      </c>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row>
    <row r="36" spans="1:48" s="144" customFormat="1" ht="10.5" customHeight="1">
      <c r="B36" s="154">
        <v>56</v>
      </c>
      <c r="C36" s="147" t="s">
        <v>115</v>
      </c>
      <c r="D36" s="147"/>
      <c r="E36" s="148">
        <v>15</v>
      </c>
      <c r="F36" s="149">
        <v>2680</v>
      </c>
      <c r="G36" s="149">
        <v>103585</v>
      </c>
      <c r="H36" s="149">
        <v>2</v>
      </c>
      <c r="I36" s="149">
        <v>398</v>
      </c>
      <c r="J36" s="155"/>
      <c r="K36" s="155"/>
      <c r="L36" s="149" t="s">
        <v>89</v>
      </c>
      <c r="M36" s="149">
        <v>1</v>
      </c>
      <c r="N36" s="149">
        <v>230</v>
      </c>
      <c r="O36" s="149" t="s">
        <v>89</v>
      </c>
      <c r="P36" s="149">
        <v>1</v>
      </c>
      <c r="Q36" s="149">
        <v>119</v>
      </c>
      <c r="R36" s="151" t="s">
        <v>89</v>
      </c>
      <c r="S36" s="157">
        <v>56</v>
      </c>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row>
    <row r="37" spans="1:48" s="144" customFormat="1" ht="10.5" customHeight="1">
      <c r="B37" s="154">
        <v>561</v>
      </c>
      <c r="C37" s="147" t="s">
        <v>116</v>
      </c>
      <c r="D37" s="147"/>
      <c r="E37" s="148">
        <v>11</v>
      </c>
      <c r="F37" s="149">
        <v>2655</v>
      </c>
      <c r="G37" s="149">
        <v>102615</v>
      </c>
      <c r="H37" s="149">
        <v>2</v>
      </c>
      <c r="I37" s="149">
        <v>398</v>
      </c>
      <c r="J37" s="155"/>
      <c r="K37" s="155"/>
      <c r="L37" s="149" t="s">
        <v>89</v>
      </c>
      <c r="M37" s="149">
        <v>1</v>
      </c>
      <c r="N37" s="149">
        <v>230</v>
      </c>
      <c r="O37" s="149" t="s">
        <v>89</v>
      </c>
      <c r="P37" s="149">
        <v>1</v>
      </c>
      <c r="Q37" s="149">
        <v>119</v>
      </c>
      <c r="R37" s="151" t="s">
        <v>89</v>
      </c>
      <c r="S37" s="157">
        <v>561</v>
      </c>
      <c r="Y37" s="134"/>
      <c r="Z37" s="134"/>
      <c r="AA37" s="134"/>
      <c r="AB37" s="134"/>
      <c r="AC37" s="134"/>
      <c r="AD37" s="134"/>
      <c r="AE37" s="134"/>
      <c r="AF37" s="134"/>
      <c r="AG37" s="134"/>
      <c r="AH37" s="134"/>
      <c r="AI37" s="134"/>
      <c r="AJ37" s="134"/>
      <c r="AK37" s="134"/>
      <c r="AL37" s="134"/>
      <c r="AM37" s="134"/>
      <c r="AN37" s="134"/>
      <c r="AO37" s="134"/>
      <c r="AP37" s="134"/>
      <c r="AQ37" s="134"/>
      <c r="AR37" s="134"/>
      <c r="AS37" s="134"/>
      <c r="AT37" s="134"/>
      <c r="AU37" s="134"/>
      <c r="AV37" s="134"/>
    </row>
    <row r="38" spans="1:48" s="144" customFormat="1" ht="10.5" customHeight="1">
      <c r="B38" s="154">
        <v>569</v>
      </c>
      <c r="C38" s="163" t="s">
        <v>117</v>
      </c>
      <c r="D38" s="147"/>
      <c r="E38" s="148">
        <v>4</v>
      </c>
      <c r="F38" s="149">
        <v>25</v>
      </c>
      <c r="G38" s="149">
        <v>969</v>
      </c>
      <c r="H38" s="149" t="s">
        <v>90</v>
      </c>
      <c r="I38" s="149" t="s">
        <v>90</v>
      </c>
      <c r="J38" s="155"/>
      <c r="K38" s="155"/>
      <c r="L38" s="149" t="s">
        <v>90</v>
      </c>
      <c r="M38" s="149" t="s">
        <v>90</v>
      </c>
      <c r="N38" s="149" t="s">
        <v>90</v>
      </c>
      <c r="O38" s="149" t="s">
        <v>90</v>
      </c>
      <c r="P38" s="149" t="s">
        <v>90</v>
      </c>
      <c r="Q38" s="149" t="s">
        <v>90</v>
      </c>
      <c r="R38" s="151" t="s">
        <v>90</v>
      </c>
      <c r="S38" s="157">
        <v>569</v>
      </c>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row>
    <row r="39" spans="1:48" s="144" customFormat="1" ht="10.5" customHeight="1">
      <c r="B39" s="154">
        <v>57</v>
      </c>
      <c r="C39" s="147" t="s">
        <v>118</v>
      </c>
      <c r="D39" s="147"/>
      <c r="E39" s="148">
        <v>553</v>
      </c>
      <c r="F39" s="149">
        <v>2809</v>
      </c>
      <c r="G39" s="149">
        <v>36409</v>
      </c>
      <c r="H39" s="149">
        <v>160</v>
      </c>
      <c r="I39" s="149">
        <v>674</v>
      </c>
      <c r="J39" s="155"/>
      <c r="K39" s="155"/>
      <c r="L39" s="149">
        <v>6678</v>
      </c>
      <c r="M39" s="149">
        <v>47</v>
      </c>
      <c r="N39" s="149">
        <v>252</v>
      </c>
      <c r="O39" s="149">
        <v>4085</v>
      </c>
      <c r="P39" s="149">
        <v>30</v>
      </c>
      <c r="Q39" s="149">
        <v>90</v>
      </c>
      <c r="R39" s="151">
        <v>881</v>
      </c>
      <c r="S39" s="157">
        <v>57</v>
      </c>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row>
    <row r="40" spans="1:48" s="144" customFormat="1" ht="10.5" customHeight="1">
      <c r="B40" s="154">
        <v>571</v>
      </c>
      <c r="C40" s="147" t="s">
        <v>119</v>
      </c>
      <c r="D40" s="154"/>
      <c r="E40" s="148">
        <v>46</v>
      </c>
      <c r="F40" s="149">
        <v>189</v>
      </c>
      <c r="G40" s="149">
        <v>1248</v>
      </c>
      <c r="H40" s="149">
        <v>17</v>
      </c>
      <c r="I40" s="149">
        <v>39</v>
      </c>
      <c r="J40" s="155"/>
      <c r="K40" s="155"/>
      <c r="L40" s="149">
        <v>150</v>
      </c>
      <c r="M40" s="149">
        <v>8</v>
      </c>
      <c r="N40" s="149">
        <v>20</v>
      </c>
      <c r="O40" s="149">
        <v>151</v>
      </c>
      <c r="P40" s="149">
        <v>2</v>
      </c>
      <c r="Q40" s="149">
        <v>11</v>
      </c>
      <c r="R40" s="151" t="s">
        <v>89</v>
      </c>
      <c r="S40" s="157">
        <v>571</v>
      </c>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row>
    <row r="41" spans="1:48" s="144" customFormat="1" ht="10.5" customHeight="1">
      <c r="B41" s="154">
        <v>572</v>
      </c>
      <c r="C41" s="147" t="s">
        <v>120</v>
      </c>
      <c r="D41" s="154"/>
      <c r="E41" s="148">
        <v>80</v>
      </c>
      <c r="F41" s="149">
        <v>422</v>
      </c>
      <c r="G41" s="149">
        <v>5768</v>
      </c>
      <c r="H41" s="149">
        <v>24</v>
      </c>
      <c r="I41" s="149">
        <v>123</v>
      </c>
      <c r="J41" s="155"/>
      <c r="K41" s="155"/>
      <c r="L41" s="149">
        <v>1112</v>
      </c>
      <c r="M41" s="149">
        <v>11</v>
      </c>
      <c r="N41" s="149">
        <v>61</v>
      </c>
      <c r="O41" s="149">
        <v>1053</v>
      </c>
      <c r="P41" s="149">
        <v>2</v>
      </c>
      <c r="Q41" s="149">
        <v>3</v>
      </c>
      <c r="R41" s="151" t="s">
        <v>89</v>
      </c>
      <c r="S41" s="157">
        <v>572</v>
      </c>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4"/>
      <c r="AV41" s="134"/>
    </row>
    <row r="42" spans="1:48" s="144" customFormat="1" ht="10.5" customHeight="1">
      <c r="B42" s="154">
        <v>573</v>
      </c>
      <c r="C42" s="147" t="s">
        <v>121</v>
      </c>
      <c r="D42" s="154"/>
      <c r="E42" s="148">
        <v>273</v>
      </c>
      <c r="F42" s="149">
        <v>1340</v>
      </c>
      <c r="G42" s="149">
        <v>19497</v>
      </c>
      <c r="H42" s="149">
        <v>66</v>
      </c>
      <c r="I42" s="149">
        <v>300</v>
      </c>
      <c r="J42" s="155"/>
      <c r="K42" s="155"/>
      <c r="L42" s="149">
        <v>3206</v>
      </c>
      <c r="M42" s="149">
        <v>16</v>
      </c>
      <c r="N42" s="149">
        <v>112</v>
      </c>
      <c r="O42" s="149" t="s">
        <v>89</v>
      </c>
      <c r="P42" s="149">
        <v>18</v>
      </c>
      <c r="Q42" s="149">
        <v>32</v>
      </c>
      <c r="R42" s="151">
        <v>317</v>
      </c>
      <c r="S42" s="157">
        <v>573</v>
      </c>
    </row>
    <row r="43" spans="1:48" s="144" customFormat="1" ht="10.5" customHeight="1">
      <c r="B43" s="154">
        <v>574</v>
      </c>
      <c r="C43" s="147" t="s">
        <v>122</v>
      </c>
      <c r="D43" s="154"/>
      <c r="E43" s="148">
        <v>44</v>
      </c>
      <c r="F43" s="149">
        <v>257</v>
      </c>
      <c r="G43" s="149">
        <v>3301</v>
      </c>
      <c r="H43" s="149">
        <v>9</v>
      </c>
      <c r="I43" s="149">
        <v>29</v>
      </c>
      <c r="J43" s="155"/>
      <c r="K43" s="155"/>
      <c r="L43" s="149">
        <v>435</v>
      </c>
      <c r="M43" s="149">
        <v>3</v>
      </c>
      <c r="N43" s="149">
        <v>14</v>
      </c>
      <c r="O43" s="149">
        <v>234</v>
      </c>
      <c r="P43" s="149">
        <v>2</v>
      </c>
      <c r="Q43" s="149">
        <v>4</v>
      </c>
      <c r="R43" s="151" t="s">
        <v>89</v>
      </c>
      <c r="S43" s="157">
        <v>574</v>
      </c>
    </row>
    <row r="44" spans="1:48" s="144" customFormat="1" ht="10.5" customHeight="1">
      <c r="B44" s="154">
        <v>579</v>
      </c>
      <c r="C44" s="164" t="s">
        <v>123</v>
      </c>
      <c r="D44" s="154"/>
      <c r="E44" s="148">
        <v>110</v>
      </c>
      <c r="F44" s="149">
        <v>601</v>
      </c>
      <c r="G44" s="149">
        <v>6595</v>
      </c>
      <c r="H44" s="149">
        <v>44</v>
      </c>
      <c r="I44" s="149">
        <v>183</v>
      </c>
      <c r="J44" s="155"/>
      <c r="K44" s="155"/>
      <c r="L44" s="149">
        <v>1776</v>
      </c>
      <c r="M44" s="149">
        <v>9</v>
      </c>
      <c r="N44" s="149">
        <v>45</v>
      </c>
      <c r="O44" s="149" t="s">
        <v>89</v>
      </c>
      <c r="P44" s="149">
        <v>6</v>
      </c>
      <c r="Q44" s="149">
        <v>40</v>
      </c>
      <c r="R44" s="151">
        <v>415</v>
      </c>
      <c r="S44" s="157">
        <v>579</v>
      </c>
    </row>
    <row r="45" spans="1:48" s="144" customFormat="1" ht="10.5" customHeight="1">
      <c r="B45" s="154">
        <v>58</v>
      </c>
      <c r="C45" s="147" t="s">
        <v>124</v>
      </c>
      <c r="D45" s="154"/>
      <c r="E45" s="148">
        <v>1135</v>
      </c>
      <c r="F45" s="149">
        <v>14935</v>
      </c>
      <c r="G45" s="149">
        <v>226504</v>
      </c>
      <c r="H45" s="149">
        <v>295</v>
      </c>
      <c r="I45" s="149">
        <v>3247</v>
      </c>
      <c r="J45" s="155"/>
      <c r="K45" s="155"/>
      <c r="L45" s="149">
        <v>48527</v>
      </c>
      <c r="M45" s="149">
        <v>142</v>
      </c>
      <c r="N45" s="149">
        <v>1920</v>
      </c>
      <c r="O45" s="149">
        <v>31127</v>
      </c>
      <c r="P45" s="149">
        <v>89</v>
      </c>
      <c r="Q45" s="149">
        <v>1226</v>
      </c>
      <c r="R45" s="151">
        <v>18489</v>
      </c>
      <c r="S45" s="157">
        <v>58</v>
      </c>
    </row>
    <row r="46" spans="1:48" s="144" customFormat="1" ht="10.5" customHeight="1">
      <c r="B46" s="154">
        <v>581</v>
      </c>
      <c r="C46" s="147" t="s">
        <v>125</v>
      </c>
      <c r="D46" s="154"/>
      <c r="E46" s="148">
        <v>88</v>
      </c>
      <c r="F46" s="149">
        <v>6392</v>
      </c>
      <c r="G46" s="149">
        <v>128676</v>
      </c>
      <c r="H46" s="149">
        <v>18</v>
      </c>
      <c r="I46" s="149">
        <v>1170</v>
      </c>
      <c r="J46" s="155"/>
      <c r="K46" s="155"/>
      <c r="L46" s="149">
        <v>24500</v>
      </c>
      <c r="M46" s="149">
        <v>11</v>
      </c>
      <c r="N46" s="149">
        <v>714</v>
      </c>
      <c r="O46" s="149">
        <v>17537</v>
      </c>
      <c r="P46" s="149">
        <v>6</v>
      </c>
      <c r="Q46" s="149">
        <v>725</v>
      </c>
      <c r="R46" s="151">
        <v>13417</v>
      </c>
      <c r="S46" s="157">
        <v>581</v>
      </c>
    </row>
    <row r="47" spans="1:48" s="144" customFormat="1" ht="10.5" customHeight="1">
      <c r="B47" s="154">
        <v>582</v>
      </c>
      <c r="C47" s="147" t="s">
        <v>126</v>
      </c>
      <c r="D47" s="154"/>
      <c r="E47" s="148">
        <v>53</v>
      </c>
      <c r="F47" s="149">
        <v>235</v>
      </c>
      <c r="G47" s="149">
        <v>2683</v>
      </c>
      <c r="H47" s="149">
        <v>10</v>
      </c>
      <c r="I47" s="149">
        <v>29</v>
      </c>
      <c r="J47" s="155"/>
      <c r="K47" s="155"/>
      <c r="L47" s="149">
        <v>197</v>
      </c>
      <c r="M47" s="149">
        <v>2</v>
      </c>
      <c r="N47" s="149">
        <v>20</v>
      </c>
      <c r="O47" s="149" t="s">
        <v>89</v>
      </c>
      <c r="P47" s="149">
        <v>7</v>
      </c>
      <c r="Q47" s="149">
        <v>12</v>
      </c>
      <c r="R47" s="151">
        <v>46</v>
      </c>
      <c r="S47" s="157">
        <v>582</v>
      </c>
    </row>
    <row r="48" spans="1:48" s="144" customFormat="1" ht="10.5" customHeight="1">
      <c r="B48" s="154">
        <v>583</v>
      </c>
      <c r="C48" s="147" t="s">
        <v>127</v>
      </c>
      <c r="D48" s="154"/>
      <c r="E48" s="148">
        <v>65</v>
      </c>
      <c r="F48" s="149">
        <v>313</v>
      </c>
      <c r="G48" s="149">
        <v>4702</v>
      </c>
      <c r="H48" s="149">
        <v>14</v>
      </c>
      <c r="I48" s="149">
        <v>59</v>
      </c>
      <c r="J48" s="155"/>
      <c r="K48" s="155"/>
      <c r="L48" s="149">
        <v>1063</v>
      </c>
      <c r="M48" s="149">
        <v>11</v>
      </c>
      <c r="N48" s="149">
        <v>48</v>
      </c>
      <c r="O48" s="149">
        <v>912</v>
      </c>
      <c r="P48" s="149">
        <v>6</v>
      </c>
      <c r="Q48" s="149">
        <v>16</v>
      </c>
      <c r="R48" s="151">
        <v>173</v>
      </c>
      <c r="S48" s="157">
        <v>583</v>
      </c>
    </row>
    <row r="49" spans="2:19" s="144" customFormat="1" ht="10.5" customHeight="1">
      <c r="B49" s="154">
        <v>584</v>
      </c>
      <c r="C49" s="147" t="s">
        <v>128</v>
      </c>
      <c r="D49" s="154"/>
      <c r="E49" s="148">
        <v>31</v>
      </c>
      <c r="F49" s="149">
        <v>118</v>
      </c>
      <c r="G49" s="149">
        <v>1561</v>
      </c>
      <c r="H49" s="149">
        <v>6</v>
      </c>
      <c r="I49" s="149">
        <v>26</v>
      </c>
      <c r="J49" s="155"/>
      <c r="K49" s="155"/>
      <c r="L49" s="149">
        <v>146</v>
      </c>
      <c r="M49" s="149">
        <v>2</v>
      </c>
      <c r="N49" s="149">
        <v>3</v>
      </c>
      <c r="O49" s="149" t="s">
        <v>89</v>
      </c>
      <c r="P49" s="149">
        <v>1</v>
      </c>
      <c r="Q49" s="149">
        <v>7</v>
      </c>
      <c r="R49" s="151" t="s">
        <v>89</v>
      </c>
      <c r="S49" s="157">
        <v>584</v>
      </c>
    </row>
    <row r="50" spans="2:19" s="144" customFormat="1" ht="10.5" customHeight="1">
      <c r="B50" s="154">
        <v>585</v>
      </c>
      <c r="C50" s="147" t="s">
        <v>129</v>
      </c>
      <c r="D50" s="154"/>
      <c r="E50" s="148">
        <v>157</v>
      </c>
      <c r="F50" s="149">
        <v>524</v>
      </c>
      <c r="G50" s="149">
        <v>12074</v>
      </c>
      <c r="H50" s="149">
        <v>41</v>
      </c>
      <c r="I50" s="149">
        <v>117</v>
      </c>
      <c r="J50" s="155"/>
      <c r="K50" s="155"/>
      <c r="L50" s="149">
        <v>2229</v>
      </c>
      <c r="M50" s="149">
        <v>22</v>
      </c>
      <c r="N50" s="149">
        <v>68</v>
      </c>
      <c r="O50" s="149">
        <v>2427</v>
      </c>
      <c r="P50" s="149">
        <v>20</v>
      </c>
      <c r="Q50" s="149">
        <v>39</v>
      </c>
      <c r="R50" s="151">
        <v>351</v>
      </c>
      <c r="S50" s="157">
        <v>585</v>
      </c>
    </row>
    <row r="51" spans="2:19" s="144" customFormat="1" ht="10.5" customHeight="1">
      <c r="B51" s="154">
        <v>586</v>
      </c>
      <c r="C51" s="147" t="s">
        <v>130</v>
      </c>
      <c r="D51" s="154"/>
      <c r="E51" s="148">
        <v>222</v>
      </c>
      <c r="F51" s="149">
        <v>1610</v>
      </c>
      <c r="G51" s="149">
        <v>9460</v>
      </c>
      <c r="H51" s="149">
        <v>60</v>
      </c>
      <c r="I51" s="149">
        <v>348</v>
      </c>
      <c r="J51" s="155"/>
      <c r="K51" s="155"/>
      <c r="L51" s="149">
        <v>1947</v>
      </c>
      <c r="M51" s="149">
        <v>28</v>
      </c>
      <c r="N51" s="149">
        <v>242</v>
      </c>
      <c r="O51" s="149">
        <v>1424</v>
      </c>
      <c r="P51" s="149">
        <v>19</v>
      </c>
      <c r="Q51" s="149">
        <v>112</v>
      </c>
      <c r="R51" s="151">
        <v>795</v>
      </c>
      <c r="S51" s="157">
        <v>586</v>
      </c>
    </row>
    <row r="52" spans="2:19" s="144" customFormat="1" ht="10.5" customHeight="1">
      <c r="B52" s="154">
        <v>589</v>
      </c>
      <c r="C52" s="147" t="s">
        <v>131</v>
      </c>
      <c r="D52" s="154"/>
      <c r="E52" s="148">
        <v>519</v>
      </c>
      <c r="F52" s="149">
        <v>5743</v>
      </c>
      <c r="G52" s="149">
        <v>67349</v>
      </c>
      <c r="H52" s="149">
        <v>146</v>
      </c>
      <c r="I52" s="149">
        <v>1498</v>
      </c>
      <c r="J52" s="155"/>
      <c r="K52" s="155"/>
      <c r="L52" s="149">
        <v>18446</v>
      </c>
      <c r="M52" s="149">
        <v>66</v>
      </c>
      <c r="N52" s="149">
        <v>825</v>
      </c>
      <c r="O52" s="149">
        <v>8610</v>
      </c>
      <c r="P52" s="149">
        <v>30</v>
      </c>
      <c r="Q52" s="149">
        <v>315</v>
      </c>
      <c r="R52" s="151" t="s">
        <v>89</v>
      </c>
      <c r="S52" s="157">
        <v>589</v>
      </c>
    </row>
    <row r="53" spans="2:19" s="144" customFormat="1" ht="10.5" customHeight="1">
      <c r="B53" s="154">
        <v>59</v>
      </c>
      <c r="C53" s="147" t="s">
        <v>75</v>
      </c>
      <c r="D53" s="154"/>
      <c r="E53" s="148">
        <v>586</v>
      </c>
      <c r="F53" s="149">
        <v>4333</v>
      </c>
      <c r="G53" s="149">
        <v>162393</v>
      </c>
      <c r="H53" s="149">
        <v>105</v>
      </c>
      <c r="I53" s="149">
        <v>667</v>
      </c>
      <c r="J53" s="155"/>
      <c r="K53" s="155"/>
      <c r="L53" s="149">
        <v>22422</v>
      </c>
      <c r="M53" s="149">
        <v>115</v>
      </c>
      <c r="N53" s="149">
        <v>796</v>
      </c>
      <c r="O53" s="149">
        <v>26865</v>
      </c>
      <c r="P53" s="149">
        <v>40</v>
      </c>
      <c r="Q53" s="149">
        <v>285</v>
      </c>
      <c r="R53" s="151">
        <v>10544</v>
      </c>
      <c r="S53" s="157">
        <v>59</v>
      </c>
    </row>
    <row r="54" spans="2:19" s="144" customFormat="1" ht="10.5" customHeight="1">
      <c r="B54" s="154">
        <v>591</v>
      </c>
      <c r="C54" s="147" t="s">
        <v>132</v>
      </c>
      <c r="D54" s="154"/>
      <c r="E54" s="148">
        <v>318</v>
      </c>
      <c r="F54" s="149">
        <v>2668</v>
      </c>
      <c r="G54" s="149">
        <v>113652</v>
      </c>
      <c r="H54" s="149">
        <v>41</v>
      </c>
      <c r="I54" s="149">
        <v>367</v>
      </c>
      <c r="J54" s="155"/>
      <c r="K54" s="155"/>
      <c r="L54" s="149">
        <v>14982</v>
      </c>
      <c r="M54" s="149">
        <v>75</v>
      </c>
      <c r="N54" s="149">
        <v>565</v>
      </c>
      <c r="O54" s="149">
        <v>21718</v>
      </c>
      <c r="P54" s="149">
        <v>12</v>
      </c>
      <c r="Q54" s="149">
        <v>112</v>
      </c>
      <c r="R54" s="151">
        <v>3646</v>
      </c>
      <c r="S54" s="157">
        <v>591</v>
      </c>
    </row>
    <row r="55" spans="2:19" s="144" customFormat="1" ht="10.5" customHeight="1">
      <c r="B55" s="154">
        <v>592</v>
      </c>
      <c r="C55" s="147" t="s">
        <v>133</v>
      </c>
      <c r="D55" s="154"/>
      <c r="E55" s="148">
        <v>83</v>
      </c>
      <c r="F55" s="149">
        <v>240</v>
      </c>
      <c r="G55" s="149">
        <v>3515</v>
      </c>
      <c r="H55" s="149">
        <v>23</v>
      </c>
      <c r="I55" s="149">
        <v>53</v>
      </c>
      <c r="J55" s="155"/>
      <c r="K55" s="155"/>
      <c r="L55" s="149">
        <v>418</v>
      </c>
      <c r="M55" s="149">
        <v>11</v>
      </c>
      <c r="N55" s="149">
        <v>31</v>
      </c>
      <c r="O55" s="149">
        <v>352</v>
      </c>
      <c r="P55" s="149">
        <v>11</v>
      </c>
      <c r="Q55" s="149">
        <v>48</v>
      </c>
      <c r="R55" s="151">
        <v>1177</v>
      </c>
      <c r="S55" s="157">
        <v>592</v>
      </c>
    </row>
    <row r="56" spans="2:19" s="144" customFormat="1" ht="10.5" customHeight="1">
      <c r="B56" s="154">
        <v>593</v>
      </c>
      <c r="C56" s="165" t="s">
        <v>134</v>
      </c>
      <c r="D56" s="154"/>
      <c r="E56" s="148">
        <v>185</v>
      </c>
      <c r="F56" s="149">
        <v>1425</v>
      </c>
      <c r="G56" s="149">
        <v>45226</v>
      </c>
      <c r="H56" s="149">
        <v>41</v>
      </c>
      <c r="I56" s="149">
        <v>247</v>
      </c>
      <c r="J56" s="155"/>
      <c r="K56" s="155"/>
      <c r="L56" s="149">
        <v>7023</v>
      </c>
      <c r="M56" s="149">
        <v>29</v>
      </c>
      <c r="N56" s="149">
        <v>200</v>
      </c>
      <c r="O56" s="149">
        <v>4795</v>
      </c>
      <c r="P56" s="149">
        <v>17</v>
      </c>
      <c r="Q56" s="149">
        <v>125</v>
      </c>
      <c r="R56" s="151">
        <v>5722</v>
      </c>
      <c r="S56" s="157">
        <v>593</v>
      </c>
    </row>
    <row r="57" spans="2:19" s="144" customFormat="1" ht="10.5" customHeight="1">
      <c r="B57" s="154">
        <v>60</v>
      </c>
      <c r="C57" s="147" t="s">
        <v>135</v>
      </c>
      <c r="D57" s="154"/>
      <c r="E57" s="148">
        <v>1426</v>
      </c>
      <c r="F57" s="149">
        <v>10232</v>
      </c>
      <c r="G57" s="149">
        <v>184180</v>
      </c>
      <c r="H57" s="149">
        <v>402</v>
      </c>
      <c r="I57" s="149">
        <v>2117</v>
      </c>
      <c r="J57" s="155"/>
      <c r="K57" s="155"/>
      <c r="L57" s="149" t="s">
        <v>89</v>
      </c>
      <c r="M57" s="149">
        <v>182</v>
      </c>
      <c r="N57" s="149">
        <v>1449</v>
      </c>
      <c r="O57" s="149" t="s">
        <v>89</v>
      </c>
      <c r="P57" s="149">
        <v>131</v>
      </c>
      <c r="Q57" s="149">
        <v>749</v>
      </c>
      <c r="R57" s="151" t="s">
        <v>89</v>
      </c>
      <c r="S57" s="157">
        <v>60</v>
      </c>
    </row>
    <row r="58" spans="2:19" s="144" customFormat="1" ht="10.5" customHeight="1">
      <c r="B58" s="154">
        <v>601</v>
      </c>
      <c r="C58" s="147" t="s">
        <v>136</v>
      </c>
      <c r="D58" s="154"/>
      <c r="E58" s="148">
        <v>86</v>
      </c>
      <c r="F58" s="149">
        <v>477</v>
      </c>
      <c r="G58" s="149">
        <v>9529</v>
      </c>
      <c r="H58" s="149">
        <v>30</v>
      </c>
      <c r="I58" s="149">
        <v>164</v>
      </c>
      <c r="J58" s="155"/>
      <c r="K58" s="155"/>
      <c r="L58" s="149">
        <v>2809</v>
      </c>
      <c r="M58" s="149">
        <v>12</v>
      </c>
      <c r="N58" s="149">
        <v>35</v>
      </c>
      <c r="O58" s="149">
        <v>244</v>
      </c>
      <c r="P58" s="149">
        <v>11</v>
      </c>
      <c r="Q58" s="149">
        <v>115</v>
      </c>
      <c r="R58" s="151">
        <v>3060</v>
      </c>
      <c r="S58" s="157">
        <v>601</v>
      </c>
    </row>
    <row r="59" spans="2:19" s="144" customFormat="1" ht="10.5" customHeight="1">
      <c r="B59" s="154">
        <v>602</v>
      </c>
      <c r="C59" s="147" t="s">
        <v>137</v>
      </c>
      <c r="D59" s="154"/>
      <c r="E59" s="148">
        <v>54</v>
      </c>
      <c r="F59" s="149">
        <v>176</v>
      </c>
      <c r="G59" s="149">
        <v>1610</v>
      </c>
      <c r="H59" s="149">
        <v>25</v>
      </c>
      <c r="I59" s="149">
        <v>75</v>
      </c>
      <c r="J59" s="155"/>
      <c r="K59" s="155"/>
      <c r="L59" s="149">
        <v>674</v>
      </c>
      <c r="M59" s="149">
        <v>7</v>
      </c>
      <c r="N59" s="149">
        <v>18</v>
      </c>
      <c r="O59" s="149">
        <v>139</v>
      </c>
      <c r="P59" s="149">
        <v>6</v>
      </c>
      <c r="Q59" s="149">
        <v>15</v>
      </c>
      <c r="R59" s="151">
        <v>152</v>
      </c>
      <c r="S59" s="157">
        <v>602</v>
      </c>
    </row>
    <row r="60" spans="2:19" s="144" customFormat="1" ht="10.5" customHeight="1">
      <c r="B60" s="154">
        <v>603</v>
      </c>
      <c r="C60" s="147" t="s">
        <v>138</v>
      </c>
      <c r="D60" s="154"/>
      <c r="E60" s="148">
        <v>392</v>
      </c>
      <c r="F60" s="149">
        <v>3177</v>
      </c>
      <c r="G60" s="149">
        <v>63392</v>
      </c>
      <c r="H60" s="149">
        <v>86</v>
      </c>
      <c r="I60" s="149">
        <v>637</v>
      </c>
      <c r="J60" s="155"/>
      <c r="K60" s="155"/>
      <c r="L60" s="149">
        <v>13682</v>
      </c>
      <c r="M60" s="149">
        <v>47</v>
      </c>
      <c r="N60" s="149">
        <v>371</v>
      </c>
      <c r="O60" s="149">
        <v>7265</v>
      </c>
      <c r="P60" s="149">
        <v>42</v>
      </c>
      <c r="Q60" s="149">
        <v>284</v>
      </c>
      <c r="R60" s="151">
        <v>5547</v>
      </c>
      <c r="S60" s="157">
        <v>603</v>
      </c>
    </row>
    <row r="61" spans="2:19" s="144" customFormat="1" ht="10.5" customHeight="1">
      <c r="B61" s="154">
        <v>604</v>
      </c>
      <c r="C61" s="147" t="s">
        <v>139</v>
      </c>
      <c r="D61" s="154"/>
      <c r="E61" s="148">
        <v>15</v>
      </c>
      <c r="F61" s="149">
        <v>80</v>
      </c>
      <c r="G61" s="149">
        <v>1720</v>
      </c>
      <c r="H61" s="149">
        <v>1</v>
      </c>
      <c r="I61" s="149">
        <v>2</v>
      </c>
      <c r="J61" s="155"/>
      <c r="K61" s="155"/>
      <c r="L61" s="149" t="s">
        <v>89</v>
      </c>
      <c r="M61" s="149">
        <v>4</v>
      </c>
      <c r="N61" s="149">
        <v>35</v>
      </c>
      <c r="O61" s="149">
        <v>697</v>
      </c>
      <c r="P61" s="149" t="s">
        <v>90</v>
      </c>
      <c r="Q61" s="149" t="s">
        <v>90</v>
      </c>
      <c r="R61" s="151" t="s">
        <v>90</v>
      </c>
      <c r="S61" s="157">
        <v>604</v>
      </c>
    </row>
    <row r="62" spans="2:19" s="144" customFormat="1" ht="10.5" customHeight="1">
      <c r="B62" s="154">
        <v>605</v>
      </c>
      <c r="C62" s="147" t="s">
        <v>140</v>
      </c>
      <c r="D62" s="154"/>
      <c r="E62" s="148">
        <v>128</v>
      </c>
      <c r="F62" s="149">
        <v>916</v>
      </c>
      <c r="G62" s="149">
        <v>45748</v>
      </c>
      <c r="H62" s="149">
        <v>28</v>
      </c>
      <c r="I62" s="149">
        <v>178</v>
      </c>
      <c r="J62" s="155"/>
      <c r="K62" s="155"/>
      <c r="L62" s="149">
        <v>9583</v>
      </c>
      <c r="M62" s="149">
        <v>26</v>
      </c>
      <c r="N62" s="149">
        <v>197</v>
      </c>
      <c r="O62" s="149">
        <v>8155</v>
      </c>
      <c r="P62" s="149">
        <v>7</v>
      </c>
      <c r="Q62" s="149">
        <v>65</v>
      </c>
      <c r="R62" s="151">
        <v>2484</v>
      </c>
      <c r="S62" s="157">
        <v>605</v>
      </c>
    </row>
    <row r="63" spans="2:19" s="144" customFormat="1" ht="10.5" customHeight="1">
      <c r="B63" s="154">
        <v>606</v>
      </c>
      <c r="C63" s="147" t="s">
        <v>141</v>
      </c>
      <c r="D63" s="154"/>
      <c r="E63" s="148">
        <v>144</v>
      </c>
      <c r="F63" s="149">
        <v>1916</v>
      </c>
      <c r="G63" s="149">
        <v>14540</v>
      </c>
      <c r="H63" s="149">
        <v>34</v>
      </c>
      <c r="I63" s="149">
        <v>296</v>
      </c>
      <c r="J63" s="155"/>
      <c r="K63" s="155"/>
      <c r="L63" s="149">
        <v>2287</v>
      </c>
      <c r="M63" s="149">
        <v>18</v>
      </c>
      <c r="N63" s="149">
        <v>349</v>
      </c>
      <c r="O63" s="149">
        <v>2728</v>
      </c>
      <c r="P63" s="149">
        <v>14</v>
      </c>
      <c r="Q63" s="149">
        <v>144</v>
      </c>
      <c r="R63" s="151">
        <v>799</v>
      </c>
      <c r="S63" s="157">
        <v>606</v>
      </c>
    </row>
    <row r="64" spans="2:19" s="144" customFormat="1" ht="10.5" customHeight="1">
      <c r="B64" s="154">
        <v>607</v>
      </c>
      <c r="C64" s="165" t="s">
        <v>142</v>
      </c>
      <c r="D64" s="154"/>
      <c r="E64" s="148">
        <v>79</v>
      </c>
      <c r="F64" s="149">
        <v>527</v>
      </c>
      <c r="G64" s="149">
        <v>9667</v>
      </c>
      <c r="H64" s="149">
        <v>25</v>
      </c>
      <c r="I64" s="149">
        <v>75</v>
      </c>
      <c r="J64" s="155"/>
      <c r="K64" s="155"/>
      <c r="L64" s="149">
        <v>634</v>
      </c>
      <c r="M64" s="149">
        <v>8</v>
      </c>
      <c r="N64" s="149">
        <v>67</v>
      </c>
      <c r="O64" s="149">
        <v>1443</v>
      </c>
      <c r="P64" s="149">
        <v>4</v>
      </c>
      <c r="Q64" s="149">
        <v>7</v>
      </c>
      <c r="R64" s="151" t="s">
        <v>89</v>
      </c>
      <c r="S64" s="157">
        <v>607</v>
      </c>
    </row>
    <row r="65" spans="1:48" s="144" customFormat="1" ht="10.5" customHeight="1">
      <c r="B65" s="154">
        <v>608</v>
      </c>
      <c r="C65" s="147" t="s">
        <v>143</v>
      </c>
      <c r="D65" s="154"/>
      <c r="E65" s="148">
        <v>92</v>
      </c>
      <c r="F65" s="149">
        <v>350</v>
      </c>
      <c r="G65" s="149">
        <v>4562</v>
      </c>
      <c r="H65" s="149">
        <v>26</v>
      </c>
      <c r="I65" s="149">
        <v>95</v>
      </c>
      <c r="J65" s="155"/>
      <c r="K65" s="155"/>
      <c r="L65" s="149">
        <v>875</v>
      </c>
      <c r="M65" s="149">
        <v>9</v>
      </c>
      <c r="N65" s="149">
        <v>38</v>
      </c>
      <c r="O65" s="149">
        <v>342</v>
      </c>
      <c r="P65" s="149">
        <v>9</v>
      </c>
      <c r="Q65" s="149">
        <v>19</v>
      </c>
      <c r="R65" s="151">
        <v>173</v>
      </c>
      <c r="S65" s="157">
        <v>608</v>
      </c>
    </row>
    <row r="66" spans="1:48" s="144" customFormat="1" ht="10.5" customHeight="1">
      <c r="B66" s="154">
        <v>609</v>
      </c>
      <c r="C66" s="147" t="s">
        <v>144</v>
      </c>
      <c r="D66" s="154"/>
      <c r="E66" s="148">
        <v>436</v>
      </c>
      <c r="F66" s="149">
        <v>2613</v>
      </c>
      <c r="G66" s="149">
        <v>33413</v>
      </c>
      <c r="H66" s="149">
        <v>147</v>
      </c>
      <c r="I66" s="149">
        <v>595</v>
      </c>
      <c r="J66" s="155"/>
      <c r="K66" s="155"/>
      <c r="L66" s="149" t="s">
        <v>89</v>
      </c>
      <c r="M66" s="149">
        <v>51</v>
      </c>
      <c r="N66" s="149">
        <v>339</v>
      </c>
      <c r="O66" s="149" t="s">
        <v>89</v>
      </c>
      <c r="P66" s="149">
        <v>38</v>
      </c>
      <c r="Q66" s="149">
        <v>100</v>
      </c>
      <c r="R66" s="151" t="s">
        <v>89</v>
      </c>
      <c r="S66" s="157">
        <v>609</v>
      </c>
    </row>
    <row r="67" spans="1:48" s="144" customFormat="1" ht="10.5" customHeight="1">
      <c r="B67" s="154">
        <v>61</v>
      </c>
      <c r="C67" s="147" t="s">
        <v>145</v>
      </c>
      <c r="D67" s="154"/>
      <c r="E67" s="148">
        <v>143</v>
      </c>
      <c r="F67" s="149">
        <v>1538</v>
      </c>
      <c r="G67" s="149">
        <v>50104</v>
      </c>
      <c r="H67" s="149">
        <v>35</v>
      </c>
      <c r="I67" s="149">
        <v>458</v>
      </c>
      <c r="J67" s="155"/>
      <c r="K67" s="155"/>
      <c r="L67" s="149">
        <v>5942</v>
      </c>
      <c r="M67" s="149">
        <v>23</v>
      </c>
      <c r="N67" s="149">
        <v>198</v>
      </c>
      <c r="O67" s="149">
        <v>10332</v>
      </c>
      <c r="P67" s="149">
        <v>17</v>
      </c>
      <c r="Q67" s="149">
        <v>174</v>
      </c>
      <c r="R67" s="151">
        <v>6845</v>
      </c>
      <c r="S67" s="157">
        <v>61</v>
      </c>
    </row>
    <row r="68" spans="1:48" s="144" customFormat="1" ht="10.5" customHeight="1">
      <c r="B68" s="154">
        <v>611</v>
      </c>
      <c r="C68" s="147" t="s">
        <v>146</v>
      </c>
      <c r="D68" s="154"/>
      <c r="E68" s="148">
        <v>104</v>
      </c>
      <c r="F68" s="149">
        <v>1091</v>
      </c>
      <c r="G68" s="149">
        <v>39179</v>
      </c>
      <c r="H68" s="149">
        <v>26</v>
      </c>
      <c r="I68" s="149">
        <v>349</v>
      </c>
      <c r="J68" s="155"/>
      <c r="K68" s="155"/>
      <c r="L68" s="149">
        <v>2918</v>
      </c>
      <c r="M68" s="149">
        <v>17</v>
      </c>
      <c r="N68" s="149">
        <v>136</v>
      </c>
      <c r="O68" s="149">
        <v>8213</v>
      </c>
      <c r="P68" s="149">
        <v>12</v>
      </c>
      <c r="Q68" s="149">
        <v>118</v>
      </c>
      <c r="R68" s="151">
        <v>6012</v>
      </c>
      <c r="S68" s="157">
        <v>611</v>
      </c>
    </row>
    <row r="69" spans="1:48" s="144" customFormat="1" ht="10.5" customHeight="1">
      <c r="B69" s="154">
        <v>612</v>
      </c>
      <c r="C69" s="147" t="s">
        <v>147</v>
      </c>
      <c r="D69" s="154"/>
      <c r="E69" s="148">
        <v>23</v>
      </c>
      <c r="F69" s="149">
        <v>321</v>
      </c>
      <c r="G69" s="149">
        <v>8139</v>
      </c>
      <c r="H69" s="149">
        <v>6</v>
      </c>
      <c r="I69" s="149">
        <v>99</v>
      </c>
      <c r="J69" s="155"/>
      <c r="K69" s="155"/>
      <c r="L69" s="149">
        <v>2920</v>
      </c>
      <c r="M69" s="149">
        <v>3</v>
      </c>
      <c r="N69" s="149">
        <v>40</v>
      </c>
      <c r="O69" s="149">
        <v>1647</v>
      </c>
      <c r="P69" s="149">
        <v>3</v>
      </c>
      <c r="Q69" s="149">
        <v>42</v>
      </c>
      <c r="R69" s="151" t="s">
        <v>89</v>
      </c>
      <c r="S69" s="157">
        <v>612</v>
      </c>
    </row>
    <row r="70" spans="1:48" s="144" customFormat="1" ht="10.5" customHeight="1">
      <c r="B70" s="154">
        <v>619</v>
      </c>
      <c r="C70" s="147" t="s">
        <v>148</v>
      </c>
      <c r="D70" s="147"/>
      <c r="E70" s="148">
        <v>16</v>
      </c>
      <c r="F70" s="149">
        <v>126</v>
      </c>
      <c r="G70" s="149">
        <v>2787</v>
      </c>
      <c r="H70" s="149">
        <v>3</v>
      </c>
      <c r="I70" s="149">
        <v>10</v>
      </c>
      <c r="J70" s="155"/>
      <c r="K70" s="155"/>
      <c r="L70" s="149">
        <v>104</v>
      </c>
      <c r="M70" s="149">
        <v>3</v>
      </c>
      <c r="N70" s="149">
        <v>22</v>
      </c>
      <c r="O70" s="149">
        <v>472</v>
      </c>
      <c r="P70" s="149">
        <v>2</v>
      </c>
      <c r="Q70" s="149">
        <v>14</v>
      </c>
      <c r="R70" s="151" t="s">
        <v>89</v>
      </c>
      <c r="S70" s="157">
        <v>619</v>
      </c>
    </row>
    <row r="71" spans="1:48" s="144" customFormat="1" ht="2.25" customHeight="1" thickBot="1">
      <c r="A71" s="166"/>
      <c r="B71" s="167"/>
      <c r="C71" s="168"/>
      <c r="D71" s="168"/>
      <c r="E71" s="169"/>
      <c r="F71" s="170"/>
      <c r="G71" s="170"/>
      <c r="H71" s="170"/>
      <c r="I71" s="170"/>
      <c r="J71" s="155"/>
      <c r="K71" s="155"/>
      <c r="L71" s="170"/>
      <c r="M71" s="170"/>
      <c r="N71" s="170"/>
      <c r="O71" s="170"/>
      <c r="P71" s="170"/>
      <c r="Q71" s="170"/>
      <c r="R71" s="171"/>
      <c r="S71" s="172"/>
      <c r="Y71" s="173"/>
      <c r="Z71" s="173"/>
      <c r="AA71" s="173"/>
      <c r="AB71" s="173"/>
      <c r="AC71" s="173"/>
      <c r="AD71" s="173"/>
      <c r="AE71" s="173"/>
      <c r="AF71" s="173"/>
      <c r="AG71" s="173"/>
      <c r="AH71" s="173"/>
      <c r="AI71" s="173"/>
      <c r="AJ71" s="173"/>
      <c r="AK71" s="173"/>
      <c r="AL71" s="173"/>
      <c r="AM71" s="173"/>
      <c r="AN71" s="173"/>
      <c r="AO71" s="173"/>
      <c r="AP71" s="173"/>
      <c r="AQ71" s="173"/>
      <c r="AR71" s="173"/>
      <c r="AS71" s="173"/>
      <c r="AT71" s="173"/>
      <c r="AU71" s="173"/>
      <c r="AV71" s="173"/>
    </row>
    <row r="72" spans="1:48" s="173" customFormat="1" ht="15" customHeight="1">
      <c r="A72" s="67" t="s">
        <v>39</v>
      </c>
      <c r="B72" s="174"/>
      <c r="J72" s="175"/>
      <c r="K72" s="175"/>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row>
    <row r="73" spans="1:48" ht="16.5" customHeight="1">
      <c r="A73" s="4" t="s">
        <v>149</v>
      </c>
      <c r="B73" s="68"/>
      <c r="C73" s="112"/>
      <c r="D73" s="112"/>
      <c r="E73" s="112"/>
      <c r="F73" s="114"/>
      <c r="G73" s="68"/>
      <c r="H73" s="68"/>
      <c r="I73" s="68"/>
      <c r="J73" s="115"/>
      <c r="K73" s="115"/>
      <c r="L73" s="487"/>
      <c r="M73" s="520"/>
      <c r="N73" s="520"/>
      <c r="O73" s="520"/>
      <c r="P73" s="68"/>
      <c r="Q73" s="112"/>
      <c r="R73" s="112"/>
      <c r="S73" s="112"/>
      <c r="T73" s="112"/>
      <c r="U73" s="112"/>
      <c r="V73" s="112"/>
      <c r="W73" s="112"/>
      <c r="X73" s="112"/>
    </row>
    <row r="74" spans="1:48" ht="10.5" customHeight="1">
      <c r="A74" s="112"/>
      <c r="B74" s="68"/>
      <c r="C74" s="112"/>
      <c r="D74" s="112"/>
      <c r="E74" s="112"/>
      <c r="F74" s="114"/>
      <c r="G74" s="65"/>
      <c r="H74" s="65"/>
      <c r="I74" s="65"/>
      <c r="J74" s="115"/>
      <c r="K74" s="115"/>
      <c r="L74" s="10"/>
      <c r="M74" s="65"/>
      <c r="N74" s="65"/>
      <c r="O74" s="65"/>
      <c r="P74" s="68"/>
      <c r="Q74" s="112"/>
      <c r="R74" s="112"/>
      <c r="S74" s="112"/>
      <c r="T74" s="112"/>
      <c r="U74" s="112"/>
      <c r="V74" s="112"/>
      <c r="W74" s="112"/>
      <c r="X74" s="112"/>
      <c r="Y74" s="1"/>
      <c r="Z74" s="1"/>
      <c r="AA74" s="1"/>
      <c r="AB74" s="1"/>
      <c r="AC74" s="1"/>
      <c r="AD74" s="1"/>
      <c r="AE74" s="1"/>
      <c r="AF74" s="1"/>
      <c r="AG74" s="1"/>
      <c r="AH74" s="1"/>
      <c r="AI74" s="1"/>
      <c r="AJ74" s="1"/>
      <c r="AK74" s="1"/>
      <c r="AL74" s="1"/>
      <c r="AM74" s="1"/>
      <c r="AN74" s="1"/>
      <c r="AO74" s="1"/>
      <c r="AP74" s="1"/>
      <c r="AQ74" s="1"/>
      <c r="AR74" s="1"/>
      <c r="AS74" s="1"/>
      <c r="AT74" s="1"/>
      <c r="AU74" s="1"/>
      <c r="AV74" s="1"/>
    </row>
    <row r="75" spans="1:48" s="1" customFormat="1" ht="12" customHeight="1" thickBot="1">
      <c r="A75" s="116" t="s">
        <v>80</v>
      </c>
      <c r="C75" s="105"/>
      <c r="D75" s="105"/>
      <c r="E75" s="105"/>
      <c r="F75" s="105"/>
      <c r="G75" s="105"/>
      <c r="H75" s="105"/>
      <c r="I75" s="104"/>
      <c r="J75" s="6"/>
      <c r="K75" s="6"/>
      <c r="L75" s="104"/>
      <c r="M75" s="104"/>
      <c r="N75" s="104"/>
      <c r="O75" s="104"/>
      <c r="P75" s="104"/>
      <c r="Q75" s="104"/>
      <c r="R75" s="104"/>
      <c r="S75" s="117" t="s">
        <v>44</v>
      </c>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row>
    <row r="76" spans="1:48" s="12" customFormat="1" ht="12.75" customHeight="1">
      <c r="A76" s="118"/>
      <c r="B76" s="521" t="s">
        <v>81</v>
      </c>
      <c r="C76" s="521"/>
      <c r="D76" s="119"/>
      <c r="E76" s="517" t="s">
        <v>150</v>
      </c>
      <c r="F76" s="518"/>
      <c r="G76" s="518"/>
      <c r="H76" s="517" t="s">
        <v>151</v>
      </c>
      <c r="I76" s="518"/>
      <c r="J76" s="120"/>
      <c r="K76" s="120"/>
      <c r="L76" s="121" t="s">
        <v>84</v>
      </c>
      <c r="M76" s="517" t="s">
        <v>152</v>
      </c>
      <c r="N76" s="518"/>
      <c r="O76" s="518"/>
      <c r="P76" s="517" t="s">
        <v>153</v>
      </c>
      <c r="Q76" s="518"/>
      <c r="R76" s="519"/>
      <c r="S76" s="509" t="s">
        <v>50</v>
      </c>
    </row>
    <row r="77" spans="1:48" s="12" customFormat="1" ht="12.75" customHeight="1">
      <c r="A77" s="122"/>
      <c r="B77" s="522"/>
      <c r="C77" s="522"/>
      <c r="D77" s="176"/>
      <c r="E77" s="124" t="s">
        <v>33</v>
      </c>
      <c r="F77" s="124" t="s">
        <v>10</v>
      </c>
      <c r="G77" s="124" t="s">
        <v>5</v>
      </c>
      <c r="H77" s="124" t="s">
        <v>33</v>
      </c>
      <c r="I77" s="125" t="s">
        <v>87</v>
      </c>
      <c r="J77" s="7"/>
      <c r="K77" s="7"/>
      <c r="L77" s="126" t="s">
        <v>5</v>
      </c>
      <c r="M77" s="124" t="s">
        <v>33</v>
      </c>
      <c r="N77" s="125" t="s">
        <v>87</v>
      </c>
      <c r="O77" s="124" t="s">
        <v>5</v>
      </c>
      <c r="P77" s="124" t="s">
        <v>33</v>
      </c>
      <c r="Q77" s="125" t="s">
        <v>87</v>
      </c>
      <c r="R77" s="127" t="s">
        <v>5</v>
      </c>
      <c r="S77" s="510"/>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row>
    <row r="78" spans="1:48" s="38" customFormat="1" ht="12.75" customHeight="1">
      <c r="B78" s="511" t="s">
        <v>88</v>
      </c>
      <c r="C78" s="511"/>
      <c r="D78" s="128"/>
      <c r="E78" s="129">
        <v>930</v>
      </c>
      <c r="F78" s="130">
        <v>9318</v>
      </c>
      <c r="G78" s="130">
        <v>353579</v>
      </c>
      <c r="H78" s="130">
        <v>513</v>
      </c>
      <c r="I78" s="130">
        <v>5738</v>
      </c>
      <c r="J78" s="131"/>
      <c r="K78" s="131"/>
      <c r="L78" s="130">
        <v>158134</v>
      </c>
      <c r="M78" s="130">
        <v>900</v>
      </c>
      <c r="N78" s="130">
        <v>9154</v>
      </c>
      <c r="O78" s="130">
        <v>273994</v>
      </c>
      <c r="P78" s="130">
        <v>269</v>
      </c>
      <c r="Q78" s="130">
        <v>3255</v>
      </c>
      <c r="R78" s="132">
        <v>212539</v>
      </c>
      <c r="S78" s="133" t="s">
        <v>55</v>
      </c>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row>
    <row r="79" spans="1:48" s="12" customFormat="1" ht="7.5" customHeight="1">
      <c r="B79" s="512"/>
      <c r="C79" s="513"/>
      <c r="D79" s="135"/>
      <c r="E79" s="136"/>
      <c r="F79" s="137"/>
      <c r="G79" s="137"/>
      <c r="H79" s="137"/>
      <c r="I79" s="137"/>
      <c r="J79" s="131"/>
      <c r="K79" s="131"/>
      <c r="L79" s="137"/>
      <c r="M79" s="137"/>
      <c r="N79" s="137"/>
      <c r="O79" s="137"/>
      <c r="P79" s="137"/>
      <c r="Q79" s="137"/>
      <c r="R79" s="138"/>
      <c r="S79" s="135"/>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row>
    <row r="80" spans="1:48" s="38" customFormat="1" ht="12" customHeight="1">
      <c r="B80" s="496" t="s">
        <v>56</v>
      </c>
      <c r="C80" s="514"/>
      <c r="D80" s="139"/>
      <c r="E80" s="140">
        <v>205</v>
      </c>
      <c r="F80" s="141">
        <v>2512</v>
      </c>
      <c r="G80" s="141">
        <v>201061</v>
      </c>
      <c r="H80" s="141">
        <v>79</v>
      </c>
      <c r="I80" s="141">
        <v>518</v>
      </c>
      <c r="J80" s="142"/>
      <c r="K80" s="142"/>
      <c r="L80" s="141">
        <v>41890</v>
      </c>
      <c r="M80" s="141">
        <v>183</v>
      </c>
      <c r="N80" s="141">
        <v>1617</v>
      </c>
      <c r="O80" s="141">
        <v>117730</v>
      </c>
      <c r="P80" s="141">
        <v>104</v>
      </c>
      <c r="Q80" s="141">
        <v>1340</v>
      </c>
      <c r="R80" s="143">
        <v>165895</v>
      </c>
      <c r="S80" s="58" t="s">
        <v>3</v>
      </c>
      <c r="Y80" s="144"/>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row>
    <row r="81" spans="2:19" s="144" customFormat="1" ht="10.5" customHeight="1">
      <c r="B81" s="145">
        <v>50</v>
      </c>
      <c r="C81" s="146" t="s">
        <v>58</v>
      </c>
      <c r="D81" s="147"/>
      <c r="E81" s="148">
        <v>1</v>
      </c>
      <c r="F81" s="149">
        <v>16</v>
      </c>
      <c r="G81" s="149" t="s">
        <v>89</v>
      </c>
      <c r="H81" s="149" t="s">
        <v>90</v>
      </c>
      <c r="I81" s="149" t="s">
        <v>90</v>
      </c>
      <c r="J81" s="150"/>
      <c r="K81" s="150"/>
      <c r="L81" s="149" t="s">
        <v>90</v>
      </c>
      <c r="M81" s="149">
        <v>1</v>
      </c>
      <c r="N81" s="149">
        <v>2</v>
      </c>
      <c r="O81" s="149" t="s">
        <v>89</v>
      </c>
      <c r="P81" s="149" t="s">
        <v>90</v>
      </c>
      <c r="Q81" s="149" t="s">
        <v>90</v>
      </c>
      <c r="R81" s="151" t="s">
        <v>90</v>
      </c>
      <c r="S81" s="152">
        <v>50</v>
      </c>
    </row>
    <row r="82" spans="2:19" s="144" customFormat="1" ht="10.5" customHeight="1">
      <c r="B82" s="145">
        <v>51</v>
      </c>
      <c r="C82" s="146" t="s">
        <v>91</v>
      </c>
      <c r="D82" s="147"/>
      <c r="E82" s="148">
        <v>13</v>
      </c>
      <c r="F82" s="149">
        <v>171</v>
      </c>
      <c r="G82" s="149">
        <v>3866</v>
      </c>
      <c r="H82" s="149">
        <v>5</v>
      </c>
      <c r="I82" s="149">
        <v>9</v>
      </c>
      <c r="J82" s="150"/>
      <c r="K82" s="150"/>
      <c r="L82" s="149">
        <v>262</v>
      </c>
      <c r="M82" s="149">
        <v>13</v>
      </c>
      <c r="N82" s="149">
        <v>110</v>
      </c>
      <c r="O82" s="149">
        <v>4312</v>
      </c>
      <c r="P82" s="149">
        <v>5</v>
      </c>
      <c r="Q82" s="149">
        <v>23</v>
      </c>
      <c r="R82" s="151">
        <v>1161</v>
      </c>
      <c r="S82" s="152">
        <v>51</v>
      </c>
    </row>
    <row r="83" spans="2:19" s="144" customFormat="1" ht="10.5" customHeight="1">
      <c r="B83" s="145">
        <v>511</v>
      </c>
      <c r="C83" s="153" t="s">
        <v>92</v>
      </c>
      <c r="D83" s="147"/>
      <c r="E83" s="148">
        <v>1</v>
      </c>
      <c r="F83" s="149">
        <v>2</v>
      </c>
      <c r="G83" s="149" t="s">
        <v>89</v>
      </c>
      <c r="H83" s="149">
        <v>1</v>
      </c>
      <c r="I83" s="149">
        <v>2</v>
      </c>
      <c r="J83" s="150"/>
      <c r="K83" s="150"/>
      <c r="L83" s="149" t="s">
        <v>89</v>
      </c>
      <c r="M83" s="149">
        <v>2</v>
      </c>
      <c r="N83" s="149">
        <v>14</v>
      </c>
      <c r="O83" s="149" t="s">
        <v>89</v>
      </c>
      <c r="P83" s="149" t="s">
        <v>90</v>
      </c>
      <c r="Q83" s="149" t="s">
        <v>90</v>
      </c>
      <c r="R83" s="151" t="s">
        <v>90</v>
      </c>
      <c r="S83" s="152">
        <v>511</v>
      </c>
    </row>
    <row r="84" spans="2:19" s="144" customFormat="1" ht="10.5" customHeight="1">
      <c r="B84" s="145">
        <v>512</v>
      </c>
      <c r="C84" s="146" t="s">
        <v>93</v>
      </c>
      <c r="D84" s="147"/>
      <c r="E84" s="148">
        <v>4</v>
      </c>
      <c r="F84" s="149">
        <v>84</v>
      </c>
      <c r="G84" s="149" t="s">
        <v>89</v>
      </c>
      <c r="H84" s="149">
        <v>2</v>
      </c>
      <c r="I84" s="149">
        <v>3</v>
      </c>
      <c r="J84" s="155"/>
      <c r="K84" s="155"/>
      <c r="L84" s="149" t="s">
        <v>89</v>
      </c>
      <c r="M84" s="149">
        <v>4</v>
      </c>
      <c r="N84" s="149">
        <v>9</v>
      </c>
      <c r="O84" s="149" t="s">
        <v>89</v>
      </c>
      <c r="P84" s="149">
        <v>1</v>
      </c>
      <c r="Q84" s="149">
        <v>1</v>
      </c>
      <c r="R84" s="151" t="s">
        <v>89</v>
      </c>
      <c r="S84" s="152">
        <v>512</v>
      </c>
    </row>
    <row r="85" spans="2:19" s="144" customFormat="1" ht="10.5" customHeight="1">
      <c r="B85" s="145">
        <v>513</v>
      </c>
      <c r="C85" s="146" t="s">
        <v>94</v>
      </c>
      <c r="D85" s="147"/>
      <c r="E85" s="148">
        <v>8</v>
      </c>
      <c r="F85" s="149">
        <v>85</v>
      </c>
      <c r="G85" s="149">
        <v>2834</v>
      </c>
      <c r="H85" s="149">
        <v>2</v>
      </c>
      <c r="I85" s="149">
        <v>4</v>
      </c>
      <c r="J85" s="155"/>
      <c r="K85" s="155"/>
      <c r="L85" s="149" t="s">
        <v>89</v>
      </c>
      <c r="M85" s="149">
        <v>7</v>
      </c>
      <c r="N85" s="149">
        <v>87</v>
      </c>
      <c r="O85" s="149">
        <v>3535</v>
      </c>
      <c r="P85" s="149">
        <v>4</v>
      </c>
      <c r="Q85" s="149">
        <v>22</v>
      </c>
      <c r="R85" s="151" t="s">
        <v>89</v>
      </c>
      <c r="S85" s="152">
        <v>513</v>
      </c>
    </row>
    <row r="86" spans="2:19" s="144" customFormat="1" ht="10.5" customHeight="1">
      <c r="B86" s="145">
        <v>52</v>
      </c>
      <c r="C86" s="146" t="s">
        <v>95</v>
      </c>
      <c r="D86" s="147"/>
      <c r="E86" s="148">
        <v>37</v>
      </c>
      <c r="F86" s="149">
        <v>316</v>
      </c>
      <c r="G86" s="149">
        <v>27087</v>
      </c>
      <c r="H86" s="149">
        <v>5</v>
      </c>
      <c r="I86" s="149">
        <v>29</v>
      </c>
      <c r="J86" s="155"/>
      <c r="K86" s="155"/>
      <c r="L86" s="149">
        <v>1437</v>
      </c>
      <c r="M86" s="149">
        <v>39</v>
      </c>
      <c r="N86" s="149">
        <v>535</v>
      </c>
      <c r="O86" s="149">
        <v>26490</v>
      </c>
      <c r="P86" s="149">
        <v>5</v>
      </c>
      <c r="Q86" s="149">
        <v>63</v>
      </c>
      <c r="R86" s="151">
        <v>11294</v>
      </c>
      <c r="S86" s="152">
        <v>52</v>
      </c>
    </row>
    <row r="87" spans="2:19" s="144" customFormat="1" ht="10.5" customHeight="1">
      <c r="B87" s="145">
        <v>521</v>
      </c>
      <c r="C87" s="146" t="s">
        <v>96</v>
      </c>
      <c r="D87" s="147"/>
      <c r="E87" s="148">
        <v>14</v>
      </c>
      <c r="F87" s="149">
        <v>93</v>
      </c>
      <c r="G87" s="149">
        <v>8753</v>
      </c>
      <c r="H87" s="149">
        <v>3</v>
      </c>
      <c r="I87" s="149">
        <v>21</v>
      </c>
      <c r="J87" s="155"/>
      <c r="K87" s="155"/>
      <c r="L87" s="149" t="s">
        <v>89</v>
      </c>
      <c r="M87" s="149">
        <v>16</v>
      </c>
      <c r="N87" s="149">
        <v>213</v>
      </c>
      <c r="O87" s="149">
        <v>14672</v>
      </c>
      <c r="P87" s="149">
        <v>3</v>
      </c>
      <c r="Q87" s="149">
        <v>31</v>
      </c>
      <c r="R87" s="151" t="s">
        <v>89</v>
      </c>
      <c r="S87" s="152">
        <v>521</v>
      </c>
    </row>
    <row r="88" spans="2:19" s="144" customFormat="1" ht="10.5" customHeight="1">
      <c r="B88" s="145">
        <v>522</v>
      </c>
      <c r="C88" s="146" t="s">
        <v>97</v>
      </c>
      <c r="D88" s="147"/>
      <c r="E88" s="148">
        <v>23</v>
      </c>
      <c r="F88" s="149">
        <v>223</v>
      </c>
      <c r="G88" s="149">
        <v>18333</v>
      </c>
      <c r="H88" s="149">
        <v>2</v>
      </c>
      <c r="I88" s="149">
        <v>8</v>
      </c>
      <c r="J88" s="155"/>
      <c r="K88" s="155"/>
      <c r="L88" s="149" t="s">
        <v>89</v>
      </c>
      <c r="M88" s="149">
        <v>23</v>
      </c>
      <c r="N88" s="149">
        <v>322</v>
      </c>
      <c r="O88" s="149">
        <v>11819</v>
      </c>
      <c r="P88" s="149">
        <v>2</v>
      </c>
      <c r="Q88" s="149">
        <v>32</v>
      </c>
      <c r="R88" s="151" t="s">
        <v>89</v>
      </c>
      <c r="S88" s="152">
        <v>522</v>
      </c>
    </row>
    <row r="89" spans="2:19" s="144" customFormat="1" ht="10.5" customHeight="1">
      <c r="B89" s="145">
        <v>53</v>
      </c>
      <c r="C89" s="156" t="s">
        <v>98</v>
      </c>
      <c r="D89" s="147"/>
      <c r="E89" s="148">
        <v>55</v>
      </c>
      <c r="F89" s="149">
        <v>386</v>
      </c>
      <c r="G89" s="149">
        <v>28644</v>
      </c>
      <c r="H89" s="149">
        <v>26</v>
      </c>
      <c r="I89" s="149">
        <v>223</v>
      </c>
      <c r="J89" s="155"/>
      <c r="K89" s="155"/>
      <c r="L89" s="149">
        <v>8903</v>
      </c>
      <c r="M89" s="149">
        <v>36</v>
      </c>
      <c r="N89" s="149">
        <v>208</v>
      </c>
      <c r="O89" s="149">
        <v>14997</v>
      </c>
      <c r="P89" s="149">
        <v>44</v>
      </c>
      <c r="Q89" s="149">
        <v>474</v>
      </c>
      <c r="R89" s="151">
        <v>40453</v>
      </c>
      <c r="S89" s="152">
        <v>53</v>
      </c>
    </row>
    <row r="90" spans="2:19" s="144" customFormat="1" ht="10.5" customHeight="1">
      <c r="B90" s="145">
        <v>531</v>
      </c>
      <c r="C90" s="146" t="s">
        <v>99</v>
      </c>
      <c r="D90" s="147"/>
      <c r="E90" s="148">
        <v>20</v>
      </c>
      <c r="F90" s="149">
        <v>138</v>
      </c>
      <c r="G90" s="149">
        <v>9452</v>
      </c>
      <c r="H90" s="149">
        <v>7</v>
      </c>
      <c r="I90" s="149">
        <v>105</v>
      </c>
      <c r="J90" s="155"/>
      <c r="K90" s="155"/>
      <c r="L90" s="149">
        <v>3089</v>
      </c>
      <c r="M90" s="149">
        <v>19</v>
      </c>
      <c r="N90" s="149">
        <v>94</v>
      </c>
      <c r="O90" s="149">
        <v>4485</v>
      </c>
      <c r="P90" s="149">
        <v>27</v>
      </c>
      <c r="Q90" s="149">
        <v>368</v>
      </c>
      <c r="R90" s="151">
        <v>20300</v>
      </c>
      <c r="S90" s="152">
        <v>531</v>
      </c>
    </row>
    <row r="91" spans="2:19" s="144" customFormat="1" ht="10.5" customHeight="1">
      <c r="B91" s="145">
        <v>532</v>
      </c>
      <c r="C91" s="146" t="s">
        <v>100</v>
      </c>
      <c r="D91" s="147"/>
      <c r="E91" s="148">
        <v>14</v>
      </c>
      <c r="F91" s="149">
        <v>130</v>
      </c>
      <c r="G91" s="149">
        <v>6988</v>
      </c>
      <c r="H91" s="149">
        <v>3</v>
      </c>
      <c r="I91" s="149">
        <v>6</v>
      </c>
      <c r="J91" s="155"/>
      <c r="K91" s="155"/>
      <c r="L91" s="149">
        <v>337</v>
      </c>
      <c r="M91" s="149">
        <v>7</v>
      </c>
      <c r="N91" s="149">
        <v>62</v>
      </c>
      <c r="O91" s="149">
        <v>3400</v>
      </c>
      <c r="P91" s="149">
        <v>6</v>
      </c>
      <c r="Q91" s="149">
        <v>35</v>
      </c>
      <c r="R91" s="151">
        <v>1966</v>
      </c>
      <c r="S91" s="152">
        <v>532</v>
      </c>
    </row>
    <row r="92" spans="2:19" s="144" customFormat="1" ht="10.5" customHeight="1">
      <c r="B92" s="145">
        <v>533</v>
      </c>
      <c r="C92" s="146" t="s">
        <v>101</v>
      </c>
      <c r="D92" s="147"/>
      <c r="E92" s="148">
        <v>2</v>
      </c>
      <c r="F92" s="149">
        <v>17</v>
      </c>
      <c r="G92" s="149" t="s">
        <v>89</v>
      </c>
      <c r="H92" s="149">
        <v>1</v>
      </c>
      <c r="I92" s="149">
        <v>9</v>
      </c>
      <c r="J92" s="155"/>
      <c r="K92" s="155"/>
      <c r="L92" s="149" t="s">
        <v>89</v>
      </c>
      <c r="M92" s="149">
        <v>2</v>
      </c>
      <c r="N92" s="149">
        <v>12</v>
      </c>
      <c r="O92" s="149" t="s">
        <v>89</v>
      </c>
      <c r="P92" s="149" t="s">
        <v>90</v>
      </c>
      <c r="Q92" s="149" t="s">
        <v>90</v>
      </c>
      <c r="R92" s="151" t="s">
        <v>90</v>
      </c>
      <c r="S92" s="152">
        <v>533</v>
      </c>
    </row>
    <row r="93" spans="2:19" s="144" customFormat="1" ht="10.5" customHeight="1">
      <c r="B93" s="145">
        <v>534</v>
      </c>
      <c r="C93" s="146" t="s">
        <v>102</v>
      </c>
      <c r="D93" s="147"/>
      <c r="E93" s="148">
        <v>5</v>
      </c>
      <c r="F93" s="149">
        <v>26</v>
      </c>
      <c r="G93" s="149">
        <v>2711</v>
      </c>
      <c r="H93" s="149">
        <v>5</v>
      </c>
      <c r="I93" s="149">
        <v>36</v>
      </c>
      <c r="J93" s="155"/>
      <c r="K93" s="155"/>
      <c r="L93" s="149">
        <v>3057</v>
      </c>
      <c r="M93" s="149">
        <v>4</v>
      </c>
      <c r="N93" s="149">
        <v>24</v>
      </c>
      <c r="O93" s="149">
        <v>950</v>
      </c>
      <c r="P93" s="149">
        <v>3</v>
      </c>
      <c r="Q93" s="149">
        <v>14</v>
      </c>
      <c r="R93" s="151">
        <v>2037</v>
      </c>
      <c r="S93" s="152">
        <v>534</v>
      </c>
    </row>
    <row r="94" spans="2:19" s="144" customFormat="1" ht="10.5" customHeight="1">
      <c r="B94" s="145">
        <v>535</v>
      </c>
      <c r="C94" s="146" t="s">
        <v>103</v>
      </c>
      <c r="D94" s="147"/>
      <c r="E94" s="148">
        <v>4</v>
      </c>
      <c r="F94" s="149">
        <v>16</v>
      </c>
      <c r="G94" s="149" t="s">
        <v>89</v>
      </c>
      <c r="H94" s="149">
        <v>2</v>
      </c>
      <c r="I94" s="149">
        <v>4</v>
      </c>
      <c r="J94" s="155"/>
      <c r="K94" s="155"/>
      <c r="L94" s="149" t="s">
        <v>89</v>
      </c>
      <c r="M94" s="149">
        <v>1</v>
      </c>
      <c r="N94" s="149">
        <v>4</v>
      </c>
      <c r="O94" s="149" t="s">
        <v>89</v>
      </c>
      <c r="P94" s="149">
        <v>3</v>
      </c>
      <c r="Q94" s="149">
        <v>37</v>
      </c>
      <c r="R94" s="151">
        <v>14786</v>
      </c>
      <c r="S94" s="152">
        <v>535</v>
      </c>
    </row>
    <row r="95" spans="2:19" s="144" customFormat="1" ht="10.5" customHeight="1">
      <c r="B95" s="154">
        <v>536</v>
      </c>
      <c r="C95" s="147" t="s">
        <v>104</v>
      </c>
      <c r="D95" s="147"/>
      <c r="E95" s="148">
        <v>10</v>
      </c>
      <c r="F95" s="149">
        <v>59</v>
      </c>
      <c r="G95" s="149">
        <v>1911</v>
      </c>
      <c r="H95" s="149">
        <v>8</v>
      </c>
      <c r="I95" s="149">
        <v>63</v>
      </c>
      <c r="J95" s="155"/>
      <c r="K95" s="155"/>
      <c r="L95" s="149">
        <v>1939</v>
      </c>
      <c r="M95" s="149">
        <v>3</v>
      </c>
      <c r="N95" s="149">
        <v>12</v>
      </c>
      <c r="O95" s="149" t="s">
        <v>89</v>
      </c>
      <c r="P95" s="149">
        <v>5</v>
      </c>
      <c r="Q95" s="149">
        <v>20</v>
      </c>
      <c r="R95" s="151">
        <v>1365</v>
      </c>
      <c r="S95" s="157">
        <v>536</v>
      </c>
    </row>
    <row r="96" spans="2:19" s="144" customFormat="1" ht="10.5" customHeight="1">
      <c r="B96" s="154">
        <v>54</v>
      </c>
      <c r="C96" s="147" t="s">
        <v>105</v>
      </c>
      <c r="D96" s="147"/>
      <c r="E96" s="148">
        <v>63</v>
      </c>
      <c r="F96" s="149">
        <v>874</v>
      </c>
      <c r="G96" s="149">
        <v>62736</v>
      </c>
      <c r="H96" s="149">
        <v>25</v>
      </c>
      <c r="I96" s="149">
        <v>123</v>
      </c>
      <c r="J96" s="155"/>
      <c r="K96" s="155"/>
      <c r="L96" s="149">
        <v>5740</v>
      </c>
      <c r="M96" s="149">
        <v>41</v>
      </c>
      <c r="N96" s="149">
        <v>314</v>
      </c>
      <c r="O96" s="149">
        <v>45438</v>
      </c>
      <c r="P96" s="149">
        <v>32</v>
      </c>
      <c r="Q96" s="149">
        <v>281</v>
      </c>
      <c r="R96" s="151">
        <v>14334</v>
      </c>
      <c r="S96" s="157">
        <v>54</v>
      </c>
    </row>
    <row r="97" spans="1:48" s="144" customFormat="1" ht="10.5" customHeight="1">
      <c r="B97" s="154">
        <v>541</v>
      </c>
      <c r="C97" s="147" t="s">
        <v>106</v>
      </c>
      <c r="D97" s="147"/>
      <c r="E97" s="148">
        <v>24</v>
      </c>
      <c r="F97" s="149">
        <v>293</v>
      </c>
      <c r="G97" s="149">
        <v>15058</v>
      </c>
      <c r="H97" s="149">
        <v>13</v>
      </c>
      <c r="I97" s="149">
        <v>57</v>
      </c>
      <c r="J97" s="155"/>
      <c r="K97" s="155"/>
      <c r="L97" s="149">
        <v>1331</v>
      </c>
      <c r="M97" s="149">
        <v>19</v>
      </c>
      <c r="N97" s="149">
        <v>115</v>
      </c>
      <c r="O97" s="149">
        <v>27153</v>
      </c>
      <c r="P97" s="149">
        <v>10</v>
      </c>
      <c r="Q97" s="149">
        <v>141</v>
      </c>
      <c r="R97" s="151">
        <v>8867</v>
      </c>
      <c r="S97" s="157">
        <v>541</v>
      </c>
    </row>
    <row r="98" spans="1:48" s="144" customFormat="1" ht="10.5" customHeight="1">
      <c r="B98" s="154">
        <v>542</v>
      </c>
      <c r="C98" s="147" t="s">
        <v>107</v>
      </c>
      <c r="D98" s="147"/>
      <c r="E98" s="148">
        <v>23</v>
      </c>
      <c r="F98" s="149">
        <v>251</v>
      </c>
      <c r="G98" s="149">
        <v>15091</v>
      </c>
      <c r="H98" s="149">
        <v>6</v>
      </c>
      <c r="I98" s="149">
        <v>26</v>
      </c>
      <c r="J98" s="155"/>
      <c r="K98" s="155"/>
      <c r="L98" s="149">
        <v>1402</v>
      </c>
      <c r="M98" s="149">
        <v>7</v>
      </c>
      <c r="N98" s="149">
        <v>73</v>
      </c>
      <c r="O98" s="149">
        <v>6858</v>
      </c>
      <c r="P98" s="149">
        <v>12</v>
      </c>
      <c r="Q98" s="149">
        <v>69</v>
      </c>
      <c r="R98" s="151">
        <v>2338</v>
      </c>
      <c r="S98" s="157">
        <v>542</v>
      </c>
    </row>
    <row r="99" spans="1:48" s="144" customFormat="1" ht="10.5" customHeight="1">
      <c r="B99" s="154">
        <v>543</v>
      </c>
      <c r="C99" s="147" t="s">
        <v>108</v>
      </c>
      <c r="D99" s="147"/>
      <c r="E99" s="148">
        <v>6</v>
      </c>
      <c r="F99" s="149">
        <v>43</v>
      </c>
      <c r="G99" s="149">
        <v>4824</v>
      </c>
      <c r="H99" s="149">
        <v>3</v>
      </c>
      <c r="I99" s="149">
        <v>25</v>
      </c>
      <c r="J99" s="155"/>
      <c r="K99" s="155"/>
      <c r="L99" s="149">
        <v>2211</v>
      </c>
      <c r="M99" s="149">
        <v>8</v>
      </c>
      <c r="N99" s="149">
        <v>56</v>
      </c>
      <c r="O99" s="149">
        <v>3209</v>
      </c>
      <c r="P99" s="149">
        <v>5</v>
      </c>
      <c r="Q99" s="149">
        <v>30</v>
      </c>
      <c r="R99" s="151">
        <v>2370</v>
      </c>
      <c r="S99" s="157">
        <v>543</v>
      </c>
    </row>
    <row r="100" spans="1:48" s="144" customFormat="1" ht="10.5" customHeight="1">
      <c r="B100" s="154">
        <v>549</v>
      </c>
      <c r="C100" s="147" t="s">
        <v>109</v>
      </c>
      <c r="D100" s="147"/>
      <c r="E100" s="148">
        <v>10</v>
      </c>
      <c r="F100" s="149">
        <v>287</v>
      </c>
      <c r="G100" s="149">
        <v>27764</v>
      </c>
      <c r="H100" s="149">
        <v>3</v>
      </c>
      <c r="I100" s="149">
        <v>15</v>
      </c>
      <c r="J100" s="155"/>
      <c r="K100" s="155"/>
      <c r="L100" s="149">
        <v>796</v>
      </c>
      <c r="M100" s="149">
        <v>7</v>
      </c>
      <c r="N100" s="149">
        <v>70</v>
      </c>
      <c r="O100" s="149">
        <v>8219</v>
      </c>
      <c r="P100" s="149">
        <v>5</v>
      </c>
      <c r="Q100" s="149">
        <v>41</v>
      </c>
      <c r="R100" s="151">
        <v>759</v>
      </c>
      <c r="S100" s="157">
        <v>549</v>
      </c>
    </row>
    <row r="101" spans="1:48" s="144" customFormat="1" ht="10.5" customHeight="1">
      <c r="B101" s="154">
        <v>55</v>
      </c>
      <c r="C101" s="147" t="s">
        <v>110</v>
      </c>
      <c r="D101" s="147"/>
      <c r="E101" s="148">
        <v>36</v>
      </c>
      <c r="F101" s="149">
        <v>749</v>
      </c>
      <c r="G101" s="149" t="s">
        <v>89</v>
      </c>
      <c r="H101" s="149">
        <v>18</v>
      </c>
      <c r="I101" s="149">
        <v>134</v>
      </c>
      <c r="J101" s="155"/>
      <c r="K101" s="155"/>
      <c r="L101" s="149">
        <v>25549</v>
      </c>
      <c r="M101" s="149">
        <v>53</v>
      </c>
      <c r="N101" s="149">
        <v>448</v>
      </c>
      <c r="O101" s="149" t="s">
        <v>89</v>
      </c>
      <c r="P101" s="149">
        <v>18</v>
      </c>
      <c r="Q101" s="149">
        <v>499</v>
      </c>
      <c r="R101" s="151">
        <v>98653</v>
      </c>
      <c r="S101" s="157">
        <v>55</v>
      </c>
    </row>
    <row r="102" spans="1:48" s="144" customFormat="1" ht="10.5" customHeight="1">
      <c r="B102" s="154">
        <v>551</v>
      </c>
      <c r="C102" s="147" t="s">
        <v>111</v>
      </c>
      <c r="D102" s="147"/>
      <c r="E102" s="148">
        <v>6</v>
      </c>
      <c r="F102" s="149">
        <v>56</v>
      </c>
      <c r="G102" s="149">
        <v>8420</v>
      </c>
      <c r="H102" s="149">
        <v>1</v>
      </c>
      <c r="I102" s="149">
        <v>2</v>
      </c>
      <c r="J102" s="155"/>
      <c r="K102" s="155"/>
      <c r="L102" s="149" t="s">
        <v>89</v>
      </c>
      <c r="M102" s="149">
        <v>8</v>
      </c>
      <c r="N102" s="149">
        <v>64</v>
      </c>
      <c r="O102" s="149">
        <v>3744</v>
      </c>
      <c r="P102" s="149">
        <v>4</v>
      </c>
      <c r="Q102" s="149">
        <v>50</v>
      </c>
      <c r="R102" s="151" t="s">
        <v>89</v>
      </c>
      <c r="S102" s="157">
        <v>551</v>
      </c>
    </row>
    <row r="103" spans="1:48" s="144" customFormat="1" ht="10.5" customHeight="1">
      <c r="B103" s="154">
        <v>552</v>
      </c>
      <c r="C103" s="147" t="s">
        <v>112</v>
      </c>
      <c r="D103" s="147"/>
      <c r="E103" s="148">
        <v>14</v>
      </c>
      <c r="F103" s="149">
        <v>651</v>
      </c>
      <c r="G103" s="149">
        <v>68193</v>
      </c>
      <c r="H103" s="149">
        <v>3</v>
      </c>
      <c r="I103" s="149">
        <v>64</v>
      </c>
      <c r="J103" s="155"/>
      <c r="K103" s="155"/>
      <c r="L103" s="149" t="s">
        <v>89</v>
      </c>
      <c r="M103" s="149">
        <v>16</v>
      </c>
      <c r="N103" s="149">
        <v>115</v>
      </c>
      <c r="O103" s="149">
        <v>10500</v>
      </c>
      <c r="P103" s="149">
        <v>1</v>
      </c>
      <c r="Q103" s="149">
        <v>190</v>
      </c>
      <c r="R103" s="151" t="s">
        <v>89</v>
      </c>
      <c r="S103" s="157">
        <v>552</v>
      </c>
    </row>
    <row r="104" spans="1:48" s="144" customFormat="1" ht="10.5" customHeight="1">
      <c r="B104" s="154">
        <v>553</v>
      </c>
      <c r="C104" s="147" t="s">
        <v>113</v>
      </c>
      <c r="D104" s="147"/>
      <c r="E104" s="148">
        <v>2</v>
      </c>
      <c r="F104" s="149">
        <v>3</v>
      </c>
      <c r="G104" s="149" t="s">
        <v>89</v>
      </c>
      <c r="H104" s="149">
        <v>2</v>
      </c>
      <c r="I104" s="149">
        <v>8</v>
      </c>
      <c r="J104" s="155"/>
      <c r="K104" s="155"/>
      <c r="L104" s="149" t="s">
        <v>89</v>
      </c>
      <c r="M104" s="149">
        <v>3</v>
      </c>
      <c r="N104" s="149">
        <v>23</v>
      </c>
      <c r="O104" s="149">
        <v>1600</v>
      </c>
      <c r="P104" s="149">
        <v>2</v>
      </c>
      <c r="Q104" s="149">
        <v>36</v>
      </c>
      <c r="R104" s="151" t="s">
        <v>89</v>
      </c>
      <c r="S104" s="157">
        <v>553</v>
      </c>
    </row>
    <row r="105" spans="1:48" s="144" customFormat="1" ht="10.5" customHeight="1">
      <c r="B105" s="154">
        <v>559</v>
      </c>
      <c r="C105" s="147" t="s">
        <v>114</v>
      </c>
      <c r="D105" s="147"/>
      <c r="E105" s="148">
        <v>14</v>
      </c>
      <c r="F105" s="149">
        <v>39</v>
      </c>
      <c r="G105" s="149" t="s">
        <v>89</v>
      </c>
      <c r="H105" s="149">
        <v>12</v>
      </c>
      <c r="I105" s="149">
        <v>60</v>
      </c>
      <c r="J105" s="155"/>
      <c r="K105" s="155"/>
      <c r="L105" s="149">
        <v>1506</v>
      </c>
      <c r="M105" s="149">
        <v>26</v>
      </c>
      <c r="N105" s="149">
        <v>246</v>
      </c>
      <c r="O105" s="149" t="s">
        <v>89</v>
      </c>
      <c r="P105" s="149">
        <v>11</v>
      </c>
      <c r="Q105" s="149">
        <v>223</v>
      </c>
      <c r="R105" s="151">
        <v>3119</v>
      </c>
      <c r="S105" s="157">
        <v>559</v>
      </c>
      <c r="Y105" s="12"/>
      <c r="Z105" s="12"/>
      <c r="AA105" s="12"/>
      <c r="AB105" s="12"/>
      <c r="AC105" s="12"/>
      <c r="AD105" s="12"/>
      <c r="AE105" s="12"/>
      <c r="AF105" s="12"/>
      <c r="AG105" s="12"/>
      <c r="AH105" s="12"/>
      <c r="AI105" s="12"/>
      <c r="AJ105" s="12"/>
      <c r="AK105" s="12"/>
      <c r="AL105" s="12"/>
      <c r="AM105" s="12"/>
      <c r="AN105" s="12"/>
      <c r="AO105" s="12"/>
      <c r="AP105" s="12"/>
      <c r="AQ105" s="12"/>
      <c r="AR105" s="12"/>
      <c r="AS105" s="12"/>
      <c r="AT105" s="12"/>
      <c r="AU105" s="12"/>
      <c r="AV105" s="12"/>
    </row>
    <row r="106" spans="1:48" s="12" customFormat="1" ht="7.5" customHeight="1">
      <c r="A106" s="67"/>
      <c r="B106" s="515"/>
      <c r="C106" s="516"/>
      <c r="D106" s="158"/>
      <c r="E106" s="159"/>
      <c r="F106" s="160"/>
      <c r="G106" s="160"/>
      <c r="H106" s="160"/>
      <c r="I106" s="160"/>
      <c r="J106" s="161"/>
      <c r="K106" s="161"/>
      <c r="L106" s="160"/>
      <c r="M106" s="160"/>
      <c r="N106" s="160"/>
      <c r="O106" s="160"/>
      <c r="P106" s="160"/>
      <c r="Q106" s="160"/>
      <c r="R106" s="162"/>
      <c r="S106" s="15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row>
    <row r="107" spans="1:48" s="38" customFormat="1" ht="12" customHeight="1">
      <c r="A107" s="177"/>
      <c r="B107" s="496" t="s">
        <v>8</v>
      </c>
      <c r="C107" s="514"/>
      <c r="D107" s="178"/>
      <c r="E107" s="179">
        <v>725</v>
      </c>
      <c r="F107" s="180">
        <v>6806</v>
      </c>
      <c r="G107" s="180">
        <v>152518</v>
      </c>
      <c r="H107" s="180">
        <v>434</v>
      </c>
      <c r="I107" s="180">
        <v>5220</v>
      </c>
      <c r="J107" s="181"/>
      <c r="K107" s="181"/>
      <c r="L107" s="180">
        <v>116244</v>
      </c>
      <c r="M107" s="180">
        <v>717</v>
      </c>
      <c r="N107" s="180">
        <v>7537</v>
      </c>
      <c r="O107" s="180">
        <v>156264</v>
      </c>
      <c r="P107" s="180">
        <v>165</v>
      </c>
      <c r="Q107" s="180">
        <v>1915</v>
      </c>
      <c r="R107" s="182">
        <v>46644</v>
      </c>
      <c r="S107" s="183" t="s">
        <v>67</v>
      </c>
      <c r="Y107" s="144"/>
      <c r="Z107" s="144"/>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row>
    <row r="108" spans="1:48" s="144" customFormat="1" ht="10.5" customHeight="1">
      <c r="B108" s="154">
        <v>56</v>
      </c>
      <c r="C108" s="147" t="s">
        <v>115</v>
      </c>
      <c r="D108" s="147"/>
      <c r="E108" s="148">
        <v>4</v>
      </c>
      <c r="F108" s="149">
        <v>996</v>
      </c>
      <c r="G108" s="149">
        <v>35956</v>
      </c>
      <c r="H108" s="149">
        <v>2</v>
      </c>
      <c r="I108" s="149">
        <v>272</v>
      </c>
      <c r="J108" s="155"/>
      <c r="K108" s="155"/>
      <c r="L108" s="149" t="s">
        <v>89</v>
      </c>
      <c r="M108" s="149">
        <v>5</v>
      </c>
      <c r="N108" s="149">
        <v>665</v>
      </c>
      <c r="O108" s="149">
        <v>23716</v>
      </c>
      <c r="P108" s="149" t="s">
        <v>90</v>
      </c>
      <c r="Q108" s="149" t="s">
        <v>90</v>
      </c>
      <c r="R108" s="151" t="s">
        <v>90</v>
      </c>
      <c r="S108" s="157">
        <v>56</v>
      </c>
    </row>
    <row r="109" spans="1:48" s="144" customFormat="1" ht="10.5" customHeight="1">
      <c r="B109" s="154">
        <v>561</v>
      </c>
      <c r="C109" s="147" t="s">
        <v>116</v>
      </c>
      <c r="D109" s="147"/>
      <c r="E109" s="148">
        <v>3</v>
      </c>
      <c r="F109" s="149">
        <v>987</v>
      </c>
      <c r="G109" s="149" t="s">
        <v>89</v>
      </c>
      <c r="H109" s="149">
        <v>1</v>
      </c>
      <c r="I109" s="149">
        <v>264</v>
      </c>
      <c r="J109" s="155"/>
      <c r="K109" s="155"/>
      <c r="L109" s="149" t="s">
        <v>89</v>
      </c>
      <c r="M109" s="149">
        <v>3</v>
      </c>
      <c r="N109" s="149">
        <v>657</v>
      </c>
      <c r="O109" s="149" t="s">
        <v>89</v>
      </c>
      <c r="P109" s="149" t="s">
        <v>90</v>
      </c>
      <c r="Q109" s="149" t="s">
        <v>90</v>
      </c>
      <c r="R109" s="151" t="s">
        <v>90</v>
      </c>
      <c r="S109" s="157">
        <v>561</v>
      </c>
    </row>
    <row r="110" spans="1:48" s="144" customFormat="1" ht="10.5" customHeight="1">
      <c r="B110" s="154">
        <v>569</v>
      </c>
      <c r="C110" s="163" t="s">
        <v>117</v>
      </c>
      <c r="D110" s="147"/>
      <c r="E110" s="148">
        <v>1</v>
      </c>
      <c r="F110" s="149">
        <v>9</v>
      </c>
      <c r="G110" s="149" t="s">
        <v>89</v>
      </c>
      <c r="H110" s="149">
        <v>1</v>
      </c>
      <c r="I110" s="149">
        <v>8</v>
      </c>
      <c r="J110" s="155"/>
      <c r="K110" s="155"/>
      <c r="L110" s="149" t="s">
        <v>89</v>
      </c>
      <c r="M110" s="149">
        <v>2</v>
      </c>
      <c r="N110" s="149">
        <v>8</v>
      </c>
      <c r="O110" s="149" t="s">
        <v>89</v>
      </c>
      <c r="P110" s="149" t="s">
        <v>90</v>
      </c>
      <c r="Q110" s="149" t="s">
        <v>90</v>
      </c>
      <c r="R110" s="151" t="s">
        <v>90</v>
      </c>
      <c r="S110" s="157">
        <v>569</v>
      </c>
    </row>
    <row r="111" spans="1:48" s="144" customFormat="1" ht="10.5" customHeight="1">
      <c r="B111" s="154">
        <v>57</v>
      </c>
      <c r="C111" s="147" t="s">
        <v>118</v>
      </c>
      <c r="D111" s="147"/>
      <c r="E111" s="148">
        <v>124</v>
      </c>
      <c r="F111" s="149">
        <v>610</v>
      </c>
      <c r="G111" s="149">
        <v>7442</v>
      </c>
      <c r="H111" s="149">
        <v>61</v>
      </c>
      <c r="I111" s="149">
        <v>355</v>
      </c>
      <c r="J111" s="155"/>
      <c r="K111" s="155"/>
      <c r="L111" s="149">
        <v>5478</v>
      </c>
      <c r="M111" s="149">
        <v>123</v>
      </c>
      <c r="N111" s="149">
        <v>789</v>
      </c>
      <c r="O111" s="149">
        <v>11439</v>
      </c>
      <c r="P111" s="149">
        <v>8</v>
      </c>
      <c r="Q111" s="149">
        <v>39</v>
      </c>
      <c r="R111" s="151">
        <v>405</v>
      </c>
      <c r="S111" s="157">
        <v>57</v>
      </c>
    </row>
    <row r="112" spans="1:48" s="144" customFormat="1" ht="10.5" customHeight="1">
      <c r="B112" s="154">
        <v>571</v>
      </c>
      <c r="C112" s="147" t="s">
        <v>119</v>
      </c>
      <c r="D112" s="154"/>
      <c r="E112" s="148">
        <v>8</v>
      </c>
      <c r="F112" s="149">
        <v>37</v>
      </c>
      <c r="G112" s="149">
        <v>186</v>
      </c>
      <c r="H112" s="149">
        <v>2</v>
      </c>
      <c r="I112" s="149">
        <v>9</v>
      </c>
      <c r="J112" s="155"/>
      <c r="K112" s="155"/>
      <c r="L112" s="149" t="s">
        <v>89</v>
      </c>
      <c r="M112" s="149">
        <v>7</v>
      </c>
      <c r="N112" s="149">
        <v>70</v>
      </c>
      <c r="O112" s="149">
        <v>547</v>
      </c>
      <c r="P112" s="149">
        <v>2</v>
      </c>
      <c r="Q112" s="149">
        <v>3</v>
      </c>
      <c r="R112" s="151" t="s">
        <v>89</v>
      </c>
      <c r="S112" s="157">
        <v>571</v>
      </c>
    </row>
    <row r="113" spans="2:19" s="144" customFormat="1" ht="10.5" customHeight="1">
      <c r="B113" s="154">
        <v>572</v>
      </c>
      <c r="C113" s="147" t="s">
        <v>120</v>
      </c>
      <c r="D113" s="154"/>
      <c r="E113" s="148">
        <v>15</v>
      </c>
      <c r="F113" s="149">
        <v>79</v>
      </c>
      <c r="G113" s="149">
        <v>1164</v>
      </c>
      <c r="H113" s="149">
        <v>7</v>
      </c>
      <c r="I113" s="149">
        <v>29</v>
      </c>
      <c r="J113" s="155"/>
      <c r="K113" s="155"/>
      <c r="L113" s="149">
        <v>432</v>
      </c>
      <c r="M113" s="149">
        <v>19</v>
      </c>
      <c r="N113" s="149">
        <v>115</v>
      </c>
      <c r="O113" s="149">
        <v>1856</v>
      </c>
      <c r="P113" s="149">
        <v>2</v>
      </c>
      <c r="Q113" s="149">
        <v>12</v>
      </c>
      <c r="R113" s="151" t="s">
        <v>89</v>
      </c>
      <c r="S113" s="157">
        <v>572</v>
      </c>
    </row>
    <row r="114" spans="2:19" s="144" customFormat="1" ht="10.5" customHeight="1">
      <c r="B114" s="154">
        <v>573</v>
      </c>
      <c r="C114" s="147" t="s">
        <v>121</v>
      </c>
      <c r="D114" s="154"/>
      <c r="E114" s="148">
        <v>68</v>
      </c>
      <c r="F114" s="149">
        <v>323</v>
      </c>
      <c r="G114" s="149">
        <v>4065</v>
      </c>
      <c r="H114" s="149">
        <v>37</v>
      </c>
      <c r="I114" s="149">
        <v>206</v>
      </c>
      <c r="J114" s="155"/>
      <c r="K114" s="155"/>
      <c r="L114" s="149">
        <v>3653</v>
      </c>
      <c r="M114" s="149">
        <v>66</v>
      </c>
      <c r="N114" s="149">
        <v>347</v>
      </c>
      <c r="O114" s="149">
        <v>5892</v>
      </c>
      <c r="P114" s="149">
        <v>2</v>
      </c>
      <c r="Q114" s="149">
        <v>20</v>
      </c>
      <c r="R114" s="151" t="s">
        <v>89</v>
      </c>
      <c r="S114" s="157">
        <v>573</v>
      </c>
    </row>
    <row r="115" spans="2:19" s="144" customFormat="1" ht="10.5" customHeight="1">
      <c r="B115" s="154">
        <v>574</v>
      </c>
      <c r="C115" s="147" t="s">
        <v>122</v>
      </c>
      <c r="D115" s="154"/>
      <c r="E115" s="148">
        <v>11</v>
      </c>
      <c r="F115" s="149">
        <v>54</v>
      </c>
      <c r="G115" s="149">
        <v>711</v>
      </c>
      <c r="H115" s="149">
        <v>6</v>
      </c>
      <c r="I115" s="149">
        <v>24</v>
      </c>
      <c r="J115" s="155"/>
      <c r="K115" s="155"/>
      <c r="L115" s="149">
        <v>373</v>
      </c>
      <c r="M115" s="149">
        <v>12</v>
      </c>
      <c r="N115" s="149">
        <v>130</v>
      </c>
      <c r="O115" s="149">
        <v>1531</v>
      </c>
      <c r="P115" s="149">
        <v>1</v>
      </c>
      <c r="Q115" s="149">
        <v>2</v>
      </c>
      <c r="R115" s="151" t="s">
        <v>89</v>
      </c>
      <c r="S115" s="157">
        <v>574</v>
      </c>
    </row>
    <row r="116" spans="2:19" s="144" customFormat="1" ht="10.5" customHeight="1">
      <c r="B116" s="154">
        <v>579</v>
      </c>
      <c r="C116" s="164" t="s">
        <v>123</v>
      </c>
      <c r="D116" s="154"/>
      <c r="E116" s="148">
        <v>22</v>
      </c>
      <c r="F116" s="149">
        <v>117</v>
      </c>
      <c r="G116" s="149">
        <v>1317</v>
      </c>
      <c r="H116" s="149">
        <v>9</v>
      </c>
      <c r="I116" s="149">
        <v>87</v>
      </c>
      <c r="J116" s="155"/>
      <c r="K116" s="155"/>
      <c r="L116" s="149" t="s">
        <v>89</v>
      </c>
      <c r="M116" s="149">
        <v>19</v>
      </c>
      <c r="N116" s="149">
        <v>127</v>
      </c>
      <c r="O116" s="149">
        <v>1613</v>
      </c>
      <c r="P116" s="149">
        <v>1</v>
      </c>
      <c r="Q116" s="149">
        <v>2</v>
      </c>
      <c r="R116" s="151" t="s">
        <v>89</v>
      </c>
      <c r="S116" s="157">
        <v>579</v>
      </c>
    </row>
    <row r="117" spans="2:19" s="144" customFormat="1" ht="10.5" customHeight="1">
      <c r="B117" s="154">
        <v>58</v>
      </c>
      <c r="C117" s="147" t="s">
        <v>124</v>
      </c>
      <c r="D117" s="154"/>
      <c r="E117" s="148">
        <v>207</v>
      </c>
      <c r="F117" s="149">
        <v>2367</v>
      </c>
      <c r="G117" s="149">
        <v>33819</v>
      </c>
      <c r="H117" s="149">
        <v>141</v>
      </c>
      <c r="I117" s="149">
        <v>2503</v>
      </c>
      <c r="J117" s="155"/>
      <c r="K117" s="155"/>
      <c r="L117" s="149">
        <v>39969</v>
      </c>
      <c r="M117" s="149">
        <v>203</v>
      </c>
      <c r="N117" s="149">
        <v>2700</v>
      </c>
      <c r="O117" s="149">
        <v>38989</v>
      </c>
      <c r="P117" s="149">
        <v>58</v>
      </c>
      <c r="Q117" s="149">
        <v>972</v>
      </c>
      <c r="R117" s="151">
        <v>15585</v>
      </c>
      <c r="S117" s="157">
        <v>58</v>
      </c>
    </row>
    <row r="118" spans="2:19" s="144" customFormat="1" ht="10.5" customHeight="1">
      <c r="B118" s="154">
        <v>581</v>
      </c>
      <c r="C118" s="147" t="s">
        <v>125</v>
      </c>
      <c r="D118" s="154"/>
      <c r="E118" s="148">
        <v>14</v>
      </c>
      <c r="F118" s="149">
        <v>954</v>
      </c>
      <c r="G118" s="149">
        <v>20283</v>
      </c>
      <c r="H118" s="149">
        <v>16</v>
      </c>
      <c r="I118" s="149">
        <v>1099</v>
      </c>
      <c r="J118" s="155"/>
      <c r="K118" s="155"/>
      <c r="L118" s="149">
        <v>19762</v>
      </c>
      <c r="M118" s="149">
        <v>15</v>
      </c>
      <c r="N118" s="149">
        <v>1234</v>
      </c>
      <c r="O118" s="149">
        <v>23036</v>
      </c>
      <c r="P118" s="149">
        <v>8</v>
      </c>
      <c r="Q118" s="149">
        <v>496</v>
      </c>
      <c r="R118" s="151">
        <v>10141</v>
      </c>
      <c r="S118" s="157">
        <v>581</v>
      </c>
    </row>
    <row r="119" spans="2:19" s="144" customFormat="1" ht="10.5" customHeight="1">
      <c r="B119" s="154">
        <v>582</v>
      </c>
      <c r="C119" s="147" t="s">
        <v>126</v>
      </c>
      <c r="D119" s="154"/>
      <c r="E119" s="148">
        <v>15</v>
      </c>
      <c r="F119" s="149">
        <v>74</v>
      </c>
      <c r="G119" s="149">
        <v>748</v>
      </c>
      <c r="H119" s="149">
        <v>10</v>
      </c>
      <c r="I119" s="149">
        <v>78</v>
      </c>
      <c r="J119" s="155"/>
      <c r="K119" s="155"/>
      <c r="L119" s="149">
        <v>1148</v>
      </c>
      <c r="M119" s="149">
        <v>8</v>
      </c>
      <c r="N119" s="149">
        <v>17</v>
      </c>
      <c r="O119" s="149">
        <v>180</v>
      </c>
      <c r="P119" s="149">
        <v>1</v>
      </c>
      <c r="Q119" s="149">
        <v>5</v>
      </c>
      <c r="R119" s="151" t="s">
        <v>89</v>
      </c>
      <c r="S119" s="157">
        <v>582</v>
      </c>
    </row>
    <row r="120" spans="2:19" s="144" customFormat="1" ht="10.5" customHeight="1">
      <c r="B120" s="154">
        <v>583</v>
      </c>
      <c r="C120" s="147" t="s">
        <v>127</v>
      </c>
      <c r="D120" s="154"/>
      <c r="E120" s="148">
        <v>17</v>
      </c>
      <c r="F120" s="149">
        <v>67</v>
      </c>
      <c r="G120" s="149">
        <v>851</v>
      </c>
      <c r="H120" s="149">
        <v>4</v>
      </c>
      <c r="I120" s="149">
        <v>37</v>
      </c>
      <c r="J120" s="155"/>
      <c r="K120" s="155"/>
      <c r="L120" s="149">
        <v>440</v>
      </c>
      <c r="M120" s="149">
        <v>10</v>
      </c>
      <c r="N120" s="149">
        <v>44</v>
      </c>
      <c r="O120" s="149">
        <v>650</v>
      </c>
      <c r="P120" s="149">
        <v>3</v>
      </c>
      <c r="Q120" s="149">
        <v>42</v>
      </c>
      <c r="R120" s="151">
        <v>613</v>
      </c>
      <c r="S120" s="157">
        <v>583</v>
      </c>
    </row>
    <row r="121" spans="2:19" s="144" customFormat="1" ht="10.5" customHeight="1">
      <c r="B121" s="154">
        <v>584</v>
      </c>
      <c r="C121" s="147" t="s">
        <v>128</v>
      </c>
      <c r="D121" s="154"/>
      <c r="E121" s="148">
        <v>9</v>
      </c>
      <c r="F121" s="149">
        <v>33</v>
      </c>
      <c r="G121" s="149">
        <v>413</v>
      </c>
      <c r="H121" s="149">
        <v>7</v>
      </c>
      <c r="I121" s="149">
        <v>33</v>
      </c>
      <c r="J121" s="155"/>
      <c r="K121" s="155"/>
      <c r="L121" s="149">
        <v>617</v>
      </c>
      <c r="M121" s="149">
        <v>5</v>
      </c>
      <c r="N121" s="149">
        <v>16</v>
      </c>
      <c r="O121" s="149">
        <v>228</v>
      </c>
      <c r="P121" s="149">
        <v>1</v>
      </c>
      <c r="Q121" s="149" t="s">
        <v>90</v>
      </c>
      <c r="R121" s="151" t="s">
        <v>89</v>
      </c>
      <c r="S121" s="157">
        <v>584</v>
      </c>
    </row>
    <row r="122" spans="2:19" s="144" customFormat="1" ht="10.5" customHeight="1">
      <c r="B122" s="154">
        <v>585</v>
      </c>
      <c r="C122" s="147" t="s">
        <v>129</v>
      </c>
      <c r="D122" s="154"/>
      <c r="E122" s="148">
        <v>28</v>
      </c>
      <c r="F122" s="149">
        <v>73</v>
      </c>
      <c r="G122" s="149">
        <v>782</v>
      </c>
      <c r="H122" s="149">
        <v>12</v>
      </c>
      <c r="I122" s="149">
        <v>100</v>
      </c>
      <c r="J122" s="155"/>
      <c r="K122" s="155"/>
      <c r="L122" s="149">
        <v>3787</v>
      </c>
      <c r="M122" s="149">
        <v>28</v>
      </c>
      <c r="N122" s="149">
        <v>113</v>
      </c>
      <c r="O122" s="149">
        <v>2435</v>
      </c>
      <c r="P122" s="149">
        <v>6</v>
      </c>
      <c r="Q122" s="149">
        <v>14</v>
      </c>
      <c r="R122" s="151">
        <v>63</v>
      </c>
      <c r="S122" s="157">
        <v>585</v>
      </c>
    </row>
    <row r="123" spans="2:19" s="144" customFormat="1" ht="10.5" customHeight="1">
      <c r="B123" s="154">
        <v>586</v>
      </c>
      <c r="C123" s="147" t="s">
        <v>130</v>
      </c>
      <c r="D123" s="154"/>
      <c r="E123" s="148">
        <v>35</v>
      </c>
      <c r="F123" s="149">
        <v>302</v>
      </c>
      <c r="G123" s="149">
        <v>1331</v>
      </c>
      <c r="H123" s="149">
        <v>31</v>
      </c>
      <c r="I123" s="149">
        <v>248</v>
      </c>
      <c r="J123" s="155"/>
      <c r="K123" s="155"/>
      <c r="L123" s="149">
        <v>1736</v>
      </c>
      <c r="M123" s="149">
        <v>43</v>
      </c>
      <c r="N123" s="149">
        <v>331</v>
      </c>
      <c r="O123" s="149">
        <v>2158</v>
      </c>
      <c r="P123" s="149">
        <v>6</v>
      </c>
      <c r="Q123" s="149">
        <v>27</v>
      </c>
      <c r="R123" s="151">
        <v>70</v>
      </c>
      <c r="S123" s="157">
        <v>586</v>
      </c>
    </row>
    <row r="124" spans="2:19" s="144" customFormat="1" ht="10.5" customHeight="1">
      <c r="B124" s="154">
        <v>589</v>
      </c>
      <c r="C124" s="147" t="s">
        <v>131</v>
      </c>
      <c r="D124" s="154"/>
      <c r="E124" s="148">
        <v>89</v>
      </c>
      <c r="F124" s="149">
        <v>864</v>
      </c>
      <c r="G124" s="149">
        <v>9412</v>
      </c>
      <c r="H124" s="149">
        <v>61</v>
      </c>
      <c r="I124" s="149">
        <v>908</v>
      </c>
      <c r="J124" s="155"/>
      <c r="K124" s="155"/>
      <c r="L124" s="149">
        <v>12480</v>
      </c>
      <c r="M124" s="149">
        <v>94</v>
      </c>
      <c r="N124" s="149">
        <v>945</v>
      </c>
      <c r="O124" s="149">
        <v>10302</v>
      </c>
      <c r="P124" s="149">
        <v>33</v>
      </c>
      <c r="Q124" s="149">
        <v>388</v>
      </c>
      <c r="R124" s="151" t="s">
        <v>89</v>
      </c>
      <c r="S124" s="157">
        <v>589</v>
      </c>
    </row>
    <row r="125" spans="2:19" s="144" customFormat="1" ht="10.5" customHeight="1">
      <c r="B125" s="154">
        <v>59</v>
      </c>
      <c r="C125" s="147" t="s">
        <v>75</v>
      </c>
      <c r="D125" s="154"/>
      <c r="E125" s="148">
        <v>120</v>
      </c>
      <c r="F125" s="149">
        <v>949</v>
      </c>
      <c r="G125" s="149">
        <v>38862</v>
      </c>
      <c r="H125" s="149">
        <v>59</v>
      </c>
      <c r="I125" s="149">
        <v>468</v>
      </c>
      <c r="J125" s="155"/>
      <c r="K125" s="155"/>
      <c r="L125" s="149">
        <v>15954</v>
      </c>
      <c r="M125" s="149">
        <v>108</v>
      </c>
      <c r="N125" s="149">
        <v>843</v>
      </c>
      <c r="O125" s="149">
        <v>36245</v>
      </c>
      <c r="P125" s="149">
        <v>39</v>
      </c>
      <c r="Q125" s="149">
        <v>325</v>
      </c>
      <c r="R125" s="151">
        <v>11499</v>
      </c>
      <c r="S125" s="157">
        <v>59</v>
      </c>
    </row>
    <row r="126" spans="2:19" s="144" customFormat="1" ht="10.5" customHeight="1">
      <c r="B126" s="154">
        <v>591</v>
      </c>
      <c r="C126" s="147" t="s">
        <v>132</v>
      </c>
      <c r="D126" s="154"/>
      <c r="E126" s="148">
        <v>74</v>
      </c>
      <c r="F126" s="149">
        <v>662</v>
      </c>
      <c r="G126" s="149">
        <v>32243</v>
      </c>
      <c r="H126" s="149">
        <v>33</v>
      </c>
      <c r="I126" s="149">
        <v>255</v>
      </c>
      <c r="J126" s="155"/>
      <c r="K126" s="155"/>
      <c r="L126" s="149">
        <v>8263</v>
      </c>
      <c r="M126" s="149">
        <v>56</v>
      </c>
      <c r="N126" s="149">
        <v>513</v>
      </c>
      <c r="O126" s="149">
        <v>24645</v>
      </c>
      <c r="P126" s="149">
        <v>27</v>
      </c>
      <c r="Q126" s="149">
        <v>194</v>
      </c>
      <c r="R126" s="151">
        <v>8156</v>
      </c>
      <c r="S126" s="157">
        <v>591</v>
      </c>
    </row>
    <row r="127" spans="2:19" s="144" customFormat="1" ht="10.5" customHeight="1">
      <c r="B127" s="154">
        <v>592</v>
      </c>
      <c r="C127" s="147" t="s">
        <v>133</v>
      </c>
      <c r="D127" s="154"/>
      <c r="E127" s="148">
        <v>12</v>
      </c>
      <c r="F127" s="149">
        <v>31</v>
      </c>
      <c r="G127" s="149">
        <v>307</v>
      </c>
      <c r="H127" s="149">
        <v>5</v>
      </c>
      <c r="I127" s="149">
        <v>14</v>
      </c>
      <c r="J127" s="155"/>
      <c r="K127" s="155"/>
      <c r="L127" s="149">
        <v>101</v>
      </c>
      <c r="M127" s="149">
        <v>18</v>
      </c>
      <c r="N127" s="149">
        <v>46</v>
      </c>
      <c r="O127" s="149">
        <v>534</v>
      </c>
      <c r="P127" s="149">
        <v>3</v>
      </c>
      <c r="Q127" s="149">
        <v>17</v>
      </c>
      <c r="R127" s="151">
        <v>627</v>
      </c>
      <c r="S127" s="157">
        <v>592</v>
      </c>
    </row>
    <row r="128" spans="2:19" s="144" customFormat="1" ht="10.5" customHeight="1">
      <c r="B128" s="154">
        <v>593</v>
      </c>
      <c r="C128" s="165" t="s">
        <v>134</v>
      </c>
      <c r="D128" s="154"/>
      <c r="E128" s="148">
        <v>34</v>
      </c>
      <c r="F128" s="149">
        <v>256</v>
      </c>
      <c r="G128" s="149">
        <v>6312</v>
      </c>
      <c r="H128" s="149">
        <v>21</v>
      </c>
      <c r="I128" s="149">
        <v>199</v>
      </c>
      <c r="J128" s="155"/>
      <c r="K128" s="155"/>
      <c r="L128" s="149">
        <v>7590</v>
      </c>
      <c r="M128" s="149">
        <v>34</v>
      </c>
      <c r="N128" s="149">
        <v>284</v>
      </c>
      <c r="O128" s="149">
        <v>11067</v>
      </c>
      <c r="P128" s="149">
        <v>9</v>
      </c>
      <c r="Q128" s="149">
        <v>114</v>
      </c>
      <c r="R128" s="151">
        <v>2716</v>
      </c>
      <c r="S128" s="157">
        <v>593</v>
      </c>
    </row>
    <row r="129" spans="1:48" s="144" customFormat="1" ht="10.5" customHeight="1">
      <c r="B129" s="154">
        <v>60</v>
      </c>
      <c r="C129" s="147" t="s">
        <v>135</v>
      </c>
      <c r="D129" s="154"/>
      <c r="E129" s="148">
        <v>253</v>
      </c>
      <c r="F129" s="149">
        <v>1748</v>
      </c>
      <c r="G129" s="149">
        <v>32843</v>
      </c>
      <c r="H129" s="149">
        <v>159</v>
      </c>
      <c r="I129" s="149">
        <v>1463</v>
      </c>
      <c r="J129" s="155"/>
      <c r="K129" s="155"/>
      <c r="L129" s="149" t="s">
        <v>89</v>
      </c>
      <c r="M129" s="149">
        <v>248</v>
      </c>
      <c r="N129" s="149">
        <v>2251</v>
      </c>
      <c r="O129" s="149">
        <v>38406</v>
      </c>
      <c r="P129" s="149">
        <v>51</v>
      </c>
      <c r="Q129" s="149">
        <v>455</v>
      </c>
      <c r="R129" s="151">
        <v>11947</v>
      </c>
      <c r="S129" s="157">
        <v>60</v>
      </c>
    </row>
    <row r="130" spans="1:48" s="144" customFormat="1" ht="10.5" customHeight="1">
      <c r="B130" s="154">
        <v>601</v>
      </c>
      <c r="C130" s="147" t="s">
        <v>136</v>
      </c>
      <c r="D130" s="154"/>
      <c r="E130" s="148">
        <v>12</v>
      </c>
      <c r="F130" s="149">
        <v>46</v>
      </c>
      <c r="G130" s="149">
        <v>1142</v>
      </c>
      <c r="H130" s="149">
        <v>4</v>
      </c>
      <c r="I130" s="149">
        <v>9</v>
      </c>
      <c r="J130" s="155"/>
      <c r="K130" s="155"/>
      <c r="L130" s="149">
        <v>239</v>
      </c>
      <c r="M130" s="149">
        <v>14</v>
      </c>
      <c r="N130" s="149">
        <v>80</v>
      </c>
      <c r="O130" s="149">
        <v>1059</v>
      </c>
      <c r="P130" s="149">
        <v>3</v>
      </c>
      <c r="Q130" s="149">
        <v>28</v>
      </c>
      <c r="R130" s="151">
        <v>976</v>
      </c>
      <c r="S130" s="157">
        <v>601</v>
      </c>
    </row>
    <row r="131" spans="1:48" s="144" customFormat="1" ht="10.5" customHeight="1">
      <c r="B131" s="154">
        <v>602</v>
      </c>
      <c r="C131" s="147" t="s">
        <v>137</v>
      </c>
      <c r="D131" s="154"/>
      <c r="E131" s="148">
        <v>7</v>
      </c>
      <c r="F131" s="149">
        <v>21</v>
      </c>
      <c r="G131" s="149">
        <v>242</v>
      </c>
      <c r="H131" s="149">
        <v>3</v>
      </c>
      <c r="I131" s="149">
        <v>10</v>
      </c>
      <c r="J131" s="155"/>
      <c r="K131" s="155"/>
      <c r="L131" s="149">
        <v>157</v>
      </c>
      <c r="M131" s="149">
        <v>6</v>
      </c>
      <c r="N131" s="149">
        <v>37</v>
      </c>
      <c r="O131" s="149">
        <v>247</v>
      </c>
      <c r="P131" s="149" t="s">
        <v>90</v>
      </c>
      <c r="Q131" s="149" t="s">
        <v>90</v>
      </c>
      <c r="R131" s="151" t="s">
        <v>90</v>
      </c>
      <c r="S131" s="157">
        <v>602</v>
      </c>
    </row>
    <row r="132" spans="1:48" s="144" customFormat="1" ht="10.5" customHeight="1">
      <c r="B132" s="154">
        <v>603</v>
      </c>
      <c r="C132" s="147" t="s">
        <v>138</v>
      </c>
      <c r="D132" s="154"/>
      <c r="E132" s="148">
        <v>77</v>
      </c>
      <c r="F132" s="149">
        <v>644</v>
      </c>
      <c r="G132" s="149">
        <v>11982</v>
      </c>
      <c r="H132" s="149">
        <v>46</v>
      </c>
      <c r="I132" s="149">
        <v>341</v>
      </c>
      <c r="J132" s="155"/>
      <c r="K132" s="155"/>
      <c r="L132" s="149">
        <v>6898</v>
      </c>
      <c r="M132" s="149">
        <v>85</v>
      </c>
      <c r="N132" s="149">
        <v>798</v>
      </c>
      <c r="O132" s="149">
        <v>16096</v>
      </c>
      <c r="P132" s="149">
        <v>9</v>
      </c>
      <c r="Q132" s="149">
        <v>102</v>
      </c>
      <c r="R132" s="151">
        <v>1922</v>
      </c>
      <c r="S132" s="157">
        <v>603</v>
      </c>
    </row>
    <row r="133" spans="1:48" s="144" customFormat="1" ht="10.5" customHeight="1">
      <c r="B133" s="154">
        <v>604</v>
      </c>
      <c r="C133" s="147" t="s">
        <v>139</v>
      </c>
      <c r="D133" s="154"/>
      <c r="E133" s="148" t="s">
        <v>90</v>
      </c>
      <c r="F133" s="149" t="s">
        <v>90</v>
      </c>
      <c r="G133" s="149" t="s">
        <v>90</v>
      </c>
      <c r="H133" s="149">
        <v>5</v>
      </c>
      <c r="I133" s="149">
        <v>28</v>
      </c>
      <c r="J133" s="155"/>
      <c r="K133" s="155"/>
      <c r="L133" s="149">
        <v>628</v>
      </c>
      <c r="M133" s="149">
        <v>1</v>
      </c>
      <c r="N133" s="149">
        <v>2</v>
      </c>
      <c r="O133" s="149" t="s">
        <v>89</v>
      </c>
      <c r="P133" s="149">
        <v>4</v>
      </c>
      <c r="Q133" s="149">
        <v>13</v>
      </c>
      <c r="R133" s="151" t="s">
        <v>89</v>
      </c>
      <c r="S133" s="157">
        <v>604</v>
      </c>
    </row>
    <row r="134" spans="1:48" s="144" customFormat="1" ht="10.5" customHeight="1">
      <c r="B134" s="154">
        <v>605</v>
      </c>
      <c r="C134" s="147" t="s">
        <v>140</v>
      </c>
      <c r="D134" s="154"/>
      <c r="E134" s="148">
        <v>21</v>
      </c>
      <c r="F134" s="149">
        <v>128</v>
      </c>
      <c r="G134" s="149">
        <v>8651</v>
      </c>
      <c r="H134" s="149">
        <v>19</v>
      </c>
      <c r="I134" s="149">
        <v>121</v>
      </c>
      <c r="J134" s="155"/>
      <c r="K134" s="155"/>
      <c r="L134" s="149">
        <v>6307</v>
      </c>
      <c r="M134" s="149">
        <v>14</v>
      </c>
      <c r="N134" s="149">
        <v>121</v>
      </c>
      <c r="O134" s="149">
        <v>5856</v>
      </c>
      <c r="P134" s="149">
        <v>13</v>
      </c>
      <c r="Q134" s="149">
        <v>106</v>
      </c>
      <c r="R134" s="151">
        <v>4712</v>
      </c>
      <c r="S134" s="157">
        <v>605</v>
      </c>
    </row>
    <row r="135" spans="1:48" s="144" customFormat="1" ht="10.5" customHeight="1">
      <c r="B135" s="154">
        <v>606</v>
      </c>
      <c r="C135" s="147" t="s">
        <v>141</v>
      </c>
      <c r="D135" s="154"/>
      <c r="E135" s="148">
        <v>23</v>
      </c>
      <c r="F135" s="149">
        <v>290</v>
      </c>
      <c r="G135" s="149">
        <v>2303</v>
      </c>
      <c r="H135" s="149">
        <v>23</v>
      </c>
      <c r="I135" s="149">
        <v>368</v>
      </c>
      <c r="J135" s="155"/>
      <c r="K135" s="155"/>
      <c r="L135" s="149">
        <v>2430</v>
      </c>
      <c r="M135" s="149">
        <v>28</v>
      </c>
      <c r="N135" s="149">
        <v>427</v>
      </c>
      <c r="O135" s="149">
        <v>3724</v>
      </c>
      <c r="P135" s="149">
        <v>4</v>
      </c>
      <c r="Q135" s="149">
        <v>42</v>
      </c>
      <c r="R135" s="151">
        <v>268</v>
      </c>
      <c r="S135" s="157">
        <v>606</v>
      </c>
    </row>
    <row r="136" spans="1:48" s="144" customFormat="1" ht="10.5" customHeight="1">
      <c r="B136" s="154">
        <v>607</v>
      </c>
      <c r="C136" s="165" t="s">
        <v>142</v>
      </c>
      <c r="D136" s="154"/>
      <c r="E136" s="148">
        <v>14</v>
      </c>
      <c r="F136" s="149">
        <v>122</v>
      </c>
      <c r="G136" s="149">
        <v>2336</v>
      </c>
      <c r="H136" s="149">
        <v>6</v>
      </c>
      <c r="I136" s="149">
        <v>57</v>
      </c>
      <c r="J136" s="155"/>
      <c r="K136" s="155"/>
      <c r="L136" s="149">
        <v>1240</v>
      </c>
      <c r="M136" s="149">
        <v>21</v>
      </c>
      <c r="N136" s="149">
        <v>197</v>
      </c>
      <c r="O136" s="149">
        <v>3932</v>
      </c>
      <c r="P136" s="149">
        <v>1</v>
      </c>
      <c r="Q136" s="149">
        <v>2</v>
      </c>
      <c r="R136" s="151" t="s">
        <v>89</v>
      </c>
      <c r="S136" s="157">
        <v>607</v>
      </c>
    </row>
    <row r="137" spans="1:48" s="144" customFormat="1" ht="10.5" customHeight="1">
      <c r="B137" s="154">
        <v>608</v>
      </c>
      <c r="C137" s="147" t="s">
        <v>143</v>
      </c>
      <c r="D137" s="154"/>
      <c r="E137" s="148">
        <v>17</v>
      </c>
      <c r="F137" s="149">
        <v>71</v>
      </c>
      <c r="G137" s="149">
        <v>1072</v>
      </c>
      <c r="H137" s="149">
        <v>11</v>
      </c>
      <c r="I137" s="149">
        <v>55</v>
      </c>
      <c r="J137" s="155"/>
      <c r="K137" s="155"/>
      <c r="L137" s="149">
        <v>803</v>
      </c>
      <c r="M137" s="149">
        <v>20</v>
      </c>
      <c r="N137" s="149">
        <v>72</v>
      </c>
      <c r="O137" s="149">
        <v>1298</v>
      </c>
      <c r="P137" s="149" t="s">
        <v>90</v>
      </c>
      <c r="Q137" s="149" t="s">
        <v>90</v>
      </c>
      <c r="R137" s="151" t="s">
        <v>90</v>
      </c>
      <c r="S137" s="157">
        <v>608</v>
      </c>
    </row>
    <row r="138" spans="1:48" s="144" customFormat="1" ht="10.5" customHeight="1">
      <c r="B138" s="154">
        <v>609</v>
      </c>
      <c r="C138" s="147" t="s">
        <v>144</v>
      </c>
      <c r="D138" s="154"/>
      <c r="E138" s="148">
        <v>82</v>
      </c>
      <c r="F138" s="149">
        <v>426</v>
      </c>
      <c r="G138" s="149">
        <v>5115</v>
      </c>
      <c r="H138" s="149">
        <v>42</v>
      </c>
      <c r="I138" s="149">
        <v>474</v>
      </c>
      <c r="J138" s="155"/>
      <c r="K138" s="155"/>
      <c r="L138" s="149" t="s">
        <v>89</v>
      </c>
      <c r="M138" s="149">
        <v>59</v>
      </c>
      <c r="N138" s="149">
        <v>517</v>
      </c>
      <c r="O138" s="149" t="s">
        <v>89</v>
      </c>
      <c r="P138" s="149">
        <v>17</v>
      </c>
      <c r="Q138" s="149">
        <v>162</v>
      </c>
      <c r="R138" s="151" t="s">
        <v>89</v>
      </c>
      <c r="S138" s="157">
        <v>609</v>
      </c>
    </row>
    <row r="139" spans="1:48" s="144" customFormat="1" ht="10.5" customHeight="1">
      <c r="B139" s="154">
        <v>61</v>
      </c>
      <c r="C139" s="147" t="s">
        <v>145</v>
      </c>
      <c r="D139" s="154"/>
      <c r="E139" s="148">
        <v>17</v>
      </c>
      <c r="F139" s="149">
        <v>136</v>
      </c>
      <c r="G139" s="149">
        <v>3595</v>
      </c>
      <c r="H139" s="149">
        <v>12</v>
      </c>
      <c r="I139" s="149">
        <v>159</v>
      </c>
      <c r="J139" s="155"/>
      <c r="K139" s="155"/>
      <c r="L139" s="149">
        <v>8713</v>
      </c>
      <c r="M139" s="149">
        <v>30</v>
      </c>
      <c r="N139" s="149">
        <v>289</v>
      </c>
      <c r="O139" s="149">
        <v>7469</v>
      </c>
      <c r="P139" s="149">
        <v>9</v>
      </c>
      <c r="Q139" s="149">
        <v>124</v>
      </c>
      <c r="R139" s="151">
        <v>7208</v>
      </c>
      <c r="S139" s="157">
        <v>61</v>
      </c>
    </row>
    <row r="140" spans="1:48" s="144" customFormat="1" ht="10.5" customHeight="1">
      <c r="B140" s="154">
        <v>611</v>
      </c>
      <c r="C140" s="147" t="s">
        <v>146</v>
      </c>
      <c r="D140" s="154"/>
      <c r="E140" s="148">
        <v>12</v>
      </c>
      <c r="F140" s="149">
        <v>69</v>
      </c>
      <c r="G140" s="149">
        <v>3188</v>
      </c>
      <c r="H140" s="149">
        <v>10</v>
      </c>
      <c r="I140" s="149">
        <v>151</v>
      </c>
      <c r="J140" s="155"/>
      <c r="K140" s="155"/>
      <c r="L140" s="149" t="s">
        <v>89</v>
      </c>
      <c r="M140" s="149">
        <v>21</v>
      </c>
      <c r="N140" s="149">
        <v>191</v>
      </c>
      <c r="O140" s="149">
        <v>4396</v>
      </c>
      <c r="P140" s="149">
        <v>6</v>
      </c>
      <c r="Q140" s="149">
        <v>77</v>
      </c>
      <c r="R140" s="151" t="s">
        <v>89</v>
      </c>
      <c r="S140" s="157">
        <v>611</v>
      </c>
    </row>
    <row r="141" spans="1:48" s="144" customFormat="1" ht="10.5" customHeight="1">
      <c r="B141" s="154">
        <v>612</v>
      </c>
      <c r="C141" s="147" t="s">
        <v>147</v>
      </c>
      <c r="D141" s="154"/>
      <c r="E141" s="148">
        <v>3</v>
      </c>
      <c r="F141" s="149">
        <v>62</v>
      </c>
      <c r="G141" s="149" t="s">
        <v>89</v>
      </c>
      <c r="H141" s="149">
        <v>1</v>
      </c>
      <c r="I141" s="149">
        <v>2</v>
      </c>
      <c r="J141" s="155"/>
      <c r="K141" s="155"/>
      <c r="L141" s="149" t="s">
        <v>89</v>
      </c>
      <c r="M141" s="149">
        <v>6</v>
      </c>
      <c r="N141" s="149">
        <v>66</v>
      </c>
      <c r="O141" s="149">
        <v>2875</v>
      </c>
      <c r="P141" s="149">
        <v>1</v>
      </c>
      <c r="Q141" s="149">
        <v>10</v>
      </c>
      <c r="R141" s="151" t="s">
        <v>89</v>
      </c>
      <c r="S141" s="157">
        <v>612</v>
      </c>
    </row>
    <row r="142" spans="1:48" s="144" customFormat="1" ht="10.5" customHeight="1">
      <c r="B142" s="154">
        <v>619</v>
      </c>
      <c r="C142" s="147" t="s">
        <v>148</v>
      </c>
      <c r="D142" s="147"/>
      <c r="E142" s="148">
        <v>2</v>
      </c>
      <c r="F142" s="149">
        <v>5</v>
      </c>
      <c r="G142" s="149" t="s">
        <v>89</v>
      </c>
      <c r="H142" s="149">
        <v>1</v>
      </c>
      <c r="I142" s="149">
        <v>6</v>
      </c>
      <c r="J142" s="155"/>
      <c r="K142" s="155"/>
      <c r="L142" s="149" t="s">
        <v>89</v>
      </c>
      <c r="M142" s="149">
        <v>3</v>
      </c>
      <c r="N142" s="149">
        <v>32</v>
      </c>
      <c r="O142" s="149">
        <v>199</v>
      </c>
      <c r="P142" s="149">
        <v>2</v>
      </c>
      <c r="Q142" s="149">
        <v>37</v>
      </c>
      <c r="R142" s="151" t="s">
        <v>89</v>
      </c>
      <c r="S142" s="157">
        <v>619</v>
      </c>
      <c r="Y142" s="173"/>
      <c r="Z142" s="173"/>
      <c r="AA142" s="173"/>
      <c r="AB142" s="173"/>
      <c r="AC142" s="173"/>
      <c r="AD142" s="173"/>
      <c r="AE142" s="173"/>
      <c r="AF142" s="173"/>
      <c r="AG142" s="173"/>
      <c r="AH142" s="173"/>
      <c r="AI142" s="173"/>
      <c r="AJ142" s="173"/>
      <c r="AK142" s="173"/>
      <c r="AL142" s="173"/>
      <c r="AM142" s="173"/>
      <c r="AN142" s="173"/>
      <c r="AO142" s="173"/>
      <c r="AP142" s="173"/>
      <c r="AQ142" s="173"/>
      <c r="AR142" s="173"/>
      <c r="AS142" s="173"/>
      <c r="AT142" s="173"/>
      <c r="AU142" s="173"/>
      <c r="AV142" s="173"/>
    </row>
    <row r="143" spans="1:48" s="173" customFormat="1" ht="2.25" customHeight="1" thickBot="1">
      <c r="A143" s="184"/>
      <c r="B143" s="185"/>
      <c r="C143" s="186"/>
      <c r="D143" s="187"/>
      <c r="E143" s="188"/>
      <c r="F143" s="188"/>
      <c r="G143" s="188"/>
      <c r="H143" s="188"/>
      <c r="I143" s="188"/>
      <c r="J143" s="189"/>
      <c r="K143" s="189"/>
      <c r="L143" s="188"/>
      <c r="M143" s="188"/>
      <c r="N143" s="188"/>
      <c r="O143" s="188"/>
      <c r="P143" s="188"/>
      <c r="Q143" s="188"/>
      <c r="R143" s="190"/>
      <c r="S143" s="191"/>
      <c r="T143" s="192"/>
      <c r="U143" s="174"/>
    </row>
    <row r="144" spans="1:48" s="173" customFormat="1" ht="15" customHeight="1">
      <c r="A144" s="67" t="s">
        <v>39</v>
      </c>
      <c r="B144" s="174"/>
      <c r="J144" s="175"/>
      <c r="K144" s="175"/>
    </row>
    <row r="145" spans="2:48" s="173" customFormat="1" ht="12">
      <c r="B145" s="174"/>
      <c r="J145" s="175"/>
      <c r="K145" s="175"/>
    </row>
    <row r="146" spans="2:48" s="173" customFormat="1" ht="12">
      <c r="B146" s="174"/>
      <c r="J146" s="175"/>
      <c r="K146" s="175"/>
    </row>
    <row r="147" spans="2:48" s="173" customFormat="1">
      <c r="B147" s="174"/>
      <c r="J147" s="175"/>
      <c r="K147" s="175"/>
      <c r="Y147" s="61"/>
      <c r="Z147" s="61"/>
      <c r="AA147" s="61"/>
      <c r="AB147" s="61"/>
      <c r="AC147" s="61"/>
      <c r="AD147" s="61"/>
      <c r="AE147" s="61"/>
      <c r="AF147" s="61"/>
      <c r="AG147" s="61"/>
      <c r="AH147" s="61"/>
      <c r="AI147" s="61"/>
      <c r="AJ147" s="61"/>
      <c r="AK147" s="61"/>
      <c r="AL147" s="61"/>
      <c r="AM147" s="61"/>
      <c r="AN147" s="61"/>
      <c r="AO147" s="61"/>
      <c r="AP147" s="61"/>
      <c r="AQ147" s="61"/>
      <c r="AR147" s="61"/>
      <c r="AS147" s="61"/>
      <c r="AT147" s="61"/>
      <c r="AU147" s="61"/>
      <c r="AV147" s="61"/>
    </row>
  </sheetData>
  <mergeCells count="24">
    <mergeCell ref="B35:C35"/>
    <mergeCell ref="L1:O1"/>
    <mergeCell ref="B4:C5"/>
    <mergeCell ref="E4:G4"/>
    <mergeCell ref="H4:I4"/>
    <mergeCell ref="M4:O4"/>
    <mergeCell ref="S4:S5"/>
    <mergeCell ref="B6:C6"/>
    <mergeCell ref="B7:C7"/>
    <mergeCell ref="B8:C8"/>
    <mergeCell ref="B34:C34"/>
    <mergeCell ref="P4:R4"/>
    <mergeCell ref="B107:C107"/>
    <mergeCell ref="L73:O73"/>
    <mergeCell ref="B76:C77"/>
    <mergeCell ref="E76:G76"/>
    <mergeCell ref="H76:I76"/>
    <mergeCell ref="M76:O76"/>
    <mergeCell ref="S76:S77"/>
    <mergeCell ref="B78:C78"/>
    <mergeCell ref="B79:C79"/>
    <mergeCell ref="B80:C80"/>
    <mergeCell ref="B106:C106"/>
    <mergeCell ref="P76:R76"/>
  </mergeCells>
  <phoneticPr fontId="5"/>
  <printOptions horizontalCentered="1"/>
  <pageMargins left="0.39370078740157483" right="0.39370078740157483" top="0.70866141732283472" bottom="0.78740157480314965" header="0.51181102362204722" footer="0.51181102362204722"/>
  <pageSetup paperSize="9" pageOrder="overThenDown" orientation="portrait" horizontalDpi="4294967293" verticalDpi="360" r:id="rId1"/>
  <headerFooter alignWithMargins="0"/>
  <rowBreaks count="1" manualBreakCount="1">
    <brk id="72" max="18" man="1"/>
  </rowBreaks>
  <colBreaks count="1" manualBreakCount="1">
    <brk id="10" max="6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zoomScale="85" zoomScaleNormal="85" zoomScaleSheetLayoutView="100" workbookViewId="0"/>
  </sheetViews>
  <sheetFormatPr defaultRowHeight="13.5"/>
  <cols>
    <col min="1" max="1" width="0.625" style="112" customWidth="1"/>
    <col min="2" max="2" width="15.625" style="68" customWidth="1"/>
    <col min="3" max="3" width="0.625" style="68" customWidth="1"/>
    <col min="4" max="5" width="10.625" style="112" customWidth="1"/>
    <col min="6" max="6" width="15.125" style="112" customWidth="1"/>
    <col min="7" max="8" width="10.625" style="112" customWidth="1"/>
    <col min="9" max="9" width="15.125" style="112" customWidth="1"/>
    <col min="10" max="10" width="6.875" style="112" customWidth="1"/>
    <col min="11" max="11" width="3.625" style="112" customWidth="1"/>
    <col min="12" max="12" width="4.625" style="112" customWidth="1"/>
    <col min="13" max="13" width="1.625" style="112" customWidth="1"/>
    <col min="14" max="14" width="6.875" style="112" customWidth="1"/>
    <col min="15" max="15" width="3.625" style="112" customWidth="1"/>
    <col min="16" max="16" width="4.625" style="112" customWidth="1"/>
    <col min="17" max="17" width="1.625" style="112" customWidth="1"/>
    <col min="18" max="18" width="5" style="112" customWidth="1"/>
    <col min="19" max="16384" width="9" style="112"/>
  </cols>
  <sheetData>
    <row r="1" spans="1:9" ht="15.95" customHeight="1">
      <c r="B1" s="195" t="s">
        <v>154</v>
      </c>
      <c r="E1" s="195"/>
      <c r="F1" s="195"/>
      <c r="G1" s="195"/>
      <c r="H1" s="195"/>
      <c r="I1" s="195"/>
    </row>
    <row r="2" spans="1:9" s="196" customFormat="1" ht="10.5" customHeight="1">
      <c r="B2" s="197"/>
      <c r="C2" s="40"/>
      <c r="D2" s="198"/>
      <c r="E2" s="199"/>
      <c r="G2" s="199"/>
      <c r="H2" s="199"/>
      <c r="I2" s="199"/>
    </row>
    <row r="3" spans="1:9" s="1" customFormat="1" ht="12" customHeight="1" thickBot="1">
      <c r="A3" s="2" t="s">
        <v>155</v>
      </c>
      <c r="B3" s="12"/>
      <c r="C3" s="2"/>
      <c r="D3" s="2"/>
      <c r="E3" s="2"/>
      <c r="F3" s="2"/>
      <c r="G3" s="200"/>
      <c r="H3" s="200"/>
      <c r="I3" s="201" t="s">
        <v>44</v>
      </c>
    </row>
    <row r="4" spans="1:9" s="1" customFormat="1" ht="15" customHeight="1">
      <c r="A4" s="202"/>
      <c r="B4" s="494" t="s">
        <v>156</v>
      </c>
      <c r="C4" s="203"/>
      <c r="D4" s="491" t="s">
        <v>157</v>
      </c>
      <c r="E4" s="492"/>
      <c r="F4" s="526"/>
      <c r="G4" s="491" t="s">
        <v>158</v>
      </c>
      <c r="H4" s="492"/>
      <c r="I4" s="492"/>
    </row>
    <row r="5" spans="1:9" s="1" customFormat="1" ht="15" customHeight="1">
      <c r="A5" s="94"/>
      <c r="B5" s="525"/>
      <c r="C5" s="204"/>
      <c r="D5" s="527" t="s">
        <v>159</v>
      </c>
      <c r="E5" s="528" t="s">
        <v>87</v>
      </c>
      <c r="F5" s="125" t="s">
        <v>160</v>
      </c>
      <c r="G5" s="527" t="s">
        <v>159</v>
      </c>
      <c r="H5" s="528" t="s">
        <v>87</v>
      </c>
      <c r="I5" s="124" t="s">
        <v>160</v>
      </c>
    </row>
    <row r="6" spans="1:9" s="1" customFormat="1" ht="15" customHeight="1">
      <c r="A6" s="205"/>
      <c r="B6" s="501"/>
      <c r="C6" s="206"/>
      <c r="D6" s="504"/>
      <c r="E6" s="529"/>
      <c r="F6" s="20" t="s">
        <v>161</v>
      </c>
      <c r="G6" s="504"/>
      <c r="H6" s="529"/>
      <c r="I6" s="25" t="s">
        <v>161</v>
      </c>
    </row>
    <row r="7" spans="1:9" s="1" customFormat="1" ht="5.0999999999999996" customHeight="1">
      <c r="A7" s="2"/>
      <c r="B7" s="207"/>
      <c r="C7" s="207"/>
      <c r="D7" s="208"/>
      <c r="E7" s="93"/>
      <c r="F7" s="9"/>
      <c r="G7" s="9"/>
      <c r="H7" s="93"/>
      <c r="I7" s="93"/>
    </row>
    <row r="8" spans="1:9" s="101" customFormat="1" ht="12.75" customHeight="1">
      <c r="A8" s="209"/>
      <c r="B8" s="79" t="s">
        <v>6</v>
      </c>
      <c r="C8" s="79"/>
      <c r="D8" s="210">
        <v>25998</v>
      </c>
      <c r="E8" s="211">
        <v>339901</v>
      </c>
      <c r="F8" s="212">
        <v>45961888</v>
      </c>
      <c r="G8" s="212">
        <v>48673</v>
      </c>
      <c r="H8" s="212">
        <v>423961</v>
      </c>
      <c r="I8" s="212">
        <v>9731155</v>
      </c>
    </row>
    <row r="9" spans="1:9" s="1" customFormat="1" ht="11.25" customHeight="1">
      <c r="A9" s="2"/>
      <c r="B9" s="213"/>
      <c r="C9" s="213"/>
      <c r="D9" s="214"/>
      <c r="E9" s="215"/>
      <c r="F9" s="216"/>
      <c r="G9" s="217"/>
      <c r="H9" s="218"/>
      <c r="I9" s="217"/>
    </row>
    <row r="10" spans="1:9" s="1" customFormat="1" ht="12.75" customHeight="1">
      <c r="A10" s="2"/>
      <c r="B10" s="87" t="s">
        <v>162</v>
      </c>
      <c r="C10" s="87"/>
      <c r="D10" s="219">
        <v>16524</v>
      </c>
      <c r="E10" s="220">
        <v>241212</v>
      </c>
      <c r="F10" s="216">
        <v>36985516</v>
      </c>
      <c r="G10" s="216">
        <v>19811</v>
      </c>
      <c r="H10" s="220">
        <v>163634</v>
      </c>
      <c r="I10" s="216">
        <v>4578156</v>
      </c>
    </row>
    <row r="11" spans="1:9" s="101" customFormat="1" ht="12.75" customHeight="1">
      <c r="A11" s="209"/>
      <c r="B11" s="79" t="s">
        <v>82</v>
      </c>
      <c r="C11" s="79"/>
      <c r="D11" s="210">
        <v>1246</v>
      </c>
      <c r="E11" s="221">
        <v>12087</v>
      </c>
      <c r="F11" s="212">
        <v>991443</v>
      </c>
      <c r="G11" s="212">
        <v>3858</v>
      </c>
      <c r="H11" s="221">
        <v>36527</v>
      </c>
      <c r="I11" s="212">
        <v>763175</v>
      </c>
    </row>
    <row r="12" spans="1:9" s="1" customFormat="1" ht="12.75" customHeight="1">
      <c r="A12" s="2"/>
      <c r="B12" s="87" t="s">
        <v>163</v>
      </c>
      <c r="C12" s="87"/>
      <c r="D12" s="219">
        <v>315</v>
      </c>
      <c r="E12" s="220">
        <v>2755</v>
      </c>
      <c r="F12" s="216">
        <v>161524</v>
      </c>
      <c r="G12" s="216">
        <v>1116</v>
      </c>
      <c r="H12" s="220">
        <v>8206</v>
      </c>
      <c r="I12" s="216">
        <v>153664</v>
      </c>
    </row>
    <row r="13" spans="1:9" s="1" customFormat="1" ht="12.75" customHeight="1">
      <c r="A13" s="2"/>
      <c r="B13" s="87" t="s">
        <v>164</v>
      </c>
      <c r="C13" s="87"/>
      <c r="D13" s="219">
        <v>497</v>
      </c>
      <c r="E13" s="220">
        <v>5381</v>
      </c>
      <c r="F13" s="216">
        <v>766182</v>
      </c>
      <c r="G13" s="216">
        <v>1692</v>
      </c>
      <c r="H13" s="220">
        <v>15201</v>
      </c>
      <c r="I13" s="216">
        <v>321383</v>
      </c>
    </row>
    <row r="14" spans="1:9" s="1" customFormat="1" ht="12.75" customHeight="1">
      <c r="A14" s="2"/>
      <c r="B14" s="87" t="s">
        <v>165</v>
      </c>
      <c r="C14" s="87"/>
      <c r="D14" s="219">
        <v>133</v>
      </c>
      <c r="E14" s="220">
        <v>1035</v>
      </c>
      <c r="F14" s="216">
        <v>69447</v>
      </c>
      <c r="G14" s="216">
        <v>517</v>
      </c>
      <c r="H14" s="220">
        <v>4296</v>
      </c>
      <c r="I14" s="216">
        <v>79204</v>
      </c>
    </row>
    <row r="15" spans="1:9" s="1" customFormat="1" ht="11.25" customHeight="1">
      <c r="A15" s="2"/>
      <c r="B15" s="87"/>
      <c r="C15" s="87"/>
      <c r="D15" s="219"/>
      <c r="E15" s="220"/>
      <c r="F15" s="216"/>
      <c r="G15" s="216"/>
      <c r="H15" s="220"/>
      <c r="I15" s="216"/>
    </row>
    <row r="16" spans="1:9" s="1" customFormat="1" ht="12.75" customHeight="1">
      <c r="A16" s="2"/>
      <c r="B16" s="87" t="s">
        <v>166</v>
      </c>
      <c r="C16" s="87"/>
      <c r="D16" s="219">
        <v>1067</v>
      </c>
      <c r="E16" s="220">
        <v>13553</v>
      </c>
      <c r="F16" s="216">
        <v>1635413</v>
      </c>
      <c r="G16" s="216">
        <v>1378</v>
      </c>
      <c r="H16" s="220">
        <v>14895</v>
      </c>
      <c r="I16" s="216">
        <v>284462</v>
      </c>
    </row>
    <row r="17" spans="1:9" s="1" customFormat="1" ht="12.75" customHeight="1">
      <c r="A17" s="2"/>
      <c r="B17" s="87" t="s">
        <v>167</v>
      </c>
      <c r="C17" s="87"/>
      <c r="D17" s="219">
        <v>139</v>
      </c>
      <c r="E17" s="220">
        <v>2073</v>
      </c>
      <c r="F17" s="216">
        <v>297745</v>
      </c>
      <c r="G17" s="216">
        <v>406</v>
      </c>
      <c r="H17" s="220">
        <v>3494</v>
      </c>
      <c r="I17" s="216">
        <v>60472</v>
      </c>
    </row>
    <row r="18" spans="1:9" s="1" customFormat="1" ht="12.75" customHeight="1">
      <c r="A18" s="2"/>
      <c r="B18" s="87" t="s">
        <v>168</v>
      </c>
      <c r="C18" s="87"/>
      <c r="D18" s="219">
        <v>260</v>
      </c>
      <c r="E18" s="220">
        <v>2896</v>
      </c>
      <c r="F18" s="216">
        <v>242817</v>
      </c>
      <c r="G18" s="216">
        <v>1465</v>
      </c>
      <c r="H18" s="220">
        <v>15392</v>
      </c>
      <c r="I18" s="216">
        <v>312218</v>
      </c>
    </row>
    <row r="19" spans="1:9" s="1" customFormat="1" ht="12.75" customHeight="1">
      <c r="A19" s="2"/>
      <c r="B19" s="87" t="s">
        <v>169</v>
      </c>
      <c r="C19" s="87"/>
      <c r="D19" s="219">
        <v>131</v>
      </c>
      <c r="E19" s="220">
        <v>954</v>
      </c>
      <c r="F19" s="216">
        <v>78155</v>
      </c>
      <c r="G19" s="216">
        <v>470</v>
      </c>
      <c r="H19" s="220">
        <v>3688</v>
      </c>
      <c r="I19" s="216">
        <v>72471</v>
      </c>
    </row>
    <row r="20" spans="1:9" s="1" customFormat="1" ht="12.75" customHeight="1">
      <c r="A20" s="2"/>
      <c r="B20" s="87" t="s">
        <v>170</v>
      </c>
      <c r="C20" s="87"/>
      <c r="D20" s="219">
        <v>238</v>
      </c>
      <c r="E20" s="220">
        <v>1750</v>
      </c>
      <c r="F20" s="216">
        <v>117029</v>
      </c>
      <c r="G20" s="216">
        <v>791</v>
      </c>
      <c r="H20" s="220">
        <v>6559</v>
      </c>
      <c r="I20" s="216">
        <v>145969</v>
      </c>
    </row>
    <row r="21" spans="1:9" s="1" customFormat="1" ht="11.25" customHeight="1">
      <c r="A21" s="2"/>
      <c r="B21" s="87"/>
      <c r="C21" s="87"/>
      <c r="D21" s="219"/>
      <c r="E21" s="220"/>
      <c r="F21" s="216"/>
      <c r="G21" s="216"/>
      <c r="H21" s="220"/>
      <c r="I21" s="216"/>
    </row>
    <row r="22" spans="1:9" s="1" customFormat="1" ht="12.75" customHeight="1">
      <c r="A22" s="2"/>
      <c r="B22" s="87" t="s">
        <v>171</v>
      </c>
      <c r="C22" s="87"/>
      <c r="D22" s="219">
        <v>249</v>
      </c>
      <c r="E22" s="220">
        <v>2078</v>
      </c>
      <c r="F22" s="216">
        <v>184135</v>
      </c>
      <c r="G22" s="216">
        <v>1580</v>
      </c>
      <c r="H22" s="220">
        <v>16494</v>
      </c>
      <c r="I22" s="216">
        <v>319342</v>
      </c>
    </row>
    <row r="23" spans="1:9" s="1" customFormat="1" ht="12.75" customHeight="1">
      <c r="A23" s="2"/>
      <c r="B23" s="87" t="s">
        <v>172</v>
      </c>
      <c r="C23" s="87"/>
      <c r="D23" s="219">
        <v>554</v>
      </c>
      <c r="E23" s="220">
        <v>7792</v>
      </c>
      <c r="F23" s="216">
        <v>874541</v>
      </c>
      <c r="G23" s="216">
        <v>1200</v>
      </c>
      <c r="H23" s="220">
        <v>12265</v>
      </c>
      <c r="I23" s="216">
        <v>246013</v>
      </c>
    </row>
    <row r="24" spans="1:9" s="1" customFormat="1" ht="12.75" customHeight="1">
      <c r="A24" s="2"/>
      <c r="B24" s="87" t="s">
        <v>173</v>
      </c>
      <c r="C24" s="87"/>
      <c r="D24" s="219">
        <v>443</v>
      </c>
      <c r="E24" s="220">
        <v>5004</v>
      </c>
      <c r="F24" s="216">
        <v>380866</v>
      </c>
      <c r="G24" s="216">
        <v>1398</v>
      </c>
      <c r="H24" s="220">
        <v>12032</v>
      </c>
      <c r="I24" s="216">
        <v>253061</v>
      </c>
    </row>
    <row r="25" spans="1:9" s="1" customFormat="1" ht="12.75" customHeight="1">
      <c r="A25" s="2"/>
      <c r="B25" s="87" t="s">
        <v>174</v>
      </c>
      <c r="C25" s="87"/>
      <c r="D25" s="219">
        <v>202</v>
      </c>
      <c r="E25" s="220">
        <v>1631</v>
      </c>
      <c r="F25" s="216">
        <v>131149</v>
      </c>
      <c r="G25" s="216">
        <v>837</v>
      </c>
      <c r="H25" s="220">
        <v>7476</v>
      </c>
      <c r="I25" s="216">
        <v>188208</v>
      </c>
    </row>
    <row r="26" spans="1:9" s="1" customFormat="1" ht="12.75" customHeight="1">
      <c r="A26" s="2"/>
      <c r="B26" s="87" t="s">
        <v>175</v>
      </c>
      <c r="C26" s="87"/>
      <c r="D26" s="219">
        <v>80</v>
      </c>
      <c r="E26" s="220">
        <v>465</v>
      </c>
      <c r="F26" s="216">
        <v>27753</v>
      </c>
      <c r="G26" s="216">
        <v>482</v>
      </c>
      <c r="H26" s="220">
        <v>3805</v>
      </c>
      <c r="I26" s="216">
        <v>70018</v>
      </c>
    </row>
    <row r="27" spans="1:9" s="1" customFormat="1" ht="11.25" customHeight="1">
      <c r="A27" s="2"/>
      <c r="B27" s="87"/>
      <c r="C27" s="87"/>
      <c r="D27" s="219"/>
      <c r="E27" s="220"/>
      <c r="F27" s="216"/>
      <c r="G27" s="216"/>
      <c r="H27" s="220"/>
      <c r="I27" s="216"/>
    </row>
    <row r="28" spans="1:9" s="1" customFormat="1" ht="12.75" customHeight="1">
      <c r="A28" s="2"/>
      <c r="B28" s="87" t="s">
        <v>176</v>
      </c>
      <c r="C28" s="87"/>
      <c r="D28" s="219">
        <v>211</v>
      </c>
      <c r="E28" s="220">
        <v>2093</v>
      </c>
      <c r="F28" s="216">
        <v>195499</v>
      </c>
      <c r="G28" s="216">
        <v>1090</v>
      </c>
      <c r="H28" s="220">
        <v>10260</v>
      </c>
      <c r="I28" s="216">
        <v>191958</v>
      </c>
    </row>
    <row r="29" spans="1:9" s="1" customFormat="1" ht="12.75" customHeight="1">
      <c r="A29" s="2"/>
      <c r="B29" s="87" t="s">
        <v>177</v>
      </c>
      <c r="C29" s="87"/>
      <c r="D29" s="219">
        <v>71</v>
      </c>
      <c r="E29" s="220">
        <v>406</v>
      </c>
      <c r="F29" s="216">
        <v>30234</v>
      </c>
      <c r="G29" s="216">
        <v>431</v>
      </c>
      <c r="H29" s="220">
        <v>4126</v>
      </c>
      <c r="I29" s="216">
        <v>78633</v>
      </c>
    </row>
    <row r="30" spans="1:9" s="1" customFormat="1" ht="12.75" customHeight="1">
      <c r="A30" s="2"/>
      <c r="B30" s="87" t="s">
        <v>178</v>
      </c>
      <c r="C30" s="87"/>
      <c r="D30" s="219">
        <v>204</v>
      </c>
      <c r="E30" s="220">
        <v>1752</v>
      </c>
      <c r="F30" s="216">
        <v>112188</v>
      </c>
      <c r="G30" s="216">
        <v>636</v>
      </c>
      <c r="H30" s="220">
        <v>4967</v>
      </c>
      <c r="I30" s="216">
        <v>84202</v>
      </c>
    </row>
    <row r="31" spans="1:9" s="1" customFormat="1" ht="12.75" customHeight="1">
      <c r="A31" s="2"/>
      <c r="B31" s="87" t="s">
        <v>179</v>
      </c>
      <c r="C31" s="87"/>
      <c r="D31" s="219">
        <v>144</v>
      </c>
      <c r="E31" s="220">
        <v>1299</v>
      </c>
      <c r="F31" s="216">
        <v>110545</v>
      </c>
      <c r="G31" s="216">
        <v>538</v>
      </c>
      <c r="H31" s="220">
        <v>5098</v>
      </c>
      <c r="I31" s="216">
        <v>92232</v>
      </c>
    </row>
    <row r="32" spans="1:9" s="1" customFormat="1" ht="12.75" customHeight="1">
      <c r="A32" s="2"/>
      <c r="B32" s="87" t="s">
        <v>180</v>
      </c>
      <c r="C32" s="87"/>
      <c r="D32" s="219">
        <v>180</v>
      </c>
      <c r="E32" s="220">
        <v>1438</v>
      </c>
      <c r="F32" s="216">
        <v>123408</v>
      </c>
      <c r="G32" s="216">
        <v>917</v>
      </c>
      <c r="H32" s="220">
        <v>9090</v>
      </c>
      <c r="I32" s="216">
        <v>182280</v>
      </c>
    </row>
    <row r="33" spans="1:9" s="1" customFormat="1" ht="11.25" customHeight="1">
      <c r="A33" s="2"/>
      <c r="B33" s="87"/>
      <c r="C33" s="87"/>
      <c r="D33" s="219"/>
      <c r="E33" s="220"/>
      <c r="F33" s="216"/>
      <c r="G33" s="216"/>
      <c r="H33" s="220"/>
      <c r="I33" s="216"/>
    </row>
    <row r="34" spans="1:9" s="1" customFormat="1" ht="12.75" customHeight="1">
      <c r="A34" s="2"/>
      <c r="B34" s="87" t="s">
        <v>181</v>
      </c>
      <c r="C34" s="87"/>
      <c r="D34" s="219">
        <v>225</v>
      </c>
      <c r="E34" s="220">
        <v>2809</v>
      </c>
      <c r="F34" s="216">
        <v>220164</v>
      </c>
      <c r="G34" s="216">
        <v>660</v>
      </c>
      <c r="H34" s="220">
        <v>6439</v>
      </c>
      <c r="I34" s="216">
        <v>148764</v>
      </c>
    </row>
    <row r="35" spans="1:9" s="1" customFormat="1" ht="12.75" customHeight="1">
      <c r="A35" s="2"/>
      <c r="B35" s="87" t="s">
        <v>182</v>
      </c>
      <c r="C35" s="87"/>
      <c r="D35" s="219">
        <v>65</v>
      </c>
      <c r="E35" s="220">
        <v>484</v>
      </c>
      <c r="F35" s="216">
        <v>54815</v>
      </c>
      <c r="G35" s="216">
        <v>352</v>
      </c>
      <c r="H35" s="220">
        <v>2525</v>
      </c>
      <c r="I35" s="216">
        <v>37306</v>
      </c>
    </row>
    <row r="36" spans="1:9" s="1" customFormat="1" ht="12.75" customHeight="1">
      <c r="A36" s="2"/>
      <c r="B36" s="87" t="s">
        <v>183</v>
      </c>
      <c r="C36" s="87"/>
      <c r="D36" s="219">
        <v>141</v>
      </c>
      <c r="E36" s="220">
        <v>820</v>
      </c>
      <c r="F36" s="216">
        <v>55645</v>
      </c>
      <c r="G36" s="216">
        <v>470</v>
      </c>
      <c r="H36" s="220">
        <v>4321</v>
      </c>
      <c r="I36" s="216">
        <v>76290</v>
      </c>
    </row>
    <row r="37" spans="1:9" s="1" customFormat="1" ht="12.75" customHeight="1">
      <c r="A37" s="2"/>
      <c r="B37" s="87" t="s">
        <v>184</v>
      </c>
      <c r="C37" s="87"/>
      <c r="D37" s="219">
        <v>181</v>
      </c>
      <c r="E37" s="220">
        <v>1916</v>
      </c>
      <c r="F37" s="216">
        <v>185162</v>
      </c>
      <c r="G37" s="216">
        <v>668</v>
      </c>
      <c r="H37" s="220">
        <v>5553</v>
      </c>
      <c r="I37" s="216">
        <v>99902</v>
      </c>
    </row>
    <row r="38" spans="1:9" s="1" customFormat="1" ht="12.75" customHeight="1">
      <c r="A38" s="2"/>
      <c r="B38" s="87" t="s">
        <v>185</v>
      </c>
      <c r="C38" s="87"/>
      <c r="D38" s="219">
        <v>255</v>
      </c>
      <c r="E38" s="220">
        <v>2628</v>
      </c>
      <c r="F38" s="216">
        <v>352119</v>
      </c>
      <c r="G38" s="216">
        <v>356</v>
      </c>
      <c r="H38" s="220">
        <v>3496</v>
      </c>
      <c r="I38" s="216">
        <v>69609</v>
      </c>
    </row>
    <row r="39" spans="1:9" s="1" customFormat="1" ht="11.25" customHeight="1">
      <c r="A39" s="2"/>
      <c r="B39" s="87"/>
      <c r="C39" s="87"/>
      <c r="D39" s="219"/>
      <c r="E39" s="220"/>
      <c r="F39" s="216"/>
      <c r="G39" s="216"/>
      <c r="H39" s="220"/>
      <c r="I39" s="216"/>
    </row>
    <row r="40" spans="1:9" s="1" customFormat="1" ht="12.75" customHeight="1">
      <c r="A40" s="2"/>
      <c r="B40" s="87" t="s">
        <v>186</v>
      </c>
      <c r="C40" s="87"/>
      <c r="D40" s="219">
        <v>63</v>
      </c>
      <c r="E40" s="220">
        <v>338</v>
      </c>
      <c r="F40" s="216">
        <v>18828</v>
      </c>
      <c r="G40" s="216">
        <v>283</v>
      </c>
      <c r="H40" s="220">
        <v>1948</v>
      </c>
      <c r="I40" s="216">
        <v>33366</v>
      </c>
    </row>
    <row r="41" spans="1:9" s="1" customFormat="1" ht="12.75" customHeight="1">
      <c r="A41" s="2"/>
      <c r="B41" s="87" t="s">
        <v>187</v>
      </c>
      <c r="C41" s="87"/>
      <c r="D41" s="219">
        <v>89</v>
      </c>
      <c r="E41" s="220">
        <v>608</v>
      </c>
      <c r="F41" s="216">
        <v>43226</v>
      </c>
      <c r="G41" s="216">
        <v>399</v>
      </c>
      <c r="H41" s="220">
        <v>2533</v>
      </c>
      <c r="I41" s="216">
        <v>45832</v>
      </c>
    </row>
    <row r="42" spans="1:9" s="1" customFormat="1" ht="12.75" customHeight="1">
      <c r="A42" s="2"/>
      <c r="B42" s="87" t="s">
        <v>188</v>
      </c>
      <c r="C42" s="87"/>
      <c r="D42" s="219">
        <v>1697</v>
      </c>
      <c r="E42" s="220">
        <v>20419</v>
      </c>
      <c r="F42" s="216">
        <v>1392283</v>
      </c>
      <c r="G42" s="216">
        <v>2593</v>
      </c>
      <c r="H42" s="220">
        <v>21349</v>
      </c>
      <c r="I42" s="216">
        <v>405137</v>
      </c>
    </row>
    <row r="43" spans="1:9" s="1" customFormat="1" ht="12.75" customHeight="1">
      <c r="A43" s="2"/>
      <c r="B43" s="87" t="s">
        <v>189</v>
      </c>
      <c r="C43" s="87"/>
      <c r="D43" s="219">
        <v>68</v>
      </c>
      <c r="E43" s="220">
        <v>536</v>
      </c>
      <c r="F43" s="216">
        <v>15002</v>
      </c>
      <c r="G43" s="216">
        <v>383</v>
      </c>
      <c r="H43" s="220">
        <v>3143</v>
      </c>
      <c r="I43" s="216">
        <v>70396</v>
      </c>
    </row>
    <row r="44" spans="1:9" s="1" customFormat="1" ht="12.75" customHeight="1">
      <c r="A44" s="2"/>
      <c r="B44" s="87" t="s">
        <v>190</v>
      </c>
      <c r="C44" s="87"/>
      <c r="D44" s="219">
        <v>35</v>
      </c>
      <c r="E44" s="220">
        <v>232</v>
      </c>
      <c r="F44" s="216">
        <v>12844</v>
      </c>
      <c r="G44" s="216">
        <v>328</v>
      </c>
      <c r="H44" s="220">
        <v>2647</v>
      </c>
      <c r="I44" s="216">
        <v>37134</v>
      </c>
    </row>
    <row r="45" spans="1:9" s="1" customFormat="1" ht="11.25" customHeight="1">
      <c r="A45" s="2"/>
      <c r="B45" s="87"/>
      <c r="C45" s="87"/>
      <c r="D45" s="219"/>
      <c r="E45" s="220"/>
      <c r="F45" s="216"/>
      <c r="G45" s="216"/>
      <c r="H45" s="220"/>
      <c r="I45" s="216"/>
    </row>
    <row r="46" spans="1:9" s="1" customFormat="1" ht="12.75" customHeight="1">
      <c r="A46" s="2"/>
      <c r="B46" s="87" t="s">
        <v>191</v>
      </c>
      <c r="C46" s="87"/>
      <c r="D46" s="219">
        <v>46</v>
      </c>
      <c r="E46" s="220">
        <v>336</v>
      </c>
      <c r="F46" s="216">
        <v>22546</v>
      </c>
      <c r="G46" s="216">
        <v>284</v>
      </c>
      <c r="H46" s="220">
        <v>2575</v>
      </c>
      <c r="I46" s="216">
        <v>42684</v>
      </c>
    </row>
    <row r="47" spans="1:9" s="1" customFormat="1" ht="12.75" customHeight="1">
      <c r="A47" s="2"/>
      <c r="B47" s="87" t="s">
        <v>192</v>
      </c>
      <c r="C47" s="87"/>
      <c r="D47" s="219">
        <v>65</v>
      </c>
      <c r="E47" s="220">
        <v>277</v>
      </c>
      <c r="F47" s="216">
        <v>20063</v>
      </c>
      <c r="G47" s="216">
        <v>273</v>
      </c>
      <c r="H47" s="220">
        <v>2356</v>
      </c>
      <c r="I47" s="216">
        <v>46340</v>
      </c>
    </row>
    <row r="48" spans="1:9" s="1" customFormat="1" ht="12.75" customHeight="1">
      <c r="A48" s="2"/>
      <c r="B48" s="87" t="s">
        <v>193</v>
      </c>
      <c r="C48" s="87"/>
      <c r="D48" s="219">
        <v>31</v>
      </c>
      <c r="E48" s="220">
        <v>121</v>
      </c>
      <c r="F48" s="216">
        <v>2824</v>
      </c>
      <c r="G48" s="216">
        <v>241</v>
      </c>
      <c r="H48" s="220">
        <v>1721</v>
      </c>
      <c r="I48" s="216">
        <v>28299</v>
      </c>
    </row>
    <row r="49" spans="1:9" s="1" customFormat="1" ht="12.75" customHeight="1">
      <c r="A49" s="2"/>
      <c r="B49" s="87" t="s">
        <v>194</v>
      </c>
      <c r="C49" s="87"/>
      <c r="D49" s="219">
        <v>14</v>
      </c>
      <c r="E49" s="220">
        <v>77</v>
      </c>
      <c r="F49" s="216">
        <v>15876</v>
      </c>
      <c r="G49" s="216">
        <v>109</v>
      </c>
      <c r="H49" s="220">
        <v>799</v>
      </c>
      <c r="I49" s="216">
        <v>15611</v>
      </c>
    </row>
    <row r="50" spans="1:9" s="1" customFormat="1" ht="12.75" customHeight="1">
      <c r="A50" s="2"/>
      <c r="B50" s="87" t="s">
        <v>195</v>
      </c>
      <c r="C50" s="87"/>
      <c r="D50" s="219">
        <v>10</v>
      </c>
      <c r="E50" s="220">
        <v>24</v>
      </c>
      <c r="F50" s="216">
        <v>384</v>
      </c>
      <c r="G50" s="216">
        <v>46</v>
      </c>
      <c r="H50" s="220">
        <v>431</v>
      </c>
      <c r="I50" s="216">
        <v>5787</v>
      </c>
    </row>
    <row r="51" spans="1:9" s="1" customFormat="1" ht="11.25" customHeight="1">
      <c r="A51" s="2"/>
      <c r="B51" s="87"/>
      <c r="C51" s="87"/>
      <c r="D51" s="219"/>
      <c r="E51" s="220"/>
      <c r="F51" s="216"/>
      <c r="G51" s="216"/>
      <c r="H51" s="220"/>
      <c r="I51" s="216"/>
    </row>
    <row r="52" spans="1:9" s="1" customFormat="1" ht="12.75" customHeight="1">
      <c r="A52" s="2"/>
      <c r="B52" s="87" t="s">
        <v>196</v>
      </c>
      <c r="C52" s="87"/>
      <c r="D52" s="219">
        <v>14</v>
      </c>
      <c r="E52" s="220">
        <v>54</v>
      </c>
      <c r="F52" s="216">
        <v>979</v>
      </c>
      <c r="G52" s="216">
        <v>47</v>
      </c>
      <c r="H52" s="220">
        <v>355</v>
      </c>
      <c r="I52" s="216">
        <v>5610</v>
      </c>
    </row>
    <row r="53" spans="1:9" s="1" customFormat="1" ht="12.75" customHeight="1">
      <c r="A53" s="2"/>
      <c r="B53" s="87" t="s">
        <v>197</v>
      </c>
      <c r="C53" s="87"/>
      <c r="D53" s="219">
        <v>26</v>
      </c>
      <c r="E53" s="220">
        <v>221</v>
      </c>
      <c r="F53" s="216">
        <v>13121</v>
      </c>
      <c r="G53" s="216">
        <v>91</v>
      </c>
      <c r="H53" s="220">
        <v>491</v>
      </c>
      <c r="I53" s="216">
        <v>15054</v>
      </c>
    </row>
    <row r="54" spans="1:9" s="1" customFormat="1" ht="12.75" customHeight="1">
      <c r="A54" s="2"/>
      <c r="B54" s="87" t="s">
        <v>198</v>
      </c>
      <c r="C54" s="87"/>
      <c r="D54" s="219">
        <v>30</v>
      </c>
      <c r="E54" s="220">
        <v>146</v>
      </c>
      <c r="F54" s="216">
        <v>11004</v>
      </c>
      <c r="G54" s="216">
        <v>185</v>
      </c>
      <c r="H54" s="220">
        <v>1251</v>
      </c>
      <c r="I54" s="216">
        <v>15324</v>
      </c>
    </row>
    <row r="55" spans="1:9" s="1" customFormat="1" ht="12.75" customHeight="1">
      <c r="A55" s="2"/>
      <c r="B55" s="87" t="s">
        <v>199</v>
      </c>
      <c r="C55" s="87"/>
      <c r="D55" s="219">
        <v>10</v>
      </c>
      <c r="E55" s="220">
        <v>45</v>
      </c>
      <c r="F55" s="216">
        <v>1994</v>
      </c>
      <c r="G55" s="216">
        <v>81</v>
      </c>
      <c r="H55" s="220">
        <v>1049</v>
      </c>
      <c r="I55" s="216">
        <v>34056</v>
      </c>
    </row>
    <row r="56" spans="1:9" s="1" customFormat="1" ht="12.75" customHeight="1">
      <c r="A56" s="2"/>
      <c r="B56" s="87" t="s">
        <v>200</v>
      </c>
      <c r="C56" s="87"/>
      <c r="D56" s="219">
        <v>8</v>
      </c>
      <c r="E56" s="220">
        <v>15</v>
      </c>
      <c r="F56" s="216">
        <v>991</v>
      </c>
      <c r="G56" s="216">
        <v>86</v>
      </c>
      <c r="H56" s="220">
        <v>435</v>
      </c>
      <c r="I56" s="216">
        <v>5597</v>
      </c>
    </row>
    <row r="57" spans="1:9" s="1" customFormat="1" ht="11.25" customHeight="1">
      <c r="A57" s="2"/>
      <c r="B57" s="87"/>
      <c r="C57" s="87"/>
      <c r="D57" s="219"/>
      <c r="E57" s="220"/>
      <c r="F57" s="216"/>
      <c r="G57" s="216"/>
      <c r="H57" s="220"/>
      <c r="I57" s="217"/>
    </row>
    <row r="58" spans="1:9" s="1" customFormat="1" ht="12.75" customHeight="1">
      <c r="A58" s="2"/>
      <c r="B58" s="87" t="s">
        <v>201</v>
      </c>
      <c r="C58" s="87"/>
      <c r="D58" s="219">
        <v>15</v>
      </c>
      <c r="E58" s="220">
        <v>62</v>
      </c>
      <c r="F58" s="216">
        <v>1918</v>
      </c>
      <c r="G58" s="216">
        <v>54</v>
      </c>
      <c r="H58" s="220">
        <v>296</v>
      </c>
      <c r="I58" s="216">
        <v>4127</v>
      </c>
    </row>
    <row r="59" spans="1:9" s="1" customFormat="1" ht="12.75" customHeight="1">
      <c r="A59" s="2"/>
      <c r="B59" s="87" t="s">
        <v>202</v>
      </c>
      <c r="C59" s="87"/>
      <c r="D59" s="219">
        <v>16</v>
      </c>
      <c r="E59" s="220">
        <v>58</v>
      </c>
      <c r="F59" s="216">
        <v>1050</v>
      </c>
      <c r="G59" s="216">
        <v>56</v>
      </c>
      <c r="H59" s="220">
        <v>520</v>
      </c>
      <c r="I59" s="216">
        <v>8747</v>
      </c>
    </row>
    <row r="60" spans="1:9" s="1" customFormat="1" ht="12.75" customHeight="1">
      <c r="A60" s="207"/>
      <c r="B60" s="93" t="s">
        <v>203</v>
      </c>
      <c r="C60" s="93"/>
      <c r="D60" s="219">
        <v>6</v>
      </c>
      <c r="E60" s="220">
        <v>21</v>
      </c>
      <c r="F60" s="216">
        <v>3459</v>
      </c>
      <c r="G60" s="216">
        <v>15</v>
      </c>
      <c r="H60" s="220">
        <v>223</v>
      </c>
      <c r="I60" s="216">
        <v>3060</v>
      </c>
    </row>
    <row r="61" spans="1:9" s="1" customFormat="1" ht="3" customHeight="1" thickBot="1">
      <c r="A61" s="105"/>
      <c r="B61" s="105"/>
      <c r="C61" s="105"/>
      <c r="D61" s="222"/>
      <c r="E61" s="105"/>
      <c r="F61" s="105"/>
      <c r="G61" s="105"/>
      <c r="H61" s="105"/>
      <c r="I61" s="105"/>
    </row>
    <row r="62" spans="1:9" s="1" customFormat="1" ht="13.5" customHeight="1">
      <c r="A62" s="2" t="s">
        <v>204</v>
      </c>
      <c r="B62" s="11"/>
      <c r="C62" s="5"/>
      <c r="D62" s="2"/>
      <c r="E62" s="2"/>
      <c r="F62" s="2"/>
      <c r="G62" s="2"/>
      <c r="H62" s="2"/>
      <c r="I62" s="2"/>
    </row>
  </sheetData>
  <mergeCells count="7">
    <mergeCell ref="B4:B6"/>
    <mergeCell ref="D4:F4"/>
    <mergeCell ref="G4:I4"/>
    <mergeCell ref="D5:D6"/>
    <mergeCell ref="E5:E6"/>
    <mergeCell ref="G5:G6"/>
    <mergeCell ref="H5:H6"/>
  </mergeCells>
  <phoneticPr fontId="5"/>
  <pageMargins left="0.59055118110236227" right="0.59055118110236227" top="0.70866141732283472" bottom="0.59055118110236227" header="0.51181102362204722" footer="0.51181102362204722"/>
  <pageSetup paperSize="9" orientation="portrait"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
  <sheetViews>
    <sheetView zoomScaleNormal="100" workbookViewId="0"/>
  </sheetViews>
  <sheetFormatPr defaultRowHeight="13.5"/>
  <cols>
    <col min="1" max="1" width="1.25" customWidth="1"/>
    <col min="2" max="2" width="15.125" customWidth="1"/>
    <col min="3" max="3" width="1.25" customWidth="1"/>
    <col min="4" max="4" width="13.125" customWidth="1"/>
    <col min="5" max="5" width="9.5" customWidth="1"/>
    <col min="6" max="6" width="3.5" customWidth="1"/>
    <col min="7" max="7" width="11.5" customWidth="1"/>
    <col min="8" max="8" width="3.375" customWidth="1"/>
    <col min="9" max="9" width="7.25" customWidth="1"/>
    <col min="10" max="10" width="4" customWidth="1"/>
    <col min="11" max="11" width="5.375" customWidth="1"/>
    <col min="12" max="12" width="4.5" customWidth="1"/>
    <col min="13" max="13" width="9.625" customWidth="1"/>
  </cols>
  <sheetData>
    <row r="1" spans="1:14" ht="21.75" customHeight="1">
      <c r="A1" s="223" t="s">
        <v>205</v>
      </c>
      <c r="B1" s="3"/>
      <c r="C1" s="224"/>
      <c r="D1" s="225"/>
      <c r="E1" s="225"/>
      <c r="F1" s="225"/>
      <c r="G1" s="225"/>
      <c r="H1" s="225"/>
      <c r="I1" s="225"/>
      <c r="J1" s="225"/>
      <c r="K1" s="225"/>
      <c r="L1" s="224"/>
      <c r="M1" s="224"/>
      <c r="N1" s="224"/>
    </row>
    <row r="2" spans="1:14" ht="10.5" customHeight="1">
      <c r="A2" s="224"/>
      <c r="B2" s="226"/>
      <c r="C2" s="226"/>
      <c r="D2" s="224"/>
      <c r="E2" s="224"/>
      <c r="F2" s="224"/>
      <c r="G2" s="224"/>
      <c r="H2" s="224"/>
      <c r="I2" s="224"/>
      <c r="J2" s="224"/>
      <c r="K2" s="224"/>
      <c r="L2" s="224"/>
      <c r="M2" s="224"/>
      <c r="N2" s="224"/>
    </row>
    <row r="3" spans="1:14" s="228" customFormat="1" ht="10.5" customHeight="1">
      <c r="A3" s="484" t="s">
        <v>206</v>
      </c>
      <c r="B3" s="484"/>
      <c r="C3" s="484"/>
      <c r="D3" s="484"/>
      <c r="E3" s="484"/>
      <c r="F3" s="484"/>
      <c r="G3" s="484"/>
      <c r="H3" s="484"/>
      <c r="I3" s="484"/>
      <c r="J3" s="484"/>
      <c r="K3" s="484"/>
      <c r="L3" s="484"/>
      <c r="M3" s="484"/>
      <c r="N3" s="227"/>
    </row>
    <row r="4" spans="1:14" s="228" customFormat="1" ht="9.75" customHeight="1">
      <c r="A4" s="484"/>
      <c r="B4" s="484"/>
      <c r="C4" s="484"/>
      <c r="D4" s="484"/>
      <c r="E4" s="484"/>
      <c r="F4" s="484"/>
      <c r="G4" s="484"/>
      <c r="H4" s="484"/>
      <c r="I4" s="484"/>
      <c r="J4" s="484"/>
      <c r="K4" s="484"/>
      <c r="L4" s="484"/>
      <c r="M4" s="484"/>
      <c r="N4" s="227"/>
    </row>
    <row r="5" spans="1:14" s="228" customFormat="1" ht="10.5" customHeight="1">
      <c r="A5" s="484"/>
      <c r="B5" s="484"/>
      <c r="C5" s="484"/>
      <c r="D5" s="484"/>
      <c r="E5" s="484"/>
      <c r="F5" s="484"/>
      <c r="G5" s="484"/>
      <c r="H5" s="484"/>
      <c r="I5" s="484"/>
      <c r="J5" s="484"/>
      <c r="K5" s="484"/>
      <c r="L5" s="484"/>
      <c r="M5" s="484"/>
      <c r="N5" s="227"/>
    </row>
    <row r="6" spans="1:14" s="228" customFormat="1" ht="18.75" customHeight="1">
      <c r="A6" s="484"/>
      <c r="B6" s="484"/>
      <c r="C6" s="484"/>
      <c r="D6" s="484"/>
      <c r="E6" s="484"/>
      <c r="F6" s="484"/>
      <c r="G6" s="484"/>
      <c r="H6" s="484"/>
      <c r="I6" s="484"/>
      <c r="J6" s="484"/>
      <c r="K6" s="484"/>
      <c r="L6" s="484"/>
      <c r="M6" s="484"/>
      <c r="N6" s="227"/>
    </row>
    <row r="7" spans="1:14" s="113" customFormat="1" ht="10.5" customHeight="1">
      <c r="A7" s="225"/>
      <c r="B7" s="225"/>
      <c r="C7" s="225"/>
      <c r="D7" s="225"/>
      <c r="E7" s="225"/>
      <c r="F7" s="225"/>
      <c r="G7" s="225"/>
      <c r="H7" s="225"/>
      <c r="I7" s="225"/>
      <c r="J7" s="225"/>
      <c r="K7" s="225"/>
      <c r="L7" s="225"/>
      <c r="M7" s="225"/>
      <c r="N7" s="225"/>
    </row>
    <row r="8" spans="1:14" s="1" customFormat="1" ht="12" customHeight="1" thickBot="1">
      <c r="A8" s="1" t="s">
        <v>207</v>
      </c>
      <c r="B8" s="12"/>
      <c r="C8" s="2"/>
    </row>
    <row r="9" spans="1:14" s="1" customFormat="1" ht="14.25" customHeight="1">
      <c r="A9" s="229"/>
      <c r="B9" s="545" t="s">
        <v>208</v>
      </c>
      <c r="C9" s="230"/>
      <c r="D9" s="547" t="s">
        <v>209</v>
      </c>
      <c r="E9" s="549" t="s">
        <v>210</v>
      </c>
      <c r="F9" s="547"/>
      <c r="G9" s="551" t="s">
        <v>211</v>
      </c>
      <c r="H9" s="553" t="s">
        <v>212</v>
      </c>
      <c r="I9" s="554"/>
      <c r="J9" s="554"/>
      <c r="K9" s="554"/>
      <c r="L9" s="554"/>
      <c r="M9" s="554"/>
      <c r="N9" s="231"/>
    </row>
    <row r="10" spans="1:14" s="1" customFormat="1" ht="11.25">
      <c r="A10" s="232"/>
      <c r="B10" s="546"/>
      <c r="C10" s="233"/>
      <c r="D10" s="548"/>
      <c r="E10" s="550"/>
      <c r="F10" s="548"/>
      <c r="G10" s="552"/>
      <c r="H10" s="555" t="s">
        <v>213</v>
      </c>
      <c r="I10" s="556"/>
      <c r="J10" s="555" t="s">
        <v>214</v>
      </c>
      <c r="K10" s="556"/>
      <c r="L10" s="555" t="s">
        <v>215</v>
      </c>
      <c r="M10" s="557"/>
      <c r="N10" s="231"/>
    </row>
    <row r="11" spans="1:14" s="1" customFormat="1" ht="4.5" customHeight="1">
      <c r="B11" s="234"/>
      <c r="C11" s="235"/>
      <c r="D11" s="236"/>
      <c r="E11" s="541"/>
      <c r="F11" s="541"/>
      <c r="G11" s="236"/>
      <c r="H11" s="541"/>
      <c r="I11" s="541"/>
      <c r="J11" s="541"/>
      <c r="K11" s="541"/>
      <c r="L11" s="541"/>
      <c r="M11" s="541"/>
      <c r="N11" s="231"/>
    </row>
    <row r="12" spans="1:14" s="242" customFormat="1" ht="15" customHeight="1">
      <c r="A12" s="101"/>
      <c r="B12" s="237" t="s">
        <v>216</v>
      </c>
      <c r="C12" s="238"/>
      <c r="D12" s="239">
        <f>29970+3810</f>
        <v>33780</v>
      </c>
      <c r="E12" s="532">
        <f>7218+1127</f>
        <v>8345</v>
      </c>
      <c r="F12" s="532"/>
      <c r="G12" s="240">
        <f>2126+578</f>
        <v>2704</v>
      </c>
      <c r="H12" s="543">
        <f>167+45</f>
        <v>212</v>
      </c>
      <c r="I12" s="543"/>
      <c r="J12" s="544">
        <v>0</v>
      </c>
      <c r="K12" s="544"/>
      <c r="L12" s="543">
        <f>883+150</f>
        <v>1033</v>
      </c>
      <c r="M12" s="543"/>
      <c r="N12" s="241"/>
    </row>
    <row r="13" spans="1:14" s="246" customFormat="1" ht="15" customHeight="1">
      <c r="A13" s="1"/>
      <c r="B13" s="237" t="s">
        <v>217</v>
      </c>
      <c r="C13" s="238"/>
      <c r="D13" s="243">
        <v>29688.48</v>
      </c>
      <c r="E13" s="534">
        <v>6635.16</v>
      </c>
      <c r="F13" s="534"/>
      <c r="G13" s="244">
        <v>1979.991</v>
      </c>
      <c r="H13" s="535">
        <v>140.90600000000001</v>
      </c>
      <c r="I13" s="535"/>
      <c r="J13" s="542">
        <v>0</v>
      </c>
      <c r="K13" s="542"/>
      <c r="L13" s="535">
        <v>848.9</v>
      </c>
      <c r="M13" s="535"/>
      <c r="N13" s="245"/>
    </row>
    <row r="14" spans="1:14" s="246" customFormat="1" ht="15" customHeight="1">
      <c r="A14" s="1"/>
      <c r="B14" s="237" t="s">
        <v>218</v>
      </c>
      <c r="C14" s="238"/>
      <c r="D14" s="247" t="s">
        <v>219</v>
      </c>
      <c r="E14" s="530" t="s">
        <v>220</v>
      </c>
      <c r="F14" s="530"/>
      <c r="G14" s="248" t="s">
        <v>219</v>
      </c>
      <c r="H14" s="531" t="s">
        <v>219</v>
      </c>
      <c r="I14" s="531"/>
      <c r="J14" s="530" t="s">
        <v>221</v>
      </c>
      <c r="K14" s="530"/>
      <c r="L14" s="531" t="s">
        <v>219</v>
      </c>
      <c r="M14" s="531"/>
      <c r="N14" s="245"/>
    </row>
    <row r="15" spans="1:14" s="242" customFormat="1" ht="15" customHeight="1">
      <c r="A15" s="101"/>
      <c r="B15" s="237" t="s">
        <v>222</v>
      </c>
      <c r="C15" s="249"/>
      <c r="D15" s="247" t="s">
        <v>219</v>
      </c>
      <c r="E15" s="530" t="s">
        <v>220</v>
      </c>
      <c r="F15" s="530"/>
      <c r="G15" s="247" t="s">
        <v>219</v>
      </c>
      <c r="H15" s="530" t="s">
        <v>219</v>
      </c>
      <c r="I15" s="530"/>
      <c r="J15" s="530" t="s">
        <v>221</v>
      </c>
      <c r="K15" s="530"/>
      <c r="L15" s="530" t="s">
        <v>219</v>
      </c>
      <c r="M15" s="530"/>
      <c r="N15" s="250"/>
    </row>
    <row r="16" spans="1:14" s="242" customFormat="1" ht="15" customHeight="1">
      <c r="A16" s="101"/>
      <c r="B16" s="251" t="s">
        <v>223</v>
      </c>
      <c r="C16" s="249"/>
      <c r="D16" s="247" t="s">
        <v>219</v>
      </c>
      <c r="E16" s="530" t="s">
        <v>220</v>
      </c>
      <c r="F16" s="530"/>
      <c r="G16" s="247" t="s">
        <v>219</v>
      </c>
      <c r="H16" s="530" t="s">
        <v>219</v>
      </c>
      <c r="I16" s="530"/>
      <c r="J16" s="530" t="s">
        <v>221</v>
      </c>
      <c r="K16" s="530"/>
      <c r="L16" s="530" t="s">
        <v>219</v>
      </c>
      <c r="M16" s="530"/>
      <c r="N16" s="250"/>
    </row>
    <row r="17" spans="1:16" s="104" customFormat="1" ht="2.25" customHeight="1" thickBot="1">
      <c r="B17" s="252"/>
      <c r="C17" s="253"/>
      <c r="D17" s="254"/>
      <c r="E17" s="254"/>
      <c r="F17" s="254"/>
      <c r="G17" s="255"/>
      <c r="H17" s="255">
        <v>43</v>
      </c>
      <c r="I17" s="255"/>
      <c r="J17" s="255"/>
      <c r="K17" s="255"/>
      <c r="L17" s="255"/>
      <c r="M17" s="255"/>
      <c r="N17" s="256"/>
    </row>
    <row r="18" spans="1:16" s="1" customFormat="1" ht="24" customHeight="1">
      <c r="A18" s="232"/>
      <c r="B18" s="257" t="s">
        <v>224</v>
      </c>
      <c r="C18" s="233"/>
      <c r="D18" s="257" t="s">
        <v>225</v>
      </c>
      <c r="E18" s="536" t="s">
        <v>226</v>
      </c>
      <c r="F18" s="537"/>
      <c r="G18" s="538" t="s">
        <v>227</v>
      </c>
      <c r="H18" s="539"/>
      <c r="I18" s="536" t="s">
        <v>228</v>
      </c>
      <c r="J18" s="537"/>
      <c r="K18" s="536" t="s">
        <v>229</v>
      </c>
      <c r="L18" s="537"/>
      <c r="M18" s="258" t="s">
        <v>230</v>
      </c>
      <c r="N18" s="231"/>
    </row>
    <row r="19" spans="1:16" s="1" customFormat="1" ht="4.5" customHeight="1">
      <c r="B19" s="234"/>
      <c r="C19" s="235"/>
      <c r="D19" s="236"/>
      <c r="E19" s="540"/>
      <c r="F19" s="540"/>
      <c r="G19" s="540"/>
      <c r="H19" s="540"/>
      <c r="I19" s="541"/>
      <c r="J19" s="541"/>
      <c r="K19" s="541"/>
      <c r="L19" s="541"/>
      <c r="M19" s="236"/>
      <c r="N19" s="231"/>
    </row>
    <row r="20" spans="1:16" s="261" customFormat="1" ht="15" customHeight="1">
      <c r="A20" s="38"/>
      <c r="B20" s="237" t="s">
        <v>231</v>
      </c>
      <c r="C20" s="238"/>
      <c r="D20" s="239">
        <f>16043+1704</f>
        <v>17747</v>
      </c>
      <c r="E20" s="532">
        <v>114</v>
      </c>
      <c r="F20" s="532"/>
      <c r="G20" s="533">
        <v>3175</v>
      </c>
      <c r="H20" s="533"/>
      <c r="I20" s="533">
        <f>127+16</f>
        <v>143</v>
      </c>
      <c r="J20" s="533"/>
      <c r="K20" s="533">
        <f>293+13</f>
        <v>306</v>
      </c>
      <c r="L20" s="533"/>
      <c r="M20" s="259">
        <v>2012</v>
      </c>
      <c r="N20" s="260"/>
    </row>
    <row r="21" spans="1:16" s="263" customFormat="1" ht="15" customHeight="1">
      <c r="A21" s="12"/>
      <c r="B21" s="237" t="s">
        <v>217</v>
      </c>
      <c r="C21" s="238"/>
      <c r="D21" s="243">
        <v>16480.471000000001</v>
      </c>
      <c r="E21" s="534">
        <v>93.838999999999999</v>
      </c>
      <c r="F21" s="534"/>
      <c r="G21" s="535">
        <v>3075.1089999999999</v>
      </c>
      <c r="H21" s="535"/>
      <c r="I21" s="535">
        <v>120.34099999999999</v>
      </c>
      <c r="J21" s="535"/>
      <c r="K21" s="535">
        <v>313.76299999999998</v>
      </c>
      <c r="L21" s="535"/>
      <c r="M21" s="244">
        <v>1796.4169999999999</v>
      </c>
      <c r="N21" s="262"/>
    </row>
    <row r="22" spans="1:16" s="263" customFormat="1" ht="15" customHeight="1">
      <c r="A22" s="12"/>
      <c r="B22" s="237" t="s">
        <v>218</v>
      </c>
      <c r="C22" s="238"/>
      <c r="D22" s="247" t="s">
        <v>219</v>
      </c>
      <c r="E22" s="530" t="s">
        <v>219</v>
      </c>
      <c r="F22" s="530"/>
      <c r="G22" s="531" t="s">
        <v>219</v>
      </c>
      <c r="H22" s="531"/>
      <c r="I22" s="531" t="s">
        <v>219</v>
      </c>
      <c r="J22" s="531"/>
      <c r="K22" s="531" t="s">
        <v>219</v>
      </c>
      <c r="L22" s="531"/>
      <c r="M22" s="248" t="s">
        <v>219</v>
      </c>
      <c r="N22" s="262"/>
    </row>
    <row r="23" spans="1:16" s="242" customFormat="1" ht="15" customHeight="1">
      <c r="A23" s="101"/>
      <c r="B23" s="237" t="s">
        <v>222</v>
      </c>
      <c r="C23" s="249"/>
      <c r="D23" s="247" t="s">
        <v>219</v>
      </c>
      <c r="E23" s="530" t="s">
        <v>219</v>
      </c>
      <c r="F23" s="530"/>
      <c r="G23" s="531" t="s">
        <v>219</v>
      </c>
      <c r="H23" s="531"/>
      <c r="I23" s="531" t="s">
        <v>219</v>
      </c>
      <c r="J23" s="531"/>
      <c r="K23" s="531" t="s">
        <v>219</v>
      </c>
      <c r="L23" s="531"/>
      <c r="M23" s="248" t="s">
        <v>219</v>
      </c>
      <c r="N23" s="241"/>
    </row>
    <row r="24" spans="1:16" s="242" customFormat="1" ht="15" customHeight="1">
      <c r="A24" s="101"/>
      <c r="B24" s="251" t="s">
        <v>223</v>
      </c>
      <c r="C24" s="249"/>
      <c r="D24" s="247" t="s">
        <v>219</v>
      </c>
      <c r="E24" s="530" t="s">
        <v>219</v>
      </c>
      <c r="F24" s="530"/>
      <c r="G24" s="531" t="s">
        <v>219</v>
      </c>
      <c r="H24" s="531"/>
      <c r="I24" s="531" t="s">
        <v>219</v>
      </c>
      <c r="J24" s="531"/>
      <c r="K24" s="531" t="s">
        <v>219</v>
      </c>
      <c r="L24" s="531"/>
      <c r="M24" s="248" t="s">
        <v>219</v>
      </c>
      <c r="N24" s="241"/>
    </row>
    <row r="25" spans="1:16" s="1" customFormat="1" ht="2.25" customHeight="1" thickBot="1">
      <c r="A25" s="104"/>
      <c r="B25" s="255"/>
      <c r="C25" s="253"/>
      <c r="D25" s="254"/>
      <c r="E25" s="255"/>
      <c r="F25" s="255"/>
      <c r="G25" s="255"/>
      <c r="H25" s="255"/>
      <c r="I25" s="255"/>
      <c r="J25" s="255"/>
      <c r="K25" s="255"/>
      <c r="L25" s="255"/>
      <c r="M25" s="255"/>
      <c r="N25" s="231"/>
    </row>
    <row r="26" spans="1:16" s="2" customFormat="1" ht="13.5" customHeight="1">
      <c r="A26" s="2" t="s">
        <v>232</v>
      </c>
      <c r="B26" s="12"/>
      <c r="P26" s="261"/>
    </row>
    <row r="27" spans="1:16">
      <c r="P27" s="261"/>
    </row>
    <row r="28" spans="1:16">
      <c r="P28" s="261"/>
    </row>
    <row r="29" spans="1:16">
      <c r="P29" s="261"/>
    </row>
    <row r="30" spans="1:16">
      <c r="P30" s="261"/>
    </row>
    <row r="31" spans="1:16">
      <c r="P31" s="261"/>
    </row>
    <row r="32" spans="1:16">
      <c r="P32" s="261"/>
    </row>
  </sheetData>
  <mergeCells count="61">
    <mergeCell ref="A3:M6"/>
    <mergeCell ref="B9:B10"/>
    <mergeCell ref="D9:D10"/>
    <mergeCell ref="E9:F10"/>
    <mergeCell ref="G9:G10"/>
    <mergeCell ref="H9:M9"/>
    <mergeCell ref="H10:I10"/>
    <mergeCell ref="J10:K10"/>
    <mergeCell ref="L10:M10"/>
    <mergeCell ref="E11:F11"/>
    <mergeCell ref="H11:I11"/>
    <mergeCell ref="J11:K11"/>
    <mergeCell ref="L11:M11"/>
    <mergeCell ref="E12:F12"/>
    <mergeCell ref="H12:I12"/>
    <mergeCell ref="J12:K12"/>
    <mergeCell ref="L12:M12"/>
    <mergeCell ref="E13:F13"/>
    <mergeCell ref="H13:I13"/>
    <mergeCell ref="J13:K13"/>
    <mergeCell ref="L13:M13"/>
    <mergeCell ref="E14:F14"/>
    <mergeCell ref="H14:I14"/>
    <mergeCell ref="J14:K14"/>
    <mergeCell ref="L14:M14"/>
    <mergeCell ref="E15:F15"/>
    <mergeCell ref="H15:I15"/>
    <mergeCell ref="J15:K15"/>
    <mergeCell ref="L15:M15"/>
    <mergeCell ref="E16:F16"/>
    <mergeCell ref="H16:I16"/>
    <mergeCell ref="J16:K16"/>
    <mergeCell ref="L16:M16"/>
    <mergeCell ref="E18:F18"/>
    <mergeCell ref="G18:H18"/>
    <mergeCell ref="I18:J18"/>
    <mergeCell ref="K18:L18"/>
    <mergeCell ref="E19:F19"/>
    <mergeCell ref="G19:H19"/>
    <mergeCell ref="I19:J19"/>
    <mergeCell ref="K19:L19"/>
    <mergeCell ref="E20:F20"/>
    <mergeCell ref="G20:H20"/>
    <mergeCell ref="I20:J20"/>
    <mergeCell ref="K20:L20"/>
    <mergeCell ref="E21:F21"/>
    <mergeCell ref="G21:H21"/>
    <mergeCell ref="I21:J21"/>
    <mergeCell ref="K21:L21"/>
    <mergeCell ref="E24:F24"/>
    <mergeCell ref="G24:H24"/>
    <mergeCell ref="I24:J24"/>
    <mergeCell ref="K24:L24"/>
    <mergeCell ref="E22:F22"/>
    <mergeCell ref="G22:H22"/>
    <mergeCell ref="I22:J22"/>
    <mergeCell ref="K22:L22"/>
    <mergeCell ref="E23:F23"/>
    <mergeCell ref="G23:H23"/>
    <mergeCell ref="I23:J23"/>
    <mergeCell ref="K23:L23"/>
  </mergeCells>
  <phoneticPr fontId="5"/>
  <conditionalFormatting sqref="D13:M13 D15:E15 G15:H15 J15 L15 D21:M23 J12:K12 D14:I14 L14:M14">
    <cfRule type="containsBlanks" dxfId="18" priority="4" stopIfTrue="1">
      <formula>LEN(TRIM(D12))=0</formula>
    </cfRule>
  </conditionalFormatting>
  <conditionalFormatting sqref="D16:E16 G16:H16 J16 L16">
    <cfRule type="containsBlanks" dxfId="17" priority="3" stopIfTrue="1">
      <formula>LEN(TRIM(D16))=0</formula>
    </cfRule>
  </conditionalFormatting>
  <conditionalFormatting sqref="D24:M24">
    <cfRule type="containsBlanks" dxfId="16" priority="2" stopIfTrue="1">
      <formula>LEN(TRIM(D24))=0</formula>
    </cfRule>
  </conditionalFormatting>
  <conditionalFormatting sqref="J14">
    <cfRule type="containsBlanks" dxfId="15" priority="1" stopIfTrue="1">
      <formula>LEN(TRIM(J14))=0</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zoomScaleNormal="100" zoomScaleSheetLayoutView="100" workbookViewId="0"/>
  </sheetViews>
  <sheetFormatPr defaultRowHeight="13.5"/>
  <cols>
    <col min="1" max="1" width="3.75" style="266" customWidth="1"/>
    <col min="2" max="2" width="3.25" style="265" customWidth="1"/>
    <col min="3" max="3" width="22.375" style="266" customWidth="1"/>
    <col min="4" max="4" width="1.25" style="266" customWidth="1"/>
    <col min="5" max="6" width="14.375" style="266" customWidth="1"/>
    <col min="7" max="8" width="15" style="266" customWidth="1"/>
    <col min="9" max="16384" width="9" style="266"/>
  </cols>
  <sheetData>
    <row r="1" spans="1:9" ht="18" customHeight="1">
      <c r="A1" s="264" t="s">
        <v>233</v>
      </c>
    </row>
    <row r="2" spans="1:9" ht="10.5" customHeight="1">
      <c r="A2" s="267"/>
    </row>
    <row r="3" spans="1:9" ht="18" customHeight="1">
      <c r="A3" s="268" t="s">
        <v>234</v>
      </c>
      <c r="B3" s="269" t="s">
        <v>235</v>
      </c>
    </row>
    <row r="4" spans="1:9" ht="10.5" customHeight="1">
      <c r="B4" s="267"/>
    </row>
    <row r="5" spans="1:9" s="272" customFormat="1" ht="14.1" customHeight="1" thickBot="1">
      <c r="A5" s="270" t="s">
        <v>236</v>
      </c>
      <c r="B5" s="271"/>
    </row>
    <row r="6" spans="1:9" s="272" customFormat="1" ht="13.5" customHeight="1">
      <c r="A6" s="563" t="s">
        <v>237</v>
      </c>
      <c r="B6" s="563"/>
      <c r="C6" s="563"/>
      <c r="D6" s="273"/>
      <c r="E6" s="565" t="s">
        <v>238</v>
      </c>
      <c r="F6" s="566"/>
      <c r="G6" s="565" t="s">
        <v>239</v>
      </c>
      <c r="H6" s="563"/>
      <c r="I6" s="271"/>
    </row>
    <row r="7" spans="1:9" s="272" customFormat="1" ht="3.75" customHeight="1">
      <c r="A7" s="564"/>
      <c r="B7" s="564"/>
      <c r="C7" s="564"/>
      <c r="D7" s="274"/>
      <c r="E7" s="567"/>
      <c r="F7" s="568"/>
      <c r="G7" s="567"/>
      <c r="H7" s="569"/>
      <c r="I7" s="271"/>
    </row>
    <row r="8" spans="1:9" s="272" customFormat="1" ht="13.5" customHeight="1">
      <c r="A8" s="569" t="s">
        <v>240</v>
      </c>
      <c r="B8" s="569"/>
      <c r="C8" s="569"/>
      <c r="D8" s="275"/>
      <c r="E8" s="276" t="s">
        <v>241</v>
      </c>
      <c r="F8" s="277" t="s">
        <v>242</v>
      </c>
      <c r="G8" s="277" t="s">
        <v>243</v>
      </c>
      <c r="H8" s="278" t="s">
        <v>244</v>
      </c>
      <c r="I8" s="271"/>
    </row>
    <row r="9" spans="1:9" s="272" customFormat="1" ht="3.75" customHeight="1">
      <c r="A9" s="279"/>
      <c r="B9" s="279"/>
      <c r="C9" s="279"/>
      <c r="D9" s="274"/>
      <c r="E9" s="280"/>
      <c r="F9" s="279"/>
      <c r="G9" s="279"/>
      <c r="H9" s="279"/>
      <c r="I9" s="271"/>
    </row>
    <row r="10" spans="1:9" s="271" customFormat="1" ht="15" customHeight="1">
      <c r="A10" s="561" t="s">
        <v>245</v>
      </c>
      <c r="B10" s="561"/>
      <c r="C10" s="561"/>
      <c r="D10" s="281"/>
      <c r="E10" s="282">
        <v>27</v>
      </c>
      <c r="F10" s="283">
        <v>27</v>
      </c>
      <c r="G10" s="283">
        <v>546037</v>
      </c>
      <c r="H10" s="283">
        <v>543834</v>
      </c>
    </row>
    <row r="11" spans="1:9" s="285" customFormat="1" ht="15" customHeight="1">
      <c r="A11" s="561" t="s">
        <v>246</v>
      </c>
      <c r="B11" s="561"/>
      <c r="C11" s="561"/>
      <c r="D11" s="284"/>
      <c r="E11" s="282">
        <v>41</v>
      </c>
      <c r="F11" s="283">
        <v>41</v>
      </c>
      <c r="G11" s="283">
        <v>561478</v>
      </c>
      <c r="H11" s="283">
        <v>559475</v>
      </c>
    </row>
    <row r="12" spans="1:9" s="285" customFormat="1" ht="15" customHeight="1">
      <c r="A12" s="561" t="s">
        <v>247</v>
      </c>
      <c r="B12" s="561"/>
      <c r="C12" s="561"/>
      <c r="D12" s="284"/>
      <c r="E12" s="282">
        <v>53</v>
      </c>
      <c r="F12" s="283">
        <v>51</v>
      </c>
      <c r="G12" s="283">
        <v>808204</v>
      </c>
      <c r="H12" s="283">
        <v>775263</v>
      </c>
    </row>
    <row r="13" spans="1:9" s="285" customFormat="1" ht="15" customHeight="1">
      <c r="A13" s="561" t="s">
        <v>248</v>
      </c>
      <c r="B13" s="561"/>
      <c r="C13" s="561"/>
      <c r="D13" s="281"/>
      <c r="E13" s="286">
        <v>32</v>
      </c>
      <c r="F13" s="287">
        <v>31</v>
      </c>
      <c r="G13" s="287">
        <v>661229</v>
      </c>
      <c r="H13" s="287">
        <v>639817</v>
      </c>
    </row>
    <row r="14" spans="1:9" s="285" customFormat="1" ht="15" customHeight="1">
      <c r="A14" s="562" t="s">
        <v>249</v>
      </c>
      <c r="B14" s="562"/>
      <c r="C14" s="562"/>
      <c r="D14" s="284"/>
      <c r="E14" s="288">
        <v>28</v>
      </c>
      <c r="F14" s="289">
        <v>25</v>
      </c>
      <c r="G14" s="289">
        <v>573304</v>
      </c>
      <c r="H14" s="289">
        <v>509304</v>
      </c>
    </row>
    <row r="15" spans="1:9" s="292" customFormat="1" ht="15" customHeight="1">
      <c r="A15" s="274"/>
      <c r="B15" s="274"/>
      <c r="C15" s="274"/>
      <c r="D15" s="281"/>
      <c r="E15" s="290"/>
      <c r="F15" s="291"/>
      <c r="G15" s="291"/>
      <c r="H15" s="291"/>
    </row>
    <row r="16" spans="1:9" s="297" customFormat="1" ht="14.1" customHeight="1">
      <c r="A16" s="293" t="s">
        <v>250</v>
      </c>
      <c r="B16" s="274"/>
      <c r="C16" s="274"/>
      <c r="D16" s="294"/>
      <c r="E16" s="295"/>
      <c r="F16" s="283"/>
      <c r="G16" s="296"/>
      <c r="H16" s="283"/>
      <c r="I16" s="292"/>
    </row>
    <row r="17" spans="1:9" s="297" customFormat="1" ht="14.1" customHeight="1">
      <c r="A17" s="293" t="s">
        <v>251</v>
      </c>
      <c r="B17" s="274"/>
      <c r="C17" s="274"/>
      <c r="D17" s="298"/>
      <c r="E17" s="282"/>
      <c r="F17" s="283"/>
      <c r="G17" s="283"/>
      <c r="H17" s="283"/>
      <c r="I17" s="292"/>
    </row>
    <row r="18" spans="1:9" s="272" customFormat="1" ht="14.1" customHeight="1">
      <c r="A18" s="558" t="s">
        <v>252</v>
      </c>
      <c r="B18" s="559"/>
      <c r="C18" s="559"/>
      <c r="D18" s="299"/>
      <c r="E18" s="295">
        <v>2</v>
      </c>
      <c r="F18" s="296">
        <v>1</v>
      </c>
      <c r="G18" s="296">
        <v>20000</v>
      </c>
      <c r="H18" s="296">
        <v>10000</v>
      </c>
      <c r="I18" s="271"/>
    </row>
    <row r="19" spans="1:9" s="272" customFormat="1" ht="14.1" customHeight="1">
      <c r="A19" s="293" t="s">
        <v>253</v>
      </c>
      <c r="B19" s="300"/>
      <c r="C19" s="300"/>
      <c r="D19" s="299"/>
      <c r="E19" s="282">
        <v>0</v>
      </c>
      <c r="F19" s="283">
        <v>0</v>
      </c>
      <c r="G19" s="283">
        <v>0</v>
      </c>
      <c r="H19" s="283">
        <v>0</v>
      </c>
      <c r="I19" s="271"/>
    </row>
    <row r="20" spans="1:9" s="272" customFormat="1">
      <c r="A20" s="293" t="s">
        <v>254</v>
      </c>
      <c r="B20" s="300"/>
      <c r="C20" s="300"/>
      <c r="D20" s="299"/>
      <c r="E20" s="295"/>
      <c r="F20" s="296"/>
      <c r="G20" s="296"/>
      <c r="H20" s="296"/>
      <c r="I20" s="271"/>
    </row>
    <row r="21" spans="1:9" s="272" customFormat="1">
      <c r="A21" s="558" t="s">
        <v>255</v>
      </c>
      <c r="B21" s="559"/>
      <c r="C21" s="559"/>
      <c r="D21" s="299"/>
      <c r="E21" s="282">
        <v>0</v>
      </c>
      <c r="F21" s="283">
        <v>0</v>
      </c>
      <c r="G21" s="283">
        <v>0</v>
      </c>
      <c r="H21" s="283">
        <v>0</v>
      </c>
      <c r="I21" s="271"/>
    </row>
    <row r="22" spans="1:9" s="272" customFormat="1">
      <c r="A22" s="558" t="s">
        <v>256</v>
      </c>
      <c r="B22" s="559"/>
      <c r="C22" s="559"/>
      <c r="D22" s="299"/>
      <c r="E22" s="295">
        <v>4</v>
      </c>
      <c r="F22" s="296">
        <v>4</v>
      </c>
      <c r="G22" s="296">
        <v>41700</v>
      </c>
      <c r="H22" s="296">
        <v>41700</v>
      </c>
      <c r="I22" s="271"/>
    </row>
    <row r="23" spans="1:9" s="272" customFormat="1">
      <c r="A23" s="558" t="s">
        <v>257</v>
      </c>
      <c r="B23" s="559"/>
      <c r="C23" s="559"/>
      <c r="D23" s="299"/>
      <c r="E23" s="295">
        <v>0</v>
      </c>
      <c r="F23" s="296">
        <v>0</v>
      </c>
      <c r="G23" s="296">
        <v>0</v>
      </c>
      <c r="H23" s="296">
        <v>0</v>
      </c>
      <c r="I23" s="271"/>
    </row>
    <row r="24" spans="1:9" s="272" customFormat="1">
      <c r="A24" s="293" t="s">
        <v>258</v>
      </c>
      <c r="B24" s="300"/>
      <c r="C24" s="300"/>
      <c r="D24" s="299"/>
      <c r="E24" s="295">
        <v>17</v>
      </c>
      <c r="F24" s="296">
        <v>15</v>
      </c>
      <c r="G24" s="296">
        <v>269604</v>
      </c>
      <c r="H24" s="296">
        <v>215604</v>
      </c>
      <c r="I24" s="271"/>
    </row>
    <row r="25" spans="1:9" s="272" customFormat="1">
      <c r="A25" s="293" t="s">
        <v>259</v>
      </c>
      <c r="B25" s="300"/>
      <c r="C25" s="300"/>
      <c r="D25" s="299"/>
      <c r="E25" s="295"/>
      <c r="F25" s="296"/>
      <c r="G25" s="296"/>
      <c r="H25" s="296"/>
      <c r="I25" s="271"/>
    </row>
    <row r="26" spans="1:9" s="272" customFormat="1">
      <c r="A26" s="558" t="s">
        <v>260</v>
      </c>
      <c r="B26" s="559"/>
      <c r="C26" s="559"/>
      <c r="D26" s="299"/>
      <c r="E26" s="295">
        <v>5</v>
      </c>
      <c r="F26" s="296">
        <v>5</v>
      </c>
      <c r="G26" s="296">
        <v>242000</v>
      </c>
      <c r="H26" s="296">
        <v>242000</v>
      </c>
      <c r="I26" s="271"/>
    </row>
    <row r="27" spans="1:9" s="272" customFormat="1" ht="3.75" customHeight="1" thickBot="1">
      <c r="A27" s="301"/>
      <c r="B27" s="560"/>
      <c r="C27" s="560"/>
      <c r="D27" s="302"/>
      <c r="E27" s="303"/>
      <c r="F27" s="302"/>
      <c r="G27" s="302"/>
      <c r="H27" s="302"/>
    </row>
    <row r="28" spans="1:9" s="272" customFormat="1" ht="15" customHeight="1">
      <c r="A28" s="293" t="s">
        <v>261</v>
      </c>
      <c r="B28" s="271"/>
    </row>
    <row r="29" spans="1:9">
      <c r="E29" s="304"/>
      <c r="F29" s="304"/>
      <c r="G29" s="304"/>
      <c r="H29" s="304"/>
    </row>
  </sheetData>
  <mergeCells count="15">
    <mergeCell ref="A11:C11"/>
    <mergeCell ref="A6:C7"/>
    <mergeCell ref="E6:F7"/>
    <mergeCell ref="G6:H7"/>
    <mergeCell ref="A8:C8"/>
    <mergeCell ref="A10:C10"/>
    <mergeCell ref="A23:C23"/>
    <mergeCell ref="A26:C26"/>
    <mergeCell ref="B27:C27"/>
    <mergeCell ref="A12:C12"/>
    <mergeCell ref="A13:C13"/>
    <mergeCell ref="A14:C14"/>
    <mergeCell ref="A18:C18"/>
    <mergeCell ref="A21:C21"/>
    <mergeCell ref="A22:C22"/>
  </mergeCells>
  <phoneticPr fontId="5"/>
  <conditionalFormatting sqref="E18:H19 E26:H26 E14:H14 E10:H11 E21:H24">
    <cfRule type="containsBlanks" dxfId="14" priority="2" stopIfTrue="1">
      <formula>LEN(TRIM(E10))=0</formula>
    </cfRule>
  </conditionalFormatting>
  <conditionalFormatting sqref="E13:H13">
    <cfRule type="containsBlanks" dxfId="13" priority="1" stopIfTrue="1">
      <formula>LEN(TRIM(E13))=0</formula>
    </cfRule>
  </conditionalFormatting>
  <printOptions horizontalCentered="1"/>
  <pageMargins left="0.59055118110236227" right="0.59055118110236227" top="0.70866141732283472" bottom="0.78740157480314965" header="0.51181102362204722" footer="0.51181102362204722"/>
  <pageSetup paperSize="9"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
  <sheetViews>
    <sheetView zoomScaleNormal="100" zoomScaleSheetLayoutView="100" workbookViewId="0"/>
  </sheetViews>
  <sheetFormatPr defaultRowHeight="13.5"/>
  <cols>
    <col min="1" max="1" width="1.25" style="112" customWidth="1"/>
    <col min="2" max="2" width="11.875" style="112" customWidth="1"/>
    <col min="3" max="3" width="0.875" style="112" customWidth="1"/>
    <col min="4" max="4" width="13.75" style="112" customWidth="1"/>
    <col min="5" max="5" width="13.375" style="343" customWidth="1"/>
    <col min="6" max="6" width="6.75" style="343" customWidth="1"/>
    <col min="7" max="7" width="3.875" style="343" customWidth="1"/>
    <col min="8" max="8" width="13.375" style="343" customWidth="1"/>
    <col min="9" max="9" width="6.75" style="112" customWidth="1"/>
    <col min="10" max="10" width="4" style="112" customWidth="1"/>
    <col min="11" max="11" width="13.75" style="112" customWidth="1"/>
    <col min="12" max="16384" width="9" style="112"/>
  </cols>
  <sheetData>
    <row r="1" spans="1:11" ht="17.25">
      <c r="A1" s="56" t="s">
        <v>493</v>
      </c>
      <c r="C1" s="68"/>
      <c r="D1" s="68"/>
      <c r="E1" s="305"/>
      <c r="F1" s="305"/>
      <c r="G1" s="305"/>
      <c r="H1" s="305"/>
      <c r="I1" s="68"/>
      <c r="J1" s="68"/>
      <c r="K1" s="68"/>
    </row>
    <row r="2" spans="1:11" ht="3.75" customHeight="1">
      <c r="A2" s="174"/>
      <c r="B2" s="68"/>
      <c r="C2" s="68"/>
      <c r="D2" s="68"/>
      <c r="E2" s="305"/>
      <c r="F2" s="305"/>
      <c r="G2" s="305"/>
      <c r="H2" s="305"/>
      <c r="I2" s="68"/>
      <c r="J2" s="68"/>
      <c r="K2" s="68"/>
    </row>
    <row r="3" spans="1:11" s="68" customFormat="1" ht="11.1" customHeight="1">
      <c r="A3" s="581" t="s">
        <v>262</v>
      </c>
      <c r="B3" s="581"/>
      <c r="C3" s="581"/>
      <c r="D3" s="581"/>
      <c r="E3" s="581"/>
      <c r="F3" s="581"/>
      <c r="G3" s="581"/>
      <c r="H3" s="581"/>
      <c r="I3" s="581"/>
      <c r="J3" s="581"/>
      <c r="K3" s="581"/>
    </row>
    <row r="4" spans="1:11" s="68" customFormat="1" ht="11.1" customHeight="1">
      <c r="A4" s="581"/>
      <c r="B4" s="581"/>
      <c r="C4" s="581"/>
      <c r="D4" s="581"/>
      <c r="E4" s="581"/>
      <c r="F4" s="581"/>
      <c r="G4" s="581"/>
      <c r="H4" s="581"/>
      <c r="I4" s="581"/>
      <c r="J4" s="581"/>
      <c r="K4" s="581"/>
    </row>
    <row r="5" spans="1:11" s="68" customFormat="1" ht="11.1" customHeight="1">
      <c r="A5" s="581"/>
      <c r="B5" s="581"/>
      <c r="C5" s="581"/>
      <c r="D5" s="581"/>
      <c r="E5" s="581"/>
      <c r="F5" s="581"/>
      <c r="G5" s="581"/>
      <c r="H5" s="581"/>
      <c r="I5" s="581"/>
      <c r="J5" s="581"/>
      <c r="K5" s="581"/>
    </row>
    <row r="6" spans="1:11" s="68" customFormat="1" ht="11.1" customHeight="1">
      <c r="A6" s="581"/>
      <c r="B6" s="581"/>
      <c r="C6" s="581"/>
      <c r="D6" s="581"/>
      <c r="E6" s="581"/>
      <c r="F6" s="581"/>
      <c r="G6" s="581"/>
      <c r="H6" s="581"/>
      <c r="I6" s="581"/>
      <c r="J6" s="581"/>
      <c r="K6" s="581"/>
    </row>
    <row r="7" spans="1:11" s="68" customFormat="1" ht="8.25" customHeight="1">
      <c r="A7" s="581"/>
      <c r="B7" s="581"/>
      <c r="C7" s="581"/>
      <c r="D7" s="581"/>
      <c r="E7" s="581"/>
      <c r="F7" s="581"/>
      <c r="G7" s="581"/>
      <c r="H7" s="581"/>
      <c r="I7" s="581"/>
      <c r="J7" s="581"/>
      <c r="K7" s="581"/>
    </row>
    <row r="8" spans="1:11" ht="6" customHeight="1">
      <c r="A8" s="581"/>
      <c r="B8" s="581"/>
      <c r="C8" s="581"/>
      <c r="D8" s="581"/>
      <c r="E8" s="581"/>
      <c r="F8" s="581"/>
      <c r="G8" s="581"/>
      <c r="H8" s="581"/>
      <c r="I8" s="581"/>
      <c r="J8" s="581"/>
      <c r="K8" s="581"/>
    </row>
    <row r="9" spans="1:11" ht="3.75" customHeight="1">
      <c r="A9" s="174"/>
      <c r="B9" s="68"/>
      <c r="C9" s="68"/>
      <c r="D9" s="68"/>
      <c r="E9" s="305"/>
      <c r="F9" s="305"/>
      <c r="G9" s="305"/>
      <c r="H9" s="305"/>
      <c r="I9" s="68"/>
      <c r="J9" s="68"/>
      <c r="K9" s="68"/>
    </row>
    <row r="10" spans="1:11" ht="18" customHeight="1">
      <c r="A10" s="306" t="s">
        <v>263</v>
      </c>
      <c r="C10" s="68"/>
      <c r="E10" s="307"/>
      <c r="F10" s="305"/>
      <c r="G10" s="305"/>
      <c r="H10" s="305"/>
      <c r="I10" s="68"/>
      <c r="J10" s="68"/>
      <c r="K10" s="68"/>
    </row>
    <row r="11" spans="1:11" ht="3.75" customHeight="1">
      <c r="A11" s="174"/>
      <c r="B11" s="68"/>
      <c r="C11" s="68"/>
      <c r="D11" s="68"/>
      <c r="E11" s="305"/>
      <c r="F11" s="305"/>
      <c r="G11" s="305"/>
      <c r="H11" s="305"/>
      <c r="I11" s="68"/>
      <c r="J11" s="68"/>
      <c r="K11" s="68"/>
    </row>
    <row r="12" spans="1:11" s="12" customFormat="1" ht="15" customHeight="1" thickBot="1">
      <c r="A12" s="12" t="s">
        <v>264</v>
      </c>
      <c r="E12" s="308"/>
      <c r="F12" s="308"/>
      <c r="G12" s="308"/>
      <c r="H12" s="308"/>
    </row>
    <row r="13" spans="1:11" s="1" customFormat="1" ht="11.25" customHeight="1">
      <c r="A13" s="494" t="s">
        <v>265</v>
      </c>
      <c r="B13" s="494"/>
      <c r="C13" s="582"/>
      <c r="D13" s="502" t="s">
        <v>266</v>
      </c>
      <c r="E13" s="585" t="s">
        <v>267</v>
      </c>
      <c r="F13" s="309"/>
      <c r="G13" s="310"/>
      <c r="H13" s="585" t="s">
        <v>268</v>
      </c>
      <c r="I13" s="311"/>
      <c r="J13" s="312"/>
      <c r="K13" s="506" t="s">
        <v>269</v>
      </c>
    </row>
    <row r="14" spans="1:11" s="1" customFormat="1" ht="11.25">
      <c r="A14" s="500"/>
      <c r="B14" s="500"/>
      <c r="C14" s="583"/>
      <c r="D14" s="503"/>
      <c r="E14" s="586"/>
      <c r="F14" s="313" t="s">
        <v>270</v>
      </c>
      <c r="G14" s="588" t="s">
        <v>271</v>
      </c>
      <c r="H14" s="586"/>
      <c r="I14" s="314" t="s">
        <v>270</v>
      </c>
      <c r="J14" s="590" t="s">
        <v>271</v>
      </c>
      <c r="K14" s="507"/>
    </row>
    <row r="15" spans="1:11" s="1" customFormat="1" ht="11.25">
      <c r="A15" s="501"/>
      <c r="B15" s="501"/>
      <c r="C15" s="584"/>
      <c r="D15" s="504"/>
      <c r="E15" s="587"/>
      <c r="F15" s="315" t="s">
        <v>272</v>
      </c>
      <c r="G15" s="589"/>
      <c r="H15" s="587"/>
      <c r="I15" s="315" t="s">
        <v>272</v>
      </c>
      <c r="J15" s="548"/>
      <c r="K15" s="508"/>
    </row>
    <row r="16" spans="1:11" s="1" customFormat="1" ht="3" customHeight="1">
      <c r="A16" s="7"/>
      <c r="B16" s="7"/>
      <c r="C16" s="204"/>
      <c r="D16" s="8"/>
      <c r="E16" s="316"/>
      <c r="F16" s="59"/>
      <c r="G16" s="59"/>
      <c r="H16" s="316"/>
      <c r="I16" s="9"/>
      <c r="J16" s="9"/>
      <c r="K16" s="317"/>
    </row>
    <row r="17" spans="1:11" s="1" customFormat="1" ht="11.1" customHeight="1">
      <c r="A17" s="2"/>
      <c r="B17" s="318" t="s">
        <v>273</v>
      </c>
      <c r="C17" s="319"/>
      <c r="D17" s="320">
        <v>1442709</v>
      </c>
      <c r="E17" s="321">
        <v>299552</v>
      </c>
      <c r="F17" s="578">
        <v>9.6999999999999993</v>
      </c>
      <c r="G17" s="578"/>
      <c r="H17" s="321">
        <v>1143157</v>
      </c>
      <c r="I17" s="579">
        <v>59</v>
      </c>
      <c r="J17" s="579"/>
      <c r="K17" s="322">
        <v>-843605</v>
      </c>
    </row>
    <row r="18" spans="1:11" s="1" customFormat="1" ht="11.1" customHeight="1">
      <c r="A18" s="2"/>
      <c r="B18" s="318" t="s">
        <v>274</v>
      </c>
      <c r="C18" s="319"/>
      <c r="D18" s="320">
        <v>1481730</v>
      </c>
      <c r="E18" s="321">
        <v>313339</v>
      </c>
      <c r="F18" s="578">
        <v>4.5999999999999996</v>
      </c>
      <c r="G18" s="578"/>
      <c r="H18" s="321">
        <v>1168391</v>
      </c>
      <c r="I18" s="579">
        <v>2.2000000000000002</v>
      </c>
      <c r="J18" s="579"/>
      <c r="K18" s="322">
        <v>-855052</v>
      </c>
    </row>
    <row r="19" spans="1:11" s="1" customFormat="1" ht="11.1" customHeight="1">
      <c r="A19" s="2"/>
      <c r="B19" s="318" t="s">
        <v>275</v>
      </c>
      <c r="C19" s="319"/>
      <c r="D19" s="320">
        <v>1596413</v>
      </c>
      <c r="E19" s="321">
        <v>364955</v>
      </c>
      <c r="F19" s="578">
        <v>16.5</v>
      </c>
      <c r="G19" s="578"/>
      <c r="H19" s="321">
        <v>1231457</v>
      </c>
      <c r="I19" s="579">
        <v>5.4</v>
      </c>
      <c r="J19" s="579"/>
      <c r="K19" s="322">
        <v>-866501</v>
      </c>
    </row>
    <row r="20" spans="1:11" s="1" customFormat="1" ht="11.1" customHeight="1">
      <c r="A20" s="2"/>
      <c r="B20" s="318" t="s">
        <v>276</v>
      </c>
      <c r="C20" s="319"/>
      <c r="D20" s="320">
        <v>1217433</v>
      </c>
      <c r="E20" s="321">
        <v>243393</v>
      </c>
      <c r="F20" s="578">
        <v>-33.299999999999997</v>
      </c>
      <c r="G20" s="578"/>
      <c r="H20" s="321">
        <v>974040</v>
      </c>
      <c r="I20" s="579">
        <v>-20.9</v>
      </c>
      <c r="J20" s="579"/>
      <c r="K20" s="322">
        <v>-730647</v>
      </c>
    </row>
    <row r="21" spans="1:11" s="1" customFormat="1" ht="11.1" customHeight="1">
      <c r="A21" s="2"/>
      <c r="B21" s="318" t="s">
        <v>277</v>
      </c>
      <c r="C21" s="319"/>
      <c r="D21" s="320">
        <v>1313558</v>
      </c>
      <c r="E21" s="321">
        <v>275562</v>
      </c>
      <c r="F21" s="578">
        <v>13.2</v>
      </c>
      <c r="G21" s="578"/>
      <c r="H21" s="321">
        <v>1037996</v>
      </c>
      <c r="I21" s="579">
        <v>6.6</v>
      </c>
      <c r="J21" s="579"/>
      <c r="K21" s="322">
        <v>-762434</v>
      </c>
    </row>
    <row r="22" spans="1:11" s="1" customFormat="1" ht="11.1" customHeight="1">
      <c r="A22" s="2"/>
      <c r="B22" s="318" t="s">
        <v>278</v>
      </c>
      <c r="C22" s="319"/>
      <c r="D22" s="320">
        <v>1175854</v>
      </c>
      <c r="E22" s="321">
        <v>259981</v>
      </c>
      <c r="F22" s="578">
        <v>-5.7</v>
      </c>
      <c r="G22" s="578"/>
      <c r="H22" s="321">
        <v>915872</v>
      </c>
      <c r="I22" s="579">
        <v>-11.8</v>
      </c>
      <c r="J22" s="579"/>
      <c r="K22" s="322">
        <v>-655891</v>
      </c>
    </row>
    <row r="23" spans="1:11" s="1" customFormat="1" ht="11.1" customHeight="1">
      <c r="A23" s="2"/>
      <c r="B23" s="318" t="s">
        <v>279</v>
      </c>
      <c r="C23" s="319"/>
      <c r="D23" s="320">
        <v>647988</v>
      </c>
      <c r="E23" s="321">
        <v>151526</v>
      </c>
      <c r="F23" s="578">
        <v>-41.7</v>
      </c>
      <c r="G23" s="578"/>
      <c r="H23" s="321">
        <v>496462</v>
      </c>
      <c r="I23" s="579">
        <v>-45.8</v>
      </c>
      <c r="J23" s="579"/>
      <c r="K23" s="322">
        <v>-344936</v>
      </c>
    </row>
    <row r="24" spans="1:11" s="1" customFormat="1" ht="11.1" customHeight="1">
      <c r="A24" s="2"/>
      <c r="B24" s="318" t="s">
        <v>280</v>
      </c>
      <c r="C24" s="319"/>
      <c r="D24" s="320">
        <v>596356</v>
      </c>
      <c r="E24" s="321">
        <v>130296</v>
      </c>
      <c r="F24" s="578">
        <v>-14</v>
      </c>
      <c r="G24" s="578"/>
      <c r="H24" s="321">
        <v>466060</v>
      </c>
      <c r="I24" s="579">
        <v>-6.1</v>
      </c>
      <c r="J24" s="579"/>
      <c r="K24" s="322">
        <v>-335764</v>
      </c>
    </row>
    <row r="25" spans="1:11" s="1" customFormat="1" ht="11.1" customHeight="1">
      <c r="A25" s="2"/>
      <c r="B25" s="318" t="s">
        <v>281</v>
      </c>
      <c r="C25" s="319"/>
      <c r="D25" s="320">
        <v>569023</v>
      </c>
      <c r="E25" s="321">
        <v>120673</v>
      </c>
      <c r="F25" s="578">
        <v>-7.4</v>
      </c>
      <c r="G25" s="578"/>
      <c r="H25" s="321">
        <v>448350</v>
      </c>
      <c r="I25" s="579">
        <v>-3.8</v>
      </c>
      <c r="J25" s="579"/>
      <c r="K25" s="322">
        <v>-327677</v>
      </c>
    </row>
    <row r="26" spans="1:11" s="1" customFormat="1" ht="11.1" customHeight="1">
      <c r="A26" s="2"/>
      <c r="B26" s="318" t="s">
        <v>282</v>
      </c>
      <c r="C26" s="319"/>
      <c r="D26" s="320">
        <v>631263</v>
      </c>
      <c r="E26" s="321">
        <v>118110</v>
      </c>
      <c r="F26" s="578">
        <v>-2.1</v>
      </c>
      <c r="G26" s="578"/>
      <c r="H26" s="321">
        <v>513153</v>
      </c>
      <c r="I26" s="579">
        <v>14.5</v>
      </c>
      <c r="J26" s="579"/>
      <c r="K26" s="322">
        <v>-395043</v>
      </c>
    </row>
    <row r="27" spans="1:11" s="1" customFormat="1" ht="11.1" customHeight="1">
      <c r="A27" s="2"/>
      <c r="B27" s="318" t="s">
        <v>283</v>
      </c>
      <c r="C27" s="319"/>
      <c r="D27" s="320">
        <v>801109</v>
      </c>
      <c r="E27" s="321">
        <v>121084</v>
      </c>
      <c r="F27" s="578">
        <v>2.5</v>
      </c>
      <c r="G27" s="578"/>
      <c r="H27" s="321">
        <v>680025</v>
      </c>
      <c r="I27" s="579">
        <v>32.5</v>
      </c>
      <c r="J27" s="579"/>
      <c r="K27" s="322">
        <v>-558941</v>
      </c>
    </row>
    <row r="28" spans="1:11" s="1" customFormat="1" ht="11.1" customHeight="1">
      <c r="A28" s="2"/>
      <c r="B28" s="318" t="s">
        <v>284</v>
      </c>
      <c r="C28" s="319"/>
      <c r="D28" s="320">
        <v>775590</v>
      </c>
      <c r="E28" s="321">
        <v>127886</v>
      </c>
      <c r="F28" s="578">
        <v>5.6</v>
      </c>
      <c r="G28" s="578"/>
      <c r="H28" s="321">
        <v>647704</v>
      </c>
      <c r="I28" s="579">
        <v>-4.8</v>
      </c>
      <c r="J28" s="579"/>
      <c r="K28" s="322">
        <v>-519818</v>
      </c>
    </row>
    <row r="29" spans="1:11" s="1" customFormat="1" ht="11.1" customHeight="1">
      <c r="A29" s="2"/>
      <c r="B29" s="318" t="s">
        <v>285</v>
      </c>
      <c r="C29" s="319"/>
      <c r="D29" s="320">
        <v>669488</v>
      </c>
      <c r="E29" s="321">
        <v>130608</v>
      </c>
      <c r="F29" s="578">
        <v>2.1</v>
      </c>
      <c r="G29" s="578"/>
      <c r="H29" s="321">
        <v>538880</v>
      </c>
      <c r="I29" s="579">
        <v>-16.8</v>
      </c>
      <c r="J29" s="579"/>
      <c r="K29" s="322">
        <v>-408272</v>
      </c>
    </row>
    <row r="30" spans="1:11" s="1" customFormat="1" ht="11.1" customHeight="1">
      <c r="A30" s="2"/>
      <c r="B30" s="318" t="s">
        <v>286</v>
      </c>
      <c r="C30" s="319"/>
      <c r="D30" s="320">
        <v>619562</v>
      </c>
      <c r="E30" s="321">
        <v>141876</v>
      </c>
      <c r="F30" s="578">
        <v>8.6</v>
      </c>
      <c r="G30" s="578"/>
      <c r="H30" s="321">
        <v>477686</v>
      </c>
      <c r="I30" s="579">
        <v>-11.4</v>
      </c>
      <c r="J30" s="579"/>
      <c r="K30" s="322">
        <v>-335810</v>
      </c>
    </row>
    <row r="31" spans="1:11" s="1" customFormat="1" ht="11.1" customHeight="1">
      <c r="A31" s="2"/>
      <c r="B31" s="318" t="s">
        <v>287</v>
      </c>
      <c r="C31" s="319"/>
      <c r="D31" s="320">
        <v>599117</v>
      </c>
      <c r="E31" s="321">
        <v>141283</v>
      </c>
      <c r="F31" s="578">
        <v>-0.4</v>
      </c>
      <c r="G31" s="578"/>
      <c r="H31" s="321">
        <v>457834</v>
      </c>
      <c r="I31" s="579">
        <v>-4.2</v>
      </c>
      <c r="J31" s="579"/>
      <c r="K31" s="322">
        <v>-316551</v>
      </c>
    </row>
    <row r="32" spans="1:11" s="1" customFormat="1" ht="11.1" customHeight="1">
      <c r="A32" s="2"/>
      <c r="B32" s="318" t="s">
        <v>288</v>
      </c>
      <c r="C32" s="319"/>
      <c r="D32" s="320">
        <v>710669</v>
      </c>
      <c r="E32" s="321">
        <v>176455</v>
      </c>
      <c r="F32" s="578">
        <v>24.9</v>
      </c>
      <c r="G32" s="578"/>
      <c r="H32" s="321">
        <v>534214</v>
      </c>
      <c r="I32" s="579">
        <v>16.7</v>
      </c>
      <c r="J32" s="579"/>
      <c r="K32" s="322">
        <v>-357759</v>
      </c>
    </row>
    <row r="33" spans="1:11" s="1" customFormat="1" ht="11.1" customHeight="1">
      <c r="A33" s="2"/>
      <c r="B33" s="318" t="s">
        <v>289</v>
      </c>
      <c r="C33" s="319"/>
      <c r="D33" s="320">
        <v>832209</v>
      </c>
      <c r="E33" s="321">
        <v>187978</v>
      </c>
      <c r="F33" s="578">
        <v>6.5</v>
      </c>
      <c r="G33" s="578"/>
      <c r="H33" s="321">
        <v>644230</v>
      </c>
      <c r="I33" s="579">
        <v>20.6</v>
      </c>
      <c r="J33" s="579"/>
      <c r="K33" s="322">
        <v>-456252</v>
      </c>
    </row>
    <row r="34" spans="1:11" s="1" customFormat="1" ht="11.1" customHeight="1">
      <c r="A34" s="2"/>
      <c r="B34" s="318" t="s">
        <v>290</v>
      </c>
      <c r="C34" s="319"/>
      <c r="D34" s="320">
        <v>890409</v>
      </c>
      <c r="E34" s="321">
        <v>186611</v>
      </c>
      <c r="F34" s="578">
        <v>-0.7</v>
      </c>
      <c r="G34" s="578"/>
      <c r="H34" s="321">
        <v>703798</v>
      </c>
      <c r="I34" s="579">
        <v>9.1999999999999993</v>
      </c>
      <c r="J34" s="579"/>
      <c r="K34" s="322">
        <v>-517188</v>
      </c>
    </row>
    <row r="35" spans="1:11" s="1" customFormat="1" ht="11.1" customHeight="1">
      <c r="A35" s="2"/>
      <c r="B35" s="318" t="s">
        <v>291</v>
      </c>
      <c r="C35" s="319"/>
      <c r="D35" s="320">
        <v>709182</v>
      </c>
      <c r="E35" s="321">
        <v>188257</v>
      </c>
      <c r="F35" s="578">
        <v>0.9</v>
      </c>
      <c r="G35" s="578"/>
      <c r="H35" s="321">
        <v>520925</v>
      </c>
      <c r="I35" s="579">
        <v>-26</v>
      </c>
      <c r="J35" s="579"/>
      <c r="K35" s="322">
        <v>-332668</v>
      </c>
    </row>
    <row r="36" spans="1:11" s="1" customFormat="1" ht="11.1" customHeight="1">
      <c r="A36" s="2"/>
      <c r="B36" s="318" t="s">
        <v>292</v>
      </c>
      <c r="C36" s="319"/>
      <c r="D36" s="320">
        <v>661584</v>
      </c>
      <c r="E36" s="321">
        <v>145010</v>
      </c>
      <c r="F36" s="578">
        <v>-23</v>
      </c>
      <c r="G36" s="578"/>
      <c r="H36" s="321">
        <v>516574</v>
      </c>
      <c r="I36" s="579">
        <v>-0.8</v>
      </c>
      <c r="J36" s="579"/>
      <c r="K36" s="322">
        <v>-371564</v>
      </c>
    </row>
    <row r="37" spans="1:11" s="1" customFormat="1" ht="11.1" customHeight="1">
      <c r="A37" s="2"/>
      <c r="B37" s="318" t="s">
        <v>293</v>
      </c>
      <c r="C37" s="319"/>
      <c r="D37" s="320">
        <v>852963.25699999987</v>
      </c>
      <c r="E37" s="321">
        <v>148793.68900000001</v>
      </c>
      <c r="F37" s="578">
        <v>2.6092607406385855</v>
      </c>
      <c r="G37" s="578"/>
      <c r="H37" s="321">
        <v>704169.56799999985</v>
      </c>
      <c r="I37" s="579">
        <v>36.315332943585979</v>
      </c>
      <c r="J37" s="579"/>
      <c r="K37" s="322">
        <v>-555375.87899999984</v>
      </c>
    </row>
    <row r="38" spans="1:11" s="1" customFormat="1" ht="11.1" customHeight="1">
      <c r="A38" s="2"/>
      <c r="B38" s="318" t="s">
        <v>294</v>
      </c>
      <c r="C38" s="319"/>
      <c r="D38" s="320">
        <v>835923</v>
      </c>
      <c r="E38" s="321">
        <v>168215</v>
      </c>
      <c r="F38" s="578">
        <v>13.052509908535157</v>
      </c>
      <c r="G38" s="578"/>
      <c r="H38" s="321">
        <v>667708</v>
      </c>
      <c r="I38" s="579">
        <v>-5.1779528194549673</v>
      </c>
      <c r="J38" s="579"/>
      <c r="K38" s="322">
        <v>-499493</v>
      </c>
    </row>
    <row r="39" spans="1:11" s="1" customFormat="1" ht="11.1" customHeight="1">
      <c r="A39" s="2"/>
      <c r="B39" s="318" t="s">
        <v>295</v>
      </c>
      <c r="C39" s="319"/>
      <c r="D39" s="320">
        <v>797931</v>
      </c>
      <c r="E39" s="321">
        <v>182603</v>
      </c>
      <c r="F39" s="578">
        <v>8.5530000000000008</v>
      </c>
      <c r="G39" s="578"/>
      <c r="H39" s="321">
        <v>615328</v>
      </c>
      <c r="I39" s="579">
        <v>-7.8440000000000003</v>
      </c>
      <c r="J39" s="579"/>
      <c r="K39" s="322">
        <v>-432725</v>
      </c>
    </row>
    <row r="40" spans="1:11" s="1" customFormat="1" ht="11.1" customHeight="1">
      <c r="A40" s="2"/>
      <c r="B40" s="318" t="s">
        <v>296</v>
      </c>
      <c r="C40" s="319"/>
      <c r="D40" s="320">
        <v>896108</v>
      </c>
      <c r="E40" s="321">
        <v>221966</v>
      </c>
      <c r="F40" s="578">
        <v>21.556600931999998</v>
      </c>
      <c r="G40" s="578"/>
      <c r="H40" s="321">
        <v>674142</v>
      </c>
      <c r="I40" s="579">
        <v>9.5581543500000006</v>
      </c>
      <c r="J40" s="579"/>
      <c r="K40" s="322">
        <v>-452176</v>
      </c>
    </row>
    <row r="41" spans="1:11" s="1" customFormat="1" ht="11.1" customHeight="1">
      <c r="A41" s="2"/>
      <c r="B41" s="318" t="s">
        <v>297</v>
      </c>
      <c r="C41" s="319"/>
      <c r="D41" s="320">
        <v>1055202</v>
      </c>
      <c r="E41" s="321">
        <v>248224</v>
      </c>
      <c r="F41" s="578">
        <v>11.8</v>
      </c>
      <c r="G41" s="578"/>
      <c r="H41" s="321">
        <v>806978</v>
      </c>
      <c r="I41" s="579">
        <v>19.7</v>
      </c>
      <c r="J41" s="579"/>
      <c r="K41" s="322">
        <v>-558754</v>
      </c>
    </row>
    <row r="42" spans="1:11" s="1" customFormat="1" ht="11.1" customHeight="1">
      <c r="A42" s="2"/>
      <c r="B42" s="318" t="s">
        <v>298</v>
      </c>
      <c r="C42" s="319"/>
      <c r="D42" s="320">
        <v>1391477.77</v>
      </c>
      <c r="E42" s="321">
        <v>295921.55499999999</v>
      </c>
      <c r="F42" s="578">
        <v>19.215699999999998</v>
      </c>
      <c r="G42" s="578"/>
      <c r="H42" s="321">
        <v>1095556.2150000001</v>
      </c>
      <c r="I42" s="579">
        <v>35.760330000000003</v>
      </c>
      <c r="J42" s="579"/>
      <c r="K42" s="322">
        <v>-799634.66</v>
      </c>
    </row>
    <row r="43" spans="1:11" s="1" customFormat="1" ht="11.1" customHeight="1">
      <c r="A43" s="2"/>
      <c r="B43" s="318" t="s">
        <v>299</v>
      </c>
      <c r="C43" s="319"/>
      <c r="D43" s="320">
        <v>1756480</v>
      </c>
      <c r="E43" s="321">
        <v>370975</v>
      </c>
      <c r="F43" s="578">
        <v>25.4</v>
      </c>
      <c r="G43" s="578"/>
      <c r="H43" s="321">
        <v>1385505</v>
      </c>
      <c r="I43" s="579">
        <v>26.5</v>
      </c>
      <c r="J43" s="579"/>
      <c r="K43" s="322">
        <v>-1014530</v>
      </c>
    </row>
    <row r="44" spans="1:11" s="1" customFormat="1" ht="11.1" customHeight="1">
      <c r="A44" s="2"/>
      <c r="B44" s="318" t="s">
        <v>300</v>
      </c>
      <c r="C44" s="319"/>
      <c r="D44" s="320">
        <v>1846875</v>
      </c>
      <c r="E44" s="321">
        <v>466313</v>
      </c>
      <c r="F44" s="578">
        <v>25.7</v>
      </c>
      <c r="G44" s="578"/>
      <c r="H44" s="321">
        <v>1380562</v>
      </c>
      <c r="I44" s="579">
        <v>-0.4</v>
      </c>
      <c r="J44" s="579"/>
      <c r="K44" s="322">
        <v>-914249</v>
      </c>
    </row>
    <row r="45" spans="1:11" s="1" customFormat="1" ht="11.1" customHeight="1">
      <c r="A45" s="2"/>
      <c r="B45" s="318" t="s">
        <v>301</v>
      </c>
      <c r="C45" s="319"/>
      <c r="D45" s="320">
        <v>2337426</v>
      </c>
      <c r="E45" s="321">
        <v>563874</v>
      </c>
      <c r="F45" s="578">
        <v>20.922103870370037</v>
      </c>
      <c r="G45" s="578"/>
      <c r="H45" s="321">
        <v>1773552</v>
      </c>
      <c r="I45" s="579">
        <v>28.465964198611999</v>
      </c>
      <c r="J45" s="579"/>
      <c r="K45" s="322">
        <v>-1209676.719</v>
      </c>
    </row>
    <row r="46" spans="1:11" s="1" customFormat="1" ht="11.1" customHeight="1">
      <c r="A46" s="2"/>
      <c r="B46" s="318" t="s">
        <v>302</v>
      </c>
      <c r="C46" s="319"/>
      <c r="D46" s="320">
        <v>1194386</v>
      </c>
      <c r="E46" s="321">
        <v>306129</v>
      </c>
      <c r="F46" s="578">
        <v>-45.709639663455405</v>
      </c>
      <c r="G46" s="578"/>
      <c r="H46" s="321">
        <v>888256</v>
      </c>
      <c r="I46" s="579">
        <v>-49.916540986675329</v>
      </c>
      <c r="J46" s="579"/>
      <c r="K46" s="322">
        <v>-582127</v>
      </c>
    </row>
    <row r="47" spans="1:11" s="1" customFormat="1" ht="11.1" customHeight="1">
      <c r="A47" s="2"/>
      <c r="B47" s="318" t="s">
        <v>303</v>
      </c>
      <c r="C47" s="319"/>
      <c r="D47" s="320">
        <v>1615695</v>
      </c>
      <c r="E47" s="321">
        <v>401649</v>
      </c>
      <c r="F47" s="578">
        <v>31.202305153469101</v>
      </c>
      <c r="G47" s="578"/>
      <c r="H47" s="321">
        <v>1214047</v>
      </c>
      <c r="I47" s="579">
        <v>36.677517256229301</v>
      </c>
      <c r="J47" s="579"/>
      <c r="K47" s="322">
        <v>-812398</v>
      </c>
    </row>
    <row r="48" spans="1:11" s="1" customFormat="1" ht="11.1" customHeight="1">
      <c r="A48" s="2"/>
      <c r="B48" s="318" t="s">
        <v>304</v>
      </c>
      <c r="C48" s="319"/>
      <c r="D48" s="320">
        <v>2240767</v>
      </c>
      <c r="E48" s="321">
        <v>497439</v>
      </c>
      <c r="F48" s="578">
        <v>23.849181748242898</v>
      </c>
      <c r="G48" s="578"/>
      <c r="H48" s="321">
        <v>1743328</v>
      </c>
      <c r="I48" s="579">
        <v>43.596417601624999</v>
      </c>
      <c r="J48" s="579"/>
      <c r="K48" s="322">
        <v>-1245889</v>
      </c>
    </row>
    <row r="49" spans="1:15" s="1" customFormat="1" ht="11.1" customHeight="1">
      <c r="A49" s="2"/>
      <c r="B49" s="318" t="s">
        <v>305</v>
      </c>
      <c r="C49" s="323"/>
      <c r="D49" s="324">
        <v>2539792</v>
      </c>
      <c r="E49" s="325">
        <v>482819</v>
      </c>
      <c r="F49" s="580">
        <v>-2.9390538337363949</v>
      </c>
      <c r="G49" s="580"/>
      <c r="H49" s="325">
        <v>2056973</v>
      </c>
      <c r="I49" s="579">
        <v>17.991164026505629</v>
      </c>
      <c r="J49" s="579"/>
      <c r="K49" s="324">
        <v>-1574154</v>
      </c>
    </row>
    <row r="50" spans="1:15" s="1" customFormat="1" ht="11.1" customHeight="1">
      <c r="A50" s="2"/>
      <c r="B50" s="318" t="s">
        <v>306</v>
      </c>
      <c r="C50" s="323"/>
      <c r="D50" s="324">
        <v>2789365.841</v>
      </c>
      <c r="E50" s="325">
        <v>514344.97100000002</v>
      </c>
      <c r="F50" s="573">
        <v>6.5295630453648243</v>
      </c>
      <c r="G50" s="573"/>
      <c r="H50" s="325">
        <v>2275020.87</v>
      </c>
      <c r="I50" s="574">
        <v>10.600424507273559</v>
      </c>
      <c r="J50" s="574"/>
      <c r="K50" s="324">
        <v>-1760675.8990000002</v>
      </c>
    </row>
    <row r="51" spans="1:15" s="1" customFormat="1" ht="11.1" customHeight="1">
      <c r="A51" s="2"/>
      <c r="B51" s="318" t="s">
        <v>307</v>
      </c>
      <c r="C51" s="6"/>
      <c r="D51" s="326">
        <v>3085956.7010000004</v>
      </c>
      <c r="E51" s="327">
        <v>554726.55000000005</v>
      </c>
      <c r="F51" s="573">
        <v>7.9</v>
      </c>
      <c r="G51" s="573"/>
      <c r="H51" s="327">
        <v>2531230.1510000001</v>
      </c>
      <c r="I51" s="574">
        <v>11.3</v>
      </c>
      <c r="J51" s="574"/>
      <c r="K51" s="328">
        <v>-1976504</v>
      </c>
    </row>
    <row r="52" spans="1:15" s="1" customFormat="1" ht="11.1" customHeight="1">
      <c r="A52" s="2"/>
      <c r="B52" s="318" t="s">
        <v>308</v>
      </c>
      <c r="C52" s="6"/>
      <c r="D52" s="326">
        <v>2093388.4419999998</v>
      </c>
      <c r="E52" s="327">
        <v>493655.13699999999</v>
      </c>
      <c r="F52" s="573">
        <v>-11</v>
      </c>
      <c r="G52" s="573"/>
      <c r="H52" s="327">
        <v>1599733.3049999999</v>
      </c>
      <c r="I52" s="574">
        <v>-36.799999999999997</v>
      </c>
      <c r="J52" s="574"/>
      <c r="K52" s="328">
        <v>-1106078.1680000001</v>
      </c>
    </row>
    <row r="53" spans="1:15" s="1" customFormat="1" ht="11.1" customHeight="1">
      <c r="A53" s="2"/>
      <c r="B53" s="318" t="s">
        <v>309</v>
      </c>
      <c r="C53" s="6"/>
      <c r="D53" s="326">
        <v>1603491.4790000001</v>
      </c>
      <c r="E53" s="327">
        <v>444353.23599999998</v>
      </c>
      <c r="F53" s="573">
        <v>-9.9871139394220592</v>
      </c>
      <c r="G53" s="573"/>
      <c r="H53" s="327">
        <v>1159138.243</v>
      </c>
      <c r="I53" s="574">
        <v>-27.541782159745679</v>
      </c>
      <c r="J53" s="574"/>
      <c r="K53" s="328">
        <v>-714785.00699999998</v>
      </c>
    </row>
    <row r="54" spans="1:15" s="1" customFormat="1" ht="11.1" customHeight="1">
      <c r="A54" s="2"/>
      <c r="B54" s="318" t="s">
        <v>310</v>
      </c>
      <c r="C54" s="6"/>
      <c r="D54" s="326">
        <v>1845867.7420000001</v>
      </c>
      <c r="E54" s="327">
        <v>464859.40700000001</v>
      </c>
      <c r="F54" s="576">
        <v>4.5999999999999996</v>
      </c>
      <c r="G54" s="576"/>
      <c r="H54" s="327">
        <v>1381008.335</v>
      </c>
      <c r="I54" s="577">
        <v>19.100000000000001</v>
      </c>
      <c r="J54" s="577"/>
      <c r="K54" s="328">
        <v>-916148.92799999996</v>
      </c>
    </row>
    <row r="55" spans="1:15" s="1" customFormat="1" ht="11.1" customHeight="1">
      <c r="A55" s="2"/>
      <c r="B55" s="318" t="s">
        <v>311</v>
      </c>
      <c r="C55" s="6"/>
      <c r="D55" s="326">
        <f>E55+H55</f>
        <v>2197760.085</v>
      </c>
      <c r="E55" s="327">
        <v>511130.25599999999</v>
      </c>
      <c r="F55" s="573">
        <v>10</v>
      </c>
      <c r="G55" s="466"/>
      <c r="H55" s="327">
        <v>1686629.8289999999</v>
      </c>
      <c r="I55" s="574">
        <v>22.1</v>
      </c>
      <c r="J55" s="469"/>
      <c r="K55" s="328">
        <f>E55-H55</f>
        <v>-1175499.5729999999</v>
      </c>
    </row>
    <row r="56" spans="1:15" s="1" customFormat="1" ht="11.1" customHeight="1">
      <c r="A56" s="2"/>
      <c r="B56" s="318" t="s">
        <v>312</v>
      </c>
      <c r="C56" s="6"/>
      <c r="D56" s="326">
        <f>E56+H56</f>
        <v>1847153.814</v>
      </c>
      <c r="E56" s="327">
        <v>439842.17</v>
      </c>
      <c r="F56" s="573">
        <f>86.1-100</f>
        <v>-13.900000000000006</v>
      </c>
      <c r="G56" s="466"/>
      <c r="H56" s="327">
        <v>1407311.6440000001</v>
      </c>
      <c r="I56" s="574">
        <f>83.4-100</f>
        <v>-16.599999999999994</v>
      </c>
      <c r="J56" s="469"/>
      <c r="K56" s="328">
        <f>E56-H56</f>
        <v>-967469.47400000016</v>
      </c>
    </row>
    <row r="57" spans="1:15" s="101" customFormat="1" ht="11.1" customHeight="1">
      <c r="A57" s="209"/>
      <c r="B57" s="318" t="s">
        <v>313</v>
      </c>
      <c r="C57" s="329"/>
      <c r="D57" s="326">
        <v>1339330</v>
      </c>
      <c r="E57" s="327">
        <v>369217</v>
      </c>
      <c r="F57" s="573">
        <v>-16.100000000000001</v>
      </c>
      <c r="G57" s="466"/>
      <c r="H57" s="327">
        <v>970113</v>
      </c>
      <c r="I57" s="574">
        <v>-31.1</v>
      </c>
      <c r="J57" s="469"/>
      <c r="K57" s="328">
        <v>-600896</v>
      </c>
    </row>
    <row r="58" spans="1:15" s="101" customFormat="1" ht="11.1" customHeight="1">
      <c r="A58" s="209"/>
      <c r="B58" s="330" t="s">
        <v>314</v>
      </c>
      <c r="C58" s="329"/>
      <c r="D58" s="331">
        <v>2116514</v>
      </c>
      <c r="E58" s="332">
        <v>750696</v>
      </c>
      <c r="F58" s="575">
        <v>103.32108218202305</v>
      </c>
      <c r="G58" s="575"/>
      <c r="H58" s="332">
        <v>1365817</v>
      </c>
      <c r="I58" s="575">
        <v>40.789475040536502</v>
      </c>
      <c r="J58" s="575"/>
      <c r="K58" s="332">
        <f>E58-H58</f>
        <v>-615121</v>
      </c>
      <c r="N58" s="571"/>
      <c r="O58" s="572"/>
    </row>
    <row r="59" spans="1:15" s="1" customFormat="1" ht="3.95" customHeight="1">
      <c r="A59" s="207"/>
      <c r="B59" s="102"/>
      <c r="C59" s="207"/>
      <c r="D59" s="333"/>
      <c r="E59" s="334"/>
      <c r="F59" s="573"/>
      <c r="G59" s="573"/>
      <c r="H59" s="35"/>
      <c r="I59" s="573"/>
      <c r="J59" s="573"/>
      <c r="K59" s="335"/>
      <c r="N59" s="571"/>
      <c r="O59" s="572"/>
    </row>
    <row r="60" spans="1:15" s="1" customFormat="1" ht="11.1" customHeight="1">
      <c r="A60" s="2"/>
      <c r="B60" s="9" t="s">
        <v>315</v>
      </c>
      <c r="C60" s="207"/>
      <c r="D60" s="336">
        <f>E60+H60</f>
        <v>142356</v>
      </c>
      <c r="E60" s="337">
        <v>48458</v>
      </c>
      <c r="F60" s="570">
        <v>35.482427936365923</v>
      </c>
      <c r="G60" s="570"/>
      <c r="H60" s="338">
        <v>93898</v>
      </c>
      <c r="I60" s="570">
        <v>-27.294267042462906</v>
      </c>
      <c r="J60" s="570"/>
      <c r="K60" s="327">
        <f>E60-H60</f>
        <v>-45440</v>
      </c>
      <c r="L60" s="335"/>
      <c r="N60" s="571"/>
      <c r="O60" s="572"/>
    </row>
    <row r="61" spans="1:15" s="1" customFormat="1" ht="11.1" customHeight="1">
      <c r="A61" s="2"/>
      <c r="B61" s="9" t="s">
        <v>316</v>
      </c>
      <c r="C61" s="207"/>
      <c r="D61" s="336">
        <f t="shared" ref="D61:D71" si="0">E61+H61</f>
        <v>154020</v>
      </c>
      <c r="E61" s="337">
        <v>52489</v>
      </c>
      <c r="F61" s="570">
        <v>33.305396825396826</v>
      </c>
      <c r="G61" s="570"/>
      <c r="H61" s="337">
        <v>101531</v>
      </c>
      <c r="I61" s="570">
        <v>-17.127698649145003</v>
      </c>
      <c r="J61" s="570"/>
      <c r="K61" s="327">
        <f t="shared" ref="K61:K71" si="1">E61-H61</f>
        <v>-49042</v>
      </c>
      <c r="L61" s="335"/>
      <c r="N61" s="571"/>
      <c r="O61" s="572"/>
    </row>
    <row r="62" spans="1:15" s="1" customFormat="1" ht="11.1" customHeight="1">
      <c r="A62" s="2"/>
      <c r="B62" s="9" t="s">
        <v>317</v>
      </c>
      <c r="C62" s="207"/>
      <c r="D62" s="336">
        <f t="shared" si="0"/>
        <v>164315</v>
      </c>
      <c r="E62" s="337">
        <v>68064</v>
      </c>
      <c r="F62" s="570">
        <v>80.857735026837446</v>
      </c>
      <c r="G62" s="570"/>
      <c r="H62" s="337">
        <v>96251</v>
      </c>
      <c r="I62" s="570">
        <v>-24.298837556824438</v>
      </c>
      <c r="J62" s="570"/>
      <c r="K62" s="327">
        <f t="shared" si="1"/>
        <v>-28187</v>
      </c>
      <c r="L62" s="335"/>
      <c r="N62" s="571"/>
      <c r="O62" s="572"/>
    </row>
    <row r="63" spans="1:15" s="1" customFormat="1" ht="11.1" customHeight="1">
      <c r="A63" s="2"/>
      <c r="B63" s="9" t="s">
        <v>318</v>
      </c>
      <c r="C63" s="207"/>
      <c r="D63" s="336">
        <f t="shared" si="0"/>
        <v>189968</v>
      </c>
      <c r="E63" s="337">
        <v>63701</v>
      </c>
      <c r="F63" s="570">
        <v>174.45497630331755</v>
      </c>
      <c r="G63" s="570"/>
      <c r="H63" s="337">
        <v>126267</v>
      </c>
      <c r="I63" s="570">
        <v>49.877146960722627</v>
      </c>
      <c r="J63" s="570"/>
      <c r="K63" s="327">
        <f t="shared" si="1"/>
        <v>-62566</v>
      </c>
      <c r="L63" s="335"/>
      <c r="N63" s="571"/>
      <c r="O63" s="572"/>
    </row>
    <row r="64" spans="1:15" s="1" customFormat="1" ht="11.1" customHeight="1">
      <c r="A64" s="2"/>
      <c r="B64" s="9" t="s">
        <v>319</v>
      </c>
      <c r="C64" s="207"/>
      <c r="D64" s="336">
        <f t="shared" si="0"/>
        <v>143629</v>
      </c>
      <c r="E64" s="337">
        <v>56289</v>
      </c>
      <c r="F64" s="570">
        <v>236.73725771715726</v>
      </c>
      <c r="G64" s="570"/>
      <c r="H64" s="337">
        <v>87340</v>
      </c>
      <c r="I64" s="570">
        <v>56.315996706876206</v>
      </c>
      <c r="J64" s="570"/>
      <c r="K64" s="327">
        <f t="shared" si="1"/>
        <v>-31051</v>
      </c>
      <c r="L64" s="335"/>
      <c r="N64" s="571"/>
      <c r="O64" s="572"/>
    </row>
    <row r="65" spans="1:15" s="1" customFormat="1" ht="11.1" customHeight="1">
      <c r="A65" s="2"/>
      <c r="B65" s="9" t="s">
        <v>320</v>
      </c>
      <c r="C65" s="207"/>
      <c r="D65" s="336">
        <f t="shared" si="0"/>
        <v>157713</v>
      </c>
      <c r="E65" s="337">
        <v>61959</v>
      </c>
      <c r="F65" s="570">
        <v>145.53776650550842</v>
      </c>
      <c r="G65" s="570"/>
      <c r="H65" s="337">
        <v>95754</v>
      </c>
      <c r="I65" s="570">
        <v>67.188727672725378</v>
      </c>
      <c r="J65" s="570"/>
      <c r="K65" s="327">
        <f t="shared" si="1"/>
        <v>-33795</v>
      </c>
      <c r="L65" s="335"/>
      <c r="N65" s="571"/>
      <c r="O65" s="572"/>
    </row>
    <row r="66" spans="1:15" s="1" customFormat="1" ht="11.1" customHeight="1">
      <c r="A66" s="2"/>
      <c r="B66" s="9" t="s">
        <v>321</v>
      </c>
      <c r="C66" s="207"/>
      <c r="D66" s="336">
        <f t="shared" si="0"/>
        <v>169174</v>
      </c>
      <c r="E66" s="337">
        <v>60193</v>
      </c>
      <c r="F66" s="570">
        <v>121.50137994480218</v>
      </c>
      <c r="G66" s="570"/>
      <c r="H66" s="337">
        <v>108981</v>
      </c>
      <c r="I66" s="570">
        <v>126.70841047617066</v>
      </c>
      <c r="J66" s="570"/>
      <c r="K66" s="327">
        <f t="shared" si="1"/>
        <v>-48788</v>
      </c>
      <c r="L66" s="335"/>
      <c r="N66" s="571"/>
      <c r="O66" s="572"/>
    </row>
    <row r="67" spans="1:15" s="1" customFormat="1" ht="11.1" customHeight="1">
      <c r="A67" s="2"/>
      <c r="B67" s="9" t="s">
        <v>322</v>
      </c>
      <c r="C67" s="207"/>
      <c r="D67" s="336">
        <f t="shared" si="0"/>
        <v>164292</v>
      </c>
      <c r="E67" s="337">
        <v>63475</v>
      </c>
      <c r="F67" s="570">
        <v>165.37480663907354</v>
      </c>
      <c r="G67" s="570"/>
      <c r="H67" s="337">
        <v>100817</v>
      </c>
      <c r="I67" s="570">
        <v>61.142190397033431</v>
      </c>
      <c r="J67" s="570"/>
      <c r="K67" s="327">
        <f t="shared" si="1"/>
        <v>-37342</v>
      </c>
      <c r="L67" s="335"/>
      <c r="N67" s="571"/>
      <c r="O67" s="572"/>
    </row>
    <row r="68" spans="1:15" s="1" customFormat="1" ht="11.1" customHeight="1">
      <c r="A68" s="2"/>
      <c r="B68" s="9" t="s">
        <v>323</v>
      </c>
      <c r="C68" s="207"/>
      <c r="D68" s="336">
        <f t="shared" si="0"/>
        <v>182713</v>
      </c>
      <c r="E68" s="337">
        <v>67550</v>
      </c>
      <c r="F68" s="570">
        <v>165.92394299661441</v>
      </c>
      <c r="G68" s="570"/>
      <c r="H68" s="337">
        <v>115163</v>
      </c>
      <c r="I68" s="570">
        <v>104.11009889759316</v>
      </c>
      <c r="J68" s="570"/>
      <c r="K68" s="327">
        <f t="shared" si="1"/>
        <v>-47613</v>
      </c>
      <c r="L68" s="335"/>
      <c r="N68" s="571"/>
      <c r="O68" s="572"/>
    </row>
    <row r="69" spans="1:15" s="1" customFormat="1" ht="11.1" customHeight="1">
      <c r="A69" s="2"/>
      <c r="B69" s="9" t="s">
        <v>324</v>
      </c>
      <c r="C69" s="207"/>
      <c r="D69" s="336">
        <f t="shared" si="0"/>
        <v>172943</v>
      </c>
      <c r="E69" s="337">
        <v>64608</v>
      </c>
      <c r="F69" s="570">
        <v>140.49134561697377</v>
      </c>
      <c r="G69" s="570"/>
      <c r="H69" s="337">
        <v>108335</v>
      </c>
      <c r="I69" s="570">
        <v>75.68027762462296</v>
      </c>
      <c r="J69" s="570"/>
      <c r="K69" s="327">
        <f t="shared" si="1"/>
        <v>-43727</v>
      </c>
      <c r="L69" s="335"/>
      <c r="N69" s="571"/>
      <c r="O69" s="572"/>
    </row>
    <row r="70" spans="1:15" s="1" customFormat="1" ht="11.1" customHeight="1">
      <c r="A70" s="2"/>
      <c r="B70" s="9" t="s">
        <v>325</v>
      </c>
      <c r="C70" s="207"/>
      <c r="D70" s="336">
        <f t="shared" si="0"/>
        <v>238962</v>
      </c>
      <c r="E70" s="337">
        <v>67735</v>
      </c>
      <c r="F70" s="570">
        <v>98.386199220923743</v>
      </c>
      <c r="G70" s="570"/>
      <c r="H70" s="337">
        <v>171227</v>
      </c>
      <c r="I70" s="570">
        <v>156.6929015815906</v>
      </c>
      <c r="J70" s="570"/>
      <c r="K70" s="327">
        <f t="shared" si="1"/>
        <v>-103492</v>
      </c>
      <c r="L70" s="335"/>
      <c r="N70" s="571"/>
      <c r="O70" s="572"/>
    </row>
    <row r="71" spans="1:15" s="1" customFormat="1" ht="11.1" customHeight="1">
      <c r="A71" s="2"/>
      <c r="B71" s="9" t="s">
        <v>326</v>
      </c>
      <c r="C71" s="207"/>
      <c r="D71" s="336">
        <f t="shared" si="0"/>
        <v>236429</v>
      </c>
      <c r="E71" s="337">
        <v>76176</v>
      </c>
      <c r="F71" s="570">
        <v>41.651635457537594</v>
      </c>
      <c r="G71" s="570"/>
      <c r="H71" s="337">
        <v>160253</v>
      </c>
      <c r="I71" s="570">
        <v>62.726441917140534</v>
      </c>
      <c r="J71" s="570"/>
      <c r="K71" s="327">
        <f t="shared" si="1"/>
        <v>-84077</v>
      </c>
      <c r="L71" s="335"/>
      <c r="N71" s="571"/>
      <c r="O71" s="572"/>
    </row>
    <row r="72" spans="1:15" s="1" customFormat="1" ht="3.75" customHeight="1" thickBot="1">
      <c r="A72" s="105"/>
      <c r="B72" s="117"/>
      <c r="C72" s="339"/>
      <c r="D72" s="222"/>
      <c r="E72" s="340"/>
      <c r="F72" s="340"/>
      <c r="G72" s="340"/>
      <c r="H72" s="340"/>
      <c r="I72" s="105"/>
      <c r="J72" s="105"/>
      <c r="K72" s="105"/>
    </row>
    <row r="73" spans="1:15" s="1" customFormat="1" ht="15" customHeight="1">
      <c r="A73" s="12" t="s">
        <v>327</v>
      </c>
      <c r="B73" s="2"/>
      <c r="C73" s="2"/>
      <c r="D73" s="2"/>
      <c r="E73" s="341"/>
      <c r="F73" s="341"/>
      <c r="G73" s="341"/>
      <c r="H73" s="341"/>
      <c r="I73" s="2"/>
      <c r="J73" s="2"/>
      <c r="K73" s="2"/>
    </row>
    <row r="74" spans="1:15">
      <c r="E74" s="342"/>
      <c r="H74" s="342"/>
    </row>
    <row r="75" spans="1:15">
      <c r="E75" s="342"/>
      <c r="H75" s="342"/>
    </row>
    <row r="76" spans="1:15">
      <c r="E76" s="342"/>
      <c r="H76" s="342"/>
    </row>
    <row r="77" spans="1:15">
      <c r="E77" s="342"/>
      <c r="H77" s="342"/>
    </row>
    <row r="78" spans="1:15">
      <c r="E78" s="342"/>
      <c r="H78" s="342"/>
    </row>
    <row r="79" spans="1:15">
      <c r="E79" s="342"/>
      <c r="H79" s="342"/>
    </row>
    <row r="80" spans="1:15">
      <c r="E80" s="342"/>
      <c r="H80" s="342"/>
    </row>
    <row r="81" spans="5:8">
      <c r="E81" s="342"/>
      <c r="H81" s="342"/>
    </row>
    <row r="82" spans="5:8">
      <c r="E82" s="342"/>
      <c r="H82" s="342"/>
    </row>
    <row r="83" spans="5:8">
      <c r="E83" s="342"/>
      <c r="H83" s="342"/>
    </row>
    <row r="84" spans="5:8">
      <c r="E84" s="342"/>
      <c r="H84" s="342"/>
    </row>
  </sheetData>
  <mergeCells count="132">
    <mergeCell ref="F17:G17"/>
    <mergeCell ref="I17:J17"/>
    <mergeCell ref="F18:G18"/>
    <mergeCell ref="I18:J18"/>
    <mergeCell ref="F19:G19"/>
    <mergeCell ref="I19:J19"/>
    <mergeCell ref="A3:K8"/>
    <mergeCell ref="A13:C15"/>
    <mergeCell ref="D13:D15"/>
    <mergeCell ref="E13:E15"/>
    <mergeCell ref="H13:H15"/>
    <mergeCell ref="K13:K15"/>
    <mergeCell ref="G14:G15"/>
    <mergeCell ref="J14:J15"/>
    <mergeCell ref="F23:G23"/>
    <mergeCell ref="I23:J23"/>
    <mergeCell ref="F24:G24"/>
    <mergeCell ref="I24:J24"/>
    <mergeCell ref="F25:G25"/>
    <mergeCell ref="I25:J25"/>
    <mergeCell ref="F20:G20"/>
    <mergeCell ref="I20:J20"/>
    <mergeCell ref="F21:G21"/>
    <mergeCell ref="I21:J21"/>
    <mergeCell ref="F22:G22"/>
    <mergeCell ref="I22:J22"/>
    <mergeCell ref="F29:G29"/>
    <mergeCell ref="I29:J29"/>
    <mergeCell ref="F30:G30"/>
    <mergeCell ref="I30:J30"/>
    <mergeCell ref="F31:G31"/>
    <mergeCell ref="I31:J31"/>
    <mergeCell ref="F26:G26"/>
    <mergeCell ref="I26:J26"/>
    <mergeCell ref="F27:G27"/>
    <mergeCell ref="I27:J27"/>
    <mergeCell ref="F28:G28"/>
    <mergeCell ref="I28:J28"/>
    <mergeCell ref="F35:G35"/>
    <mergeCell ref="I35:J35"/>
    <mergeCell ref="F36:G36"/>
    <mergeCell ref="I36:J36"/>
    <mergeCell ref="F37:G37"/>
    <mergeCell ref="I37:J37"/>
    <mergeCell ref="F32:G32"/>
    <mergeCell ref="I32:J32"/>
    <mergeCell ref="F33:G33"/>
    <mergeCell ref="I33:J33"/>
    <mergeCell ref="F34:G34"/>
    <mergeCell ref="I34:J34"/>
    <mergeCell ref="F41:G41"/>
    <mergeCell ref="I41:J41"/>
    <mergeCell ref="F42:G42"/>
    <mergeCell ref="I42:J42"/>
    <mergeCell ref="F43:G43"/>
    <mergeCell ref="I43:J43"/>
    <mergeCell ref="F38:G38"/>
    <mergeCell ref="I38:J38"/>
    <mergeCell ref="F39:G39"/>
    <mergeCell ref="I39:J39"/>
    <mergeCell ref="F40:G40"/>
    <mergeCell ref="I40:J40"/>
    <mergeCell ref="F47:G47"/>
    <mergeCell ref="I47:J47"/>
    <mergeCell ref="F48:G48"/>
    <mergeCell ref="I48:J48"/>
    <mergeCell ref="F49:G49"/>
    <mergeCell ref="I49:J49"/>
    <mergeCell ref="F44:G44"/>
    <mergeCell ref="I44:J44"/>
    <mergeCell ref="F45:G45"/>
    <mergeCell ref="I45:J45"/>
    <mergeCell ref="F46:G46"/>
    <mergeCell ref="I46:J46"/>
    <mergeCell ref="F53:G53"/>
    <mergeCell ref="I53:J53"/>
    <mergeCell ref="F54:G54"/>
    <mergeCell ref="I54:J54"/>
    <mergeCell ref="F55:G55"/>
    <mergeCell ref="I55:J55"/>
    <mergeCell ref="F50:G50"/>
    <mergeCell ref="I50:J50"/>
    <mergeCell ref="F51:G51"/>
    <mergeCell ref="I51:J51"/>
    <mergeCell ref="F52:G52"/>
    <mergeCell ref="I52:J52"/>
    <mergeCell ref="N58:O58"/>
    <mergeCell ref="F59:G59"/>
    <mergeCell ref="I59:J59"/>
    <mergeCell ref="N59:O59"/>
    <mergeCell ref="F60:G60"/>
    <mergeCell ref="I60:J60"/>
    <mergeCell ref="N60:O60"/>
    <mergeCell ref="F56:G56"/>
    <mergeCell ref="I56:J56"/>
    <mergeCell ref="F57:G57"/>
    <mergeCell ref="I57:J57"/>
    <mergeCell ref="F58:G58"/>
    <mergeCell ref="I58:J58"/>
    <mergeCell ref="F63:G63"/>
    <mergeCell ref="I63:J63"/>
    <mergeCell ref="N63:O63"/>
    <mergeCell ref="F64:G64"/>
    <mergeCell ref="I64:J64"/>
    <mergeCell ref="N64:O64"/>
    <mergeCell ref="F61:G61"/>
    <mergeCell ref="I61:J61"/>
    <mergeCell ref="N61:O61"/>
    <mergeCell ref="F62:G62"/>
    <mergeCell ref="I62:J62"/>
    <mergeCell ref="N62:O62"/>
    <mergeCell ref="F67:G67"/>
    <mergeCell ref="I67:J67"/>
    <mergeCell ref="N67:O67"/>
    <mergeCell ref="F68:G68"/>
    <mergeCell ref="I68:J68"/>
    <mergeCell ref="N68:O68"/>
    <mergeCell ref="F65:G65"/>
    <mergeCell ref="I65:J65"/>
    <mergeCell ref="N65:O65"/>
    <mergeCell ref="F66:G66"/>
    <mergeCell ref="I66:J66"/>
    <mergeCell ref="N66:O66"/>
    <mergeCell ref="F71:G71"/>
    <mergeCell ref="I71:J71"/>
    <mergeCell ref="N71:O71"/>
    <mergeCell ref="F69:G69"/>
    <mergeCell ref="I69:J69"/>
    <mergeCell ref="N69:O69"/>
    <mergeCell ref="F70:G70"/>
    <mergeCell ref="I70:J70"/>
    <mergeCell ref="N70:O70"/>
  </mergeCells>
  <phoneticPr fontId="5"/>
  <printOptions horizontalCentered="1"/>
  <pageMargins left="0.39370078740157483" right="0.39370078740157483" top="0.59055118110236227" bottom="0.59055118110236227" header="0.51181102362204722" footer="0.51181102362204722"/>
  <pageSetup paperSize="9" orientation="portrait" horizontalDpi="4294967293"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zoomScaleNormal="100" zoomScaleSheetLayoutView="100" workbookViewId="0"/>
  </sheetViews>
  <sheetFormatPr defaultRowHeight="12"/>
  <cols>
    <col min="1" max="2" width="1.25" style="173" customWidth="1"/>
    <col min="3" max="3" width="1.875" style="173" customWidth="1"/>
    <col min="4" max="4" width="3.75" style="173" customWidth="1"/>
    <col min="5" max="5" width="17.75" style="173" customWidth="1"/>
    <col min="6" max="6" width="1.25" style="173" customWidth="1"/>
    <col min="7" max="10" width="15.625" style="173" customWidth="1"/>
    <col min="11" max="11" width="11.375" style="173" bestFit="1" customWidth="1"/>
    <col min="12" max="16384" width="9" style="173"/>
  </cols>
  <sheetData>
    <row r="1" spans="1:14" ht="18" customHeight="1">
      <c r="A1" s="4" t="s">
        <v>328</v>
      </c>
      <c r="B1" s="4"/>
      <c r="F1" s="62"/>
      <c r="G1" s="4"/>
      <c r="H1" s="68"/>
      <c r="I1" s="68"/>
    </row>
    <row r="2" spans="1:14" ht="3.75" customHeight="1">
      <c r="A2" s="4"/>
      <c r="B2" s="4"/>
      <c r="F2" s="62"/>
      <c r="G2" s="4"/>
      <c r="H2" s="68"/>
      <c r="I2" s="68"/>
    </row>
    <row r="3" spans="1:14" s="40" customFormat="1" ht="11.1" customHeight="1">
      <c r="A3" s="40" t="s">
        <v>329</v>
      </c>
    </row>
    <row r="4" spans="1:14" ht="4.5" customHeight="1"/>
    <row r="5" spans="1:14" s="12" customFormat="1" ht="14.1" customHeight="1" thickBot="1">
      <c r="A5" s="12" t="s">
        <v>330</v>
      </c>
      <c r="G5" s="344"/>
    </row>
    <row r="6" spans="1:14" s="1" customFormat="1" ht="15.75" customHeight="1">
      <c r="A6" s="526" t="s">
        <v>331</v>
      </c>
      <c r="B6" s="526"/>
      <c r="C6" s="591"/>
      <c r="D6" s="591"/>
      <c r="E6" s="591"/>
      <c r="F6" s="491"/>
      <c r="G6" s="591" t="s">
        <v>267</v>
      </c>
      <c r="H6" s="591"/>
      <c r="I6" s="591" t="s">
        <v>268</v>
      </c>
      <c r="J6" s="491"/>
    </row>
    <row r="7" spans="1:14" s="1" customFormat="1" ht="15.75" customHeight="1">
      <c r="A7" s="592"/>
      <c r="B7" s="592"/>
      <c r="C7" s="593"/>
      <c r="D7" s="593"/>
      <c r="E7" s="593"/>
      <c r="F7" s="594"/>
      <c r="G7" s="345" t="s">
        <v>332</v>
      </c>
      <c r="H7" s="345" t="s">
        <v>333</v>
      </c>
      <c r="I7" s="345" t="s">
        <v>332</v>
      </c>
      <c r="J7" s="345" t="s">
        <v>333</v>
      </c>
    </row>
    <row r="8" spans="1:14" s="1" customFormat="1" ht="17.25" customHeight="1">
      <c r="A8" s="101"/>
      <c r="B8" s="511" t="s">
        <v>266</v>
      </c>
      <c r="C8" s="511"/>
      <c r="D8" s="511"/>
      <c r="E8" s="511"/>
      <c r="F8" s="346"/>
      <c r="G8" s="347">
        <v>369216828</v>
      </c>
      <c r="H8" s="347">
        <v>750696151</v>
      </c>
      <c r="I8" s="347">
        <v>970112961</v>
      </c>
      <c r="J8" s="347">
        <v>1365817111</v>
      </c>
      <c r="K8" s="348"/>
      <c r="L8" s="348"/>
      <c r="M8" s="348"/>
      <c r="N8" s="348"/>
    </row>
    <row r="9" spans="1:14" s="1" customFormat="1" ht="3.75" customHeight="1">
      <c r="B9" s="329"/>
      <c r="C9" s="329"/>
      <c r="D9" s="329"/>
      <c r="E9" s="329"/>
      <c r="F9" s="349"/>
      <c r="G9" s="350"/>
      <c r="H9" s="350"/>
      <c r="I9" s="350"/>
      <c r="J9" s="350"/>
    </row>
    <row r="10" spans="1:14" s="1" customFormat="1" ht="13.5" customHeight="1">
      <c r="B10" s="329"/>
      <c r="C10" s="329"/>
      <c r="D10" s="496" t="s">
        <v>334</v>
      </c>
      <c r="E10" s="496"/>
      <c r="F10" s="349"/>
      <c r="G10" s="351">
        <v>227662875</v>
      </c>
      <c r="H10" s="351">
        <v>499204974</v>
      </c>
      <c r="I10" s="351">
        <v>186169856</v>
      </c>
      <c r="J10" s="351">
        <v>387347805</v>
      </c>
    </row>
    <row r="11" spans="1:14" s="1" customFormat="1" ht="12" customHeight="1">
      <c r="B11" s="6"/>
      <c r="C11" s="6"/>
      <c r="D11" s="69"/>
      <c r="E11" s="93" t="s">
        <v>335</v>
      </c>
      <c r="F11" s="323"/>
      <c r="G11" s="352">
        <v>22999091</v>
      </c>
      <c r="H11" s="352">
        <v>41962995</v>
      </c>
      <c r="I11" s="352">
        <v>68286601</v>
      </c>
      <c r="J11" s="352">
        <v>143245680</v>
      </c>
    </row>
    <row r="12" spans="1:14" s="1" customFormat="1" ht="12" customHeight="1">
      <c r="B12" s="6"/>
      <c r="C12" s="6"/>
      <c r="D12" s="69"/>
      <c r="E12" s="93" t="s">
        <v>336</v>
      </c>
      <c r="F12" s="323"/>
      <c r="G12" s="352">
        <v>39542796</v>
      </c>
      <c r="H12" s="352">
        <v>91029445</v>
      </c>
      <c r="I12" s="352">
        <v>42914309</v>
      </c>
      <c r="J12" s="352">
        <v>81613935</v>
      </c>
    </row>
    <row r="13" spans="1:14" s="1" customFormat="1" ht="12" customHeight="1">
      <c r="B13" s="6"/>
      <c r="C13" s="6"/>
      <c r="D13" s="69"/>
      <c r="E13" s="93" t="s">
        <v>337</v>
      </c>
      <c r="F13" s="323"/>
      <c r="G13" s="352">
        <v>24058638</v>
      </c>
      <c r="H13" s="352">
        <v>46583494</v>
      </c>
      <c r="I13" s="352">
        <v>5198560</v>
      </c>
      <c r="J13" s="352">
        <v>15607683</v>
      </c>
    </row>
    <row r="14" spans="1:14" s="1" customFormat="1" ht="12" customHeight="1">
      <c r="B14" s="6"/>
      <c r="C14" s="6"/>
      <c r="D14" s="69"/>
      <c r="E14" s="93" t="s">
        <v>338</v>
      </c>
      <c r="F14" s="323"/>
      <c r="G14" s="352">
        <v>13554660</v>
      </c>
      <c r="H14" s="352">
        <v>52036687</v>
      </c>
      <c r="I14" s="352">
        <v>320401</v>
      </c>
      <c r="J14" s="352">
        <v>3153021</v>
      </c>
    </row>
    <row r="15" spans="1:14" s="1" customFormat="1" ht="12" customHeight="1">
      <c r="B15" s="6"/>
      <c r="C15" s="6"/>
      <c r="D15" s="69"/>
      <c r="E15" s="93" t="s">
        <v>339</v>
      </c>
      <c r="F15" s="323"/>
      <c r="G15" s="352">
        <v>15452869</v>
      </c>
      <c r="H15" s="352">
        <v>20890976</v>
      </c>
      <c r="I15" s="352">
        <v>2302882</v>
      </c>
      <c r="J15" s="352">
        <v>5105666</v>
      </c>
    </row>
    <row r="16" spans="1:14" s="1" customFormat="1" ht="12" customHeight="1">
      <c r="B16" s="6"/>
      <c r="C16" s="6"/>
      <c r="D16" s="69"/>
      <c r="E16" s="93" t="s">
        <v>340</v>
      </c>
      <c r="F16" s="323"/>
      <c r="G16" s="352">
        <v>20345253</v>
      </c>
      <c r="H16" s="352">
        <v>43550657</v>
      </c>
      <c r="I16" s="352">
        <v>2148411</v>
      </c>
      <c r="J16" s="352">
        <v>6327963</v>
      </c>
    </row>
    <row r="17" spans="2:10" s="1" customFormat="1" ht="12" customHeight="1">
      <c r="B17" s="6"/>
      <c r="C17" s="6"/>
      <c r="D17" s="69"/>
      <c r="E17" s="93" t="s">
        <v>341</v>
      </c>
      <c r="F17" s="323"/>
      <c r="G17" s="352">
        <v>10976586</v>
      </c>
      <c r="H17" s="352">
        <v>66491937</v>
      </c>
      <c r="I17" s="352">
        <v>953029</v>
      </c>
      <c r="J17" s="352">
        <v>3244688</v>
      </c>
    </row>
    <row r="18" spans="2:10" s="1" customFormat="1" ht="12" customHeight="1">
      <c r="B18" s="6"/>
      <c r="C18" s="6"/>
      <c r="D18" s="69"/>
      <c r="E18" s="93" t="s">
        <v>342</v>
      </c>
      <c r="F18" s="323"/>
      <c r="G18" s="352">
        <v>33307777</v>
      </c>
      <c r="H18" s="352">
        <v>40998156</v>
      </c>
      <c r="I18" s="352">
        <v>38238823</v>
      </c>
      <c r="J18" s="352">
        <v>72161020</v>
      </c>
    </row>
    <row r="19" spans="2:10" s="1" customFormat="1" ht="12" customHeight="1">
      <c r="B19" s="6"/>
      <c r="C19" s="6"/>
      <c r="D19" s="69"/>
      <c r="E19" s="93" t="s">
        <v>343</v>
      </c>
      <c r="F19" s="323"/>
      <c r="G19" s="352">
        <v>78811</v>
      </c>
      <c r="H19" s="352">
        <v>39697</v>
      </c>
      <c r="I19" s="352">
        <v>11105047</v>
      </c>
      <c r="J19" s="352">
        <v>20011742</v>
      </c>
    </row>
    <row r="20" spans="2:10" s="1" customFormat="1" ht="12" customHeight="1">
      <c r="B20" s="6"/>
      <c r="C20" s="6"/>
      <c r="D20" s="69"/>
      <c r="E20" s="93" t="s">
        <v>344</v>
      </c>
      <c r="F20" s="323"/>
      <c r="G20" s="352">
        <v>6501095</v>
      </c>
      <c r="H20" s="352">
        <v>32324689</v>
      </c>
      <c r="I20" s="352">
        <v>386319</v>
      </c>
      <c r="J20" s="352">
        <v>3872112</v>
      </c>
    </row>
    <row r="21" spans="2:10" s="1" customFormat="1" ht="12" customHeight="1">
      <c r="B21" s="6"/>
      <c r="C21" s="6"/>
      <c r="D21" s="69"/>
      <c r="E21" s="93" t="s">
        <v>345</v>
      </c>
      <c r="F21" s="323"/>
      <c r="G21" s="352">
        <v>9097995</v>
      </c>
      <c r="H21" s="352">
        <v>18543175</v>
      </c>
      <c r="I21" s="352">
        <v>14056001</v>
      </c>
      <c r="J21" s="352">
        <v>30137844</v>
      </c>
    </row>
    <row r="22" spans="2:10" s="1" customFormat="1" ht="12" customHeight="1">
      <c r="B22" s="6"/>
      <c r="C22" s="6"/>
      <c r="D22" s="69"/>
      <c r="E22" s="93" t="s">
        <v>346</v>
      </c>
      <c r="F22" s="323"/>
      <c r="G22" s="352">
        <v>11736470</v>
      </c>
      <c r="H22" s="352">
        <v>16706006</v>
      </c>
      <c r="I22" s="352">
        <v>71398</v>
      </c>
      <c r="J22" s="352">
        <v>2468727</v>
      </c>
    </row>
    <row r="23" spans="2:10" s="1" customFormat="1" ht="12" customHeight="1">
      <c r="B23" s="6"/>
      <c r="C23" s="6"/>
      <c r="D23" s="69"/>
      <c r="E23" s="93" t="s">
        <v>347</v>
      </c>
      <c r="F23" s="323"/>
      <c r="G23" s="352">
        <v>4620831</v>
      </c>
      <c r="H23" s="352">
        <v>8845050</v>
      </c>
      <c r="I23" s="352">
        <v>5353</v>
      </c>
      <c r="J23" s="352">
        <v>88678</v>
      </c>
    </row>
    <row r="24" spans="2:10" s="1" customFormat="1" ht="3.75" customHeight="1">
      <c r="B24" s="6"/>
      <c r="C24" s="6"/>
      <c r="D24" s="69"/>
      <c r="E24" s="69"/>
      <c r="F24" s="323"/>
      <c r="G24" s="352"/>
      <c r="H24" s="352"/>
      <c r="I24" s="352"/>
      <c r="J24" s="352"/>
    </row>
    <row r="25" spans="2:10" s="1" customFormat="1" ht="13.5" customHeight="1">
      <c r="B25" s="6"/>
      <c r="C25" s="6"/>
      <c r="D25" s="496" t="s">
        <v>348</v>
      </c>
      <c r="E25" s="496"/>
      <c r="F25" s="349"/>
      <c r="G25" s="351">
        <v>56496270</v>
      </c>
      <c r="H25" s="351">
        <v>52295241</v>
      </c>
      <c r="I25" s="351">
        <v>185591677</v>
      </c>
      <c r="J25" s="351">
        <v>141567997</v>
      </c>
    </row>
    <row r="26" spans="2:10" s="1" customFormat="1" ht="12" customHeight="1">
      <c r="B26" s="6"/>
      <c r="C26" s="6"/>
      <c r="D26" s="69"/>
      <c r="E26" s="93" t="s">
        <v>349</v>
      </c>
      <c r="F26" s="323"/>
      <c r="G26" s="352">
        <v>40520782</v>
      </c>
      <c r="H26" s="352">
        <v>14147569</v>
      </c>
      <c r="I26" s="352">
        <v>159503418</v>
      </c>
      <c r="J26" s="352">
        <v>100667305</v>
      </c>
    </row>
    <row r="27" spans="2:10" s="1" customFormat="1" ht="12" customHeight="1">
      <c r="B27" s="6"/>
      <c r="C27" s="6"/>
      <c r="D27" s="69"/>
      <c r="E27" s="93" t="s">
        <v>350</v>
      </c>
      <c r="F27" s="323"/>
      <c r="G27" s="352">
        <v>42501</v>
      </c>
      <c r="H27" s="352">
        <v>77276</v>
      </c>
      <c r="I27" s="352">
        <v>23717750</v>
      </c>
      <c r="J27" s="352">
        <v>38166378</v>
      </c>
    </row>
    <row r="28" spans="2:10" s="1" customFormat="1" ht="12" customHeight="1">
      <c r="B28" s="6"/>
      <c r="C28" s="6"/>
      <c r="D28" s="69"/>
      <c r="E28" s="93" t="s">
        <v>351</v>
      </c>
      <c r="F28" s="323"/>
      <c r="G28" s="352">
        <v>14624871</v>
      </c>
      <c r="H28" s="352">
        <v>32701020</v>
      </c>
      <c r="I28" s="352">
        <v>2363865</v>
      </c>
      <c r="J28" s="352">
        <v>2720046</v>
      </c>
    </row>
    <row r="29" spans="2:10" s="1" customFormat="1" ht="3.75" customHeight="1">
      <c r="B29" s="6"/>
      <c r="C29" s="6"/>
      <c r="D29" s="69"/>
      <c r="E29" s="69"/>
      <c r="F29" s="323"/>
      <c r="G29" s="352"/>
      <c r="H29" s="352"/>
      <c r="I29" s="352"/>
      <c r="J29" s="352"/>
    </row>
    <row r="30" spans="2:10" s="1" customFormat="1" ht="13.5" customHeight="1">
      <c r="B30" s="6"/>
      <c r="C30" s="6"/>
      <c r="D30" s="496" t="s">
        <v>352</v>
      </c>
      <c r="E30" s="496"/>
      <c r="F30" s="349"/>
      <c r="G30" s="351">
        <v>20447252</v>
      </c>
      <c r="H30" s="351">
        <v>43234149</v>
      </c>
      <c r="I30" s="351">
        <v>58899257</v>
      </c>
      <c r="J30" s="351">
        <v>191250403</v>
      </c>
    </row>
    <row r="31" spans="2:10" s="1" customFormat="1" ht="12" customHeight="1">
      <c r="B31" s="6"/>
      <c r="C31" s="6"/>
      <c r="D31" s="69"/>
      <c r="E31" s="93" t="s">
        <v>353</v>
      </c>
      <c r="F31" s="323"/>
      <c r="G31" s="352">
        <v>20042387</v>
      </c>
      <c r="H31" s="352">
        <v>39388584</v>
      </c>
      <c r="I31" s="352">
        <v>56949415</v>
      </c>
      <c r="J31" s="352">
        <v>187896286</v>
      </c>
    </row>
    <row r="32" spans="2:10" s="1" customFormat="1" ht="3.75" customHeight="1">
      <c r="B32" s="6"/>
      <c r="C32" s="6"/>
      <c r="D32" s="69"/>
      <c r="E32" s="69"/>
      <c r="F32" s="323"/>
      <c r="G32" s="352"/>
      <c r="H32" s="352"/>
      <c r="I32" s="352"/>
      <c r="J32" s="352"/>
    </row>
    <row r="33" spans="2:10" s="1" customFormat="1" ht="13.5" customHeight="1">
      <c r="B33" s="6"/>
      <c r="C33" s="6"/>
      <c r="D33" s="496" t="s">
        <v>354</v>
      </c>
      <c r="E33" s="496"/>
      <c r="F33" s="349"/>
      <c r="G33" s="351">
        <v>9499640</v>
      </c>
      <c r="H33" s="351">
        <v>18259274</v>
      </c>
      <c r="I33" s="351">
        <v>13333427</v>
      </c>
      <c r="J33" s="351">
        <v>33783606</v>
      </c>
    </row>
    <row r="34" spans="2:10" s="1" customFormat="1" ht="13.5" customHeight="1">
      <c r="B34" s="6"/>
      <c r="C34" s="6"/>
      <c r="D34" s="353"/>
      <c r="E34" s="86" t="s">
        <v>355</v>
      </c>
      <c r="F34" s="354"/>
      <c r="G34" s="352">
        <v>2144194</v>
      </c>
      <c r="H34" s="352">
        <v>6771535</v>
      </c>
      <c r="I34" s="352">
        <v>1877742</v>
      </c>
      <c r="J34" s="352">
        <v>6072953</v>
      </c>
    </row>
    <row r="35" spans="2:10" s="1" customFormat="1" ht="12" customHeight="1">
      <c r="B35" s="6"/>
      <c r="C35" s="6"/>
      <c r="D35" s="355"/>
      <c r="E35" s="86" t="s">
        <v>356</v>
      </c>
      <c r="F35" s="356"/>
      <c r="G35" s="352">
        <v>36472</v>
      </c>
      <c r="H35" s="352">
        <v>106672</v>
      </c>
      <c r="I35" s="352">
        <v>6608081</v>
      </c>
      <c r="J35" s="352">
        <v>22700851</v>
      </c>
    </row>
    <row r="36" spans="2:10" s="1" customFormat="1" ht="4.5" customHeight="1">
      <c r="B36" s="6"/>
      <c r="C36" s="6"/>
      <c r="D36" s="355"/>
      <c r="E36" s="355"/>
      <c r="F36" s="356"/>
      <c r="G36" s="352"/>
      <c r="H36" s="352"/>
      <c r="I36" s="352"/>
      <c r="J36" s="352"/>
    </row>
    <row r="37" spans="2:10" s="1" customFormat="1" ht="13.5" customHeight="1">
      <c r="B37" s="6"/>
      <c r="C37" s="6"/>
      <c r="D37" s="495" t="s">
        <v>357</v>
      </c>
      <c r="E37" s="495"/>
      <c r="F37" s="354"/>
      <c r="G37" s="351">
        <v>32374301</v>
      </c>
      <c r="H37" s="351">
        <v>84819846</v>
      </c>
      <c r="I37" s="351">
        <v>8999825</v>
      </c>
      <c r="J37" s="351">
        <v>38593728</v>
      </c>
    </row>
    <row r="38" spans="2:10" s="1" customFormat="1" ht="12" customHeight="1">
      <c r="B38" s="6"/>
      <c r="C38" s="6"/>
      <c r="D38" s="355"/>
      <c r="E38" s="86" t="s">
        <v>358</v>
      </c>
      <c r="F38" s="356"/>
      <c r="G38" s="352">
        <v>4340550</v>
      </c>
      <c r="H38" s="352">
        <v>10584435</v>
      </c>
      <c r="I38" s="352">
        <v>1033942</v>
      </c>
      <c r="J38" s="352">
        <v>4074960</v>
      </c>
    </row>
    <row r="39" spans="2:10" s="1" customFormat="1" ht="12" customHeight="1">
      <c r="B39" s="6"/>
      <c r="C39" s="6"/>
      <c r="D39" s="355"/>
      <c r="E39" s="86" t="s">
        <v>359</v>
      </c>
      <c r="F39" s="356"/>
      <c r="G39" s="352">
        <v>3760805</v>
      </c>
      <c r="H39" s="352">
        <v>14332534</v>
      </c>
      <c r="I39" s="352">
        <v>138443</v>
      </c>
      <c r="J39" s="352">
        <v>1490580</v>
      </c>
    </row>
    <row r="40" spans="2:10" s="1" customFormat="1" ht="12" customHeight="1">
      <c r="B40" s="6"/>
      <c r="C40" s="6"/>
      <c r="D40" s="355"/>
      <c r="E40" s="86" t="s">
        <v>360</v>
      </c>
      <c r="F40" s="356"/>
      <c r="G40" s="352">
        <v>1628160</v>
      </c>
      <c r="H40" s="352">
        <v>5552365</v>
      </c>
      <c r="I40" s="352">
        <v>868075</v>
      </c>
      <c r="J40" s="352">
        <v>4992820</v>
      </c>
    </row>
    <row r="41" spans="2:10" s="1" customFormat="1" ht="12" customHeight="1">
      <c r="B41" s="6"/>
      <c r="C41" s="6"/>
      <c r="D41" s="69"/>
      <c r="E41" s="93" t="s">
        <v>361</v>
      </c>
      <c r="F41" s="323"/>
      <c r="G41" s="352">
        <v>8941014</v>
      </c>
      <c r="H41" s="352">
        <v>19214947</v>
      </c>
      <c r="I41" s="352">
        <v>1383729</v>
      </c>
      <c r="J41" s="352">
        <v>6442534</v>
      </c>
    </row>
    <row r="42" spans="2:10" s="1" customFormat="1" ht="3.75" customHeight="1">
      <c r="B42" s="6"/>
      <c r="C42" s="6"/>
      <c r="D42" s="69"/>
      <c r="E42" s="69"/>
      <c r="F42" s="323"/>
      <c r="G42" s="352"/>
      <c r="H42" s="352"/>
      <c r="I42" s="352"/>
      <c r="J42" s="352"/>
    </row>
    <row r="43" spans="2:10" s="1" customFormat="1" ht="13.5" customHeight="1">
      <c r="B43" s="6"/>
      <c r="C43" s="6"/>
      <c r="D43" s="496" t="s">
        <v>362</v>
      </c>
      <c r="E43" s="496"/>
      <c r="F43" s="349"/>
      <c r="G43" s="351">
        <v>4423658</v>
      </c>
      <c r="H43" s="351">
        <v>14284517</v>
      </c>
      <c r="I43" s="351">
        <v>41454868</v>
      </c>
      <c r="J43" s="351">
        <v>37823054</v>
      </c>
    </row>
    <row r="44" spans="2:10" s="1" customFormat="1" ht="12" customHeight="1">
      <c r="B44" s="6"/>
      <c r="C44" s="6"/>
      <c r="D44" s="69"/>
      <c r="E44" s="93" t="s">
        <v>363</v>
      </c>
      <c r="F44" s="323"/>
      <c r="G44" s="352">
        <v>910757</v>
      </c>
      <c r="H44" s="352">
        <v>1381584</v>
      </c>
      <c r="I44" s="352">
        <v>34086763</v>
      </c>
      <c r="J44" s="352">
        <v>31001123</v>
      </c>
    </row>
    <row r="45" spans="2:10" s="101" customFormat="1" ht="12" customHeight="1">
      <c r="B45" s="357"/>
      <c r="C45" s="357"/>
      <c r="D45" s="83"/>
      <c r="E45" s="139" t="s">
        <v>364</v>
      </c>
      <c r="F45" s="349"/>
      <c r="G45" s="351">
        <v>29622056</v>
      </c>
      <c r="H45" s="351">
        <v>81662175</v>
      </c>
      <c r="I45" s="351">
        <v>5251806</v>
      </c>
      <c r="J45" s="351">
        <v>29152057</v>
      </c>
    </row>
    <row r="46" spans="2:10" s="1" customFormat="1" ht="3.75" customHeight="1">
      <c r="B46" s="6"/>
      <c r="C46" s="6"/>
      <c r="D46" s="69"/>
      <c r="E46" s="93"/>
      <c r="F46" s="323"/>
      <c r="G46" s="352"/>
      <c r="H46" s="352"/>
      <c r="I46" s="352"/>
      <c r="J46" s="352"/>
    </row>
    <row r="47" spans="2:10" s="1" customFormat="1" ht="13.5" customHeight="1">
      <c r="B47" s="6"/>
      <c r="C47" s="6"/>
      <c r="D47" s="496" t="s">
        <v>365</v>
      </c>
      <c r="E47" s="496"/>
      <c r="F47" s="349"/>
      <c r="G47" s="351">
        <v>1973753</v>
      </c>
      <c r="H47" s="351">
        <v>12873125</v>
      </c>
      <c r="I47" s="351">
        <v>471836767</v>
      </c>
      <c r="J47" s="351">
        <v>523004309</v>
      </c>
    </row>
    <row r="48" spans="2:10" s="1" customFormat="1" ht="12" customHeight="1">
      <c r="B48" s="6"/>
      <c r="C48" s="6"/>
      <c r="D48" s="69"/>
      <c r="E48" s="93" t="s">
        <v>366</v>
      </c>
      <c r="F48" s="323"/>
      <c r="G48" s="352">
        <v>753289</v>
      </c>
      <c r="H48" s="352">
        <v>2195387</v>
      </c>
      <c r="I48" s="352">
        <v>128475567</v>
      </c>
      <c r="J48" s="352">
        <v>150694182</v>
      </c>
    </row>
    <row r="49" spans="1:10" s="1" customFormat="1" ht="12" customHeight="1">
      <c r="B49" s="6"/>
      <c r="C49" s="6"/>
      <c r="D49" s="69"/>
      <c r="E49" s="93" t="s">
        <v>367</v>
      </c>
      <c r="F49" s="323"/>
      <c r="G49" s="352">
        <v>43527</v>
      </c>
      <c r="H49" s="352">
        <v>115897</v>
      </c>
      <c r="I49" s="352">
        <v>56995458</v>
      </c>
      <c r="J49" s="352">
        <v>61296223</v>
      </c>
    </row>
    <row r="50" spans="1:10" s="1" customFormat="1" ht="12" customHeight="1">
      <c r="B50" s="6"/>
      <c r="C50" s="6"/>
      <c r="D50" s="69"/>
      <c r="E50" s="93" t="s">
        <v>368</v>
      </c>
      <c r="F50" s="323"/>
      <c r="G50" s="352">
        <v>86366</v>
      </c>
      <c r="H50" s="352">
        <v>686316</v>
      </c>
      <c r="I50" s="352">
        <v>43080517</v>
      </c>
      <c r="J50" s="352">
        <v>54800626</v>
      </c>
    </row>
    <row r="51" spans="1:10" s="1" customFormat="1" ht="12" customHeight="1">
      <c r="B51" s="6"/>
      <c r="C51" s="6"/>
      <c r="D51" s="69"/>
      <c r="E51" s="93" t="s">
        <v>369</v>
      </c>
      <c r="F51" s="323"/>
      <c r="G51" s="352">
        <v>8257</v>
      </c>
      <c r="H51" s="352">
        <v>116008</v>
      </c>
      <c r="I51" s="352">
        <v>52545323</v>
      </c>
      <c r="J51" s="352">
        <v>53647573</v>
      </c>
    </row>
    <row r="52" spans="1:10" s="1" customFormat="1" ht="12" customHeight="1">
      <c r="B52" s="6"/>
      <c r="C52" s="6"/>
      <c r="D52" s="69"/>
      <c r="E52" s="93" t="s">
        <v>370</v>
      </c>
      <c r="F52" s="323"/>
      <c r="G52" s="352">
        <v>889267</v>
      </c>
      <c r="H52" s="352">
        <v>8686732</v>
      </c>
      <c r="I52" s="352">
        <v>190192913</v>
      </c>
      <c r="J52" s="352">
        <v>198749273</v>
      </c>
    </row>
    <row r="53" spans="1:10" s="1" customFormat="1" ht="3.75" customHeight="1">
      <c r="B53" s="6"/>
      <c r="C53" s="6"/>
      <c r="D53" s="69"/>
      <c r="E53" s="69"/>
      <c r="F53" s="323"/>
      <c r="G53" s="352"/>
      <c r="H53" s="352"/>
      <c r="I53" s="352"/>
      <c r="J53" s="352"/>
    </row>
    <row r="54" spans="1:10" s="1" customFormat="1" ht="13.5" customHeight="1">
      <c r="B54" s="6"/>
      <c r="C54" s="6"/>
      <c r="D54" s="496" t="s">
        <v>371</v>
      </c>
      <c r="E54" s="496"/>
      <c r="F54" s="349"/>
      <c r="G54" s="351">
        <v>16339079</v>
      </c>
      <c r="H54" s="351">
        <v>25725025</v>
      </c>
      <c r="I54" s="351">
        <v>3827284</v>
      </c>
      <c r="J54" s="351">
        <v>12446209</v>
      </c>
    </row>
    <row r="55" spans="1:10" s="1" customFormat="1" ht="12" customHeight="1">
      <c r="B55" s="6"/>
      <c r="C55" s="6"/>
      <c r="D55" s="69"/>
      <c r="E55" s="93" t="s">
        <v>372</v>
      </c>
      <c r="F55" s="323"/>
      <c r="G55" s="352">
        <v>7241564</v>
      </c>
      <c r="H55" s="352">
        <v>10828447</v>
      </c>
      <c r="I55" s="352">
        <v>0</v>
      </c>
      <c r="J55" s="352">
        <v>11951</v>
      </c>
    </row>
    <row r="56" spans="1:10" ht="5.0999999999999996" customHeight="1" thickBot="1">
      <c r="A56" s="175"/>
      <c r="B56" s="184"/>
      <c r="C56" s="184"/>
      <c r="D56" s="184"/>
      <c r="E56" s="184"/>
      <c r="F56" s="358"/>
      <c r="G56" s="359"/>
      <c r="H56" s="184"/>
      <c r="I56" s="184"/>
      <c r="J56" s="184"/>
    </row>
    <row r="57" spans="1:10" s="1" customFormat="1" ht="14.1" customHeight="1">
      <c r="A57" s="360" t="s">
        <v>373</v>
      </c>
      <c r="B57" s="360"/>
    </row>
  </sheetData>
  <mergeCells count="12">
    <mergeCell ref="D54:E54"/>
    <mergeCell ref="A6:F7"/>
    <mergeCell ref="G6:H6"/>
    <mergeCell ref="I6:J6"/>
    <mergeCell ref="B8:E8"/>
    <mergeCell ref="D10:E10"/>
    <mergeCell ref="D25:E25"/>
    <mergeCell ref="D30:E30"/>
    <mergeCell ref="D33:E33"/>
    <mergeCell ref="D37:E37"/>
    <mergeCell ref="D43:E43"/>
    <mergeCell ref="D47:E47"/>
  </mergeCells>
  <phoneticPr fontId="5"/>
  <printOptions horizontalCentered="1"/>
  <pageMargins left="0.59055118110236227" right="0.59055118110236227" top="0.59055118110236227" bottom="0.59055118110236227" header="0.51181102362204722" footer="0.51181102362204722"/>
  <pageSetup paperSize="9"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目次</vt:lpstr>
      <vt:lpstr>6-1-1</vt:lpstr>
      <vt:lpstr>6-1-2</vt:lpstr>
      <vt:lpstr>6-1-3</vt:lpstr>
      <vt:lpstr>6-1-4</vt:lpstr>
      <vt:lpstr>6-2</vt:lpstr>
      <vt:lpstr>6-3</vt:lpstr>
      <vt:lpstr>6-4-1</vt:lpstr>
      <vt:lpstr>6-4-2</vt:lpstr>
      <vt:lpstr>6-4-3</vt:lpstr>
      <vt:lpstr>6-4-4</vt:lpstr>
      <vt:lpstr>6-4-5</vt:lpstr>
      <vt:lpstr>'6-1-1'!Print_Area</vt:lpstr>
      <vt:lpstr>'6-1-2'!Print_Area</vt:lpstr>
      <vt:lpstr>'6-1-3'!Print_Area</vt:lpstr>
      <vt:lpstr>'6-4-1'!Print_Area</vt:lpstr>
      <vt:lpstr>'6-4-2'!Print_Area</vt:lpstr>
      <vt:lpstr>'6-4-3'!Print_Area</vt:lpstr>
      <vt:lpstr>'6-4-4'!Print_Area</vt:lpstr>
      <vt:lpstr>'6-4-5'!Print_Area</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2023-04-20T04:50:12Z</cp:lastPrinted>
  <dcterms:created xsi:type="dcterms:W3CDTF">2001-08-02T02:41:04Z</dcterms:created>
  <dcterms:modified xsi:type="dcterms:W3CDTF">2023-04-21T04:18:50Z</dcterms:modified>
</cp:coreProperties>
</file>