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F:\企画部\05_調査統計担当\資料フォルダ\20_刊行物\02_堺市統計書\R04統計書\【完成版】HP掲載用\HP掲載用＜まとめ＞\"/>
    </mc:Choice>
  </mc:AlternateContent>
  <bookViews>
    <workbookView xWindow="32760" yWindow="32760" windowWidth="28755" windowHeight="7200"/>
  </bookViews>
  <sheets>
    <sheet name="目次" sheetId="3" r:id="rId1"/>
    <sheet name="14-1-1" sheetId="2" r:id="rId2"/>
    <sheet name="14-1-2" sheetId="4" r:id="rId3"/>
    <sheet name="14-1-3" sheetId="5" r:id="rId4"/>
    <sheet name="14-1-4" sheetId="6" r:id="rId5"/>
    <sheet name="14-1-5" sheetId="7" r:id="rId6"/>
    <sheet name="14-1-6" sheetId="8" r:id="rId7"/>
    <sheet name="14-1-7" sheetId="9" r:id="rId8"/>
    <sheet name="14-1-8" sheetId="10" r:id="rId9"/>
    <sheet name="14-1-9" sheetId="11" r:id="rId10"/>
    <sheet name="14-1-10" sheetId="12" r:id="rId11"/>
    <sheet name="14-1-11" sheetId="13" r:id="rId12"/>
    <sheet name="14-2-1" sheetId="14" r:id="rId13"/>
    <sheet name="14-2-2" sheetId="15" r:id="rId14"/>
    <sheet name="14-2-3" sheetId="17" r:id="rId15"/>
    <sheet name="14-2-4" sheetId="18" r:id="rId16"/>
    <sheet name="14-3" sheetId="19" r:id="rId17"/>
    <sheet name="14-4" sheetId="20" r:id="rId18"/>
    <sheet name="14-5" sheetId="21" r:id="rId19"/>
    <sheet name="14-6" sheetId="22" r:id="rId20"/>
    <sheet name="14-7" sheetId="23" r:id="rId21"/>
    <sheet name="14-8 " sheetId="24" r:id="rId22"/>
    <sheet name="14-9-1" sheetId="25" r:id="rId23"/>
    <sheet name="14-9-2" sheetId="26" r:id="rId24"/>
    <sheet name="14-10" sheetId="27" r:id="rId25"/>
    <sheet name="14-11" sheetId="28" r:id="rId26"/>
    <sheet name="14-12" sheetId="29" r:id="rId27"/>
    <sheet name="14-13" sheetId="30" r:id="rId28"/>
    <sheet name="14-14" sheetId="31" r:id="rId29"/>
    <sheet name="14-15 " sheetId="32" r:id="rId30"/>
    <sheet name="14-16-1 " sheetId="33" r:id="rId31"/>
    <sheet name="14-16-2" sheetId="34" r:id="rId32"/>
    <sheet name="14-16-3 " sheetId="35" r:id="rId33"/>
    <sheet name="14-17-1 " sheetId="36" r:id="rId34"/>
    <sheet name="14-17-2" sheetId="37" r:id="rId35"/>
    <sheet name="14-17-3" sheetId="38" r:id="rId36"/>
    <sheet name="14-18-1" sheetId="39" r:id="rId37"/>
    <sheet name="14-18-2" sheetId="40" r:id="rId38"/>
    <sheet name="14-18-3" sheetId="41" r:id="rId39"/>
    <sheet name="14-19-1" sheetId="42" r:id="rId40"/>
    <sheet name="14-19-2" sheetId="43" r:id="rId41"/>
    <sheet name="14-20-1" sheetId="44" r:id="rId42"/>
    <sheet name="14-20-2" sheetId="45" r:id="rId43"/>
    <sheet name="14-21" sheetId="46" r:id="rId44"/>
    <sheet name="14-22-1" sheetId="47" r:id="rId45"/>
    <sheet name="14-22-2" sheetId="48" r:id="rId46"/>
    <sheet name="14-22-3" sheetId="49" r:id="rId47"/>
    <sheet name="14-23-1" sheetId="50" r:id="rId48"/>
    <sheet name="14-23-2 " sheetId="51" r:id="rId49"/>
    <sheet name="14-24-1" sheetId="52" r:id="rId50"/>
    <sheet name="14-24-2 " sheetId="53" r:id="rId51"/>
    <sheet name="14-25-1" sheetId="54" r:id="rId52"/>
    <sheet name="14-25-2" sheetId="55" r:id="rId53"/>
    <sheet name="14-26" sheetId="56" r:id="rId54"/>
    <sheet name="14-27" sheetId="57" r:id="rId55"/>
    <sheet name="14-28 " sheetId="58" r:id="rId56"/>
    <sheet name="14-29" sheetId="59" r:id="rId57"/>
    <sheet name="14-30-1" sheetId="60" r:id="rId58"/>
    <sheet name="14-30-2 " sheetId="61" r:id="rId59"/>
    <sheet name="14-31" sheetId="62" r:id="rId60"/>
    <sheet name="14-32" sheetId="63" r:id="rId61"/>
    <sheet name="14-33" sheetId="64" r:id="rId62"/>
    <sheet name="14-34" sheetId="65" r:id="rId63"/>
  </sheets>
  <definedNames>
    <definedName name="_xlnm.Print_Area" localSheetId="24">'14-10'!$A$1:$K$21</definedName>
    <definedName name="_xlnm.Print_Area" localSheetId="25">'14-11'!$A$1:$F$16</definedName>
    <definedName name="_xlnm.Print_Area" localSheetId="26">'14-12'!$A$1:$G$13</definedName>
    <definedName name="_xlnm.Print_Area" localSheetId="28">'14-14'!$A$1:$K$22</definedName>
    <definedName name="_xlnm.Print_Area" localSheetId="30">'14-16-1 '!$A$1:$H$14</definedName>
    <definedName name="_xlnm.Print_Area" localSheetId="7">'14-1-7'!$A$1:$AG$56</definedName>
    <definedName name="_xlnm.Print_Area" localSheetId="33">'14-17-1 '!$A$1:$I$19</definedName>
    <definedName name="_xlnm.Print_Area" localSheetId="34">'14-17-2'!$A$1:$O$32</definedName>
    <definedName name="_xlnm.Print_Area" localSheetId="36">'14-18-1'!$A$1:$J$16</definedName>
    <definedName name="_xlnm.Print_Area" localSheetId="38">'14-18-3'!$A$1:$J$10</definedName>
    <definedName name="_xlnm.Print_Area" localSheetId="9">'14-1-9'!$A$1:$P$14</definedName>
    <definedName name="_xlnm.Print_Area" localSheetId="39">'14-19-1'!$A$1:$L$21</definedName>
    <definedName name="_xlnm.Print_Area" localSheetId="41">'14-20-1'!$A$1:$J$22</definedName>
    <definedName name="_xlnm.Print_Area" localSheetId="44">'14-22-1'!$A$1:$J$18</definedName>
    <definedName name="_xlnm.Print_Area" localSheetId="45">'14-22-2'!$A$1:$K$29</definedName>
    <definedName name="_xlnm.Print_Area" localSheetId="47">'14-23-1'!$A$1:$O$24</definedName>
    <definedName name="_xlnm.Print_Area" localSheetId="49">'14-24-1'!$A$1:$J$35</definedName>
    <definedName name="_xlnm.Print_Area" localSheetId="51">'14-25-1'!$A$1:$I$41</definedName>
    <definedName name="_xlnm.Print_Area" localSheetId="53">'14-26'!$A$1:$H$14</definedName>
    <definedName name="_xlnm.Print_Area" localSheetId="54">'14-27'!$A$1:$G$15</definedName>
    <definedName name="_xlnm.Print_Area" localSheetId="57">'14-30-1'!$A$1:$J$28</definedName>
    <definedName name="_xlnm.Print_Area" localSheetId="60">'14-32'!$A$1:$N$46</definedName>
    <definedName name="_xlnm.Print_Area" localSheetId="61">'14-33'!$A$1:$G$15</definedName>
    <definedName name="_xlnm.Print_Area" localSheetId="62">'14-34'!$A$1:$E$12</definedName>
    <definedName name="_xlnm.Print_Area" localSheetId="17">'14-4'!$A$1:$I$18</definedName>
    <definedName name="_xlnm.Print_Area" localSheetId="18">'14-5'!$A$1:$K$50</definedName>
    <definedName name="_xlnm.Print_Area" localSheetId="19">'14-6'!$A$1:$K$13</definedName>
    <definedName name="_xlnm.Print_Area" localSheetId="21">'14-8 '!$A$1:$AL$56</definedName>
    <definedName name="_xlnm.Print_Area" localSheetId="22">'14-9-1'!$A$1:$O$23</definedName>
    <definedName name="_xlnm.Print_Area" localSheetId="23">'14-9-2'!$A$1:$O$38</definedName>
  </definedNames>
  <calcPr calcId="162913"/>
</workbook>
</file>

<file path=xl/calcChain.xml><?xml version="1.0" encoding="utf-8"?>
<calcChain xmlns="http://schemas.openxmlformats.org/spreadsheetml/2006/main">
  <c r="M39" i="63" l="1"/>
  <c r="F29" i="63"/>
  <c r="M26" i="63"/>
  <c r="F9" i="63"/>
  <c r="F16" i="63"/>
  <c r="F11" i="63"/>
  <c r="C16" i="60"/>
  <c r="C15" i="60"/>
  <c r="C14" i="60"/>
  <c r="C12" i="60"/>
  <c r="C11" i="60"/>
  <c r="G19" i="55"/>
  <c r="F19" i="55"/>
  <c r="E19" i="55"/>
  <c r="D19" i="55"/>
  <c r="C19" i="55"/>
  <c r="H10" i="55"/>
  <c r="G10" i="55"/>
  <c r="F10" i="55"/>
  <c r="C10" i="55"/>
  <c r="E10" i="55"/>
  <c r="D10" i="55"/>
  <c r="H39" i="54"/>
  <c r="H38" i="54"/>
  <c r="C23" i="54"/>
  <c r="C22" i="54"/>
  <c r="C19" i="54"/>
  <c r="C18" i="54"/>
  <c r="C17" i="54"/>
  <c r="C16" i="54"/>
  <c r="C15" i="54"/>
  <c r="C14" i="54"/>
  <c r="C13" i="54"/>
  <c r="C12" i="54"/>
  <c r="J10" i="53"/>
  <c r="C10" i="53"/>
  <c r="F19" i="52"/>
  <c r="C19" i="52"/>
  <c r="F18" i="52"/>
  <c r="C18" i="52"/>
  <c r="C10" i="51"/>
  <c r="N22" i="50"/>
  <c r="H22" i="50"/>
  <c r="F22" i="50"/>
  <c r="C22" i="50"/>
  <c r="N21" i="50"/>
  <c r="H21" i="50"/>
  <c r="C21" i="50"/>
  <c r="C18" i="50"/>
  <c r="C17" i="50"/>
  <c r="C15" i="50"/>
  <c r="C14" i="50"/>
  <c r="C13" i="50"/>
  <c r="C12" i="50"/>
  <c r="AR19" i="49"/>
  <c r="D14" i="48"/>
  <c r="D13" i="48"/>
  <c r="C16" i="47"/>
  <c r="O26" i="26"/>
  <c r="L26" i="26"/>
  <c r="J26" i="26"/>
  <c r="H26" i="26"/>
  <c r="F26" i="26"/>
  <c r="E26" i="26"/>
  <c r="E15" i="26"/>
  <c r="E13" i="26"/>
  <c r="E9" i="26"/>
  <c r="N9" i="26"/>
  <c r="M9" i="26"/>
  <c r="K9" i="26"/>
  <c r="I9" i="26"/>
  <c r="G9" i="26"/>
  <c r="D18" i="25"/>
  <c r="D14" i="25"/>
  <c r="N12" i="25"/>
  <c r="K12" i="25"/>
  <c r="J12" i="25"/>
  <c r="H12" i="25"/>
  <c r="G12" i="25"/>
  <c r="F12" i="25"/>
  <c r="E12" i="25"/>
  <c r="D12" i="25"/>
  <c r="I12" i="20"/>
  <c r="H12" i="20"/>
  <c r="G12" i="20"/>
  <c r="F12" i="20"/>
  <c r="E12" i="20"/>
  <c r="E113" i="15"/>
  <c r="E112" i="15"/>
  <c r="E111" i="15"/>
  <c r="E110" i="15"/>
  <c r="E109" i="15"/>
  <c r="E108" i="15"/>
  <c r="E106" i="15"/>
  <c r="E105" i="15"/>
  <c r="E104" i="15"/>
  <c r="E103" i="15"/>
  <c r="E102" i="15"/>
  <c r="E101" i="15"/>
  <c r="E100" i="15"/>
  <c r="E99" i="15"/>
  <c r="E98" i="15"/>
  <c r="E97" i="15"/>
  <c r="E96" i="15"/>
  <c r="E95" i="15"/>
  <c r="E94" i="15"/>
  <c r="E93" i="15"/>
  <c r="E92" i="15"/>
  <c r="E90" i="15"/>
  <c r="E89" i="15"/>
  <c r="E88" i="15"/>
  <c r="E87" i="15"/>
  <c r="E86" i="15"/>
  <c r="E85" i="15"/>
  <c r="E84" i="15"/>
  <c r="E83" i="15"/>
  <c r="E82" i="15"/>
  <c r="E81" i="15"/>
  <c r="E80" i="15"/>
  <c r="E79" i="15"/>
  <c r="E78" i="15"/>
  <c r="E77" i="15"/>
  <c r="E76" i="15"/>
  <c r="E75" i="15"/>
  <c r="E74" i="15"/>
  <c r="E73" i="15"/>
  <c r="E72" i="15"/>
  <c r="E70" i="15"/>
  <c r="E69" i="15"/>
  <c r="E68" i="15"/>
  <c r="E67" i="15"/>
  <c r="E66" i="15"/>
  <c r="E65" i="15"/>
  <c r="E64" i="15"/>
  <c r="E63" i="15"/>
  <c r="E62" i="15"/>
  <c r="E61" i="15"/>
  <c r="E60" i="15"/>
  <c r="E59" i="15"/>
  <c r="E58" i="15"/>
  <c r="E57" i="15"/>
  <c r="E9" i="18"/>
  <c r="E8" i="18"/>
  <c r="I6" i="18"/>
  <c r="H6" i="18"/>
  <c r="G6" i="18"/>
  <c r="F6" i="18"/>
  <c r="E6" i="18"/>
  <c r="E55" i="17"/>
  <c r="E54" i="17"/>
  <c r="E53" i="17"/>
  <c r="E51" i="17"/>
  <c r="E50" i="17"/>
  <c r="E49" i="17"/>
  <c r="E48" i="17"/>
  <c r="E47" i="17"/>
  <c r="E46" i="17"/>
  <c r="E45" i="17"/>
  <c r="E44" i="17"/>
  <c r="E42" i="17"/>
  <c r="E41" i="17"/>
  <c r="E40" i="17"/>
  <c r="E39" i="17"/>
  <c r="E38" i="17"/>
  <c r="E37" i="17"/>
  <c r="E36" i="17"/>
  <c r="E35" i="17"/>
  <c r="E34" i="17"/>
  <c r="E32" i="17"/>
  <c r="E31" i="17"/>
  <c r="E30" i="17"/>
  <c r="E29" i="17"/>
  <c r="E28" i="17"/>
  <c r="E27" i="17"/>
  <c r="E25" i="17"/>
  <c r="E24" i="17"/>
  <c r="E23" i="17"/>
  <c r="E22" i="17"/>
  <c r="E21" i="17"/>
  <c r="E20" i="17"/>
  <c r="E19" i="17"/>
  <c r="E18" i="17"/>
  <c r="E17" i="17"/>
  <c r="E16" i="17"/>
  <c r="E15" i="17"/>
  <c r="E13" i="17"/>
  <c r="E12" i="17"/>
  <c r="E11" i="17"/>
  <c r="E10" i="17"/>
  <c r="E9" i="17"/>
  <c r="E8" i="17"/>
  <c r="E7" i="17"/>
  <c r="H5" i="17"/>
  <c r="G5" i="17"/>
  <c r="F5" i="17"/>
  <c r="E5" i="17"/>
  <c r="E47" i="15"/>
  <c r="E46" i="15"/>
  <c r="E45" i="15"/>
  <c r="E44" i="15"/>
  <c r="E43" i="15"/>
  <c r="E42" i="15"/>
  <c r="E41" i="15"/>
  <c r="E40" i="15"/>
  <c r="E39" i="15"/>
  <c r="E37" i="15"/>
  <c r="E36" i="15"/>
  <c r="E35" i="15"/>
  <c r="E34" i="15"/>
  <c r="E33" i="15"/>
  <c r="E32" i="15"/>
  <c r="E31" i="15"/>
  <c r="E30" i="15"/>
  <c r="E29" i="15"/>
  <c r="E28" i="15"/>
  <c r="E27" i="15"/>
  <c r="E26" i="15"/>
  <c r="E25" i="15"/>
  <c r="E23" i="15"/>
  <c r="E22" i="15"/>
  <c r="E21" i="15"/>
  <c r="E20" i="15"/>
  <c r="E19" i="15"/>
  <c r="E18" i="15"/>
  <c r="E17" i="15"/>
  <c r="E16" i="15"/>
  <c r="E15" i="15"/>
  <c r="E14" i="15"/>
  <c r="E13" i="15"/>
  <c r="E12" i="15"/>
  <c r="E11" i="15"/>
  <c r="E10" i="15"/>
  <c r="E9" i="15"/>
  <c r="E8" i="15"/>
  <c r="D10" i="14"/>
  <c r="P21" i="13"/>
  <c r="O21" i="13"/>
  <c r="N21" i="13"/>
  <c r="M21" i="13"/>
  <c r="L21" i="13"/>
  <c r="K21" i="13"/>
  <c r="J21" i="13"/>
  <c r="I21" i="13"/>
  <c r="H21" i="13"/>
  <c r="L8" i="13"/>
  <c r="E11" i="8"/>
  <c r="E10" i="8"/>
  <c r="Q28" i="7"/>
  <c r="O28" i="7"/>
  <c r="M28" i="7"/>
  <c r="L28" i="7"/>
  <c r="J28" i="7"/>
  <c r="H28" i="7"/>
  <c r="F28" i="7"/>
  <c r="E28" i="7"/>
  <c r="D28" i="7"/>
  <c r="V12" i="7"/>
  <c r="U12" i="7"/>
  <c r="T12" i="7"/>
  <c r="P12" i="7"/>
  <c r="N12" i="7"/>
  <c r="K12" i="7"/>
  <c r="I12" i="7"/>
  <c r="G12" i="7"/>
  <c r="E12" i="7"/>
  <c r="D12" i="7"/>
  <c r="I8" i="7"/>
  <c r="G8" i="7"/>
  <c r="E8" i="7"/>
  <c r="S11" i="6"/>
  <c r="J11" i="6"/>
  <c r="J7" i="6"/>
  <c r="S10" i="6"/>
  <c r="J10" i="6"/>
  <c r="S9" i="6"/>
  <c r="J9" i="6"/>
  <c r="S8" i="6"/>
  <c r="J8" i="6"/>
  <c r="AG7" i="6"/>
  <c r="AB7" i="6"/>
  <c r="Y7" i="6"/>
  <c r="S7" i="6"/>
  <c r="R6" i="5"/>
  <c r="O6" i="5"/>
  <c r="N6" i="5"/>
</calcChain>
</file>

<file path=xl/sharedStrings.xml><?xml version="1.0" encoding="utf-8"?>
<sst xmlns="http://schemas.openxmlformats.org/spreadsheetml/2006/main" count="2768" uniqueCount="1235">
  <si>
    <t>年次</t>
  </si>
  <si>
    <t>園数</t>
  </si>
  <si>
    <t>学級数</t>
  </si>
  <si>
    <t>教員数</t>
  </si>
  <si>
    <t>職員数</t>
  </si>
  <si>
    <t>園</t>
  </si>
  <si>
    <t>児数</t>
  </si>
  <si>
    <t>前年度卒園者数</t>
  </si>
  <si>
    <t>総数</t>
  </si>
  <si>
    <t>本務者</t>
  </si>
  <si>
    <t>兼務者</t>
  </si>
  <si>
    <t>総</t>
  </si>
  <si>
    <t>数</t>
  </si>
  <si>
    <t>３歳</t>
  </si>
  <si>
    <t>４歳</t>
  </si>
  <si>
    <t>５歳</t>
  </si>
  <si>
    <t>男</t>
  </si>
  <si>
    <t>女</t>
  </si>
  <si>
    <t>市立</t>
  </si>
  <si>
    <t>市</t>
  </si>
  <si>
    <t>私立</t>
  </si>
  <si>
    <t>私</t>
  </si>
  <si>
    <t>資料：大阪府総務部統計課</t>
    <rPh sb="0" eb="2">
      <t>シリョウ</t>
    </rPh>
    <rPh sb="3" eb="6">
      <t>オオサカフ</t>
    </rPh>
    <rPh sb="6" eb="8">
      <t>ソウム</t>
    </rPh>
    <rPh sb="8" eb="9">
      <t>ブ</t>
    </rPh>
    <rPh sb="9" eb="11">
      <t>トウケイ</t>
    </rPh>
    <rPh sb="11" eb="12">
      <t>カ</t>
    </rPh>
    <phoneticPr fontId="20"/>
  </si>
  <si>
    <t>　　　14-1-1　幼　稚　園</t>
    <phoneticPr fontId="20"/>
  </si>
  <si>
    <t xml:space="preserve"> </t>
    <phoneticPr fontId="20"/>
  </si>
  <si>
    <t>各年５月１日現在</t>
    <phoneticPr fontId="20"/>
  </si>
  <si>
    <t>(本務者</t>
    <phoneticPr fontId="20"/>
  </si>
  <si>
    <t>のみ)</t>
    <phoneticPr fontId="20"/>
  </si>
  <si>
    <t>14－１　学校基本調査結果</t>
    <phoneticPr fontId="20"/>
  </si>
  <si>
    <t>　　　</t>
    <phoneticPr fontId="20"/>
  </si>
  <si>
    <t xml:space="preserve">        本表は文部科学省所管で実施される学校基本調査(基幹統計調査)の結果を表章したものである。
        数値には休校（園）を含む。</t>
    <rPh sb="8" eb="9">
      <t>ホン</t>
    </rPh>
    <rPh sb="9" eb="10">
      <t>ヒョウ</t>
    </rPh>
    <rPh sb="11" eb="13">
      <t>モンブ</t>
    </rPh>
    <rPh sb="13" eb="16">
      <t>カガクショウ</t>
    </rPh>
    <rPh sb="16" eb="18">
      <t>ショカン</t>
    </rPh>
    <rPh sb="19" eb="21">
      <t>ジッシ</t>
    </rPh>
    <rPh sb="24" eb="26">
      <t>ガッコウ</t>
    </rPh>
    <rPh sb="26" eb="28">
      <t>キホン</t>
    </rPh>
    <rPh sb="28" eb="30">
      <t>チョウサ</t>
    </rPh>
    <rPh sb="31" eb="33">
      <t>キカン</t>
    </rPh>
    <rPh sb="33" eb="35">
      <t>トウケイ</t>
    </rPh>
    <rPh sb="35" eb="37">
      <t>チョウサ</t>
    </rPh>
    <rPh sb="39" eb="41">
      <t>ケッカ</t>
    </rPh>
    <rPh sb="42" eb="43">
      <t>ヒョウ</t>
    </rPh>
    <rPh sb="43" eb="44">
      <t>ショウ</t>
    </rPh>
    <rPh sb="61" eb="63">
      <t>スウチ</t>
    </rPh>
    <rPh sb="65" eb="67">
      <t>キュウコウ</t>
    </rPh>
    <rPh sb="68" eb="69">
      <t>エン</t>
    </rPh>
    <rPh sb="71" eb="72">
      <t>フク</t>
    </rPh>
    <phoneticPr fontId="20"/>
  </si>
  <si>
    <t>30</t>
  </si>
  <si>
    <t>令和元年</t>
    <rPh sb="0" eb="2">
      <t>レイワ</t>
    </rPh>
    <rPh sb="2" eb="4">
      <t>ガンネン</t>
    </rPh>
    <phoneticPr fontId="20"/>
  </si>
  <si>
    <t>元</t>
    <rPh sb="0" eb="1">
      <t>ゲン</t>
    </rPh>
    <phoneticPr fontId="20"/>
  </si>
  <si>
    <t>２年</t>
    <rPh sb="1" eb="2">
      <t>ネン</t>
    </rPh>
    <phoneticPr fontId="20"/>
  </si>
  <si>
    <t>２</t>
    <phoneticPr fontId="20"/>
  </si>
  <si>
    <t>３年</t>
    <rPh sb="1" eb="2">
      <t>ネン</t>
    </rPh>
    <phoneticPr fontId="20"/>
  </si>
  <si>
    <t>３</t>
    <phoneticPr fontId="20"/>
  </si>
  <si>
    <t>４年</t>
    <rPh sb="1" eb="2">
      <t>ネン</t>
    </rPh>
    <phoneticPr fontId="20"/>
  </si>
  <si>
    <t>4</t>
    <phoneticPr fontId="20"/>
  </si>
  <si>
    <t>平成30年</t>
    <rPh sb="0" eb="2">
      <t>ヘイセイ</t>
    </rPh>
    <phoneticPr fontId="20"/>
  </si>
  <si>
    <t>　　　14-1-2　幼保連携型認定こども園</t>
    <rPh sb="10" eb="12">
      <t>ヨウホ</t>
    </rPh>
    <rPh sb="12" eb="15">
      <t>レンケイガタ</t>
    </rPh>
    <rPh sb="15" eb="17">
      <t>ニンテイ</t>
    </rPh>
    <rPh sb="20" eb="21">
      <t>エン</t>
    </rPh>
    <phoneticPr fontId="20"/>
  </si>
  <si>
    <t>児                           数</t>
    <phoneticPr fontId="20"/>
  </si>
  <si>
    <t>総　　　数</t>
    <rPh sb="4" eb="5">
      <t>スウ</t>
    </rPh>
    <phoneticPr fontId="20"/>
  </si>
  <si>
    <t>０歳</t>
    <phoneticPr fontId="20"/>
  </si>
  <si>
    <t>歳</t>
    <rPh sb="0" eb="1">
      <t>サイ</t>
    </rPh>
    <phoneticPr fontId="20"/>
  </si>
  <si>
    <t>２歳</t>
    <phoneticPr fontId="20"/>
  </si>
  <si>
    <t>30</t>
    <phoneticPr fontId="20"/>
  </si>
  <si>
    <t>令和元年</t>
    <rPh sb="0" eb="2">
      <t>レイワ</t>
    </rPh>
    <rPh sb="2" eb="3">
      <t>ガン</t>
    </rPh>
    <phoneticPr fontId="20"/>
  </si>
  <si>
    <t>元</t>
    <rPh sb="0" eb="1">
      <t>ゲン</t>
    </rPh>
    <phoneticPr fontId="20"/>
  </si>
  <si>
    <t>２</t>
  </si>
  <si>
    <t>３</t>
    <phoneticPr fontId="20"/>
  </si>
  <si>
    <t>４</t>
  </si>
  <si>
    <t>市</t>
    <rPh sb="0" eb="1">
      <t>シ</t>
    </rPh>
    <phoneticPr fontId="20"/>
  </si>
  <si>
    <t>私</t>
    <rPh sb="0" eb="1">
      <t>ワタシ</t>
    </rPh>
    <phoneticPr fontId="20"/>
  </si>
  <si>
    <t>　　　14-1-3　小　学　校</t>
    <phoneticPr fontId="20"/>
  </si>
  <si>
    <t xml:space="preserve">  </t>
    <phoneticPr fontId="20"/>
  </si>
  <si>
    <t>学校数</t>
  </si>
  <si>
    <t>教</t>
  </si>
  <si>
    <t>員数</t>
  </si>
  <si>
    <t>学校医等</t>
  </si>
  <si>
    <t>本校</t>
  </si>
  <si>
    <t>分校</t>
  </si>
  <si>
    <t>単式</t>
  </si>
  <si>
    <t>複式</t>
  </si>
  <si>
    <t>特別支援学級</t>
    <rPh sb="0" eb="2">
      <t>トクベツ</t>
    </rPh>
    <rPh sb="2" eb="4">
      <t>シエン</t>
    </rPh>
    <rPh sb="4" eb="6">
      <t>ガッキュウ</t>
    </rPh>
    <phoneticPr fontId="20"/>
  </si>
  <si>
    <t>学校医</t>
  </si>
  <si>
    <t>歯科医</t>
  </si>
  <si>
    <t>薬剤師</t>
  </si>
  <si>
    <t>30</t>
    <phoneticPr fontId="20"/>
  </si>
  <si>
    <t>３</t>
  </si>
  <si>
    <t>児</t>
  </si>
  <si>
    <t>童数</t>
    <phoneticPr fontId="20"/>
  </si>
  <si>
    <t>１年</t>
  </si>
  <si>
    <t>２年</t>
  </si>
  <si>
    <t>３年</t>
  </si>
  <si>
    <t>４年</t>
  </si>
  <si>
    <t>５年</t>
  </si>
  <si>
    <t>６年</t>
  </si>
  <si>
    <t>男</t>
    <rPh sb="0" eb="1">
      <t>オトコ</t>
    </rPh>
    <phoneticPr fontId="20"/>
  </si>
  <si>
    <t>女</t>
    <rPh sb="0" eb="1">
      <t>オンナ</t>
    </rPh>
    <phoneticPr fontId="20"/>
  </si>
  <si>
    <t>　　　14-1-4　中　学　校</t>
    <phoneticPr fontId="20"/>
  </si>
  <si>
    <t>総　数</t>
    <phoneticPr fontId="20"/>
  </si>
  <si>
    <t>本　校</t>
    <phoneticPr fontId="20"/>
  </si>
  <si>
    <t>分　校</t>
    <phoneticPr fontId="20"/>
  </si>
  <si>
    <t>単　式</t>
    <phoneticPr fontId="20"/>
  </si>
  <si>
    <t>複　式</t>
    <phoneticPr fontId="20"/>
  </si>
  <si>
    <t>平成30年</t>
    <rPh sb="0" eb="2">
      <t>ヘイセイ</t>
    </rPh>
    <rPh sb="4" eb="5">
      <t>ネン</t>
    </rPh>
    <phoneticPr fontId="4"/>
  </si>
  <si>
    <t>令和元年</t>
    <rPh sb="0" eb="2">
      <t>レイワ</t>
    </rPh>
    <rPh sb="2" eb="4">
      <t>ガンネン</t>
    </rPh>
    <phoneticPr fontId="4"/>
  </si>
  <si>
    <t>２年</t>
    <rPh sb="1" eb="2">
      <t>ネン</t>
    </rPh>
    <phoneticPr fontId="4"/>
  </si>
  <si>
    <t>３年</t>
    <rPh sb="1" eb="2">
      <t>ネン</t>
    </rPh>
    <phoneticPr fontId="4"/>
  </si>
  <si>
    <t>４年</t>
    <rPh sb="1" eb="2">
      <t>ネン</t>
    </rPh>
    <phoneticPr fontId="4"/>
  </si>
  <si>
    <t>生　　　　　　　　　　　　徒</t>
    <rPh sb="0" eb="1">
      <t>ショウ</t>
    </rPh>
    <rPh sb="13" eb="14">
      <t>タダ</t>
    </rPh>
    <phoneticPr fontId="20"/>
  </si>
  <si>
    <t>数</t>
    <rPh sb="0" eb="1">
      <t>カズ</t>
    </rPh>
    <phoneticPr fontId="20"/>
  </si>
  <si>
    <t>　前　年　度　卒　業　者　数　　</t>
    <rPh sb="1" eb="2">
      <t>マエ</t>
    </rPh>
    <rPh sb="3" eb="4">
      <t>トシ</t>
    </rPh>
    <rPh sb="5" eb="6">
      <t>タビ</t>
    </rPh>
    <rPh sb="7" eb="8">
      <t>ソツ</t>
    </rPh>
    <rPh sb="9" eb="10">
      <t>ギョウ</t>
    </rPh>
    <rPh sb="11" eb="12">
      <t>モノ</t>
    </rPh>
    <rPh sb="13" eb="14">
      <t>カズ</t>
    </rPh>
    <phoneticPr fontId="20"/>
  </si>
  <si>
    <t>総　　　数</t>
    <rPh sb="0" eb="1">
      <t>フサ</t>
    </rPh>
    <rPh sb="4" eb="5">
      <t>カズ</t>
    </rPh>
    <phoneticPr fontId="20"/>
  </si>
  <si>
    <t>１　　　年</t>
    <rPh sb="4" eb="5">
      <t>ネン</t>
    </rPh>
    <phoneticPr fontId="20"/>
  </si>
  <si>
    <t>年</t>
    <rPh sb="0" eb="1">
      <t>ネン</t>
    </rPh>
    <phoneticPr fontId="20"/>
  </si>
  <si>
    <t>３　　　　年</t>
    <rPh sb="5" eb="6">
      <t>ネン</t>
    </rPh>
    <phoneticPr fontId="20"/>
  </si>
  <si>
    <t>総　数</t>
    <rPh sb="0" eb="1">
      <t>フサ</t>
    </rPh>
    <rPh sb="2" eb="3">
      <t>カズ</t>
    </rPh>
    <phoneticPr fontId="20"/>
  </si>
  <si>
    <t>令和元年</t>
    <rPh sb="0" eb="4">
      <t>レイワガンネン</t>
    </rPh>
    <phoneticPr fontId="4"/>
  </si>
  <si>
    <t>元</t>
    <rPh sb="0" eb="1">
      <t>ガン</t>
    </rPh>
    <phoneticPr fontId="20"/>
  </si>
  <si>
    <t>資料：大阪府総務部統計課</t>
    <rPh sb="6" eb="8">
      <t>ソウム</t>
    </rPh>
    <phoneticPr fontId="20"/>
  </si>
  <si>
    <t>　　　14-1-5　高　等　学　校</t>
    <phoneticPr fontId="20"/>
  </si>
  <si>
    <t>　　</t>
    <phoneticPr fontId="20"/>
  </si>
  <si>
    <t>　        　　　通信制課程は除く。　</t>
    <phoneticPr fontId="20"/>
  </si>
  <si>
    <t>教員</t>
  </si>
  <si>
    <t>生徒総数</t>
  </si>
  <si>
    <t>平成29年</t>
    <rPh sb="0" eb="2">
      <t>ヘイセイ</t>
    </rPh>
    <phoneticPr fontId="4"/>
  </si>
  <si>
    <t>29</t>
    <phoneticPr fontId="20"/>
  </si>
  <si>
    <t>30年</t>
    <rPh sb="2" eb="3">
      <t>ネン</t>
    </rPh>
    <phoneticPr fontId="4"/>
  </si>
  <si>
    <t>公立</t>
  </si>
  <si>
    <t>公</t>
  </si>
  <si>
    <t>全日制生徒数</t>
  </si>
  <si>
    <t>定時制生徒数</t>
  </si>
  <si>
    <t>私</t>
    <phoneticPr fontId="20"/>
  </si>
  <si>
    <t xml:space="preserve">      14-1-6   特　別　支　援　学　校</t>
    <phoneticPr fontId="20"/>
  </si>
  <si>
    <t xml:space="preserve">        　　　</t>
    <phoneticPr fontId="20"/>
  </si>
  <si>
    <t>　</t>
    <phoneticPr fontId="20"/>
  </si>
  <si>
    <t>幼児・児童・生徒数</t>
  </si>
  <si>
    <t>幼稚部</t>
  </si>
  <si>
    <t>小学部</t>
  </si>
  <si>
    <t>中学部</t>
  </si>
  <si>
    <t>高等部</t>
    <rPh sb="0" eb="2">
      <t>コウトウ</t>
    </rPh>
    <phoneticPr fontId="20"/>
  </si>
  <si>
    <t>高等部</t>
  </si>
  <si>
    <t>平成30年</t>
    <rPh sb="0" eb="2">
      <t>ヘイセイ</t>
    </rPh>
    <phoneticPr fontId="4"/>
  </si>
  <si>
    <t>資料：大阪府総務部統計課</t>
    <phoneticPr fontId="20"/>
  </si>
  <si>
    <t>　　　14-1-7　大　　　　　学</t>
    <phoneticPr fontId="20"/>
  </si>
  <si>
    <t xml:space="preserve"> 市内の各大学(短期大学を含む)から提供を受けた資料による数値である。</t>
  </si>
  <si>
    <t xml:space="preserve">  集計。また、大阪府立大学には羽曳野キャンパス及びりんくうキャンパスの教員数・学生数を含まない。</t>
    <phoneticPr fontId="20"/>
  </si>
  <si>
    <t xml:space="preserve"> 1.教員数の( )内の数値は兼務者で外数である。</t>
    <phoneticPr fontId="20"/>
  </si>
  <si>
    <t>3.関西大学の数値は堺キャンパスのみの人数である。入学志願者数、入学者数には、大学院生を含む。</t>
    <rPh sb="25" eb="27">
      <t>ニュウガク</t>
    </rPh>
    <rPh sb="27" eb="30">
      <t>シガンシャ</t>
    </rPh>
    <rPh sb="30" eb="31">
      <t>スウ</t>
    </rPh>
    <rPh sb="32" eb="34">
      <t>ニュウガク</t>
    </rPh>
    <rPh sb="34" eb="35">
      <t>シャ</t>
    </rPh>
    <rPh sb="35" eb="36">
      <t>スウ</t>
    </rPh>
    <rPh sb="39" eb="41">
      <t>ダイガク</t>
    </rPh>
    <rPh sb="41" eb="43">
      <t>インセイ</t>
    </rPh>
    <rPh sb="44" eb="45">
      <t>フク</t>
    </rPh>
    <phoneticPr fontId="20"/>
  </si>
  <si>
    <t xml:space="preserve"> 2.令和4年4月に大阪市立大学と大阪府立大学が統合し、大阪公立大学が開学。</t>
    <phoneticPr fontId="20"/>
  </si>
  <si>
    <t>4.大阪健康福祉短期大学には島根県松江市及び安来市キャンパスの教員数、生徒数は含まない。</t>
    <rPh sb="2" eb="4">
      <t>オオサカ</t>
    </rPh>
    <rPh sb="4" eb="12">
      <t>ケンコウフクシタンキダイガク</t>
    </rPh>
    <rPh sb="14" eb="17">
      <t>シマネケン</t>
    </rPh>
    <rPh sb="17" eb="21">
      <t>マツエシオヨ</t>
    </rPh>
    <rPh sb="22" eb="25">
      <t>ヤスキシ</t>
    </rPh>
    <rPh sb="31" eb="34">
      <t>キョウインスウ</t>
    </rPh>
    <rPh sb="35" eb="38">
      <t>セイトスウ</t>
    </rPh>
    <rPh sb="39" eb="40">
      <t>フク</t>
    </rPh>
    <phoneticPr fontId="20"/>
  </si>
  <si>
    <t>　 開学以降の入学生（1年生）は大阪公立大学生、開学以前の入学生（1年生以外）は大阪府立大学生として</t>
    <phoneticPr fontId="20"/>
  </si>
  <si>
    <t>各年５月１日現在</t>
    <rPh sb="0" eb="2">
      <t>カクネン</t>
    </rPh>
    <rPh sb="3" eb="4">
      <t>ガツ</t>
    </rPh>
    <rPh sb="5" eb="6">
      <t>ニチ</t>
    </rPh>
    <rPh sb="6" eb="8">
      <t>ゲンザイ</t>
    </rPh>
    <phoneticPr fontId="43"/>
  </si>
  <si>
    <t>年　　次</t>
    <rPh sb="0" eb="1">
      <t>トシ</t>
    </rPh>
    <rPh sb="3" eb="4">
      <t>ツギ</t>
    </rPh>
    <phoneticPr fontId="43"/>
  </si>
  <si>
    <t>学校数</t>
    <rPh sb="0" eb="2">
      <t>ガッコウ</t>
    </rPh>
    <rPh sb="2" eb="3">
      <t>スウ</t>
    </rPh>
    <phoneticPr fontId="43"/>
  </si>
  <si>
    <t>教　　　員　　　数</t>
    <rPh sb="0" eb="1">
      <t>キョウ</t>
    </rPh>
    <rPh sb="4" eb="5">
      <t>イン</t>
    </rPh>
    <rPh sb="8" eb="9">
      <t>スウ</t>
    </rPh>
    <phoneticPr fontId="43"/>
  </si>
  <si>
    <t>職  員  数</t>
    <rPh sb="0" eb="1">
      <t>ショク</t>
    </rPh>
    <rPh sb="3" eb="4">
      <t>イン</t>
    </rPh>
    <rPh sb="6" eb="7">
      <t>カズ</t>
    </rPh>
    <phoneticPr fontId="43"/>
  </si>
  <si>
    <t>　学</t>
    <rPh sb="1" eb="2">
      <t>ガク</t>
    </rPh>
    <phoneticPr fontId="20"/>
  </si>
  <si>
    <t>　　生　　　　　　　　　　数</t>
    <phoneticPr fontId="20"/>
  </si>
  <si>
    <t>入学志願者数</t>
    <rPh sb="0" eb="2">
      <t>ニュウガク</t>
    </rPh>
    <rPh sb="2" eb="5">
      <t>シガンシャ</t>
    </rPh>
    <rPh sb="5" eb="6">
      <t>スウ</t>
    </rPh>
    <phoneticPr fontId="43"/>
  </si>
  <si>
    <t>入学者数</t>
    <rPh sb="0" eb="2">
      <t>ニュウガク</t>
    </rPh>
    <rPh sb="2" eb="3">
      <t>シャ</t>
    </rPh>
    <rPh sb="3" eb="4">
      <t>スウ</t>
    </rPh>
    <phoneticPr fontId="43"/>
  </si>
  <si>
    <t>年次</t>
    <rPh sb="0" eb="2">
      <t>ネンジ</t>
    </rPh>
    <phoneticPr fontId="43"/>
  </si>
  <si>
    <t>総数</t>
    <rPh sb="0" eb="2">
      <t>ソウスウ</t>
    </rPh>
    <phoneticPr fontId="43"/>
  </si>
  <si>
    <t>男</t>
    <rPh sb="0" eb="1">
      <t>オトコ</t>
    </rPh>
    <phoneticPr fontId="43"/>
  </si>
  <si>
    <t>女</t>
    <rPh sb="0" eb="1">
      <t>オンナ</t>
    </rPh>
    <phoneticPr fontId="43"/>
  </si>
  <si>
    <t>総　数</t>
    <rPh sb="0" eb="1">
      <t>フサ</t>
    </rPh>
    <rPh sb="2" eb="3">
      <t>カズ</t>
    </rPh>
    <phoneticPr fontId="43"/>
  </si>
  <si>
    <t>大学</t>
    <rPh sb="0" eb="2">
      <t>ダイガク</t>
    </rPh>
    <phoneticPr fontId="20"/>
  </si>
  <si>
    <t>短期大学</t>
    <rPh sb="0" eb="1">
      <t>タン</t>
    </rPh>
    <rPh sb="1" eb="2">
      <t>キ</t>
    </rPh>
    <rPh sb="2" eb="4">
      <t>ダイガク</t>
    </rPh>
    <phoneticPr fontId="43"/>
  </si>
  <si>
    <t>大学院</t>
    <rPh sb="0" eb="3">
      <t>ダイガクイン</t>
    </rPh>
    <phoneticPr fontId="43"/>
  </si>
  <si>
    <t>別科・専攻科・その他</t>
    <phoneticPr fontId="20"/>
  </si>
  <si>
    <t>平成29年</t>
    <rPh sb="0" eb="2">
      <t>ヘイセイ</t>
    </rPh>
    <phoneticPr fontId="43"/>
  </si>
  <si>
    <t>　　30年</t>
    <phoneticPr fontId="20"/>
  </si>
  <si>
    <t>令和元年</t>
    <rPh sb="0" eb="4">
      <t>レイワガンネン</t>
    </rPh>
    <phoneticPr fontId="20"/>
  </si>
  <si>
    <t>　　２年</t>
    <rPh sb="3" eb="4">
      <t>ネン</t>
    </rPh>
    <phoneticPr fontId="20"/>
  </si>
  <si>
    <t>02</t>
  </si>
  <si>
    <t>　　３年</t>
    <rPh sb="3" eb="4">
      <t>ネン</t>
    </rPh>
    <phoneticPr fontId="20"/>
  </si>
  <si>
    <t>03</t>
    <phoneticPr fontId="20"/>
  </si>
  <si>
    <t>　　４年</t>
    <rPh sb="3" eb="4">
      <t>ネン</t>
    </rPh>
    <phoneticPr fontId="20"/>
  </si>
  <si>
    <t>大阪公立大学</t>
    <rPh sb="0" eb="2">
      <t>オオサカ</t>
    </rPh>
    <rPh sb="2" eb="4">
      <t>コウリツ</t>
    </rPh>
    <rPh sb="4" eb="6">
      <t>ダイガク</t>
    </rPh>
    <phoneticPr fontId="43"/>
  </si>
  <si>
    <t>府</t>
  </si>
  <si>
    <t>大阪府立大学</t>
    <rPh sb="0" eb="2">
      <t>オオサカ</t>
    </rPh>
    <rPh sb="2" eb="4">
      <t>フリツ</t>
    </rPh>
    <rPh sb="4" eb="6">
      <t>ダイガク</t>
    </rPh>
    <phoneticPr fontId="20"/>
  </si>
  <si>
    <t>桃山学院教育大学</t>
    <phoneticPr fontId="20"/>
  </si>
  <si>
    <t>桃</t>
    <rPh sb="0" eb="1">
      <t>モモ</t>
    </rPh>
    <phoneticPr fontId="43"/>
  </si>
  <si>
    <t>帝塚山学院大学</t>
    <rPh sb="0" eb="3">
      <t>テヅカヤマ</t>
    </rPh>
    <rPh sb="3" eb="5">
      <t>ガクイン</t>
    </rPh>
    <rPh sb="5" eb="7">
      <t>ダイガク</t>
    </rPh>
    <phoneticPr fontId="43"/>
  </si>
  <si>
    <t>帝</t>
  </si>
  <si>
    <t>関西大学
　　堺キャンパス</t>
    <rPh sb="0" eb="2">
      <t>カンサイ</t>
    </rPh>
    <rPh sb="2" eb="4">
      <t>ダイガク</t>
    </rPh>
    <rPh sb="7" eb="8">
      <t>サカイ</t>
    </rPh>
    <phoneticPr fontId="43"/>
  </si>
  <si>
    <t>関</t>
    <rPh sb="0" eb="1">
      <t>セキ</t>
    </rPh>
    <phoneticPr fontId="43"/>
  </si>
  <si>
    <t>羽衣国際大学</t>
    <rPh sb="0" eb="2">
      <t>ハゴロモ</t>
    </rPh>
    <rPh sb="2" eb="4">
      <t>コクサイ</t>
    </rPh>
    <rPh sb="4" eb="6">
      <t>ダイガク</t>
    </rPh>
    <phoneticPr fontId="43"/>
  </si>
  <si>
    <t>羽</t>
    <rPh sb="0" eb="1">
      <t>ハネ</t>
    </rPh>
    <phoneticPr fontId="43"/>
  </si>
  <si>
    <t>太成学院大学</t>
  </si>
  <si>
    <t>太</t>
    <rPh sb="0" eb="1">
      <t>フト</t>
    </rPh>
    <phoneticPr fontId="43"/>
  </si>
  <si>
    <t>大阪物療大学</t>
    <rPh sb="0" eb="2">
      <t>オオサカ</t>
    </rPh>
    <rPh sb="2" eb="4">
      <t>ブツリョウ</t>
    </rPh>
    <rPh sb="4" eb="6">
      <t>ダイガク</t>
    </rPh>
    <phoneticPr fontId="43"/>
  </si>
  <si>
    <t>物</t>
    <rPh sb="0" eb="1">
      <t>ブツ</t>
    </rPh>
    <phoneticPr fontId="43"/>
  </si>
  <si>
    <t>堺女子短期大学</t>
    <rPh sb="0" eb="1">
      <t>サカイ</t>
    </rPh>
    <rPh sb="1" eb="3">
      <t>ジョシ</t>
    </rPh>
    <rPh sb="3" eb="5">
      <t>タンキ</t>
    </rPh>
    <rPh sb="5" eb="7">
      <t>ダイガク</t>
    </rPh>
    <phoneticPr fontId="43"/>
  </si>
  <si>
    <t>堺</t>
  </si>
  <si>
    <t>大阪健康福祉短期大学</t>
    <rPh sb="0" eb="2">
      <t>オオサカ</t>
    </rPh>
    <rPh sb="2" eb="4">
      <t>ケンコウ</t>
    </rPh>
    <rPh sb="4" eb="6">
      <t>フクシ</t>
    </rPh>
    <rPh sb="6" eb="8">
      <t>タンキ</t>
    </rPh>
    <rPh sb="8" eb="10">
      <t>ダイガク</t>
    </rPh>
    <phoneticPr fontId="43"/>
  </si>
  <si>
    <t>健</t>
    <rPh sb="0" eb="1">
      <t>ケン</t>
    </rPh>
    <phoneticPr fontId="43"/>
  </si>
  <si>
    <t>資料：大阪公立大学、桃山学院教育大学、帝塚山学院大学、関西大学堺キャンパス、羽衣国際大学、太成学院大学、</t>
    <rPh sb="0" eb="2">
      <t>シリョウ</t>
    </rPh>
    <rPh sb="3" eb="5">
      <t>オオサカ</t>
    </rPh>
    <rPh sb="5" eb="7">
      <t>コウリツ</t>
    </rPh>
    <rPh sb="7" eb="9">
      <t>ダイガク</t>
    </rPh>
    <rPh sb="10" eb="12">
      <t>モモヤマ</t>
    </rPh>
    <rPh sb="12" eb="14">
      <t>ガクイン</t>
    </rPh>
    <rPh sb="14" eb="16">
      <t>キョウイク</t>
    </rPh>
    <rPh sb="16" eb="18">
      <t>ダイガク</t>
    </rPh>
    <rPh sb="19" eb="22">
      <t>テヅカヤマ</t>
    </rPh>
    <rPh sb="22" eb="24">
      <t>ガクイン</t>
    </rPh>
    <rPh sb="24" eb="26">
      <t>ダイガク</t>
    </rPh>
    <rPh sb="27" eb="29">
      <t>カンサイ</t>
    </rPh>
    <rPh sb="29" eb="31">
      <t>ダイガク</t>
    </rPh>
    <rPh sb="31" eb="32">
      <t>サカイ</t>
    </rPh>
    <rPh sb="38" eb="40">
      <t>ハゴロモ</t>
    </rPh>
    <rPh sb="40" eb="42">
      <t>コクサイ</t>
    </rPh>
    <rPh sb="42" eb="44">
      <t>ダイガク</t>
    </rPh>
    <phoneticPr fontId="43"/>
  </si>
  <si>
    <t>大阪物療大学、堺女子短期大学、大阪健康福祉短期大学</t>
    <phoneticPr fontId="20"/>
  </si>
  <si>
    <t>　　　14-1-8　専　修　学　校</t>
    <phoneticPr fontId="20"/>
  </si>
  <si>
    <t xml:space="preserve">       　　　　 ( )は兼務者で外数である。</t>
    <phoneticPr fontId="20"/>
  </si>
  <si>
    <t>年　　次</t>
  </si>
  <si>
    <t>生徒数</t>
  </si>
  <si>
    <t>　　　14-1-9　各　種　学　校</t>
    <phoneticPr fontId="20"/>
  </si>
  <si>
    <t>（-）</t>
  </si>
  <si>
    <t>資料：大阪府総務部統計課</t>
  </si>
  <si>
    <t xml:space="preserve">　　　14-1-10　中学校卒業者の卒業後の状況 </t>
    <phoneticPr fontId="20"/>
  </si>
  <si>
    <r>
      <t xml:space="preserve">　　　　 </t>
    </r>
    <r>
      <rPr>
        <sz val="8.5"/>
        <rFont val="ＭＳ 明朝"/>
        <family val="1"/>
        <charset val="128"/>
      </rPr>
      <t>令和３年度卒業者の進路状況である。</t>
    </r>
    <rPh sb="5" eb="7">
      <t>レイワ</t>
    </rPh>
    <rPh sb="8" eb="10">
      <t>ネンド</t>
    </rPh>
    <phoneticPr fontId="20"/>
  </si>
  <si>
    <t>令和４年３月31日現在</t>
    <rPh sb="0" eb="2">
      <t>レイワ</t>
    </rPh>
    <rPh sb="3" eb="4">
      <t>ネン</t>
    </rPh>
    <rPh sb="5" eb="6">
      <t>ガツ</t>
    </rPh>
    <rPh sb="8" eb="11">
      <t>ニチゲンザイ</t>
    </rPh>
    <phoneticPr fontId="20"/>
  </si>
  <si>
    <t>進 路 区 分</t>
  </si>
  <si>
    <t>卒業者総数</t>
  </si>
  <si>
    <t>Ａ</t>
  </si>
  <si>
    <t>高等学校等進学者</t>
  </si>
  <si>
    <t>　　　　　　</t>
  </si>
  <si>
    <t>全日制</t>
    <phoneticPr fontId="20"/>
  </si>
  <si>
    <t>高等学校本科</t>
  </si>
  <si>
    <t>定時制</t>
    <phoneticPr fontId="20"/>
  </si>
  <si>
    <t>通信制</t>
    <phoneticPr fontId="20"/>
  </si>
  <si>
    <t>中等教育学校</t>
  </si>
  <si>
    <t>後期課程本科</t>
  </si>
  <si>
    <t>高等学校別科</t>
  </si>
  <si>
    <t>中等教育学校後期課程別科</t>
  </si>
  <si>
    <t>高等専門学校</t>
  </si>
  <si>
    <t>特別支援学校高等部本科</t>
    <rPh sb="0" eb="2">
      <t>トクベツ</t>
    </rPh>
    <rPh sb="2" eb="4">
      <t>シエン</t>
    </rPh>
    <rPh sb="4" eb="6">
      <t>ガッコウ</t>
    </rPh>
    <phoneticPr fontId="20"/>
  </si>
  <si>
    <t>Ｂ</t>
  </si>
  <si>
    <t>専修学校（高等課程）進学者</t>
  </si>
  <si>
    <t>Ｃ</t>
  </si>
  <si>
    <t>専修学校（一般課程）等入学者</t>
  </si>
  <si>
    <t>専修学校（一般課程）</t>
  </si>
  <si>
    <t>各種学校</t>
  </si>
  <si>
    <t>Ｄ</t>
  </si>
  <si>
    <t>公共職業能力開発施設等入学者</t>
  </si>
  <si>
    <t>就　職　者（上記A,B,C,Dを除く）</t>
    <rPh sb="2" eb="3">
      <t>ショク</t>
    </rPh>
    <phoneticPr fontId="20"/>
  </si>
  <si>
    <t>上記以外の者</t>
  </si>
  <si>
    <t>不詳･死亡</t>
    <rPh sb="3" eb="5">
      <t>シボウ</t>
    </rPh>
    <phoneticPr fontId="20"/>
  </si>
  <si>
    <t>上記Ａ，Ｂ，Ｃ，Ｄ　</t>
  </si>
  <si>
    <t>上記Ａのうち</t>
  </si>
  <si>
    <t>のうち就職している　</t>
  </si>
  <si>
    <t>上記Ｂのうち</t>
  </si>
  <si>
    <t>者（再掲）　　　　　</t>
  </si>
  <si>
    <t>上記Ｃのうち</t>
  </si>
  <si>
    <t>　　　　　　　　　　</t>
  </si>
  <si>
    <t>上記Ｄのうち</t>
  </si>
  <si>
    <t>　　　14-1-11　高等学校卒業者の卒業後の状況</t>
    <phoneticPr fontId="20"/>
  </si>
  <si>
    <r>
      <t>　　　　　</t>
    </r>
    <r>
      <rPr>
        <sz val="8.5"/>
        <color indexed="8"/>
        <rFont val="ＭＳ 明朝"/>
        <family val="1"/>
        <charset val="128"/>
      </rPr>
      <t>令和３年度卒業者の進路状況で通信制課程の卒業者を除く。</t>
    </r>
    <rPh sb="5" eb="7">
      <t>レイワ</t>
    </rPh>
    <rPh sb="8" eb="10">
      <t>ネンド</t>
    </rPh>
    <phoneticPr fontId="20"/>
  </si>
  <si>
    <t>進路区分</t>
  </si>
  <si>
    <t>男</t>
    <phoneticPr fontId="20"/>
  </si>
  <si>
    <t>女</t>
    <phoneticPr fontId="20"/>
  </si>
  <si>
    <t>卒業者総数</t>
    <phoneticPr fontId="20"/>
  </si>
  <si>
    <t>大学等進学者</t>
  </si>
  <si>
    <t>大学</t>
    <phoneticPr fontId="20"/>
  </si>
  <si>
    <t>(学部）</t>
    <phoneticPr fontId="20"/>
  </si>
  <si>
    <t>短期大学</t>
    <phoneticPr fontId="20"/>
  </si>
  <si>
    <t>(本科）</t>
    <rPh sb="1" eb="3">
      <t>ホンカ</t>
    </rPh>
    <phoneticPr fontId="20"/>
  </si>
  <si>
    <t>大学・短期大学の</t>
  </si>
  <si>
    <t>通信教育部及び放送大学</t>
  </si>
  <si>
    <t>大学・短期大学</t>
    <phoneticPr fontId="20"/>
  </si>
  <si>
    <t>(別科)</t>
    <phoneticPr fontId="20"/>
  </si>
  <si>
    <t>高等学校</t>
    <phoneticPr fontId="20"/>
  </si>
  <si>
    <t>(専攻科)</t>
    <phoneticPr fontId="20"/>
  </si>
  <si>
    <t>特別支援学校高等部(専攻科)</t>
    <rPh sb="0" eb="2">
      <t>トクベツ</t>
    </rPh>
    <rPh sb="2" eb="4">
      <t>シエン</t>
    </rPh>
    <phoneticPr fontId="20"/>
  </si>
  <si>
    <t>専修学校（専門課程）進学者</t>
  </si>
  <si>
    <t>専修学校（一般課程）等</t>
  </si>
  <si>
    <t>Ｄ</t>
    <phoneticPr fontId="20"/>
  </si>
  <si>
    <t>正規の職員等</t>
    <rPh sb="0" eb="2">
      <t>セイキ</t>
    </rPh>
    <rPh sb="3" eb="5">
      <t>ショクイン</t>
    </rPh>
    <rPh sb="5" eb="6">
      <t>ナド</t>
    </rPh>
    <phoneticPr fontId="20"/>
  </si>
  <si>
    <t>正規の職員等でない者</t>
    <rPh sb="0" eb="2">
      <t>セイキ</t>
    </rPh>
    <rPh sb="3" eb="5">
      <t>ショクイン</t>
    </rPh>
    <rPh sb="5" eb="6">
      <t>ナド</t>
    </rPh>
    <rPh sb="9" eb="10">
      <t>モノ</t>
    </rPh>
    <phoneticPr fontId="20"/>
  </si>
  <si>
    <t>一時的な仕事に就いた者</t>
    <rPh sb="0" eb="3">
      <t>イチジテキ</t>
    </rPh>
    <rPh sb="4" eb="6">
      <t>シゴト</t>
    </rPh>
    <rPh sb="7" eb="8">
      <t>ツ</t>
    </rPh>
    <rPh sb="10" eb="11">
      <t>モノ</t>
    </rPh>
    <phoneticPr fontId="20"/>
  </si>
  <si>
    <t>上記Ａ，Ｂ，Ｃ，Ｄのうち</t>
    <phoneticPr fontId="20"/>
  </si>
  <si>
    <t>就職している者（再掲）　　　　</t>
    <phoneticPr fontId="20"/>
  </si>
  <si>
    <t>　　　14-2-1　幼　稚　園</t>
    <phoneticPr fontId="20"/>
  </si>
  <si>
    <t>園名</t>
    <rPh sb="0" eb="2">
      <t>エンメイ</t>
    </rPh>
    <phoneticPr fontId="20"/>
  </si>
  <si>
    <t>令和３年</t>
    <rPh sb="0" eb="2">
      <t>レイワ</t>
    </rPh>
    <rPh sb="3" eb="4">
      <t>ネン</t>
    </rPh>
    <phoneticPr fontId="20"/>
  </si>
  <si>
    <t>令和４年</t>
    <rPh sb="0" eb="2">
      <t>レイワ</t>
    </rPh>
    <rPh sb="3" eb="4">
      <t>ネン</t>
    </rPh>
    <phoneticPr fontId="20"/>
  </si>
  <si>
    <t>３歳児</t>
    <phoneticPr fontId="20"/>
  </si>
  <si>
    <t>４歳児</t>
  </si>
  <si>
    <t>５歳児</t>
  </si>
  <si>
    <t>総数</t>
    <rPh sb="0" eb="2">
      <t>ソウスウ</t>
    </rPh>
    <phoneticPr fontId="20"/>
  </si>
  <si>
    <t>登美丘東</t>
  </si>
  <si>
    <t>三国丘</t>
  </si>
  <si>
    <t>津久野</t>
  </si>
  <si>
    <t>八田荘</t>
  </si>
  <si>
    <t>北八下</t>
  </si>
  <si>
    <t>東陶器</t>
  </si>
  <si>
    <t>みはら大地</t>
    <rPh sb="3" eb="5">
      <t>ダイチ</t>
    </rPh>
    <phoneticPr fontId="20"/>
  </si>
  <si>
    <t>白鷺</t>
  </si>
  <si>
    <t>資料：教育委員会事務局総務部学務課｢堺市立学校園の学級数と園児・児童・生徒数」</t>
    <rPh sb="0" eb="2">
      <t>シリョウ</t>
    </rPh>
    <rPh sb="3" eb="5">
      <t>キョウイク</t>
    </rPh>
    <rPh sb="5" eb="8">
      <t>イインカイ</t>
    </rPh>
    <rPh sb="8" eb="11">
      <t>ジムキョク</t>
    </rPh>
    <rPh sb="11" eb="13">
      <t>ソウム</t>
    </rPh>
    <rPh sb="13" eb="14">
      <t>ブ</t>
    </rPh>
    <rPh sb="14" eb="16">
      <t>ガクム</t>
    </rPh>
    <rPh sb="16" eb="17">
      <t>カ</t>
    </rPh>
    <rPh sb="18" eb="19">
      <t>サカイ</t>
    </rPh>
    <rPh sb="19" eb="20">
      <t>シ</t>
    </rPh>
    <rPh sb="20" eb="21">
      <t>リツ</t>
    </rPh>
    <rPh sb="21" eb="23">
      <t>ガッコウ</t>
    </rPh>
    <rPh sb="23" eb="24">
      <t>エン</t>
    </rPh>
    <rPh sb="25" eb="27">
      <t>ガッキュウ</t>
    </rPh>
    <rPh sb="27" eb="28">
      <t>スウ</t>
    </rPh>
    <rPh sb="29" eb="31">
      <t>エンジ</t>
    </rPh>
    <rPh sb="32" eb="34">
      <t>ジドウ</t>
    </rPh>
    <rPh sb="35" eb="37">
      <t>セイト</t>
    </rPh>
    <rPh sb="37" eb="38">
      <t>スウ</t>
    </rPh>
    <phoneticPr fontId="20"/>
  </si>
  <si>
    <t>　　　14-2-2　小　学　校　　　　</t>
    <phoneticPr fontId="20"/>
  </si>
  <si>
    <t>総　　数</t>
  </si>
  <si>
    <t>三宝</t>
  </si>
  <si>
    <t>錦西</t>
  </si>
  <si>
    <t>錦綾</t>
  </si>
  <si>
    <t>浅香山</t>
  </si>
  <si>
    <t>錦</t>
  </si>
  <si>
    <t>熊野</t>
  </si>
  <si>
    <t>榎</t>
  </si>
  <si>
    <t>英彰</t>
  </si>
  <si>
    <t>新湊</t>
    <rPh sb="0" eb="1">
      <t>シン</t>
    </rPh>
    <rPh sb="1" eb="2">
      <t>ミナト</t>
    </rPh>
    <phoneticPr fontId="20"/>
  </si>
  <si>
    <t>少林寺</t>
  </si>
  <si>
    <t>安井</t>
  </si>
  <si>
    <t>大仙西</t>
  </si>
  <si>
    <t>神石</t>
  </si>
  <si>
    <t>大仙</t>
  </si>
  <si>
    <t>深井</t>
  </si>
  <si>
    <t>東百舌鳥</t>
  </si>
  <si>
    <t>久世</t>
  </si>
  <si>
    <t>西陶器</t>
  </si>
  <si>
    <t>宮園</t>
  </si>
  <si>
    <t>福田</t>
  </si>
  <si>
    <t>八田荘西</t>
  </si>
  <si>
    <t>東深井</t>
  </si>
  <si>
    <t>土師</t>
  </si>
  <si>
    <t>深井西</t>
  </si>
  <si>
    <t>深阪</t>
  </si>
  <si>
    <t>南八下</t>
  </si>
  <si>
    <t>日置荘</t>
  </si>
  <si>
    <t>登美丘西</t>
  </si>
  <si>
    <t>野田</t>
  </si>
  <si>
    <t>日置荘西</t>
  </si>
  <si>
    <t>八下西</t>
  </si>
  <si>
    <t>登美丘南</t>
  </si>
  <si>
    <t>資料：教育委員会事務局総務部学務課「堺市立学校園の学級数と園児・児童・生徒数」</t>
    <rPh sb="10" eb="11">
      <t>キョク</t>
    </rPh>
    <rPh sb="11" eb="13">
      <t>ソウム</t>
    </rPh>
    <rPh sb="13" eb="14">
      <t>ブ</t>
    </rPh>
    <rPh sb="29" eb="31">
      <t>エンジ</t>
    </rPh>
    <phoneticPr fontId="20"/>
  </si>
  <si>
    <t>　　　14-2-2　小　学　校　つづき　　　</t>
    <phoneticPr fontId="20"/>
  </si>
  <si>
    <t>浜寺石津</t>
  </si>
  <si>
    <t>浜寺</t>
  </si>
  <si>
    <t>浜寺昭和</t>
  </si>
  <si>
    <t>鳳</t>
  </si>
  <si>
    <t>向丘</t>
  </si>
  <si>
    <t>平岡</t>
  </si>
  <si>
    <t>福泉</t>
  </si>
  <si>
    <t>鳳南</t>
  </si>
  <si>
    <t>家原寺</t>
  </si>
  <si>
    <t>福泉上</t>
  </si>
  <si>
    <t>福泉東</t>
  </si>
  <si>
    <t>浜寺東</t>
  </si>
  <si>
    <t>上野芝</t>
  </si>
  <si>
    <t>上神谷</t>
  </si>
  <si>
    <t>福泉中央</t>
  </si>
  <si>
    <t>美木多</t>
  </si>
  <si>
    <t>宮山台</t>
  </si>
  <si>
    <t>竹城台</t>
  </si>
  <si>
    <t>若松台</t>
  </si>
  <si>
    <t>三原台</t>
  </si>
  <si>
    <t>茶山台</t>
  </si>
  <si>
    <t>槇塚台</t>
    <rPh sb="1" eb="2">
      <t>ツカ</t>
    </rPh>
    <phoneticPr fontId="20"/>
  </si>
  <si>
    <t>桃山台</t>
  </si>
  <si>
    <t>竹城台東</t>
  </si>
  <si>
    <t>庭代台</t>
  </si>
  <si>
    <t>赤坂台</t>
  </si>
  <si>
    <t>城山台</t>
  </si>
  <si>
    <t>御池台</t>
  </si>
  <si>
    <t>新檜尾台</t>
  </si>
  <si>
    <t>はるみ</t>
    <phoneticPr fontId="20"/>
  </si>
  <si>
    <t>泉北高倉</t>
    <rPh sb="0" eb="2">
      <t>センボク</t>
    </rPh>
    <rPh sb="2" eb="4">
      <t>タカクラ</t>
    </rPh>
    <phoneticPr fontId="20"/>
  </si>
  <si>
    <t>原山ひかり</t>
    <rPh sb="0" eb="2">
      <t>ハラヤマ</t>
    </rPh>
    <phoneticPr fontId="20"/>
  </si>
  <si>
    <t>東三国丘</t>
  </si>
  <si>
    <t>東浅香山</t>
  </si>
  <si>
    <t>五箇荘</t>
  </si>
  <si>
    <t>新金岡</t>
  </si>
  <si>
    <t>金岡</t>
  </si>
  <si>
    <t>百舌鳥</t>
  </si>
  <si>
    <t>光竜寺</t>
  </si>
  <si>
    <t>大泉</t>
  </si>
  <si>
    <t>中百舌鳥</t>
  </si>
  <si>
    <t>五箇荘東</t>
  </si>
  <si>
    <t>西百舌鳥</t>
  </si>
  <si>
    <t>金岡南</t>
    <rPh sb="0" eb="2">
      <t>カナオカ</t>
    </rPh>
    <rPh sb="2" eb="3">
      <t>ミナミ</t>
    </rPh>
    <phoneticPr fontId="20"/>
  </si>
  <si>
    <t>新金岡東</t>
  </si>
  <si>
    <t>新浅香山</t>
    <rPh sb="0" eb="1">
      <t>シン</t>
    </rPh>
    <rPh sb="1" eb="4">
      <t>アサカヤマ</t>
    </rPh>
    <phoneticPr fontId="20"/>
  </si>
  <si>
    <t>黒山</t>
    <rPh sb="0" eb="2">
      <t>クロヤマ</t>
    </rPh>
    <phoneticPr fontId="20"/>
  </si>
  <si>
    <t>平尾</t>
    <rPh sb="0" eb="2">
      <t>ヒラオ</t>
    </rPh>
    <phoneticPr fontId="20"/>
  </si>
  <si>
    <t>美原北</t>
    <rPh sb="0" eb="2">
      <t>ミハラ</t>
    </rPh>
    <rPh sb="2" eb="3">
      <t>キタ</t>
    </rPh>
    <phoneticPr fontId="20"/>
  </si>
  <si>
    <t>八上</t>
    <rPh sb="0" eb="1">
      <t>ハチ</t>
    </rPh>
    <rPh sb="1" eb="2">
      <t>ウエ</t>
    </rPh>
    <phoneticPr fontId="20"/>
  </si>
  <si>
    <t>美原西</t>
    <rPh sb="0" eb="2">
      <t>ミハラ</t>
    </rPh>
    <rPh sb="2" eb="3">
      <t>ニシ</t>
    </rPh>
    <phoneticPr fontId="20"/>
  </si>
  <si>
    <t>さつき野</t>
    <rPh sb="3" eb="4">
      <t>ノ</t>
    </rPh>
    <phoneticPr fontId="20"/>
  </si>
  <si>
    <t>　　　14-2-3　中　学　校</t>
    <phoneticPr fontId="20"/>
  </si>
  <si>
    <t>校名</t>
  </si>
  <si>
    <t>総数</t>
    <phoneticPr fontId="20"/>
  </si>
  <si>
    <t>月州</t>
  </si>
  <si>
    <t>殿馬場</t>
  </si>
  <si>
    <t>大浜</t>
  </si>
  <si>
    <t>陵西</t>
  </si>
  <si>
    <t>旭</t>
  </si>
  <si>
    <t>泉ヶ丘東</t>
  </si>
  <si>
    <t>平井</t>
  </si>
  <si>
    <t>深井中央</t>
  </si>
  <si>
    <t>登美丘</t>
  </si>
  <si>
    <t>浜寺南</t>
  </si>
  <si>
    <t>福泉南</t>
  </si>
  <si>
    <t>晴美台</t>
  </si>
  <si>
    <t>原山台</t>
  </si>
  <si>
    <t>金岡北</t>
  </si>
  <si>
    <t>八下</t>
  </si>
  <si>
    <t>陵南</t>
  </si>
  <si>
    <t>長尾</t>
  </si>
  <si>
    <t>金岡南</t>
  </si>
  <si>
    <t>美原</t>
    <rPh sb="0" eb="2">
      <t>ミハラ</t>
    </rPh>
    <phoneticPr fontId="20"/>
  </si>
  <si>
    <t>　　　14-2-4　高　等　学　校</t>
    <phoneticPr fontId="20"/>
  </si>
  <si>
    <t>堺</t>
    <rPh sb="0" eb="1">
      <t>サカイ</t>
    </rPh>
    <phoneticPr fontId="20"/>
  </si>
  <si>
    <t>堺（定時制）</t>
    <rPh sb="0" eb="1">
      <t>サカイ</t>
    </rPh>
    <rPh sb="2" eb="5">
      <t>テイジセイ</t>
    </rPh>
    <phoneticPr fontId="20"/>
  </si>
  <si>
    <t>資料：教育委員会事務局総務部学務課「堺市立学校園の学級数と園児・児童・生徒数」</t>
    <rPh sb="11" eb="13">
      <t>ソウム</t>
    </rPh>
    <rPh sb="13" eb="14">
      <t>ブ</t>
    </rPh>
    <rPh sb="29" eb="30">
      <t>エン</t>
    </rPh>
    <rPh sb="30" eb="31">
      <t>ジ</t>
    </rPh>
    <phoneticPr fontId="20"/>
  </si>
  <si>
    <t>14－３　年齢別教職員数</t>
    <phoneticPr fontId="43"/>
  </si>
  <si>
    <t xml:space="preserve">        本表は市立学校園における教職員数を年齢別に表章したものである。</t>
    <phoneticPr fontId="43"/>
  </si>
  <si>
    <t>各年５月１日現在</t>
    <phoneticPr fontId="43"/>
  </si>
  <si>
    <t>年齢別</t>
    <rPh sb="0" eb="1">
      <t>トシ</t>
    </rPh>
    <rPh sb="1" eb="2">
      <t>ヨワイ</t>
    </rPh>
    <rPh sb="2" eb="3">
      <t>ベツ</t>
    </rPh>
    <phoneticPr fontId="43"/>
  </si>
  <si>
    <t>総　数</t>
  </si>
  <si>
    <t>幼稚園</t>
  </si>
  <si>
    <t>小学校</t>
  </si>
  <si>
    <t>中学校</t>
  </si>
  <si>
    <t>高等</t>
  </si>
  <si>
    <t>特別支援</t>
    <rPh sb="0" eb="2">
      <t>トクベツ</t>
    </rPh>
    <rPh sb="2" eb="4">
      <t>シエン</t>
    </rPh>
    <phoneticPr fontId="43"/>
  </si>
  <si>
    <t>学校</t>
    <rPh sb="0" eb="2">
      <t>ガッコウ</t>
    </rPh>
    <phoneticPr fontId="43"/>
  </si>
  <si>
    <t>学校</t>
  </si>
  <si>
    <t>平成30年</t>
    <rPh sb="0" eb="2">
      <t>ヘイセイ</t>
    </rPh>
    <phoneticPr fontId="43"/>
  </si>
  <si>
    <t>令和元年</t>
    <rPh sb="0" eb="4">
      <t>レイワガンネン</t>
    </rPh>
    <phoneticPr fontId="43"/>
  </si>
  <si>
    <t>２年</t>
    <rPh sb="1" eb="2">
      <t>ネン</t>
    </rPh>
    <phoneticPr fontId="43"/>
  </si>
  <si>
    <t xml:space="preserve"> ３年</t>
    <rPh sb="2" eb="3">
      <t>ネン</t>
    </rPh>
    <phoneticPr fontId="43"/>
  </si>
  <si>
    <t xml:space="preserve"> ４年</t>
    <rPh sb="2" eb="3">
      <t>ネン</t>
    </rPh>
    <phoneticPr fontId="43"/>
  </si>
  <si>
    <t>40～44歳</t>
    <phoneticPr fontId="43"/>
  </si>
  <si>
    <t xml:space="preserve"> 　　男</t>
  </si>
  <si>
    <t xml:space="preserve"> 　　女</t>
  </si>
  <si>
    <t>19歳以下</t>
    <phoneticPr fontId="43"/>
  </si>
  <si>
    <t>20～24歳</t>
    <phoneticPr fontId="43"/>
  </si>
  <si>
    <t>45～49歳</t>
    <phoneticPr fontId="43"/>
  </si>
  <si>
    <t>25～29歳</t>
    <phoneticPr fontId="43"/>
  </si>
  <si>
    <t>50～54歳</t>
    <phoneticPr fontId="43"/>
  </si>
  <si>
    <t>30～34歳</t>
    <phoneticPr fontId="43"/>
  </si>
  <si>
    <t>55～59歳</t>
    <phoneticPr fontId="43"/>
  </si>
  <si>
    <t>35～39歳</t>
    <phoneticPr fontId="43"/>
  </si>
  <si>
    <t>60歳以上</t>
    <phoneticPr fontId="43"/>
  </si>
  <si>
    <t>資料：教育委員会事務局教職員人事部教職員人事課</t>
    <phoneticPr fontId="43"/>
  </si>
  <si>
    <t>14－４　市立小・中・高等学校の校地面積等</t>
    <phoneticPr fontId="43"/>
  </si>
  <si>
    <t xml:space="preserve">   借用地を含む数値である。校舎のべ面積は保有控除面積(給食室等)を除いた数値である。</t>
    <phoneticPr fontId="43"/>
  </si>
  <si>
    <t>単位：面積㎡　</t>
    <phoneticPr fontId="43"/>
  </si>
  <si>
    <t>各年５月１日現在</t>
  </si>
  <si>
    <t>校地面積</t>
    <rPh sb="0" eb="2">
      <t>コウチ</t>
    </rPh>
    <rPh sb="2" eb="4">
      <t>メンセキ</t>
    </rPh>
    <phoneticPr fontId="43"/>
  </si>
  <si>
    <t>校舎のべ面積</t>
    <rPh sb="0" eb="2">
      <t>コウシャ</t>
    </rPh>
    <rPh sb="4" eb="6">
      <t>メンセキ</t>
    </rPh>
    <phoneticPr fontId="43"/>
  </si>
  <si>
    <t>屋内運動場面積</t>
    <rPh sb="0" eb="2">
      <t>オクナイ</t>
    </rPh>
    <rPh sb="2" eb="5">
      <t>ウンドウジョウ</t>
    </rPh>
    <rPh sb="5" eb="7">
      <t>メンセキ</t>
    </rPh>
    <phoneticPr fontId="43"/>
  </si>
  <si>
    <t>プール設置校数</t>
    <rPh sb="3" eb="5">
      <t>セッチ</t>
    </rPh>
    <rPh sb="5" eb="6">
      <t>コウ</t>
    </rPh>
    <rPh sb="6" eb="7">
      <t>スウ</t>
    </rPh>
    <phoneticPr fontId="43"/>
  </si>
  <si>
    <t>（内）運動場面積</t>
  </si>
  <si>
    <t xml:space="preserve">      平成30 年　</t>
    <phoneticPr fontId="43"/>
  </si>
  <si>
    <t xml:space="preserve">     令和元 年　</t>
    <rPh sb="5" eb="7">
      <t>レイワ</t>
    </rPh>
    <rPh sb="7" eb="8">
      <t>ガン</t>
    </rPh>
    <rPh sb="9" eb="10">
      <t>ネン</t>
    </rPh>
    <phoneticPr fontId="43"/>
  </si>
  <si>
    <t>２ 年　</t>
    <rPh sb="2" eb="3">
      <t>ネン</t>
    </rPh>
    <phoneticPr fontId="43"/>
  </si>
  <si>
    <t xml:space="preserve">     　　３ 年　</t>
    <phoneticPr fontId="43"/>
  </si>
  <si>
    <t xml:space="preserve">     　　４ 年　</t>
    <phoneticPr fontId="43"/>
  </si>
  <si>
    <t>小学校</t>
    <rPh sb="0" eb="3">
      <t>ショウガッコウ</t>
    </rPh>
    <phoneticPr fontId="43"/>
  </si>
  <si>
    <t>中学校</t>
    <rPh sb="0" eb="3">
      <t>チュウガッコウ</t>
    </rPh>
    <phoneticPr fontId="43"/>
  </si>
  <si>
    <t>高等学校</t>
    <rPh sb="0" eb="2">
      <t>コウトウ</t>
    </rPh>
    <rPh sb="2" eb="4">
      <t>ガッコウ</t>
    </rPh>
    <phoneticPr fontId="43"/>
  </si>
  <si>
    <t>資料：教育委員会事務局学校管理部学校施設課</t>
    <rPh sb="11" eb="13">
      <t>ガッコウ</t>
    </rPh>
    <rPh sb="13" eb="15">
      <t>カンリ</t>
    </rPh>
    <rPh sb="16" eb="18">
      <t>ガッコウ</t>
    </rPh>
    <phoneticPr fontId="43"/>
  </si>
  <si>
    <t>14－５　児童・生徒の平均体位</t>
    <phoneticPr fontId="43"/>
  </si>
  <si>
    <t xml:space="preserve">        本表は市立学校園における幼児・児童・生徒の発育状況を表章したものである。なお、小学校及び中学校について
        は抽出された学校における結果である。</t>
    <phoneticPr fontId="43"/>
  </si>
  <si>
    <t>各年４月現在</t>
    <phoneticPr fontId="43"/>
  </si>
  <si>
    <t>学校及び
学年</t>
    <phoneticPr fontId="43"/>
  </si>
  <si>
    <t>身　　長　（㎝）</t>
    <phoneticPr fontId="43"/>
  </si>
  <si>
    <t>体　　重　（㎏）</t>
    <phoneticPr fontId="43"/>
  </si>
  <si>
    <t>平成</t>
  </si>
  <si>
    <t>令和</t>
    <rPh sb="0" eb="2">
      <t>レイワ</t>
    </rPh>
    <phoneticPr fontId="43"/>
  </si>
  <si>
    <t>31年</t>
  </si>
  <si>
    <t>２　年</t>
    <rPh sb="2" eb="3">
      <t>ネン</t>
    </rPh>
    <phoneticPr fontId="43"/>
  </si>
  <si>
    <t>３　年</t>
    <rPh sb="2" eb="3">
      <t>ネン</t>
    </rPh>
    <phoneticPr fontId="43"/>
  </si>
  <si>
    <t>男子</t>
    <phoneticPr fontId="43"/>
  </si>
  <si>
    <t>幼稚園</t>
    <rPh sb="0" eb="3">
      <t>ヨウチエン</t>
    </rPh>
    <phoneticPr fontId="43"/>
  </si>
  <si>
    <t>４才</t>
    <phoneticPr fontId="43"/>
  </si>
  <si>
    <t>５才</t>
    <phoneticPr fontId="43"/>
  </si>
  <si>
    <t>１年</t>
    <phoneticPr fontId="43"/>
  </si>
  <si>
    <t>２年</t>
    <phoneticPr fontId="43"/>
  </si>
  <si>
    <t>３年</t>
    <phoneticPr fontId="43"/>
  </si>
  <si>
    <t>４年</t>
    <phoneticPr fontId="43"/>
  </si>
  <si>
    <t>５年</t>
    <phoneticPr fontId="43"/>
  </si>
  <si>
    <t>６年</t>
    <phoneticPr fontId="43"/>
  </si>
  <si>
    <t>女子</t>
    <phoneticPr fontId="43"/>
  </si>
  <si>
    <t>資料：教育委員会事務局学校教育部学校保健体育課</t>
    <phoneticPr fontId="43"/>
  </si>
  <si>
    <t>14－６　健　康　状　況</t>
    <phoneticPr fontId="43"/>
  </si>
  <si>
    <t xml:space="preserve">        本表は市立学校園における幼児・児童・生徒の健康の状況を表章したものである。１．肥満傾向は、標準体重のプラ
        ス20％以上の者をいう。２．視力低下とは裸眼視力が 1.0未満の者をいう。</t>
    <phoneticPr fontId="43"/>
  </si>
  <si>
    <t>単位：％</t>
    <phoneticPr fontId="43"/>
  </si>
  <si>
    <t>令和３年度</t>
    <phoneticPr fontId="43"/>
  </si>
  <si>
    <t>区分</t>
    <phoneticPr fontId="43"/>
  </si>
  <si>
    <t>高等学校</t>
  </si>
  <si>
    <t>肥満傾向</t>
    <rPh sb="0" eb="2">
      <t>ヒマン</t>
    </rPh>
    <rPh sb="2" eb="4">
      <t>ケイコウ</t>
    </rPh>
    <phoneticPr fontId="43"/>
  </si>
  <si>
    <t>むし歯(未処理)</t>
  </si>
  <si>
    <t>視力低下</t>
    <rPh sb="0" eb="2">
      <t>シリョク</t>
    </rPh>
    <rPh sb="2" eb="4">
      <t>テイカ</t>
    </rPh>
    <phoneticPr fontId="43"/>
  </si>
  <si>
    <t>14－７　図書館・図書室利用状況</t>
    <phoneticPr fontId="43"/>
  </si>
  <si>
    <t xml:space="preserve"> </t>
    <phoneticPr fontId="43"/>
  </si>
  <si>
    <t xml:space="preserve">       </t>
    <phoneticPr fontId="43"/>
  </si>
  <si>
    <t>６．利用者数については一般児童の別を取っていない。</t>
    <rPh sb="2" eb="4">
      <t>リヨウ</t>
    </rPh>
    <rPh sb="4" eb="5">
      <t>シャ</t>
    </rPh>
    <rPh sb="5" eb="6">
      <t>スウ</t>
    </rPh>
    <rPh sb="11" eb="13">
      <t>イッパン</t>
    </rPh>
    <rPh sb="13" eb="15">
      <t>ジドウ</t>
    </rPh>
    <rPh sb="16" eb="17">
      <t>ベツ</t>
    </rPh>
    <rPh sb="18" eb="19">
      <t>ト</t>
    </rPh>
    <phoneticPr fontId="43"/>
  </si>
  <si>
    <t>　　　 　　</t>
    <phoneticPr fontId="43"/>
  </si>
  <si>
    <t>(次頁へ)</t>
    <rPh sb="1" eb="3">
      <t>ジページ</t>
    </rPh>
    <phoneticPr fontId="43"/>
  </si>
  <si>
    <t>図書館・図書室</t>
    <rPh sb="0" eb="3">
      <t>トショカン</t>
    </rPh>
    <rPh sb="4" eb="7">
      <t>トショシツ</t>
    </rPh>
    <phoneticPr fontId="43"/>
  </si>
  <si>
    <t>平　　成　　29　　年　　度</t>
  </si>
  <si>
    <t>平　　成　　30　　年　　度</t>
  </si>
  <si>
    <t>令和元年度</t>
    <phoneticPr fontId="43"/>
  </si>
  <si>
    <t>令和2年度</t>
    <phoneticPr fontId="43"/>
  </si>
  <si>
    <t>令和3年度</t>
    <rPh sb="0" eb="2">
      <t>レイワ</t>
    </rPh>
    <rPh sb="3" eb="5">
      <t>ネンド</t>
    </rPh>
    <phoneticPr fontId="43"/>
  </si>
  <si>
    <t>区</t>
  </si>
  <si>
    <t>登録者数</t>
  </si>
  <si>
    <t>蔵書冊数</t>
  </si>
  <si>
    <t>貸出冊数</t>
  </si>
  <si>
    <t>利用者数</t>
    <rPh sb="0" eb="2">
      <t>リヨウ</t>
    </rPh>
    <rPh sb="2" eb="3">
      <t>シャ</t>
    </rPh>
    <rPh sb="3" eb="4">
      <t>スウ</t>
    </rPh>
    <phoneticPr fontId="43"/>
  </si>
  <si>
    <t>分</t>
  </si>
  <si>
    <t>総　　　　　　　数</t>
  </si>
  <si>
    <t>中央図書館</t>
    <rPh sb="0" eb="2">
      <t>チュウオウ</t>
    </rPh>
    <rPh sb="2" eb="5">
      <t>トショカン</t>
    </rPh>
    <phoneticPr fontId="43"/>
  </si>
  <si>
    <t>中央</t>
  </si>
  <si>
    <t>一般</t>
    <rPh sb="0" eb="2">
      <t>イッパン</t>
    </rPh>
    <phoneticPr fontId="43"/>
  </si>
  <si>
    <t>一</t>
  </si>
  <si>
    <t>児童</t>
    <rPh sb="0" eb="2">
      <t>ジドウ</t>
    </rPh>
    <phoneticPr fontId="43"/>
  </si>
  <si>
    <t>移動図書館</t>
  </si>
  <si>
    <t>…</t>
  </si>
  <si>
    <t xml:space="preserve"> … </t>
  </si>
  <si>
    <t>移</t>
  </si>
  <si>
    <t>団体貸出</t>
    <rPh sb="0" eb="2">
      <t>ダンタイ</t>
    </rPh>
    <rPh sb="2" eb="4">
      <t>カシダシ</t>
    </rPh>
    <phoneticPr fontId="43"/>
  </si>
  <si>
    <t>-</t>
  </si>
  <si>
    <t xml:space="preserve"> -</t>
  </si>
  <si>
    <t>団</t>
  </si>
  <si>
    <t>堺市駅前分館</t>
    <rPh sb="0" eb="2">
      <t>サカイシ</t>
    </rPh>
    <rPh sb="2" eb="4">
      <t>エキマエ</t>
    </rPh>
    <rPh sb="4" eb="6">
      <t>ブンカン</t>
    </rPh>
    <phoneticPr fontId="43"/>
  </si>
  <si>
    <t>中図書館</t>
    <rPh sb="0" eb="1">
      <t>ナカ</t>
    </rPh>
    <rPh sb="1" eb="4">
      <t>トショカン</t>
    </rPh>
    <phoneticPr fontId="43"/>
  </si>
  <si>
    <t>中</t>
  </si>
  <si>
    <t>東百舌鳥分館</t>
    <rPh sb="0" eb="1">
      <t>ヒガシ</t>
    </rPh>
    <rPh sb="1" eb="4">
      <t>モズ</t>
    </rPh>
    <rPh sb="4" eb="6">
      <t>ブンカン</t>
    </rPh>
    <phoneticPr fontId="43"/>
  </si>
  <si>
    <t>東百</t>
    <rPh sb="1" eb="2">
      <t>ヒャク</t>
    </rPh>
    <phoneticPr fontId="43"/>
  </si>
  <si>
    <t>東図書館</t>
    <rPh sb="0" eb="1">
      <t>ヒガシ</t>
    </rPh>
    <rPh sb="1" eb="4">
      <t>トショカン</t>
    </rPh>
    <phoneticPr fontId="43"/>
  </si>
  <si>
    <t>東</t>
    <rPh sb="0" eb="1">
      <t>ヒガシ</t>
    </rPh>
    <phoneticPr fontId="43"/>
  </si>
  <si>
    <t>初芝分館</t>
    <rPh sb="0" eb="2">
      <t>ハツシバ</t>
    </rPh>
    <rPh sb="2" eb="4">
      <t>ブンカン</t>
    </rPh>
    <phoneticPr fontId="43"/>
  </si>
  <si>
    <t>初</t>
  </si>
  <si>
    <t>西図書館</t>
    <rPh sb="0" eb="1">
      <t>ニシ</t>
    </rPh>
    <rPh sb="1" eb="4">
      <t>トショカン</t>
    </rPh>
    <phoneticPr fontId="43"/>
  </si>
  <si>
    <t>西</t>
    <rPh sb="0" eb="1">
      <t>ニシ</t>
    </rPh>
    <phoneticPr fontId="43"/>
  </si>
  <si>
    <t>南図書館</t>
    <rPh sb="0" eb="1">
      <t>ミナミ</t>
    </rPh>
    <rPh sb="1" eb="4">
      <t>トショカン</t>
    </rPh>
    <phoneticPr fontId="43"/>
  </si>
  <si>
    <t>南</t>
    <rPh sb="0" eb="1">
      <t>ミナミ</t>
    </rPh>
    <phoneticPr fontId="43"/>
  </si>
  <si>
    <t>栂分館</t>
    <rPh sb="0" eb="1">
      <t>ツガ</t>
    </rPh>
    <rPh sb="1" eb="3">
      <t>ブンカン</t>
    </rPh>
    <phoneticPr fontId="43"/>
  </si>
  <si>
    <t>栂</t>
  </si>
  <si>
    <t>美木多分館</t>
    <rPh sb="0" eb="1">
      <t>ミ</t>
    </rPh>
    <rPh sb="1" eb="2">
      <t>キ</t>
    </rPh>
    <rPh sb="2" eb="3">
      <t>タ</t>
    </rPh>
    <rPh sb="3" eb="5">
      <t>ブンカン</t>
    </rPh>
    <phoneticPr fontId="43"/>
  </si>
  <si>
    <t>美</t>
  </si>
  <si>
    <t>北図書館</t>
    <rPh sb="0" eb="1">
      <t>キタ</t>
    </rPh>
    <rPh sb="1" eb="4">
      <t>トショカン</t>
    </rPh>
    <phoneticPr fontId="43"/>
  </si>
  <si>
    <t>北</t>
    <rPh sb="0" eb="1">
      <t>キタ</t>
    </rPh>
    <phoneticPr fontId="43"/>
  </si>
  <si>
    <t>美原図書館</t>
    <rPh sb="0" eb="2">
      <t>ミハラ</t>
    </rPh>
    <rPh sb="2" eb="5">
      <t>トショカン</t>
    </rPh>
    <phoneticPr fontId="43"/>
  </si>
  <si>
    <t>人権ふれあいセンター</t>
    <rPh sb="0" eb="2">
      <t>ジンケン</t>
    </rPh>
    <phoneticPr fontId="43"/>
  </si>
  <si>
    <t>人</t>
    <rPh sb="0" eb="1">
      <t>ヒト</t>
    </rPh>
    <phoneticPr fontId="43"/>
  </si>
  <si>
    <t>図書室</t>
    <rPh sb="0" eb="3">
      <t>トショシツ</t>
    </rPh>
    <phoneticPr fontId="43"/>
  </si>
  <si>
    <t>青少年ｾﾝﾀｰ図書室</t>
    <rPh sb="0" eb="3">
      <t>セイショウネン</t>
    </rPh>
    <rPh sb="7" eb="10">
      <t>トショシツ</t>
    </rPh>
    <phoneticPr fontId="43"/>
  </si>
  <si>
    <t>青</t>
  </si>
  <si>
    <t xml:space="preserve"> 資料：中央図書館</t>
    <phoneticPr fontId="43"/>
  </si>
  <si>
    <t xml:space="preserve">        水泳場は人数、それ以外は件数である。</t>
    <phoneticPr fontId="43"/>
  </si>
  <si>
    <t>年    度</t>
  </si>
  <si>
    <t>野　　　　　球　　　　　場</t>
    <rPh sb="0" eb="1">
      <t>ノ</t>
    </rPh>
    <rPh sb="6" eb="7">
      <t>タマ</t>
    </rPh>
    <rPh sb="12" eb="13">
      <t>バ</t>
    </rPh>
    <phoneticPr fontId="43"/>
  </si>
  <si>
    <t>大浜公園</t>
    <rPh sb="0" eb="2">
      <t>オオハマ</t>
    </rPh>
    <rPh sb="2" eb="4">
      <t>コウエン</t>
    </rPh>
    <phoneticPr fontId="43"/>
  </si>
  <si>
    <t>金岡公園</t>
    <rPh sb="0" eb="2">
      <t>カナオカ</t>
    </rPh>
    <rPh sb="2" eb="4">
      <t>コウエン</t>
    </rPh>
    <phoneticPr fontId="43"/>
  </si>
  <si>
    <t>三宝公園</t>
    <rPh sb="0" eb="2">
      <t>サンボウ</t>
    </rPh>
    <rPh sb="2" eb="4">
      <t>コウエン</t>
    </rPh>
    <phoneticPr fontId="43"/>
  </si>
  <si>
    <t>浅香山公園</t>
    <rPh sb="0" eb="1">
      <t>アサ</t>
    </rPh>
    <rPh sb="1" eb="2">
      <t>カ</t>
    </rPh>
    <rPh sb="2" eb="3">
      <t>ヤマ</t>
    </rPh>
    <rPh sb="3" eb="5">
      <t>コウエン</t>
    </rPh>
    <phoneticPr fontId="43"/>
  </si>
  <si>
    <t>白鷺公園</t>
    <rPh sb="0" eb="2">
      <t>シラサギ</t>
    </rPh>
    <rPh sb="2" eb="4">
      <t>コウエン</t>
    </rPh>
    <phoneticPr fontId="43"/>
  </si>
  <si>
    <t>鴨谷</t>
    <rPh sb="0" eb="1">
      <t>カモ</t>
    </rPh>
    <rPh sb="1" eb="2">
      <t>タニ</t>
    </rPh>
    <phoneticPr fontId="43"/>
  </si>
  <si>
    <t>初芝</t>
    <rPh sb="0" eb="2">
      <t>ハツシバ</t>
    </rPh>
    <phoneticPr fontId="43"/>
  </si>
  <si>
    <t>陶器</t>
    <rPh sb="0" eb="2">
      <t>トウキ</t>
    </rPh>
    <phoneticPr fontId="43"/>
  </si>
  <si>
    <t>みの池</t>
    <rPh sb="2" eb="3">
      <t>イケ</t>
    </rPh>
    <phoneticPr fontId="43"/>
  </si>
  <si>
    <t>さつき野</t>
    <rPh sb="3" eb="4">
      <t>ノ</t>
    </rPh>
    <phoneticPr fontId="43"/>
  </si>
  <si>
    <t>みなと堺グリーンひろば
運動ひろば</t>
    <rPh sb="3" eb="4">
      <t>サカイ</t>
    </rPh>
    <rPh sb="12" eb="14">
      <t>ウンドウ</t>
    </rPh>
    <phoneticPr fontId="43"/>
  </si>
  <si>
    <t>平成29年度</t>
    <phoneticPr fontId="43"/>
  </si>
  <si>
    <t>30年度</t>
  </si>
  <si>
    <t>令和元年度</t>
    <rPh sb="0" eb="2">
      <t>レイワ</t>
    </rPh>
    <rPh sb="2" eb="5">
      <t>ガンネンド</t>
    </rPh>
    <phoneticPr fontId="43"/>
  </si>
  <si>
    <t>2年度</t>
    <rPh sb="1" eb="3">
      <t>ネンド</t>
    </rPh>
    <rPh sb="2" eb="3">
      <t>ド</t>
    </rPh>
    <phoneticPr fontId="43"/>
  </si>
  <si>
    <t>3年度</t>
    <rPh sb="1" eb="3">
      <t>ネンド</t>
    </rPh>
    <rPh sb="2" eb="3">
      <t>ド</t>
    </rPh>
    <phoneticPr fontId="43"/>
  </si>
  <si>
    <t>テ　　ニ　　ス　　コ　　ー　　ト</t>
    <phoneticPr fontId="43"/>
  </si>
  <si>
    <t>土居川公園</t>
    <rPh sb="0" eb="2">
      <t>ドイ</t>
    </rPh>
    <rPh sb="2" eb="3">
      <t>ガワ</t>
    </rPh>
    <rPh sb="3" eb="5">
      <t>コウエン</t>
    </rPh>
    <phoneticPr fontId="43"/>
  </si>
  <si>
    <t>荒山</t>
    <rPh sb="0" eb="1">
      <t>アラ</t>
    </rPh>
    <rPh sb="1" eb="2">
      <t>ヤマ</t>
    </rPh>
    <phoneticPr fontId="43"/>
  </si>
  <si>
    <t>多治井</t>
    <rPh sb="0" eb="1">
      <t>タ</t>
    </rPh>
    <rPh sb="1" eb="2">
      <t>ジ</t>
    </rPh>
    <rPh sb="2" eb="3">
      <t>イ</t>
    </rPh>
    <phoneticPr fontId="43"/>
  </si>
  <si>
    <t>水　　　　　　泳　　　　　　場</t>
    <phoneticPr fontId="43"/>
  </si>
  <si>
    <t>大　浜　公　園</t>
    <rPh sb="0" eb="1">
      <t>ダイ</t>
    </rPh>
    <rPh sb="2" eb="3">
      <t>ハマ</t>
    </rPh>
    <rPh sb="4" eb="5">
      <t>オオヤケ</t>
    </rPh>
    <rPh sb="6" eb="7">
      <t>エン</t>
    </rPh>
    <phoneticPr fontId="43"/>
  </si>
  <si>
    <t>金　岡　公　園</t>
    <rPh sb="0" eb="1">
      <t>キン</t>
    </rPh>
    <rPh sb="2" eb="3">
      <t>オカ</t>
    </rPh>
    <rPh sb="4" eb="5">
      <t>オオヤケ</t>
    </rPh>
    <rPh sb="6" eb="7">
      <t>エン</t>
    </rPh>
    <phoneticPr fontId="43"/>
  </si>
  <si>
    <t>田　園　公　園</t>
    <rPh sb="0" eb="1">
      <t>タ</t>
    </rPh>
    <rPh sb="2" eb="3">
      <t>エン</t>
    </rPh>
    <rPh sb="4" eb="5">
      <t>オオヤケ</t>
    </rPh>
    <rPh sb="6" eb="7">
      <t>エン</t>
    </rPh>
    <phoneticPr fontId="43"/>
  </si>
  <si>
    <t>総　　数</t>
    <rPh sb="0" eb="1">
      <t>フサ</t>
    </rPh>
    <rPh sb="3" eb="4">
      <t>カズ</t>
    </rPh>
    <phoneticPr fontId="43"/>
  </si>
  <si>
    <t>大　 人</t>
    <rPh sb="0" eb="1">
      <t>ダイ</t>
    </rPh>
    <rPh sb="3" eb="4">
      <t>ヒト</t>
    </rPh>
    <phoneticPr fontId="43"/>
  </si>
  <si>
    <t>小　　人</t>
    <rPh sb="0" eb="1">
      <t>ショウ</t>
    </rPh>
    <rPh sb="3" eb="4">
      <t>ヒト</t>
    </rPh>
    <phoneticPr fontId="43"/>
  </si>
  <si>
    <t>大　　人</t>
    <rPh sb="0" eb="1">
      <t>ダイ</t>
    </rPh>
    <rPh sb="3" eb="4">
      <t>ヒト</t>
    </rPh>
    <phoneticPr fontId="43"/>
  </si>
  <si>
    <t>総　　数</t>
    <phoneticPr fontId="43"/>
  </si>
  <si>
    <t>中　　人</t>
    <rPh sb="0" eb="1">
      <t>ナカ</t>
    </rPh>
    <rPh sb="3" eb="4">
      <t>ヒト</t>
    </rPh>
    <phoneticPr fontId="43"/>
  </si>
  <si>
    <t>水　　　　　　泳　　　　　　場</t>
    <rPh sb="0" eb="1">
      <t>ミズ</t>
    </rPh>
    <rPh sb="7" eb="8">
      <t>オヨ</t>
    </rPh>
    <rPh sb="14" eb="15">
      <t>ジョウ</t>
    </rPh>
    <phoneticPr fontId="43"/>
  </si>
  <si>
    <t>美原Ｂ＆Ｇ海洋センター</t>
    <rPh sb="0" eb="2">
      <t>ミハラ</t>
    </rPh>
    <rPh sb="5" eb="7">
      <t>カイヨウ</t>
    </rPh>
    <phoneticPr fontId="43"/>
  </si>
  <si>
    <t>第１プール</t>
    <rPh sb="0" eb="1">
      <t>ダイ</t>
    </rPh>
    <phoneticPr fontId="43"/>
  </si>
  <si>
    <t>第２プール</t>
  </si>
  <si>
    <t>-</t>
    <phoneticPr fontId="43"/>
  </si>
  <si>
    <t>運動場</t>
    <rPh sb="0" eb="2">
      <t>ウンドウ</t>
    </rPh>
    <rPh sb="2" eb="3">
      <t>ジョウ</t>
    </rPh>
    <phoneticPr fontId="43"/>
  </si>
  <si>
    <t>競技場</t>
    <rPh sb="0" eb="2">
      <t>キョウギ</t>
    </rPh>
    <rPh sb="2" eb="3">
      <t>ジョウ</t>
    </rPh>
    <phoneticPr fontId="43"/>
  </si>
  <si>
    <t>相撲場</t>
    <rPh sb="0" eb="2">
      <t>スモウ</t>
    </rPh>
    <rPh sb="2" eb="3">
      <t>ジョウ</t>
    </rPh>
    <phoneticPr fontId="43"/>
  </si>
  <si>
    <t>みなと堺グリーンひろば
芝生ひろば</t>
    <rPh sb="3" eb="4">
      <t>サカイ</t>
    </rPh>
    <rPh sb="12" eb="14">
      <t>シバフ</t>
    </rPh>
    <phoneticPr fontId="43"/>
  </si>
  <si>
    <t>資料：建設局公園緑地部公園監理課、文化観光局スポーツ部スポーツ施設課</t>
    <rPh sb="13" eb="14">
      <t>カン</t>
    </rPh>
    <rPh sb="17" eb="19">
      <t>ブンカ</t>
    </rPh>
    <rPh sb="19" eb="21">
      <t>カンコウ</t>
    </rPh>
    <rPh sb="21" eb="22">
      <t>キョク</t>
    </rPh>
    <rPh sb="31" eb="33">
      <t>シセツ</t>
    </rPh>
    <phoneticPr fontId="43"/>
  </si>
  <si>
    <t>　　　14-9-1　目的別利用者数</t>
    <phoneticPr fontId="43"/>
  </si>
  <si>
    <t>年　　度</t>
  </si>
  <si>
    <t>専　用
使　用</t>
    <phoneticPr fontId="43"/>
  </si>
  <si>
    <t>スポーツ
教　室</t>
    <phoneticPr fontId="43"/>
  </si>
  <si>
    <t>共　用
使　用</t>
    <phoneticPr fontId="43"/>
  </si>
  <si>
    <t>無　料
開放日</t>
    <phoneticPr fontId="43"/>
  </si>
  <si>
    <t>スポーツ
コーナー</t>
    <phoneticPr fontId="43"/>
  </si>
  <si>
    <t>ﾄﾚｰﾆﾝｸﾞ
講　座</t>
    <phoneticPr fontId="43"/>
  </si>
  <si>
    <t>健 康・
医　事
相　談</t>
    <phoneticPr fontId="43"/>
  </si>
  <si>
    <t>その他</t>
  </si>
  <si>
    <t>運　動
広　場</t>
    <phoneticPr fontId="43"/>
  </si>
  <si>
    <t xml:space="preserve">     平成29年度</t>
    <rPh sb="5" eb="7">
      <t>ヘイセイ</t>
    </rPh>
    <phoneticPr fontId="43"/>
  </si>
  <si>
    <t xml:space="preserve">　  30年度 </t>
    <phoneticPr fontId="43"/>
  </si>
  <si>
    <t>　令和元年度</t>
    <rPh sb="1" eb="6">
      <t>レイワガンネンド</t>
    </rPh>
    <phoneticPr fontId="43"/>
  </si>
  <si>
    <t xml:space="preserve">　  2年度 </t>
    <rPh sb="4" eb="6">
      <t>ネンド</t>
    </rPh>
    <phoneticPr fontId="43"/>
  </si>
  <si>
    <t xml:space="preserve">　  3年度 </t>
    <rPh sb="4" eb="6">
      <t>ネンド</t>
    </rPh>
    <phoneticPr fontId="43"/>
  </si>
  <si>
    <t>大浜体育館</t>
    <phoneticPr fontId="43"/>
  </si>
  <si>
    <t>鴨谷体育館</t>
    <phoneticPr fontId="43"/>
  </si>
  <si>
    <t>初芝体育館</t>
    <phoneticPr fontId="43"/>
  </si>
  <si>
    <t>金岡公園体育館</t>
    <rPh sb="0" eb="2">
      <t>カナオカ</t>
    </rPh>
    <rPh sb="2" eb="4">
      <t>コウエン</t>
    </rPh>
    <phoneticPr fontId="43"/>
  </si>
  <si>
    <t>家原大池体育館</t>
    <rPh sb="0" eb="1">
      <t>イエ</t>
    </rPh>
    <rPh sb="1" eb="2">
      <t>ハラ</t>
    </rPh>
    <rPh sb="2" eb="4">
      <t>オオイケ</t>
    </rPh>
    <phoneticPr fontId="43"/>
  </si>
  <si>
    <t>美原体育館</t>
    <rPh sb="0" eb="2">
      <t>ミハラ</t>
    </rPh>
    <rPh sb="2" eb="5">
      <t>タイイクカン</t>
    </rPh>
    <phoneticPr fontId="43"/>
  </si>
  <si>
    <t>美原B&amp;G海洋ｾﾝﾀｰ</t>
    <rPh sb="0" eb="2">
      <t>ミハラ</t>
    </rPh>
    <rPh sb="5" eb="7">
      <t>カイヨウ</t>
    </rPh>
    <phoneticPr fontId="43"/>
  </si>
  <si>
    <t>原池公園体育館</t>
    <phoneticPr fontId="43"/>
  </si>
  <si>
    <t>資料：文化観光局スポーツ部スポーツ施設課</t>
    <phoneticPr fontId="43"/>
  </si>
  <si>
    <t>　　　14-9-2　種目別利用者数（専用使用）</t>
    <phoneticPr fontId="43"/>
  </si>
  <si>
    <t>年　       　度</t>
    <phoneticPr fontId="43"/>
  </si>
  <si>
    <t>バレーボール</t>
  </si>
  <si>
    <t>ジャズダンス</t>
  </si>
  <si>
    <t>卓　球</t>
  </si>
  <si>
    <t>拳　法</t>
  </si>
  <si>
    <t>バドミントン</t>
  </si>
  <si>
    <t>エアロビクス</t>
  </si>
  <si>
    <r>
      <t>平成</t>
    </r>
    <r>
      <rPr>
        <sz val="8.5"/>
        <rFont val="ＭＳ 明朝"/>
        <family val="1"/>
        <charset val="128"/>
      </rPr>
      <t>30年度</t>
    </r>
    <phoneticPr fontId="43"/>
  </si>
  <si>
    <t>令和元年度</t>
    <rPh sb="0" eb="3">
      <t>レイワガン</t>
    </rPh>
    <phoneticPr fontId="43"/>
  </si>
  <si>
    <r>
      <t>令和</t>
    </r>
    <r>
      <rPr>
        <sz val="8.5"/>
        <rFont val="HG創英角ｺﾞｼｯｸUB"/>
        <family val="3"/>
        <charset val="128"/>
      </rPr>
      <t>２年度</t>
    </r>
    <rPh sb="0" eb="2">
      <t>レイワ</t>
    </rPh>
    <rPh sb="3" eb="5">
      <t>ネンド</t>
    </rPh>
    <phoneticPr fontId="43"/>
  </si>
  <si>
    <r>
      <t>令和</t>
    </r>
    <r>
      <rPr>
        <sz val="8.5"/>
        <rFont val="HG創英角ｺﾞｼｯｸUB"/>
        <family val="3"/>
        <charset val="128"/>
      </rPr>
      <t>３年度</t>
    </r>
    <r>
      <rPr>
        <sz val="11"/>
        <rFont val="ＭＳ 明朝"/>
        <family val="1"/>
        <charset val="128"/>
      </rPr>
      <t/>
    </r>
    <rPh sb="0" eb="2">
      <t>レイワ</t>
    </rPh>
    <rPh sb="3" eb="5">
      <t>ネンド</t>
    </rPh>
    <phoneticPr fontId="43"/>
  </si>
  <si>
    <t>美原B＆G海洋センター</t>
    <rPh sb="0" eb="2">
      <t>ミハラ</t>
    </rPh>
    <rPh sb="5" eb="7">
      <t>カイヨウ</t>
    </rPh>
    <phoneticPr fontId="43"/>
  </si>
  <si>
    <t>原池公園体育館</t>
    <rPh sb="0" eb="1">
      <t>ハラ</t>
    </rPh>
    <rPh sb="1" eb="2">
      <t>イケ</t>
    </rPh>
    <rPh sb="2" eb="4">
      <t>コウエン</t>
    </rPh>
    <rPh sb="4" eb="6">
      <t>タイイク</t>
    </rPh>
    <rPh sb="6" eb="7">
      <t>カン</t>
    </rPh>
    <phoneticPr fontId="43"/>
  </si>
  <si>
    <t>剣　　道</t>
    <phoneticPr fontId="43"/>
  </si>
  <si>
    <t>バスケット</t>
  </si>
  <si>
    <t>空　手　道</t>
    <rPh sb="0" eb="1">
      <t>カラ</t>
    </rPh>
    <rPh sb="2" eb="3">
      <t>テ</t>
    </rPh>
    <rPh sb="4" eb="5">
      <t>ドウ</t>
    </rPh>
    <phoneticPr fontId="43"/>
  </si>
  <si>
    <t>ソフトテニス</t>
  </si>
  <si>
    <t>そ　の　他</t>
    <rPh sb="4" eb="5">
      <t>タ</t>
    </rPh>
    <phoneticPr fontId="43"/>
  </si>
  <si>
    <t>使用件数</t>
  </si>
  <si>
    <t>ボ　ー　ル</t>
    <phoneticPr fontId="43"/>
  </si>
  <si>
    <r>
      <t>令和</t>
    </r>
    <r>
      <rPr>
        <sz val="8.5"/>
        <rFont val="ＭＳ 明朝"/>
        <family val="1"/>
        <charset val="128"/>
      </rPr>
      <t>２年度</t>
    </r>
    <rPh sb="0" eb="2">
      <t>レイワ</t>
    </rPh>
    <rPh sb="3" eb="5">
      <t>ネンド</t>
    </rPh>
    <phoneticPr fontId="43"/>
  </si>
  <si>
    <t>資料：文化観光局スポーツ部スポーツ施設課</t>
    <rPh sb="3" eb="5">
      <t>ブンカ</t>
    </rPh>
    <rPh sb="5" eb="7">
      <t>カンコウ</t>
    </rPh>
    <rPh sb="7" eb="8">
      <t>キョク</t>
    </rPh>
    <rPh sb="17" eb="19">
      <t>シセツ</t>
    </rPh>
    <rPh sb="19" eb="20">
      <t>カ</t>
    </rPh>
    <phoneticPr fontId="43"/>
  </si>
  <si>
    <t>14－10　日高少年自然の家利用状況</t>
    <phoneticPr fontId="43"/>
  </si>
  <si>
    <t xml:space="preserve">        ( )内の数値は20歳未満の人数で内数である。</t>
    <phoneticPr fontId="43"/>
  </si>
  <si>
    <t>団体数</t>
    <rPh sb="0" eb="2">
      <t>ダンタイ</t>
    </rPh>
    <rPh sb="2" eb="3">
      <t>スウ</t>
    </rPh>
    <phoneticPr fontId="43"/>
  </si>
  <si>
    <t>利用者延人数</t>
    <rPh sb="0" eb="3">
      <t>リヨウシャ</t>
    </rPh>
    <rPh sb="3" eb="4">
      <t>ノベ</t>
    </rPh>
    <rPh sb="4" eb="6">
      <t>ニンズウ</t>
    </rPh>
    <phoneticPr fontId="43"/>
  </si>
  <si>
    <t>総数</t>
    <phoneticPr fontId="43"/>
  </si>
  <si>
    <t>高等学校
大 学 他
専門学校</t>
    <phoneticPr fontId="43"/>
  </si>
  <si>
    <t>青少年
関係団体</t>
    <rPh sb="0" eb="3">
      <t>セイショウネン</t>
    </rPh>
    <phoneticPr fontId="43"/>
  </si>
  <si>
    <t>他の社会
教育団体</t>
    <phoneticPr fontId="43"/>
  </si>
  <si>
    <t>30年度</t>
    <phoneticPr fontId="43"/>
  </si>
  <si>
    <t>２年度</t>
    <rPh sb="1" eb="3">
      <t>ネンド</t>
    </rPh>
    <phoneticPr fontId="43"/>
  </si>
  <si>
    <t>３年度</t>
    <rPh sb="1" eb="3">
      <t>ネンド</t>
    </rPh>
    <phoneticPr fontId="43"/>
  </si>
  <si>
    <t>資料：子ども青少年局子ども青少年育成部子ども育成課</t>
    <rPh sb="3" eb="4">
      <t>コ</t>
    </rPh>
    <rPh sb="6" eb="9">
      <t>セイショウネン</t>
    </rPh>
    <rPh sb="9" eb="10">
      <t>キョク</t>
    </rPh>
    <rPh sb="10" eb="11">
      <t>コ</t>
    </rPh>
    <rPh sb="13" eb="16">
      <t>セイショウネン</t>
    </rPh>
    <rPh sb="16" eb="18">
      <t>イクセイ</t>
    </rPh>
    <rPh sb="18" eb="19">
      <t>ブ</t>
    </rPh>
    <rPh sb="19" eb="20">
      <t>コ</t>
    </rPh>
    <rPh sb="22" eb="24">
      <t>イクセイ</t>
    </rPh>
    <rPh sb="24" eb="25">
      <t>カ</t>
    </rPh>
    <phoneticPr fontId="43"/>
  </si>
  <si>
    <t>14－11　キャンプ場利用状況</t>
    <phoneticPr fontId="43"/>
  </si>
  <si>
    <r>
      <t xml:space="preserve"> </t>
    </r>
    <r>
      <rPr>
        <sz val="8.5"/>
        <rFont val="ＭＳ 明朝"/>
        <family val="1"/>
        <charset val="128"/>
      </rPr>
      <t xml:space="preserve">       宿泊の利用人員については延数である。令和2・3年度はキャンプ場事業を中止し、令和3年度で事業を廃止した。</t>
    </r>
    <rPh sb="26" eb="28">
      <t>レイワ</t>
    </rPh>
    <rPh sb="31" eb="33">
      <t>ネンド</t>
    </rPh>
    <rPh sb="38" eb="39">
      <t>ジョウ</t>
    </rPh>
    <rPh sb="39" eb="41">
      <t>ジギョウ</t>
    </rPh>
    <rPh sb="42" eb="44">
      <t>チュウシ</t>
    </rPh>
    <rPh sb="46" eb="48">
      <t>レイワ</t>
    </rPh>
    <rPh sb="49" eb="51">
      <t>ネンド</t>
    </rPh>
    <rPh sb="52" eb="54">
      <t>ジギョウ</t>
    </rPh>
    <rPh sb="55" eb="57">
      <t>ハイシ</t>
    </rPh>
    <phoneticPr fontId="43"/>
  </si>
  <si>
    <t>東吉野キャンプ場</t>
    <rPh sb="0" eb="1">
      <t>ヒガシ</t>
    </rPh>
    <rPh sb="1" eb="3">
      <t>ヨシノ</t>
    </rPh>
    <rPh sb="7" eb="8">
      <t>ジョウ</t>
    </rPh>
    <phoneticPr fontId="43"/>
  </si>
  <si>
    <t>宿泊</t>
    <rPh sb="0" eb="2">
      <t>シュクハク</t>
    </rPh>
    <phoneticPr fontId="43"/>
  </si>
  <si>
    <t>団体</t>
    <rPh sb="0" eb="2">
      <t>ダンタイ</t>
    </rPh>
    <phoneticPr fontId="43"/>
  </si>
  <si>
    <t>家族</t>
    <rPh sb="0" eb="2">
      <t>カゾク</t>
    </rPh>
    <phoneticPr fontId="43"/>
  </si>
  <si>
    <t>利用人員</t>
    <rPh sb="0" eb="2">
      <t>リヨウ</t>
    </rPh>
    <rPh sb="2" eb="4">
      <t>ジンイン</t>
    </rPh>
    <phoneticPr fontId="43"/>
  </si>
  <si>
    <t>令和元年度</t>
    <rPh sb="0" eb="5">
      <t>レイワガンネンド</t>
    </rPh>
    <phoneticPr fontId="43"/>
  </si>
  <si>
    <t xml:space="preserve">             </t>
  </si>
  <si>
    <t>14－12　青少年センター利用者数</t>
    <phoneticPr fontId="43"/>
  </si>
  <si>
    <t>主催事業</t>
    <rPh sb="0" eb="2">
      <t>シュサイ</t>
    </rPh>
    <rPh sb="2" eb="4">
      <t>ジギョウ</t>
    </rPh>
    <phoneticPr fontId="43"/>
  </si>
  <si>
    <t>個人利用</t>
    <rPh sb="0" eb="2">
      <t>コジン</t>
    </rPh>
    <rPh sb="2" eb="4">
      <t>リヨウ</t>
    </rPh>
    <phoneticPr fontId="43"/>
  </si>
  <si>
    <t>団体利用</t>
    <rPh sb="0" eb="2">
      <t>ダンタイ</t>
    </rPh>
    <rPh sb="2" eb="4">
      <t>リヨウ</t>
    </rPh>
    <phoneticPr fontId="43"/>
  </si>
  <si>
    <t>青少年</t>
    <rPh sb="0" eb="3">
      <t>セイショウネン</t>
    </rPh>
    <phoneticPr fontId="43"/>
  </si>
  <si>
    <t>その他</t>
    <rPh sb="2" eb="3">
      <t>タ</t>
    </rPh>
    <phoneticPr fontId="43"/>
  </si>
  <si>
    <t>団　体</t>
    <phoneticPr fontId="43"/>
  </si>
  <si>
    <t>の団体</t>
    <rPh sb="1" eb="3">
      <t>ダンタイ</t>
    </rPh>
    <phoneticPr fontId="43"/>
  </si>
  <si>
    <t>平成29年度</t>
    <rPh sb="0" eb="2">
      <t>ヘイセイ</t>
    </rPh>
    <rPh sb="4" eb="6">
      <t>ネンド</t>
    </rPh>
    <phoneticPr fontId="43"/>
  </si>
  <si>
    <t>30年度</t>
    <rPh sb="2" eb="4">
      <t>ネンド</t>
    </rPh>
    <phoneticPr fontId="43"/>
  </si>
  <si>
    <t>令和元年度</t>
    <rPh sb="0" eb="2">
      <t>レイワ</t>
    </rPh>
    <rPh sb="2" eb="4">
      <t>ガンネン</t>
    </rPh>
    <rPh sb="4" eb="5">
      <t>ド</t>
    </rPh>
    <phoneticPr fontId="43"/>
  </si>
  <si>
    <t>資料：子ども青少年局子ども青少年育成部子ども育成課</t>
    <rPh sb="22" eb="24">
      <t>イクセイ</t>
    </rPh>
    <rPh sb="24" eb="25">
      <t>カ</t>
    </rPh>
    <phoneticPr fontId="43"/>
  </si>
  <si>
    <t xml:space="preserve">      </t>
    <phoneticPr fontId="43"/>
  </si>
  <si>
    <t>14－13　青少年の家利用者数</t>
    <phoneticPr fontId="43"/>
  </si>
  <si>
    <t>平成29年度</t>
    <rPh sb="0" eb="2">
      <t>ヘイセイ</t>
    </rPh>
    <phoneticPr fontId="43"/>
  </si>
  <si>
    <t>資料：子ども青少年局子ども青少年育成部子ども育成課</t>
    <rPh sb="22" eb="24">
      <t>イクセイ</t>
    </rPh>
    <phoneticPr fontId="43"/>
  </si>
  <si>
    <t>14－14　市民センター利用状況</t>
    <phoneticPr fontId="43"/>
  </si>
  <si>
    <t xml:space="preserve">       1.件数は利用件数、人数は利用者数である。
　　　 2.南図書館はホール、集会室の利用状況である。
        </t>
    <rPh sb="35" eb="36">
      <t>ミナミ</t>
    </rPh>
    <rPh sb="36" eb="39">
      <t>トショカン</t>
    </rPh>
    <rPh sb="44" eb="47">
      <t>シュウカイシツ</t>
    </rPh>
    <rPh sb="48" eb="50">
      <t>リヨウ</t>
    </rPh>
    <rPh sb="50" eb="52">
      <t>ジョウキョウ</t>
    </rPh>
    <phoneticPr fontId="43"/>
  </si>
  <si>
    <t>年度</t>
    <phoneticPr fontId="43"/>
  </si>
  <si>
    <t>新金岡市民センター</t>
    <rPh sb="0" eb="3">
      <t>シンカナオカ</t>
    </rPh>
    <rPh sb="3" eb="5">
      <t>シミン</t>
    </rPh>
    <phoneticPr fontId="43"/>
  </si>
  <si>
    <t>泉ヶ丘市民センター</t>
    <rPh sb="0" eb="3">
      <t>イズミガオカ</t>
    </rPh>
    <rPh sb="3" eb="5">
      <t>シミン</t>
    </rPh>
    <phoneticPr fontId="43"/>
  </si>
  <si>
    <t>新金岡公民館</t>
    <rPh sb="0" eb="3">
      <t>シンカナオカ</t>
    </rPh>
    <rPh sb="3" eb="5">
      <t>コウミン</t>
    </rPh>
    <rPh sb="5" eb="6">
      <t>カン</t>
    </rPh>
    <phoneticPr fontId="43"/>
  </si>
  <si>
    <t>障害者集会所</t>
  </si>
  <si>
    <t>老人集会所</t>
    <rPh sb="0" eb="2">
      <t>ロウジン</t>
    </rPh>
    <rPh sb="2" eb="4">
      <t>シュウカイ</t>
    </rPh>
    <rPh sb="4" eb="5">
      <t>ショ</t>
    </rPh>
    <phoneticPr fontId="43"/>
  </si>
  <si>
    <t>しんかな
みんなの
子育てひろば</t>
    <rPh sb="10" eb="12">
      <t>コソダ</t>
    </rPh>
    <phoneticPr fontId="43"/>
  </si>
  <si>
    <t>北区区民活動支援コーナー</t>
    <rPh sb="0" eb="2">
      <t>キタク</t>
    </rPh>
    <rPh sb="2" eb="4">
      <t>クミン</t>
    </rPh>
    <rPh sb="4" eb="6">
      <t>カツドウ</t>
    </rPh>
    <rPh sb="6" eb="8">
      <t>シエン</t>
    </rPh>
    <phoneticPr fontId="43"/>
  </si>
  <si>
    <r>
      <t xml:space="preserve">南まちかど子育て
サポートルーム
</t>
    </r>
    <r>
      <rPr>
        <sz val="4"/>
        <rFont val="ＭＳ 明朝"/>
        <family val="1"/>
        <charset val="128"/>
      </rPr>
      <t>（みんなのサンサンひろば）</t>
    </r>
    <rPh sb="0" eb="1">
      <t>ミナミ</t>
    </rPh>
    <rPh sb="5" eb="7">
      <t>コソダ</t>
    </rPh>
    <phoneticPr fontId="43"/>
  </si>
  <si>
    <t>平成29年度｛</t>
    <phoneticPr fontId="43"/>
  </si>
  <si>
    <t xml:space="preserve"> 件数</t>
  </si>
  <si>
    <t xml:space="preserve"> 人数</t>
  </si>
  <si>
    <t>30年度｛</t>
    <phoneticPr fontId="43"/>
  </si>
  <si>
    <t>令和元年度｛</t>
    <rPh sb="0" eb="5">
      <t>レイワガンネンド</t>
    </rPh>
    <phoneticPr fontId="43"/>
  </si>
  <si>
    <t>　　２年度｛</t>
    <rPh sb="3" eb="5">
      <t>ネンド</t>
    </rPh>
    <phoneticPr fontId="43"/>
  </si>
  <si>
    <t>３年度｛</t>
    <rPh sb="1" eb="3">
      <t>ネンド</t>
    </rPh>
    <phoneticPr fontId="43"/>
  </si>
  <si>
    <t>資料：新金岡市民センター、泉ヶ丘市民センター</t>
    <rPh sb="3" eb="6">
      <t>シンカナオカ</t>
    </rPh>
    <rPh sb="6" eb="8">
      <t>シミン</t>
    </rPh>
    <phoneticPr fontId="43"/>
  </si>
  <si>
    <t>14－15　　公民館利用状況</t>
    <rPh sb="7" eb="10">
      <t>コウミンカン</t>
    </rPh>
    <rPh sb="10" eb="12">
      <t>リヨウ</t>
    </rPh>
    <rPh sb="12" eb="14">
      <t>ジョウキョウ</t>
    </rPh>
    <phoneticPr fontId="20"/>
  </si>
  <si>
    <t>　　　　　　令和3年度4月25日～6月28日（52日）、8月24日～10月7日（37日）　新型コロナ感染拡大防止のため休館</t>
    <phoneticPr fontId="20"/>
  </si>
  <si>
    <t>　　　　　　年間開館日数294日から205日へ</t>
    <phoneticPr fontId="43"/>
  </si>
  <si>
    <t>年度</t>
    <rPh sb="0" eb="2">
      <t>ネンド</t>
    </rPh>
    <phoneticPr fontId="20"/>
  </si>
  <si>
    <t>錦西公民館</t>
  </si>
  <si>
    <t>八田荘公民館</t>
  </si>
  <si>
    <t>東百舌鳥公民館</t>
  </si>
  <si>
    <t>福泉公民館</t>
  </si>
  <si>
    <t>金岡公民館</t>
  </si>
  <si>
    <t>新金岡公民館</t>
  </si>
  <si>
    <t>利用件数</t>
    <rPh sb="0" eb="2">
      <t>リヨウ</t>
    </rPh>
    <rPh sb="2" eb="4">
      <t>ケンスウ</t>
    </rPh>
    <phoneticPr fontId="20"/>
  </si>
  <si>
    <t>利用者数</t>
    <rPh sb="0" eb="2">
      <t>リヨウ</t>
    </rPh>
    <rPh sb="2" eb="3">
      <t>シャ</t>
    </rPh>
    <rPh sb="3" eb="4">
      <t>スウ</t>
    </rPh>
    <phoneticPr fontId="20"/>
  </si>
  <si>
    <t>平成29年度</t>
    <rPh sb="0" eb="2">
      <t>ヘイセイ</t>
    </rPh>
    <rPh sb="4" eb="6">
      <t>ネンド</t>
    </rPh>
    <phoneticPr fontId="20"/>
  </si>
  <si>
    <t>30年度</t>
    <rPh sb="2" eb="4">
      <t>ネンド</t>
    </rPh>
    <phoneticPr fontId="20"/>
  </si>
  <si>
    <t>令和元年度</t>
    <rPh sb="0" eb="5">
      <t>レイワガンネンド</t>
    </rPh>
    <phoneticPr fontId="20"/>
  </si>
  <si>
    <t>2年度</t>
    <rPh sb="1" eb="3">
      <t>ネンド</t>
    </rPh>
    <phoneticPr fontId="20"/>
  </si>
  <si>
    <t>3年度</t>
    <rPh sb="1" eb="3">
      <t>ネンド</t>
    </rPh>
    <phoneticPr fontId="20"/>
  </si>
  <si>
    <t>資料：市民人権局男女共同参画推進部生涯学習課</t>
    <rPh sb="0" eb="2">
      <t>シリョウ</t>
    </rPh>
    <rPh sb="3" eb="5">
      <t>シミン</t>
    </rPh>
    <rPh sb="5" eb="7">
      <t>ジンケン</t>
    </rPh>
    <rPh sb="7" eb="8">
      <t>キョク</t>
    </rPh>
    <rPh sb="8" eb="10">
      <t>ダンジョ</t>
    </rPh>
    <rPh sb="10" eb="12">
      <t>キョウドウ</t>
    </rPh>
    <rPh sb="12" eb="14">
      <t>サンカク</t>
    </rPh>
    <rPh sb="14" eb="16">
      <t>スイシン</t>
    </rPh>
    <rPh sb="16" eb="17">
      <t>ブ</t>
    </rPh>
    <rPh sb="17" eb="22">
      <t>ショウガイガクシュウカ</t>
    </rPh>
    <phoneticPr fontId="20"/>
  </si>
  <si>
    <t>14－16  人権ふれあいセンター利用状況</t>
    <phoneticPr fontId="43"/>
  </si>
  <si>
    <t>　　　14-16-1　ホール別利用者数</t>
    <phoneticPr fontId="43"/>
  </si>
  <si>
    <t>メインホール</t>
    <phoneticPr fontId="43"/>
  </si>
  <si>
    <t>スポーツ・文化交流ホール
（メインホールを除く）</t>
    <rPh sb="5" eb="7">
      <t>ブンカ</t>
    </rPh>
    <rPh sb="7" eb="9">
      <t>コウリュウ</t>
    </rPh>
    <rPh sb="21" eb="22">
      <t>ノゾ</t>
    </rPh>
    <phoneticPr fontId="43"/>
  </si>
  <si>
    <t>人権資料・図書室</t>
    <rPh sb="0" eb="2">
      <t>ジンケン</t>
    </rPh>
    <rPh sb="2" eb="4">
      <t>シリョウ</t>
    </rPh>
    <rPh sb="5" eb="8">
      <t>トショシツ</t>
    </rPh>
    <phoneticPr fontId="43"/>
  </si>
  <si>
    <t>舳松人権歴史館</t>
    <rPh sb="0" eb="1">
      <t>ヘサキ</t>
    </rPh>
    <rPh sb="1" eb="2">
      <t>マツ</t>
    </rPh>
    <rPh sb="2" eb="4">
      <t>ジンケン</t>
    </rPh>
    <rPh sb="4" eb="7">
      <t>レキシカン</t>
    </rPh>
    <phoneticPr fontId="43"/>
  </si>
  <si>
    <t>令和元年度</t>
    <rPh sb="0" eb="4">
      <t>レイワガンネン</t>
    </rPh>
    <rPh sb="4" eb="5">
      <t>ド</t>
    </rPh>
    <phoneticPr fontId="43"/>
  </si>
  <si>
    <t>ー</t>
    <phoneticPr fontId="43"/>
  </si>
  <si>
    <t>資料：市民人権局人権部人権企画調整課</t>
    <rPh sb="0" eb="2">
      <t>シリョウ</t>
    </rPh>
    <rPh sb="3" eb="5">
      <t>シミン</t>
    </rPh>
    <rPh sb="5" eb="7">
      <t>ジンケン</t>
    </rPh>
    <rPh sb="7" eb="8">
      <t>キョク</t>
    </rPh>
    <rPh sb="8" eb="10">
      <t>ジンケン</t>
    </rPh>
    <rPh sb="10" eb="11">
      <t>ブ</t>
    </rPh>
    <rPh sb="11" eb="13">
      <t>ジンケン</t>
    </rPh>
    <rPh sb="13" eb="15">
      <t>キカク</t>
    </rPh>
    <rPh sb="15" eb="17">
      <t>チョウセイ</t>
    </rPh>
    <rPh sb="17" eb="18">
      <t>カ</t>
    </rPh>
    <phoneticPr fontId="43"/>
  </si>
  <si>
    <t>　　　14-16-2  人権ふれあいセンターメインホール目的別利用者数</t>
    <phoneticPr fontId="43"/>
  </si>
  <si>
    <t>講演会</t>
    <rPh sb="0" eb="3">
      <t>コウエンカイ</t>
    </rPh>
    <phoneticPr fontId="43"/>
  </si>
  <si>
    <t>研修会</t>
    <rPh sb="0" eb="3">
      <t>ケンシュウカイ</t>
    </rPh>
    <phoneticPr fontId="43"/>
  </si>
  <si>
    <t>会議</t>
    <rPh sb="0" eb="2">
      <t>カイギ</t>
    </rPh>
    <phoneticPr fontId="43"/>
  </si>
  <si>
    <t>演劇会</t>
    <rPh sb="0" eb="2">
      <t>エンゲキ</t>
    </rPh>
    <rPh sb="2" eb="3">
      <t>カイ</t>
    </rPh>
    <phoneticPr fontId="43"/>
  </si>
  <si>
    <t>講習会</t>
    <rPh sb="0" eb="3">
      <t>コウシュウカイ</t>
    </rPh>
    <phoneticPr fontId="43"/>
  </si>
  <si>
    <t>学習会</t>
    <rPh sb="0" eb="2">
      <t>ガクシュウ</t>
    </rPh>
    <rPh sb="2" eb="3">
      <t>カイ</t>
    </rPh>
    <phoneticPr fontId="43"/>
  </si>
  <si>
    <t>音楽会</t>
    <rPh sb="0" eb="3">
      <t>オンガッカイ</t>
    </rPh>
    <phoneticPr fontId="43"/>
  </si>
  <si>
    <t>説明会</t>
    <rPh sb="0" eb="3">
      <t>セツメイカイ</t>
    </rPh>
    <phoneticPr fontId="43"/>
  </si>
  <si>
    <t>2年度</t>
    <rPh sb="1" eb="3">
      <t>ネンド</t>
    </rPh>
    <phoneticPr fontId="43"/>
  </si>
  <si>
    <t>3年度</t>
    <rPh sb="1" eb="3">
      <t>ネンド</t>
    </rPh>
    <phoneticPr fontId="43"/>
  </si>
  <si>
    <t>資料:市民人権局人権部人権企画調整課</t>
    <rPh sb="0" eb="2">
      <t>シリョウ</t>
    </rPh>
    <rPh sb="3" eb="5">
      <t>シミン</t>
    </rPh>
    <rPh sb="5" eb="7">
      <t>ジンケン</t>
    </rPh>
    <rPh sb="7" eb="8">
      <t>キョク</t>
    </rPh>
    <rPh sb="8" eb="10">
      <t>ジンケン</t>
    </rPh>
    <rPh sb="10" eb="11">
      <t>ブ</t>
    </rPh>
    <rPh sb="11" eb="13">
      <t>ジンケン</t>
    </rPh>
    <rPh sb="13" eb="15">
      <t>キカク</t>
    </rPh>
    <rPh sb="15" eb="17">
      <t>チョウセイ</t>
    </rPh>
    <rPh sb="17" eb="18">
      <t>カ</t>
    </rPh>
    <phoneticPr fontId="43"/>
  </si>
  <si>
    <t>　　　　　      平成30年度までは人権推進課（ただし、指定管理者による業務運営）</t>
    <rPh sb="11" eb="13">
      <t>ヘイセイ</t>
    </rPh>
    <rPh sb="15" eb="17">
      <t>ネンド</t>
    </rPh>
    <rPh sb="20" eb="22">
      <t>ジンケン</t>
    </rPh>
    <rPh sb="22" eb="24">
      <t>スイシン</t>
    </rPh>
    <rPh sb="24" eb="25">
      <t>カ</t>
    </rPh>
    <rPh sb="30" eb="32">
      <t>シテイ</t>
    </rPh>
    <rPh sb="32" eb="35">
      <t>カンリシャ</t>
    </rPh>
    <rPh sb="38" eb="40">
      <t>ギョウム</t>
    </rPh>
    <rPh sb="40" eb="42">
      <t>ウンエイ</t>
    </rPh>
    <phoneticPr fontId="43"/>
  </si>
  <si>
    <t>　　　　　      令和元年度からは人権企画調整課（ただし、指定管理者による業務運営）</t>
    <rPh sb="11" eb="13">
      <t>レイワ</t>
    </rPh>
    <rPh sb="13" eb="14">
      <t>ガン</t>
    </rPh>
    <rPh sb="14" eb="16">
      <t>ネンド</t>
    </rPh>
    <rPh sb="19" eb="21">
      <t>ジンケン</t>
    </rPh>
    <rPh sb="21" eb="23">
      <t>キカク</t>
    </rPh>
    <rPh sb="23" eb="25">
      <t>チョウセイ</t>
    </rPh>
    <rPh sb="25" eb="26">
      <t>カ</t>
    </rPh>
    <rPh sb="31" eb="33">
      <t>シテイ</t>
    </rPh>
    <rPh sb="33" eb="36">
      <t>カンリシャ</t>
    </rPh>
    <rPh sb="39" eb="41">
      <t>ギョウム</t>
    </rPh>
    <rPh sb="41" eb="43">
      <t>ウンエイ</t>
    </rPh>
    <phoneticPr fontId="43"/>
  </si>
  <si>
    <t>平成30年度</t>
    <rPh sb="0" eb="2">
      <t>ヘイセイ</t>
    </rPh>
    <rPh sb="4" eb="6">
      <t>ネンド</t>
    </rPh>
    <phoneticPr fontId="43"/>
  </si>
  <si>
    <t>令和2年度</t>
    <rPh sb="0" eb="2">
      <t>レイワ</t>
    </rPh>
    <rPh sb="3" eb="5">
      <t>ネンド</t>
    </rPh>
    <phoneticPr fontId="43"/>
  </si>
  <si>
    <t>相談件数</t>
    <rPh sb="0" eb="2">
      <t>ソウダン</t>
    </rPh>
    <rPh sb="2" eb="4">
      <t>ケンスウ</t>
    </rPh>
    <phoneticPr fontId="43"/>
  </si>
  <si>
    <t>14－17　男女共同参画センター活動状況</t>
    <phoneticPr fontId="43"/>
  </si>
  <si>
    <t>　　　14-17-1 男女共同参画センター主催事業の実施状況及び利用者数</t>
    <rPh sb="11" eb="13">
      <t>ダンジョ</t>
    </rPh>
    <rPh sb="13" eb="15">
      <t>キョウドウ</t>
    </rPh>
    <rPh sb="15" eb="17">
      <t>サンカク</t>
    </rPh>
    <rPh sb="21" eb="23">
      <t>シュサイ</t>
    </rPh>
    <rPh sb="23" eb="25">
      <t>ジギョウ</t>
    </rPh>
    <rPh sb="26" eb="28">
      <t>ジッシ</t>
    </rPh>
    <rPh sb="28" eb="30">
      <t>ジョウキョウ</t>
    </rPh>
    <rPh sb="30" eb="31">
      <t>オヨ</t>
    </rPh>
    <rPh sb="32" eb="34">
      <t>リヨウ</t>
    </rPh>
    <rPh sb="34" eb="35">
      <t>シャ</t>
    </rPh>
    <rPh sb="35" eb="36">
      <t>スウ</t>
    </rPh>
    <phoneticPr fontId="43"/>
  </si>
  <si>
    <t xml:space="preserve">           </t>
    <phoneticPr fontId="43"/>
  </si>
  <si>
    <t>年　度</t>
  </si>
  <si>
    <t xml:space="preserve">女と男のエンパワー      メント講座       </t>
    <rPh sb="0" eb="1">
      <t>オンナ</t>
    </rPh>
    <rPh sb="2" eb="3">
      <t>オトコ</t>
    </rPh>
    <phoneticPr fontId="43"/>
  </si>
  <si>
    <t>ステップ・アップ・　　　　　スタディ</t>
    <phoneticPr fontId="43"/>
  </si>
  <si>
    <t>コクリコさかいのつどい</t>
    <phoneticPr fontId="43"/>
  </si>
  <si>
    <t>そ  の  他</t>
    <rPh sb="6" eb="7">
      <t>タ</t>
    </rPh>
    <phoneticPr fontId="43"/>
  </si>
  <si>
    <t>回数</t>
  </si>
  <si>
    <t>延人員</t>
  </si>
  <si>
    <t>　　30年度</t>
    <rPh sb="4" eb="6">
      <t>ネンド</t>
    </rPh>
    <phoneticPr fontId="43"/>
  </si>
  <si>
    <t>　　2年度</t>
    <rPh sb="3" eb="5">
      <t>ネンド</t>
    </rPh>
    <phoneticPr fontId="43"/>
  </si>
  <si>
    <t>　　3年度</t>
    <rPh sb="3" eb="5">
      <t>ネンド</t>
    </rPh>
    <phoneticPr fontId="43"/>
  </si>
  <si>
    <t>資料：市民人権局男女共同参画推進部男女共同参画センター</t>
    <rPh sb="0" eb="2">
      <t>シリョウ</t>
    </rPh>
    <rPh sb="3" eb="5">
      <t>シミン</t>
    </rPh>
    <rPh sb="5" eb="7">
      <t>ジンケン</t>
    </rPh>
    <rPh sb="7" eb="8">
      <t>キョク</t>
    </rPh>
    <rPh sb="8" eb="10">
      <t>ダンジョ</t>
    </rPh>
    <rPh sb="10" eb="12">
      <t>キョウドウ</t>
    </rPh>
    <rPh sb="12" eb="14">
      <t>サンカク</t>
    </rPh>
    <rPh sb="14" eb="16">
      <t>スイシン</t>
    </rPh>
    <rPh sb="16" eb="17">
      <t>ブ</t>
    </rPh>
    <rPh sb="17" eb="19">
      <t>ダンジョ</t>
    </rPh>
    <rPh sb="19" eb="21">
      <t>キョウドウ</t>
    </rPh>
    <rPh sb="21" eb="23">
      <t>サンカク</t>
    </rPh>
    <phoneticPr fontId="43"/>
  </si>
  <si>
    <t>※「コクリコさかいのつどい」は事業名が年度で異なる。平成27～29年度：女性センターのつどい、平成30年度：男女</t>
    <rPh sb="15" eb="18">
      <t>ジギョウメイ</t>
    </rPh>
    <rPh sb="19" eb="21">
      <t>ネンド</t>
    </rPh>
    <rPh sb="22" eb="23">
      <t>コト</t>
    </rPh>
    <rPh sb="26" eb="28">
      <t>ヘイセイ</t>
    </rPh>
    <rPh sb="33" eb="35">
      <t>ネンド</t>
    </rPh>
    <rPh sb="36" eb="38">
      <t>ジョセイ</t>
    </rPh>
    <rPh sb="47" eb="49">
      <t>ヘイセイ</t>
    </rPh>
    <rPh sb="51" eb="53">
      <t>ネンド</t>
    </rPh>
    <rPh sb="54" eb="56">
      <t>ダンジョ</t>
    </rPh>
    <phoneticPr fontId="43"/>
  </si>
  <si>
    <t>　共同参画センターのつどい、令和元年度以後：コクリコさかいのつどい</t>
    <rPh sb="14" eb="16">
      <t>レイワ</t>
    </rPh>
    <rPh sb="16" eb="18">
      <t>ガンネン</t>
    </rPh>
    <rPh sb="18" eb="19">
      <t>ド</t>
    </rPh>
    <rPh sb="19" eb="21">
      <t>イゴ</t>
    </rPh>
    <phoneticPr fontId="43"/>
  </si>
  <si>
    <t>　　14-17-2 堺自由の泉大学の回数及び延参加人員</t>
    <phoneticPr fontId="43"/>
  </si>
  <si>
    <t>年　度</t>
    <phoneticPr fontId="43"/>
  </si>
  <si>
    <t>一般教養講座</t>
  </si>
  <si>
    <t>市民啓発別コース別講座</t>
    <rPh sb="0" eb="2">
      <t>シミン</t>
    </rPh>
    <rPh sb="2" eb="4">
      <t>ケイハツ</t>
    </rPh>
    <rPh sb="4" eb="5">
      <t>ベツ</t>
    </rPh>
    <rPh sb="8" eb="9">
      <t>ベツ</t>
    </rPh>
    <rPh sb="9" eb="11">
      <t>コウザ</t>
    </rPh>
    <phoneticPr fontId="43"/>
  </si>
  <si>
    <t>地域社会リーダー養成実践コース</t>
    <rPh sb="0" eb="2">
      <t>チイキ</t>
    </rPh>
    <rPh sb="2" eb="4">
      <t>シャカイ</t>
    </rPh>
    <rPh sb="8" eb="10">
      <t>ヨウセイ</t>
    </rPh>
    <rPh sb="10" eb="12">
      <t>ジッセン</t>
    </rPh>
    <phoneticPr fontId="43"/>
  </si>
  <si>
    <t>国際・歴史・知識教養発揮</t>
    <rPh sb="0" eb="2">
      <t>コクサイ</t>
    </rPh>
    <rPh sb="3" eb="5">
      <t>レキシ</t>
    </rPh>
    <rPh sb="6" eb="8">
      <t>チシキ</t>
    </rPh>
    <rPh sb="8" eb="10">
      <t>キョウヨウ</t>
    </rPh>
    <rPh sb="10" eb="12">
      <t>ハッキ</t>
    </rPh>
    <phoneticPr fontId="43"/>
  </si>
  <si>
    <t>健康・予防介護・子育て</t>
    <rPh sb="0" eb="2">
      <t>ケンコウ</t>
    </rPh>
    <rPh sb="3" eb="5">
      <t>ヨボウ</t>
    </rPh>
    <rPh sb="5" eb="7">
      <t>カイゴ</t>
    </rPh>
    <rPh sb="8" eb="10">
      <t>コソダ</t>
    </rPh>
    <phoneticPr fontId="43"/>
  </si>
  <si>
    <t>キャリアアップ・アートと文化・伝統文化・生活創造</t>
    <rPh sb="12" eb="14">
      <t>ブンカ</t>
    </rPh>
    <rPh sb="15" eb="17">
      <t>デントウ</t>
    </rPh>
    <rPh sb="17" eb="19">
      <t>ブンカ</t>
    </rPh>
    <rPh sb="20" eb="22">
      <t>セイカツ</t>
    </rPh>
    <rPh sb="22" eb="24">
      <t>ソウゾウ</t>
    </rPh>
    <phoneticPr fontId="43"/>
  </si>
  <si>
    <t>修了式他</t>
    <rPh sb="0" eb="2">
      <t>シュウリョウ</t>
    </rPh>
    <rPh sb="2" eb="3">
      <t>シキ</t>
    </rPh>
    <rPh sb="3" eb="4">
      <t>ホカ</t>
    </rPh>
    <phoneticPr fontId="43"/>
  </si>
  <si>
    <t>　　　14-17-3 男女共同参画センター相談件数</t>
    <rPh sb="11" eb="13">
      <t>ダンジョ</t>
    </rPh>
    <rPh sb="13" eb="15">
      <t>キョウドウ</t>
    </rPh>
    <rPh sb="15" eb="17">
      <t>サンカク</t>
    </rPh>
    <rPh sb="21" eb="23">
      <t>ソウダン</t>
    </rPh>
    <rPh sb="23" eb="25">
      <t>ケンスウ</t>
    </rPh>
    <phoneticPr fontId="43"/>
  </si>
  <si>
    <t>　　 複数回答を含む。（　）内は実件数である。</t>
    <rPh sb="3" eb="5">
      <t>フクスウ</t>
    </rPh>
    <rPh sb="5" eb="7">
      <t>カイトウ</t>
    </rPh>
    <rPh sb="8" eb="9">
      <t>フク</t>
    </rPh>
    <rPh sb="14" eb="15">
      <t>ナイ</t>
    </rPh>
    <rPh sb="16" eb="17">
      <t>ジツ</t>
    </rPh>
    <rPh sb="17" eb="19">
      <t>ケンスウ</t>
    </rPh>
    <phoneticPr fontId="43"/>
  </si>
  <si>
    <t>女性
差別</t>
    <phoneticPr fontId="43"/>
  </si>
  <si>
    <t>生活</t>
  </si>
  <si>
    <t>消費</t>
  </si>
  <si>
    <t>法律</t>
  </si>
  <si>
    <t>育児</t>
  </si>
  <si>
    <t>健康
医療</t>
    <phoneticPr fontId="43"/>
  </si>
  <si>
    <t>苦情</t>
    <phoneticPr fontId="43"/>
  </si>
  <si>
    <t>労働</t>
    <phoneticPr fontId="43"/>
  </si>
  <si>
    <t>ＤＶ・
児童虐待</t>
    <rPh sb="4" eb="6">
      <t>ジドウ</t>
    </rPh>
    <rPh sb="6" eb="8">
      <t>ギャクタイ</t>
    </rPh>
    <phoneticPr fontId="43"/>
  </si>
  <si>
    <t xml:space="preserve">    30年度</t>
    <phoneticPr fontId="43"/>
  </si>
  <si>
    <t>資料：市民人権局男女共同参画推進部男女共同参画センター</t>
    <phoneticPr fontId="43"/>
  </si>
  <si>
    <t>14－18　勤労者総合福祉センター利用状況</t>
    <rPh sb="17" eb="19">
      <t>リヨウ</t>
    </rPh>
    <phoneticPr fontId="43"/>
  </si>
  <si>
    <t xml:space="preserve">        利用件数は、午前、午後、夜間それぞれの利用区分における利用件数を合算した数値である。</t>
    <rPh sb="8" eb="10">
      <t>リヨウ</t>
    </rPh>
    <rPh sb="27" eb="29">
      <t>リヨウ</t>
    </rPh>
    <rPh sb="35" eb="37">
      <t>リヨウ</t>
    </rPh>
    <rPh sb="37" eb="39">
      <t>ケンスウ</t>
    </rPh>
    <rPh sb="40" eb="42">
      <t>ガッサン</t>
    </rPh>
    <phoneticPr fontId="43"/>
  </si>
  <si>
    <t xml:space="preserve">        数値を取る指標を変更したため、令和元年度以降は、14-18-3を参照。</t>
    <rPh sb="8" eb="10">
      <t>スウチ</t>
    </rPh>
    <rPh sb="11" eb="12">
      <t>ト</t>
    </rPh>
    <rPh sb="13" eb="15">
      <t>シヒョウ</t>
    </rPh>
    <rPh sb="16" eb="18">
      <t>ヘンコウ</t>
    </rPh>
    <rPh sb="23" eb="24">
      <t>レイ</t>
    </rPh>
    <rPh sb="24" eb="25">
      <t>ワ</t>
    </rPh>
    <rPh sb="25" eb="27">
      <t>ガンネン</t>
    </rPh>
    <rPh sb="27" eb="28">
      <t>ド</t>
    </rPh>
    <rPh sb="28" eb="30">
      <t>イコウ</t>
    </rPh>
    <rPh sb="40" eb="42">
      <t>サンショウ</t>
    </rPh>
    <phoneticPr fontId="43"/>
  </si>
  <si>
    <t>　　　14-18-1　目的別利用件数及び入場者数</t>
    <rPh sb="14" eb="16">
      <t>リヨウ</t>
    </rPh>
    <phoneticPr fontId="43"/>
  </si>
  <si>
    <t>年　　度</t>
    <rPh sb="0" eb="1">
      <t>トシ</t>
    </rPh>
    <rPh sb="3" eb="4">
      <t>タビ</t>
    </rPh>
    <phoneticPr fontId="43"/>
  </si>
  <si>
    <t>総　数</t>
    <phoneticPr fontId="43"/>
  </si>
  <si>
    <t>講演会・研修会</t>
  </si>
  <si>
    <t>文化活動・音楽会</t>
  </si>
  <si>
    <t>体育活動</t>
  </si>
  <si>
    <t>定期大会</t>
  </si>
  <si>
    <t>会　議</t>
    <phoneticPr fontId="43"/>
  </si>
  <si>
    <t>入場者数</t>
    <rPh sb="0" eb="1">
      <t>イ</t>
    </rPh>
    <rPh sb="1" eb="2">
      <t>バ</t>
    </rPh>
    <rPh sb="2" eb="3">
      <t>シャ</t>
    </rPh>
    <rPh sb="3" eb="4">
      <t>スウ</t>
    </rPh>
    <phoneticPr fontId="43"/>
  </si>
  <si>
    <t>（人）</t>
  </si>
  <si>
    <t>平成27年度</t>
    <rPh sb="0" eb="2">
      <t>ヘイセイ</t>
    </rPh>
    <phoneticPr fontId="43"/>
  </si>
  <si>
    <t>28年度</t>
  </si>
  <si>
    <t>29年度</t>
  </si>
  <si>
    <t>資料：産業振興局商工労働部雇用推進課</t>
    <rPh sb="0" eb="2">
      <t>シリョウ</t>
    </rPh>
    <rPh sb="3" eb="5">
      <t>サンギョウ</t>
    </rPh>
    <rPh sb="5" eb="7">
      <t>シンコウ</t>
    </rPh>
    <rPh sb="7" eb="8">
      <t>キョク</t>
    </rPh>
    <rPh sb="8" eb="10">
      <t>ショウコウ</t>
    </rPh>
    <rPh sb="10" eb="12">
      <t>ロウドウ</t>
    </rPh>
    <rPh sb="12" eb="13">
      <t>ブ</t>
    </rPh>
    <rPh sb="13" eb="15">
      <t>コヨウ</t>
    </rPh>
    <rPh sb="15" eb="17">
      <t>スイシン</t>
    </rPh>
    <rPh sb="17" eb="18">
      <t>カ</t>
    </rPh>
    <phoneticPr fontId="43"/>
  </si>
  <si>
    <t>　　　14-18-2　利用者別利用件数</t>
    <rPh sb="11" eb="13">
      <t>リヨウ</t>
    </rPh>
    <rPh sb="15" eb="17">
      <t>リヨウ</t>
    </rPh>
    <phoneticPr fontId="43"/>
  </si>
  <si>
    <t>労働組合</t>
    <rPh sb="0" eb="2">
      <t>ロウドウ</t>
    </rPh>
    <rPh sb="2" eb="4">
      <t>クミアイ</t>
    </rPh>
    <phoneticPr fontId="43"/>
  </si>
  <si>
    <t>企業・経済団体</t>
  </si>
  <si>
    <t>官公署・公共団体</t>
  </si>
  <si>
    <t>地域・文化体育団体等</t>
  </si>
  <si>
    <t xml:space="preserve">    平成27年度</t>
    <rPh sb="4" eb="6">
      <t>ヘイセイ</t>
    </rPh>
    <phoneticPr fontId="43"/>
  </si>
  <si>
    <t xml:space="preserve">   　　 28年度</t>
    <phoneticPr fontId="43"/>
  </si>
  <si>
    <t xml:space="preserve">    　　29年度</t>
    <phoneticPr fontId="43"/>
  </si>
  <si>
    <t xml:space="preserve">    　　30年度</t>
    <phoneticPr fontId="43"/>
  </si>
  <si>
    <t>資料：産業振興局商工労働部雇用推進課</t>
    <phoneticPr fontId="43"/>
  </si>
  <si>
    <t>　　　14-18-3　利用区分別稼働率及び利用者数</t>
    <phoneticPr fontId="43"/>
  </si>
  <si>
    <t xml:space="preserve"> 稼働率は、利用された区分数を利用可能区分数で除した数値である。
 ここでいう区分数とは、1日の利用を午前・午後・夜間の3区分で分けた数であり、例えば1日を通して利用された
 場合、利用された区分数は3となる。</t>
    <rPh sb="1" eb="3">
      <t>カドウ</t>
    </rPh>
    <rPh sb="3" eb="4">
      <t>リツ</t>
    </rPh>
    <rPh sb="6" eb="8">
      <t>リヨウ</t>
    </rPh>
    <rPh sb="11" eb="13">
      <t>クブン</t>
    </rPh>
    <rPh sb="13" eb="14">
      <t>スウ</t>
    </rPh>
    <rPh sb="15" eb="17">
      <t>リヨウ</t>
    </rPh>
    <rPh sb="17" eb="19">
      <t>カノウ</t>
    </rPh>
    <rPh sb="19" eb="21">
      <t>クブン</t>
    </rPh>
    <rPh sb="21" eb="22">
      <t>スウ</t>
    </rPh>
    <rPh sb="23" eb="24">
      <t>ジョ</t>
    </rPh>
    <rPh sb="26" eb="28">
      <t>スウチ</t>
    </rPh>
    <rPh sb="39" eb="41">
      <t>クブン</t>
    </rPh>
    <rPh sb="41" eb="42">
      <t>スウ</t>
    </rPh>
    <rPh sb="46" eb="47">
      <t>ニチ</t>
    </rPh>
    <rPh sb="48" eb="50">
      <t>リヨウ</t>
    </rPh>
    <rPh sb="51" eb="53">
      <t>ゴゼン</t>
    </rPh>
    <rPh sb="54" eb="56">
      <t>ゴゴ</t>
    </rPh>
    <rPh sb="57" eb="59">
      <t>ヤカン</t>
    </rPh>
    <rPh sb="61" eb="63">
      <t>クブン</t>
    </rPh>
    <rPh sb="64" eb="65">
      <t>ワ</t>
    </rPh>
    <rPh sb="67" eb="68">
      <t>カズ</t>
    </rPh>
    <rPh sb="72" eb="73">
      <t>タト</t>
    </rPh>
    <rPh sb="76" eb="77">
      <t>ニチ</t>
    </rPh>
    <rPh sb="78" eb="79">
      <t>トオ</t>
    </rPh>
    <rPh sb="81" eb="83">
      <t>リヨウ</t>
    </rPh>
    <rPh sb="88" eb="90">
      <t>バアイ</t>
    </rPh>
    <rPh sb="91" eb="93">
      <t>リヨウ</t>
    </rPh>
    <rPh sb="96" eb="98">
      <t>クブン</t>
    </rPh>
    <rPh sb="98" eb="99">
      <t>スウ</t>
    </rPh>
    <phoneticPr fontId="20"/>
  </si>
  <si>
    <t>合　　計</t>
    <rPh sb="0" eb="1">
      <t>ゴウ</t>
    </rPh>
    <rPh sb="3" eb="4">
      <t>ケイ</t>
    </rPh>
    <phoneticPr fontId="20"/>
  </si>
  <si>
    <t>午　　前</t>
    <rPh sb="0" eb="1">
      <t>ウマ</t>
    </rPh>
    <rPh sb="3" eb="4">
      <t>マエ</t>
    </rPh>
    <phoneticPr fontId="20"/>
  </si>
  <si>
    <t>午　　後</t>
    <rPh sb="0" eb="1">
      <t>ウマ</t>
    </rPh>
    <rPh sb="3" eb="4">
      <t>アト</t>
    </rPh>
    <phoneticPr fontId="20"/>
  </si>
  <si>
    <t>夜　　間</t>
    <rPh sb="0" eb="1">
      <t>ヨル</t>
    </rPh>
    <rPh sb="3" eb="4">
      <t>アイダ</t>
    </rPh>
    <phoneticPr fontId="20"/>
  </si>
  <si>
    <t>稼働率</t>
    <rPh sb="0" eb="2">
      <t>カドウ</t>
    </rPh>
    <rPh sb="2" eb="3">
      <t>リツ</t>
    </rPh>
    <phoneticPr fontId="20"/>
  </si>
  <si>
    <t>利用者数（人）</t>
    <rPh sb="0" eb="3">
      <t>リヨウシャ</t>
    </rPh>
    <rPh sb="3" eb="4">
      <t>スウ</t>
    </rPh>
    <rPh sb="5" eb="6">
      <t>ニン</t>
    </rPh>
    <phoneticPr fontId="20"/>
  </si>
  <si>
    <t>２年度</t>
    <rPh sb="1" eb="3">
      <t>ネンド</t>
    </rPh>
    <rPh sb="2" eb="3">
      <t>ド</t>
    </rPh>
    <phoneticPr fontId="43"/>
  </si>
  <si>
    <t>３年度</t>
    <rPh sb="1" eb="3">
      <t>ネンド</t>
    </rPh>
    <rPh sb="2" eb="3">
      <t>ド</t>
    </rPh>
    <phoneticPr fontId="43"/>
  </si>
  <si>
    <t>資料：産業振興局産業戦略部雇用推進課</t>
    <rPh sb="0" eb="2">
      <t>シリョウ</t>
    </rPh>
    <rPh sb="3" eb="5">
      <t>サンギョウ</t>
    </rPh>
    <rPh sb="5" eb="7">
      <t>シンコウ</t>
    </rPh>
    <rPh sb="7" eb="8">
      <t>キョク</t>
    </rPh>
    <rPh sb="8" eb="10">
      <t>サンギョウ</t>
    </rPh>
    <rPh sb="10" eb="12">
      <t>センリャク</t>
    </rPh>
    <rPh sb="12" eb="13">
      <t>ブ</t>
    </rPh>
    <rPh sb="13" eb="15">
      <t>コヨウ</t>
    </rPh>
    <rPh sb="15" eb="17">
      <t>スイシン</t>
    </rPh>
    <rPh sb="17" eb="18">
      <t>カ</t>
    </rPh>
    <phoneticPr fontId="43"/>
  </si>
  <si>
    <t>14－19  栂文化会館使用状況</t>
    <phoneticPr fontId="43"/>
  </si>
  <si>
    <t xml:space="preserve">        使用区数は午前、午後、夜間の使用区分で表わした数値である。</t>
    <phoneticPr fontId="43"/>
  </si>
  <si>
    <t>　　　14-19-1   室別使用区数及び使用者数</t>
    <phoneticPr fontId="43"/>
  </si>
  <si>
    <t>ホール</t>
    <phoneticPr fontId="43"/>
  </si>
  <si>
    <t>料理室</t>
    <rPh sb="0" eb="2">
      <t>リョウリ</t>
    </rPh>
    <rPh sb="2" eb="3">
      <t>シツ</t>
    </rPh>
    <phoneticPr fontId="43"/>
  </si>
  <si>
    <t>陶芸室</t>
    <rPh sb="0" eb="2">
      <t>トウゲイ</t>
    </rPh>
    <rPh sb="2" eb="3">
      <t>シツ</t>
    </rPh>
    <phoneticPr fontId="43"/>
  </si>
  <si>
    <t>研修室</t>
    <rPh sb="0" eb="3">
      <t>ケンシュウシツ</t>
    </rPh>
    <phoneticPr fontId="43"/>
  </si>
  <si>
    <t>和　室</t>
    <phoneticPr fontId="43"/>
  </si>
  <si>
    <t>音楽室</t>
    <phoneticPr fontId="43"/>
  </si>
  <si>
    <t>視聴覚室</t>
    <phoneticPr fontId="43"/>
  </si>
  <si>
    <t>会議室</t>
    <phoneticPr fontId="43"/>
  </si>
  <si>
    <t>講座室</t>
    <phoneticPr fontId="43"/>
  </si>
  <si>
    <t>29年度｛</t>
  </si>
  <si>
    <t>区数</t>
  </si>
  <si>
    <t>人数</t>
  </si>
  <si>
    <t>30年度｛</t>
  </si>
  <si>
    <t>令和</t>
    <rPh sb="0" eb="1">
      <t>レイ</t>
    </rPh>
    <rPh sb="1" eb="2">
      <t>ワ</t>
    </rPh>
    <phoneticPr fontId="43"/>
  </si>
  <si>
    <t>元年度｛</t>
    <rPh sb="0" eb="1">
      <t>ゲン</t>
    </rPh>
    <phoneticPr fontId="43"/>
  </si>
  <si>
    <t>2年度｛</t>
    <phoneticPr fontId="43"/>
  </si>
  <si>
    <t>3年度｛</t>
  </si>
  <si>
    <t>資料：栂文化会館</t>
    <phoneticPr fontId="43"/>
  </si>
  <si>
    <t xml:space="preserve">    30年度</t>
  </si>
  <si>
    <t>(会議等)</t>
  </si>
  <si>
    <t>講　演</t>
    <phoneticPr fontId="43"/>
  </si>
  <si>
    <t>趣　味</t>
    <phoneticPr fontId="43"/>
  </si>
  <si>
    <t>展示会</t>
    <rPh sb="0" eb="3">
      <t>テンジカイ</t>
    </rPh>
    <phoneticPr fontId="43"/>
  </si>
  <si>
    <t>美術
・工芸</t>
    <rPh sb="0" eb="2">
      <t>ビジュツ</t>
    </rPh>
    <rPh sb="4" eb="6">
      <t>コウゲイ</t>
    </rPh>
    <phoneticPr fontId="43"/>
  </si>
  <si>
    <t>教養
・文芸</t>
    <rPh sb="4" eb="5">
      <t>ブン</t>
    </rPh>
    <rPh sb="5" eb="6">
      <t>ゲイ</t>
    </rPh>
    <phoneticPr fontId="43"/>
  </si>
  <si>
    <t>舞　踊</t>
    <phoneticPr fontId="43"/>
  </si>
  <si>
    <t>音　楽</t>
    <phoneticPr fontId="43"/>
  </si>
  <si>
    <t>映　画</t>
    <phoneticPr fontId="43"/>
  </si>
  <si>
    <t>演　劇</t>
    <phoneticPr fontId="43"/>
  </si>
  <si>
    <t>　　　14-19-2　目的別使用区数</t>
    <phoneticPr fontId="43"/>
  </si>
  <si>
    <t>14－20　博物館等の利用状況</t>
    <phoneticPr fontId="43"/>
  </si>
  <si>
    <t xml:space="preserve">                 ( )内の数値は団体観覧者数で内数である。</t>
    <phoneticPr fontId="43"/>
  </si>
  <si>
    <t>開館日数</t>
    <rPh sb="0" eb="2">
      <t>カイカン</t>
    </rPh>
    <rPh sb="2" eb="4">
      <t>ニッスウ</t>
    </rPh>
    <phoneticPr fontId="43"/>
  </si>
  <si>
    <t>有料観覧者</t>
    <rPh sb="0" eb="2">
      <t>ユウリョウ</t>
    </rPh>
    <rPh sb="2" eb="4">
      <t>カンラン</t>
    </rPh>
    <rPh sb="4" eb="5">
      <t>シャ</t>
    </rPh>
    <phoneticPr fontId="43"/>
  </si>
  <si>
    <t>無料観覧者</t>
    <rPh sb="0" eb="2">
      <t>ムリョウ</t>
    </rPh>
    <rPh sb="2" eb="4">
      <t>カンラン</t>
    </rPh>
    <rPh sb="4" eb="5">
      <t>シャ</t>
    </rPh>
    <phoneticPr fontId="43"/>
  </si>
  <si>
    <t>無　料
ゾーン</t>
    <rPh sb="0" eb="1">
      <t>ム</t>
    </rPh>
    <rPh sb="2" eb="3">
      <t>リョウ</t>
    </rPh>
    <phoneticPr fontId="43"/>
  </si>
  <si>
    <t>堺市茶室
使用件数</t>
    <rPh sb="0" eb="2">
      <t>サカイシ</t>
    </rPh>
    <rPh sb="2" eb="4">
      <t>チャシツ</t>
    </rPh>
    <rPh sb="5" eb="7">
      <t>シヨウ</t>
    </rPh>
    <rPh sb="7" eb="9">
      <t>ケンスウ</t>
    </rPh>
    <phoneticPr fontId="43"/>
  </si>
  <si>
    <t>一般</t>
    <phoneticPr fontId="43"/>
  </si>
  <si>
    <t>高校生</t>
    <rPh sb="0" eb="3">
      <t>コウコウセイ</t>
    </rPh>
    <phoneticPr fontId="43"/>
  </si>
  <si>
    <t>小学生</t>
    <rPh sb="0" eb="3">
      <t>ショウガクセイ</t>
    </rPh>
    <phoneticPr fontId="43"/>
  </si>
  <si>
    <t>堺市在住・在学</t>
    <rPh sb="0" eb="1">
      <t>サカイ</t>
    </rPh>
    <rPh sb="1" eb="2">
      <t>シ</t>
    </rPh>
    <rPh sb="2" eb="4">
      <t>ザイジュウ</t>
    </rPh>
    <rPh sb="5" eb="7">
      <t>ザイガク</t>
    </rPh>
    <phoneticPr fontId="43"/>
  </si>
  <si>
    <t>大学生</t>
    <rPh sb="0" eb="3">
      <t>ダイガクセイ</t>
    </rPh>
    <phoneticPr fontId="43"/>
  </si>
  <si>
    <t>中学生</t>
    <rPh sb="0" eb="3">
      <t>チュウガクセイ</t>
    </rPh>
    <phoneticPr fontId="43"/>
  </si>
  <si>
    <t>の小・中学生</t>
    <rPh sb="1" eb="2">
      <t>ショウ</t>
    </rPh>
    <rPh sb="3" eb="4">
      <t>ナカ</t>
    </rPh>
    <rPh sb="4" eb="6">
      <t>ガクセイ</t>
    </rPh>
    <phoneticPr fontId="43"/>
  </si>
  <si>
    <t>平成29年度</t>
    <rPh sb="0" eb="2">
      <t>ヘイセイ</t>
    </rPh>
    <phoneticPr fontId="39"/>
  </si>
  <si>
    <t>　　30年度</t>
  </si>
  <si>
    <t>令和元年度</t>
    <rPh sb="0" eb="2">
      <t>レイワ</t>
    </rPh>
    <rPh sb="2" eb="3">
      <t>モト</t>
    </rPh>
    <phoneticPr fontId="43"/>
  </si>
  <si>
    <t>　　 2年度</t>
    <rPh sb="4" eb="5">
      <t>ネン</t>
    </rPh>
    <phoneticPr fontId="43"/>
  </si>
  <si>
    <t>　　 3年度</t>
    <phoneticPr fontId="43"/>
  </si>
  <si>
    <t>資料：文化観光局博物館学芸課</t>
    <rPh sb="3" eb="5">
      <t>ブンカ</t>
    </rPh>
    <rPh sb="5" eb="8">
      <t>カンコウキョク</t>
    </rPh>
    <rPh sb="8" eb="11">
      <t>ハクブツカン</t>
    </rPh>
    <rPh sb="11" eb="13">
      <t>ガクゲイ</t>
    </rPh>
    <rPh sb="13" eb="14">
      <t>カ</t>
    </rPh>
    <phoneticPr fontId="43"/>
  </si>
  <si>
    <t xml:space="preserve">      　  　　</t>
    <phoneticPr fontId="43"/>
  </si>
  <si>
    <t>ホール
利用者</t>
    <rPh sb="4" eb="7">
      <t>リヨウシャ</t>
    </rPh>
    <phoneticPr fontId="43"/>
  </si>
  <si>
    <t>中学生</t>
    <rPh sb="0" eb="2">
      <t>チュウガク</t>
    </rPh>
    <rPh sb="2" eb="3">
      <t>セイ</t>
    </rPh>
    <phoneticPr fontId="43"/>
  </si>
  <si>
    <t>以下</t>
    <rPh sb="0" eb="2">
      <t>イカ</t>
    </rPh>
    <phoneticPr fontId="43"/>
  </si>
  <si>
    <t>　　２年度</t>
    <rPh sb="3" eb="5">
      <t>ネンド</t>
    </rPh>
    <phoneticPr fontId="43"/>
  </si>
  <si>
    <t>　　３年度</t>
    <rPh sb="3" eb="5">
      <t>ネンド</t>
    </rPh>
    <phoneticPr fontId="39"/>
  </si>
  <si>
    <t>資料：文化観光局博物館みはら歴史博物館</t>
    <rPh sb="3" eb="5">
      <t>ブンカ</t>
    </rPh>
    <rPh sb="5" eb="8">
      <t>カンコウキョク</t>
    </rPh>
    <rPh sb="8" eb="11">
      <t>ハクブツカン</t>
    </rPh>
    <rPh sb="14" eb="16">
      <t>レキシ</t>
    </rPh>
    <rPh sb="16" eb="19">
      <t>ハクブツカン</t>
    </rPh>
    <phoneticPr fontId="43"/>
  </si>
  <si>
    <t>14－21　のびやか健康館利用状況</t>
    <rPh sb="10" eb="12">
      <t>ケンコウ</t>
    </rPh>
    <rPh sb="12" eb="13">
      <t>カン</t>
    </rPh>
    <rPh sb="13" eb="15">
      <t>リヨウ</t>
    </rPh>
    <rPh sb="15" eb="17">
      <t>ジョウキョウ</t>
    </rPh>
    <phoneticPr fontId="20"/>
  </si>
  <si>
    <t>　　　　　　１Fフロアはフィットネス、プール、浴室、有料教室、研修室を合計したものである。屋外テニス、バーベキューについては、利用時間
　　　　　　ごとの延利用者数。</t>
    <rPh sb="23" eb="25">
      <t>ヨクシツ</t>
    </rPh>
    <rPh sb="26" eb="28">
      <t>ユウリョウ</t>
    </rPh>
    <rPh sb="28" eb="30">
      <t>キョウシツ</t>
    </rPh>
    <rPh sb="31" eb="34">
      <t>ケンシュウシツ</t>
    </rPh>
    <rPh sb="35" eb="37">
      <t>ゴウケイ</t>
    </rPh>
    <phoneticPr fontId="20"/>
  </si>
  <si>
    <t>単位：人</t>
    <rPh sb="0" eb="2">
      <t>タンイ</t>
    </rPh>
    <rPh sb="3" eb="4">
      <t>ニン</t>
    </rPh>
    <phoneticPr fontId="20"/>
  </si>
  <si>
    <t>年　　度</t>
    <rPh sb="0" eb="1">
      <t>トシ</t>
    </rPh>
    <rPh sb="3" eb="4">
      <t>タビ</t>
    </rPh>
    <phoneticPr fontId="20"/>
  </si>
  <si>
    <t>総　　数</t>
    <rPh sb="0" eb="1">
      <t>フサ</t>
    </rPh>
    <rPh sb="3" eb="4">
      <t>カズ</t>
    </rPh>
    <phoneticPr fontId="20"/>
  </si>
  <si>
    <t>1Fフロア</t>
    <phoneticPr fontId="20"/>
  </si>
  <si>
    <t>フットサル</t>
    <phoneticPr fontId="20"/>
  </si>
  <si>
    <t>屋内テニス</t>
    <rPh sb="0" eb="2">
      <t>オクナイ</t>
    </rPh>
    <phoneticPr fontId="20"/>
  </si>
  <si>
    <t>屋外テニス</t>
    <rPh sb="0" eb="2">
      <t>オクガイ</t>
    </rPh>
    <phoneticPr fontId="20"/>
  </si>
  <si>
    <t>バーベキュー</t>
    <phoneticPr fontId="20"/>
  </si>
  <si>
    <t>２年度</t>
    <rPh sb="1" eb="3">
      <t>ネンド</t>
    </rPh>
    <phoneticPr fontId="20"/>
  </si>
  <si>
    <t>３年度</t>
    <rPh sb="1" eb="3">
      <t>ネンド</t>
    </rPh>
    <phoneticPr fontId="20"/>
  </si>
  <si>
    <t>資料：環境局環境事業部環境事業管理課</t>
    <rPh sb="3" eb="6">
      <t>カンキョウキョク</t>
    </rPh>
    <rPh sb="6" eb="8">
      <t>カンキョウ</t>
    </rPh>
    <rPh sb="8" eb="10">
      <t>ジギョウ</t>
    </rPh>
    <rPh sb="10" eb="11">
      <t>ブ</t>
    </rPh>
    <rPh sb="11" eb="13">
      <t>カンキョウ</t>
    </rPh>
    <rPh sb="13" eb="15">
      <t>ジギョウ</t>
    </rPh>
    <rPh sb="15" eb="17">
      <t>カンリ</t>
    </rPh>
    <rPh sb="17" eb="18">
      <t>カ</t>
    </rPh>
    <phoneticPr fontId="20"/>
  </si>
  <si>
    <t>14－22　教育文化センター利用状況</t>
    <phoneticPr fontId="43"/>
  </si>
  <si>
    <t xml:space="preserve">        使用区数は午前・午後・夜間の使用区分で表した数値である。</t>
    <phoneticPr fontId="43"/>
  </si>
  <si>
    <t xml:space="preserve">     14-22-1　教育文化センター利用者数</t>
    <phoneticPr fontId="43"/>
  </si>
  <si>
    <t xml:space="preserve"> 総　数</t>
  </si>
  <si>
    <t>中文化会館</t>
    <rPh sb="0" eb="1">
      <t>ナカ</t>
    </rPh>
    <rPh sb="1" eb="3">
      <t>ブンカ</t>
    </rPh>
    <rPh sb="3" eb="5">
      <t>カイカン</t>
    </rPh>
    <phoneticPr fontId="43"/>
  </si>
  <si>
    <t>教育センター</t>
  </si>
  <si>
    <t>プラネタリウム等</t>
    <rPh sb="7" eb="8">
      <t>トウ</t>
    </rPh>
    <phoneticPr fontId="43"/>
  </si>
  <si>
    <t>中図書館</t>
  </si>
  <si>
    <t>平和と
人　権
資料館</t>
    <rPh sb="4" eb="5">
      <t>ニン</t>
    </rPh>
    <rPh sb="6" eb="7">
      <t>ケン</t>
    </rPh>
    <rPh sb="8" eb="11">
      <t>シリョウカン</t>
    </rPh>
    <phoneticPr fontId="43"/>
  </si>
  <si>
    <t>ﾎｰﾙ･ｷﾞｬﾗﾘｰ等</t>
  </si>
  <si>
    <t>研修室等貸室</t>
    <rPh sb="0" eb="3">
      <t>ケンシュウシツ</t>
    </rPh>
    <rPh sb="3" eb="4">
      <t>トウ</t>
    </rPh>
    <rPh sb="4" eb="5">
      <t>カ</t>
    </rPh>
    <rPh sb="5" eb="6">
      <t>シツ</t>
    </rPh>
    <phoneticPr fontId="43"/>
  </si>
  <si>
    <t>教育相談</t>
  </si>
  <si>
    <t>研修</t>
    <rPh sb="0" eb="2">
      <t>ケンシュウ</t>
    </rPh>
    <phoneticPr fontId="43"/>
  </si>
  <si>
    <t>平成29年度</t>
    <phoneticPr fontId="43"/>
  </si>
  <si>
    <t>令和元年度</t>
    <rPh sb="0" eb="5">
      <t>レイワガンネンド</t>
    </rPh>
    <phoneticPr fontId="43"/>
  </si>
  <si>
    <t>　　２年度</t>
    <rPh sb="3" eb="5">
      <t>ネンド</t>
    </rPh>
    <phoneticPr fontId="43"/>
  </si>
  <si>
    <t>　　３年度</t>
    <rPh sb="3" eb="5">
      <t>ネンド</t>
    </rPh>
    <phoneticPr fontId="43"/>
  </si>
  <si>
    <t>資料：教育委員会事務局教育センター企画相談課、中図書館、市民人権局人権部平和と人権資料館、男女共同参画推進部生涯学習課</t>
    <rPh sb="17" eb="22">
      <t>キカクソウダンカ</t>
    </rPh>
    <phoneticPr fontId="43"/>
  </si>
  <si>
    <t>　　　14-22-2　中文化会館室別使用区数及び使用者数</t>
    <phoneticPr fontId="43"/>
  </si>
  <si>
    <t>年度</t>
  </si>
  <si>
    <t>リハーサル室</t>
    <phoneticPr fontId="43"/>
  </si>
  <si>
    <t>ギャラリー</t>
    <phoneticPr fontId="43"/>
  </si>
  <si>
    <t>クッキング</t>
  </si>
  <si>
    <t>和室</t>
  </si>
  <si>
    <t>茶華道室</t>
  </si>
  <si>
    <t>視聴覚室</t>
    <rPh sb="0" eb="2">
      <t>シチョウ</t>
    </rPh>
    <rPh sb="3" eb="4">
      <t>シツ</t>
    </rPh>
    <phoneticPr fontId="43"/>
  </si>
  <si>
    <t>平成29年度｛</t>
    <phoneticPr fontId="43"/>
  </si>
  <si>
    <t>令和元年度｛</t>
    <rPh sb="0" eb="5">
      <t>レイワガンネンド</t>
    </rPh>
    <phoneticPr fontId="43"/>
  </si>
  <si>
    <t>２年度｛</t>
    <rPh sb="1" eb="3">
      <t>ネンド</t>
    </rPh>
    <phoneticPr fontId="43"/>
  </si>
  <si>
    <t>３年度｛</t>
    <rPh sb="1" eb="3">
      <t>ネンド</t>
    </rPh>
    <phoneticPr fontId="43"/>
  </si>
  <si>
    <t>研修室１</t>
  </si>
  <si>
    <t>研修室２</t>
  </si>
  <si>
    <t>研修室３</t>
  </si>
  <si>
    <t>アトリエ</t>
  </si>
  <si>
    <t>工芸室</t>
  </si>
  <si>
    <t>ﾐｭｰｼﾞｯｸ</t>
  </si>
  <si>
    <t>器楽練習室</t>
  </si>
  <si>
    <t>資料：教育委員会事務局教育センター企画相談課</t>
    <rPh sb="17" eb="22">
      <t>キカクソウダンカ</t>
    </rPh>
    <phoneticPr fontId="43"/>
  </si>
  <si>
    <t>　    14-22-3　中文化会館目的別使用区数</t>
    <phoneticPr fontId="43"/>
  </si>
  <si>
    <t>年　度</t>
    <phoneticPr fontId="20"/>
  </si>
  <si>
    <t>演　劇</t>
    <phoneticPr fontId="20"/>
  </si>
  <si>
    <t>映　画</t>
    <phoneticPr fontId="20"/>
  </si>
  <si>
    <t>音　楽</t>
    <phoneticPr fontId="20"/>
  </si>
  <si>
    <t>舞　踊</t>
    <phoneticPr fontId="20"/>
  </si>
  <si>
    <t>演芸</t>
    <phoneticPr fontId="20"/>
  </si>
  <si>
    <t>教 養・
文芸</t>
    <phoneticPr fontId="20"/>
  </si>
  <si>
    <t>平成29年度</t>
    <rPh sb="4" eb="6">
      <t>ネンド</t>
    </rPh>
    <phoneticPr fontId="20"/>
  </si>
  <si>
    <t>美 術・
工芸</t>
    <phoneticPr fontId="43"/>
  </si>
  <si>
    <t>絵 画・
書 道</t>
    <phoneticPr fontId="20"/>
  </si>
  <si>
    <t>展示会</t>
    <phoneticPr fontId="20"/>
  </si>
  <si>
    <t>趣 味</t>
    <phoneticPr fontId="20"/>
  </si>
  <si>
    <t>講 演・
研 修・
会 議</t>
    <phoneticPr fontId="20"/>
  </si>
  <si>
    <t>式 典・
大 会</t>
    <phoneticPr fontId="20"/>
  </si>
  <si>
    <t>試 験・
面 接・
説明会</t>
    <phoneticPr fontId="20"/>
  </si>
  <si>
    <r>
      <t xml:space="preserve">その他
</t>
    </r>
    <r>
      <rPr>
        <sz val="6"/>
        <rFont val="ＭＳ 明朝"/>
        <family val="1"/>
        <charset val="128"/>
      </rPr>
      <t>(自主事業含む）</t>
    </r>
    <phoneticPr fontId="20"/>
  </si>
  <si>
    <t>資料：教育委員会事務局教育センター企画相談課</t>
    <rPh sb="17" eb="19">
      <t>キカク</t>
    </rPh>
    <rPh sb="19" eb="21">
      <t>ソウダン</t>
    </rPh>
    <rPh sb="21" eb="22">
      <t>カ</t>
    </rPh>
    <phoneticPr fontId="43"/>
  </si>
  <si>
    <t>14－23　東文化会館使用状況</t>
    <rPh sb="6" eb="7">
      <t>ヒガシ</t>
    </rPh>
    <phoneticPr fontId="43"/>
  </si>
  <si>
    <t xml:space="preserve">        使用区数は午前、午後、夜間の使用区分で表わした数値である。</t>
    <rPh sb="27" eb="28">
      <t>アラワ</t>
    </rPh>
    <phoneticPr fontId="20"/>
  </si>
  <si>
    <t xml:space="preserve">        ただし、練習室については、１時間を１区分として算出したものである。</t>
    <phoneticPr fontId="43"/>
  </si>
  <si>
    <t>　　　14-23-1  室別使用区数及び使用者数</t>
    <phoneticPr fontId="43"/>
  </si>
  <si>
    <t xml:space="preserve">年      度 </t>
    <rPh sb="0" eb="1">
      <t>ネン</t>
    </rPh>
    <rPh sb="7" eb="8">
      <t>タビ</t>
    </rPh>
    <phoneticPr fontId="43"/>
  </si>
  <si>
    <t>フラットホール</t>
    <phoneticPr fontId="43"/>
  </si>
  <si>
    <t>リハーサル室</t>
    <rPh sb="5" eb="6">
      <t>シツ</t>
    </rPh>
    <phoneticPr fontId="43"/>
  </si>
  <si>
    <t>練習室</t>
    <rPh sb="0" eb="3">
      <t>レンシュウシツ</t>
    </rPh>
    <phoneticPr fontId="43"/>
  </si>
  <si>
    <t>工芸室</t>
    <rPh sb="0" eb="2">
      <t>コウゲイ</t>
    </rPh>
    <rPh sb="2" eb="3">
      <t>シツ</t>
    </rPh>
    <phoneticPr fontId="43"/>
  </si>
  <si>
    <t>和室</t>
    <rPh sb="0" eb="2">
      <t>ワシツ</t>
    </rPh>
    <phoneticPr fontId="43"/>
  </si>
  <si>
    <t>講座室（１）</t>
    <rPh sb="0" eb="2">
      <t>コウザ</t>
    </rPh>
    <rPh sb="2" eb="3">
      <t>シツ</t>
    </rPh>
    <phoneticPr fontId="43"/>
  </si>
  <si>
    <t>講座室（２）</t>
    <rPh sb="0" eb="2">
      <t>コウザ</t>
    </rPh>
    <phoneticPr fontId="43"/>
  </si>
  <si>
    <t>研修室(1)(2)</t>
    <rPh sb="0" eb="3">
      <t>ケンシュウシツ</t>
    </rPh>
    <phoneticPr fontId="43"/>
  </si>
  <si>
    <t>多目的室</t>
    <rPh sb="0" eb="3">
      <t>タモクテキ</t>
    </rPh>
    <rPh sb="3" eb="4">
      <t>シツ</t>
    </rPh>
    <phoneticPr fontId="43"/>
  </si>
  <si>
    <t>平成</t>
    <phoneticPr fontId="43"/>
  </si>
  <si>
    <t>資料：東文化会館</t>
    <rPh sb="3" eb="4">
      <t>ヒガシ</t>
    </rPh>
    <phoneticPr fontId="43"/>
  </si>
  <si>
    <t>　　　14-23-2　目的別使用区数</t>
    <phoneticPr fontId="43"/>
  </si>
  <si>
    <t>演劇</t>
  </si>
  <si>
    <t>映画</t>
  </si>
  <si>
    <t>音楽</t>
  </si>
  <si>
    <t>舞踊</t>
  </si>
  <si>
    <t>教養・</t>
    <rPh sb="0" eb="2">
      <t>キョウヨウ</t>
    </rPh>
    <phoneticPr fontId="43"/>
  </si>
  <si>
    <t>美術・</t>
    <rPh sb="0" eb="2">
      <t>ビジュツ</t>
    </rPh>
    <phoneticPr fontId="43"/>
  </si>
  <si>
    <t>展示会</t>
  </si>
  <si>
    <t>趣味</t>
  </si>
  <si>
    <t>講演・</t>
    <rPh sb="0" eb="2">
      <t>コウエン</t>
    </rPh>
    <phoneticPr fontId="43"/>
  </si>
  <si>
    <t>文　芸</t>
    <phoneticPr fontId="43"/>
  </si>
  <si>
    <t>工　芸</t>
    <phoneticPr fontId="43"/>
  </si>
  <si>
    <t>会　議</t>
    <rPh sb="0" eb="1">
      <t>カイ</t>
    </rPh>
    <rPh sb="2" eb="3">
      <t>ギ</t>
    </rPh>
    <phoneticPr fontId="43"/>
  </si>
  <si>
    <t>14－24　西文化会館使用状況</t>
    <phoneticPr fontId="43"/>
  </si>
  <si>
    <t xml:space="preserve">        使用区数は午前、午後、夜間の使用区分で表した数値である。</t>
    <phoneticPr fontId="43"/>
  </si>
  <si>
    <t xml:space="preserve">  　　　　　</t>
    <phoneticPr fontId="43"/>
  </si>
  <si>
    <t>　　　14-24-1  室別使用区数及び使用者数</t>
    <phoneticPr fontId="43"/>
  </si>
  <si>
    <t>年度</t>
    <rPh sb="0" eb="2">
      <t>ネンド</t>
    </rPh>
    <phoneticPr fontId="43"/>
  </si>
  <si>
    <t>総    数</t>
    <phoneticPr fontId="43"/>
  </si>
  <si>
    <t>ホール</t>
  </si>
  <si>
    <t>ミュージック</t>
    <phoneticPr fontId="43"/>
  </si>
  <si>
    <t>レッスン
ルーム</t>
    <phoneticPr fontId="43"/>
  </si>
  <si>
    <t>アトリエ</t>
    <phoneticPr fontId="43"/>
  </si>
  <si>
    <t>焼釜 ・
作業室</t>
    <rPh sb="0" eb="1">
      <t>ヤキ</t>
    </rPh>
    <rPh sb="1" eb="2">
      <t>カマ</t>
    </rPh>
    <rPh sb="5" eb="8">
      <t>サギョウシツ</t>
    </rPh>
    <phoneticPr fontId="43"/>
  </si>
  <si>
    <t>平成29年度｛</t>
    <rPh sb="0" eb="2">
      <t>ヘイセイ</t>
    </rPh>
    <phoneticPr fontId="43"/>
  </si>
  <si>
    <t xml:space="preserve">    30年度｛</t>
  </si>
  <si>
    <t xml:space="preserve">   2年度｛</t>
    <phoneticPr fontId="43"/>
  </si>
  <si>
    <t xml:space="preserve">   3年度｛</t>
    <phoneticPr fontId="43"/>
  </si>
  <si>
    <t>会議室</t>
    <rPh sb="0" eb="2">
      <t>カイギ</t>
    </rPh>
    <rPh sb="2" eb="3">
      <t>シツ</t>
    </rPh>
    <phoneticPr fontId="43"/>
  </si>
  <si>
    <t>創作室</t>
    <rPh sb="0" eb="2">
      <t>ソウサク</t>
    </rPh>
    <rPh sb="2" eb="3">
      <t>シツ</t>
    </rPh>
    <phoneticPr fontId="43"/>
  </si>
  <si>
    <t>セミナー
ルーム</t>
    <phoneticPr fontId="43"/>
  </si>
  <si>
    <t>ＡＶルーム</t>
    <phoneticPr fontId="43"/>
  </si>
  <si>
    <t>クッキング
ルーム</t>
    <phoneticPr fontId="43"/>
  </si>
  <si>
    <t>ダイニング
ルーム</t>
    <phoneticPr fontId="43"/>
  </si>
  <si>
    <t>茶華道室</t>
    <rPh sb="2" eb="3">
      <t>ドウ</t>
    </rPh>
    <rPh sb="3" eb="4">
      <t>シツ</t>
    </rPh>
    <phoneticPr fontId="43"/>
  </si>
  <si>
    <t>教養室</t>
    <phoneticPr fontId="43"/>
  </si>
  <si>
    <t>資料：西文化会館</t>
    <phoneticPr fontId="43"/>
  </si>
  <si>
    <t>　　　14-24-2　目的別使用区数</t>
    <phoneticPr fontId="43"/>
  </si>
  <si>
    <t>14－25 　美原文化会館使用状況</t>
    <rPh sb="7" eb="9">
      <t>ミハラ</t>
    </rPh>
    <phoneticPr fontId="43"/>
  </si>
  <si>
    <t>　　　 使用区数は午前、午後、夜間の使用区分で表した数値（区分制）であるが、リハーサル室、音楽室、視聴覚室、研修室</t>
    <rPh sb="29" eb="31">
      <t>クブン</t>
    </rPh>
    <rPh sb="31" eb="32">
      <t>セイ</t>
    </rPh>
    <phoneticPr fontId="43"/>
  </si>
  <si>
    <t xml:space="preserve">       は１時間を１区分として算出（時間制）したものである。なお、講座室(1)・(2)については、平成28年度より区分制か</t>
    <rPh sb="21" eb="24">
      <t>ジカンセイ</t>
    </rPh>
    <phoneticPr fontId="43"/>
  </si>
  <si>
    <t xml:space="preserve">       ら時間制に変更。</t>
    <phoneticPr fontId="43"/>
  </si>
  <si>
    <t>　　　14-25-1  室別使用区数及び使用者数</t>
    <phoneticPr fontId="43"/>
  </si>
  <si>
    <t>乾燥作業室</t>
    <rPh sb="0" eb="2">
      <t>カンソウ</t>
    </rPh>
    <rPh sb="2" eb="5">
      <t>サギョウシツ</t>
    </rPh>
    <phoneticPr fontId="43"/>
  </si>
  <si>
    <t>平成28年度｛</t>
    <rPh sb="0" eb="2">
      <t>ヘイセイ</t>
    </rPh>
    <phoneticPr fontId="43"/>
  </si>
  <si>
    <t>2年度｛</t>
    <rPh sb="1" eb="3">
      <t>ネンド</t>
    </rPh>
    <phoneticPr fontId="43"/>
  </si>
  <si>
    <t>3年度｛</t>
    <rPh sb="1" eb="3">
      <t>ネンド</t>
    </rPh>
    <phoneticPr fontId="43"/>
  </si>
  <si>
    <t>講座室（２）</t>
    <rPh sb="0" eb="2">
      <t>コウザ</t>
    </rPh>
    <rPh sb="2" eb="3">
      <t>シツ</t>
    </rPh>
    <phoneticPr fontId="43"/>
  </si>
  <si>
    <t>音楽室（１）</t>
    <rPh sb="0" eb="2">
      <t>オンガク</t>
    </rPh>
    <rPh sb="2" eb="3">
      <t>シツ</t>
    </rPh>
    <phoneticPr fontId="43"/>
  </si>
  <si>
    <t>音楽室（２）</t>
    <rPh sb="0" eb="2">
      <t>オンガク</t>
    </rPh>
    <rPh sb="2" eb="3">
      <t>シツ</t>
    </rPh>
    <phoneticPr fontId="43"/>
  </si>
  <si>
    <t>視聴覚室</t>
    <rPh sb="0" eb="3">
      <t>シチョウカク</t>
    </rPh>
    <rPh sb="3" eb="4">
      <t>シツ</t>
    </rPh>
    <phoneticPr fontId="43"/>
  </si>
  <si>
    <t>研修室
(１)～(５)</t>
    <rPh sb="0" eb="2">
      <t>ケンシュウ</t>
    </rPh>
    <rPh sb="2" eb="3">
      <t>シツ</t>
    </rPh>
    <phoneticPr fontId="43"/>
  </si>
  <si>
    <t>資料：美原文化会館</t>
    <rPh sb="3" eb="5">
      <t>ミハラ</t>
    </rPh>
    <phoneticPr fontId="43"/>
  </si>
  <si>
    <t>　　　14-25-2　目的別使用区数</t>
    <phoneticPr fontId="43"/>
  </si>
  <si>
    <t xml:space="preserve">    30年度</t>
    <rPh sb="6" eb="8">
      <t>ネンド</t>
    </rPh>
    <phoneticPr fontId="43"/>
  </si>
  <si>
    <t>－</t>
  </si>
  <si>
    <t>14－26　美原総合スポーツセンター利用者数</t>
    <rPh sb="6" eb="7">
      <t>ミ</t>
    </rPh>
    <rPh sb="7" eb="8">
      <t>ハラ</t>
    </rPh>
    <rPh sb="8" eb="10">
      <t>ソウゴウ</t>
    </rPh>
    <rPh sb="21" eb="22">
      <t>スウ</t>
    </rPh>
    <phoneticPr fontId="43"/>
  </si>
  <si>
    <t>定期利用</t>
    <rPh sb="0" eb="2">
      <t>テイキ</t>
    </rPh>
    <rPh sb="2" eb="4">
      <t>リヨウ</t>
    </rPh>
    <phoneticPr fontId="43"/>
  </si>
  <si>
    <t>一時利用</t>
    <rPh sb="0" eb="2">
      <t>イチジ</t>
    </rPh>
    <rPh sb="2" eb="4">
      <t>リヨウ</t>
    </rPh>
    <phoneticPr fontId="43"/>
  </si>
  <si>
    <t>テニスコート</t>
    <phoneticPr fontId="43"/>
  </si>
  <si>
    <t>多目的グラウンド</t>
    <rPh sb="0" eb="3">
      <t>タモクテキ</t>
    </rPh>
    <phoneticPr fontId="43"/>
  </si>
  <si>
    <t xml:space="preserve"> 平成29年度</t>
    <rPh sb="1" eb="3">
      <t>ヘイセイ</t>
    </rPh>
    <phoneticPr fontId="43"/>
  </si>
  <si>
    <t>　   30年度</t>
    <phoneticPr fontId="43"/>
  </si>
  <si>
    <t xml:space="preserve"> 令和元年度</t>
    <rPh sb="1" eb="6">
      <t>レイワガンネンド</t>
    </rPh>
    <phoneticPr fontId="43"/>
  </si>
  <si>
    <t>　　　2年度</t>
    <rPh sb="4" eb="6">
      <t>ネンド</t>
    </rPh>
    <phoneticPr fontId="43"/>
  </si>
  <si>
    <t>　　　3年度</t>
    <rPh sb="4" eb="6">
      <t>ネンド</t>
    </rPh>
    <phoneticPr fontId="43"/>
  </si>
  <si>
    <t>資料：文化観光局スポーツ部スポーツ施設課</t>
    <rPh sb="3" eb="5">
      <t>ブンカ</t>
    </rPh>
    <rPh sb="5" eb="8">
      <t>カンコウキョク</t>
    </rPh>
    <rPh sb="12" eb="13">
      <t>ブ</t>
    </rPh>
    <rPh sb="17" eb="19">
      <t>シセツ</t>
    </rPh>
    <rPh sb="19" eb="20">
      <t>カ</t>
    </rPh>
    <phoneticPr fontId="43"/>
  </si>
  <si>
    <t>14－27  　Ｊ－ＧＲＥＥＮ堺来場者数</t>
    <rPh sb="15" eb="16">
      <t>サカイ</t>
    </rPh>
    <rPh sb="16" eb="19">
      <t>ライジョウシャ</t>
    </rPh>
    <rPh sb="19" eb="20">
      <t>スウ</t>
    </rPh>
    <phoneticPr fontId="43"/>
  </si>
  <si>
    <t>　　その他は、スポーツ広場、サイクリングコース、視察等の来場者数である。</t>
    <rPh sb="4" eb="5">
      <t>タ</t>
    </rPh>
    <rPh sb="11" eb="13">
      <t>ヒロバ</t>
    </rPh>
    <rPh sb="24" eb="26">
      <t>シサツ</t>
    </rPh>
    <rPh sb="26" eb="27">
      <t>トウ</t>
    </rPh>
    <rPh sb="28" eb="31">
      <t>ライジョウシャ</t>
    </rPh>
    <rPh sb="31" eb="32">
      <t>スウ</t>
    </rPh>
    <phoneticPr fontId="43"/>
  </si>
  <si>
    <t>サッカーフィールド</t>
    <phoneticPr fontId="43"/>
  </si>
  <si>
    <t>フットサルフィールド</t>
    <phoneticPr fontId="43"/>
  </si>
  <si>
    <t>そ の 他</t>
    <rPh sb="4" eb="5">
      <t>タ</t>
    </rPh>
    <phoneticPr fontId="43"/>
  </si>
  <si>
    <t>平成29年度</t>
    <phoneticPr fontId="43"/>
  </si>
  <si>
    <t>令和元年度</t>
    <rPh sb="0" eb="5">
      <t>レイワガンネンド</t>
    </rPh>
    <phoneticPr fontId="43"/>
  </si>
  <si>
    <t>　　2年度</t>
    <rPh sb="3" eb="5">
      <t>ネンド</t>
    </rPh>
    <phoneticPr fontId="43"/>
  </si>
  <si>
    <t>　　3年度</t>
    <rPh sb="3" eb="5">
      <t>ネンド</t>
    </rPh>
    <phoneticPr fontId="43"/>
  </si>
  <si>
    <t>資料：文化観光局スポーツ部スポーツ施設課</t>
    <rPh sb="3" eb="5">
      <t>ブンカ</t>
    </rPh>
    <rPh sb="5" eb="7">
      <t>カンコウ</t>
    </rPh>
    <rPh sb="7" eb="8">
      <t>キョク</t>
    </rPh>
    <rPh sb="12" eb="13">
      <t>ブ</t>
    </rPh>
    <rPh sb="17" eb="19">
      <t>シセツ</t>
    </rPh>
    <rPh sb="19" eb="20">
      <t>カ</t>
    </rPh>
    <phoneticPr fontId="43"/>
  </si>
  <si>
    <t xml:space="preserve">        国指定文化財、国登録有形文化財は文化財保護法に、府条例指定文化財は大阪府文化財保護条例に、市条例指定文化財は
        堺市文化財保護条例に基づき、それぞれ指定・登録または記録選択されたものをいい、府規則指定文化財は大阪府古
        文化紀念物等保存顕彰規則に基づき指定されたものをいう。</t>
    <rPh sb="15" eb="16">
      <t>クニ</t>
    </rPh>
    <rPh sb="54" eb="56">
      <t>ジョウレイ</t>
    </rPh>
    <phoneticPr fontId="98"/>
  </si>
  <si>
    <r>
      <t>令和4年10月18</t>
    </r>
    <r>
      <rPr>
        <sz val="9"/>
        <rFont val="ＭＳ 明朝"/>
        <family val="1"/>
        <charset val="128"/>
      </rPr>
      <t>日現在</t>
    </r>
    <phoneticPr fontId="98"/>
  </si>
  <si>
    <t>国指定文化財</t>
    <rPh sb="0" eb="1">
      <t>クニ</t>
    </rPh>
    <rPh sb="1" eb="3">
      <t>シテイ</t>
    </rPh>
    <rPh sb="3" eb="6">
      <t>ブンカザイ</t>
    </rPh>
    <phoneticPr fontId="98"/>
  </si>
  <si>
    <t>府条例指定文化財</t>
    <rPh sb="0" eb="1">
      <t>フ</t>
    </rPh>
    <rPh sb="1" eb="3">
      <t>ジョウレイ</t>
    </rPh>
    <rPh sb="3" eb="5">
      <t>シテイ</t>
    </rPh>
    <rPh sb="5" eb="8">
      <t>ブンカザイ</t>
    </rPh>
    <phoneticPr fontId="98"/>
  </si>
  <si>
    <t>市条例指定文化財</t>
    <rPh sb="0" eb="1">
      <t>シ</t>
    </rPh>
    <rPh sb="1" eb="3">
      <t>ジョウレイ</t>
    </rPh>
    <rPh sb="3" eb="5">
      <t>シテイ</t>
    </rPh>
    <rPh sb="5" eb="8">
      <t>ブンカザイ</t>
    </rPh>
    <phoneticPr fontId="98"/>
  </si>
  <si>
    <t>総数</t>
    <rPh sb="0" eb="2">
      <t>ソウスウ</t>
    </rPh>
    <phoneticPr fontId="98"/>
  </si>
  <si>
    <t>有形文化財</t>
    <rPh sb="0" eb="2">
      <t>ユウケイ</t>
    </rPh>
    <rPh sb="2" eb="5">
      <t>ブンカザイ</t>
    </rPh>
    <phoneticPr fontId="98"/>
  </si>
  <si>
    <t>国宝</t>
    <rPh sb="0" eb="2">
      <t>コクホウ</t>
    </rPh>
    <phoneticPr fontId="98"/>
  </si>
  <si>
    <t>建造物</t>
    <rPh sb="0" eb="3">
      <t>ケンゾウブツ</t>
    </rPh>
    <phoneticPr fontId="98"/>
  </si>
  <si>
    <t>建造物</t>
    <rPh sb="0" eb="2">
      <t>ケンゾウ</t>
    </rPh>
    <rPh sb="2" eb="3">
      <t>ブツ</t>
    </rPh>
    <phoneticPr fontId="98"/>
  </si>
  <si>
    <t>絵画</t>
    <rPh sb="0" eb="2">
      <t>カイガ</t>
    </rPh>
    <phoneticPr fontId="98"/>
  </si>
  <si>
    <t>重要文化財</t>
    <rPh sb="0" eb="2">
      <t>ジュウヨウ</t>
    </rPh>
    <rPh sb="2" eb="5">
      <t>ブンカザイ</t>
    </rPh>
    <phoneticPr fontId="98"/>
  </si>
  <si>
    <t>彫刻</t>
    <rPh sb="0" eb="2">
      <t>チョウコク</t>
    </rPh>
    <phoneticPr fontId="98"/>
  </si>
  <si>
    <t>書跡・典籍・古文書</t>
    <rPh sb="0" eb="1">
      <t>ショ</t>
    </rPh>
    <rPh sb="1" eb="2">
      <t>アト</t>
    </rPh>
    <rPh sb="3" eb="5">
      <t>テンセキ</t>
    </rPh>
    <rPh sb="6" eb="8">
      <t>コブン</t>
    </rPh>
    <rPh sb="8" eb="9">
      <t>ショ</t>
    </rPh>
    <phoneticPr fontId="98"/>
  </si>
  <si>
    <t>工芸品</t>
    <rPh sb="0" eb="3">
      <t>コウゲイヒン</t>
    </rPh>
    <phoneticPr fontId="98"/>
  </si>
  <si>
    <t>有形民俗文化財</t>
    <rPh sb="0" eb="2">
      <t>ユウケイ</t>
    </rPh>
    <rPh sb="2" eb="4">
      <t>ミンゾク</t>
    </rPh>
    <rPh sb="4" eb="7">
      <t>ブンカザイ</t>
    </rPh>
    <phoneticPr fontId="98"/>
  </si>
  <si>
    <t>－</t>
    <phoneticPr fontId="98"/>
  </si>
  <si>
    <t>無形民俗文化財</t>
    <rPh sb="0" eb="2">
      <t>ムケイ</t>
    </rPh>
    <rPh sb="2" eb="4">
      <t>ミンゾク</t>
    </rPh>
    <rPh sb="4" eb="7">
      <t>ブンカザイ</t>
    </rPh>
    <phoneticPr fontId="98"/>
  </si>
  <si>
    <t>史跡</t>
    <rPh sb="0" eb="2">
      <t>シセキ</t>
    </rPh>
    <phoneticPr fontId="98"/>
  </si>
  <si>
    <t>考古資料</t>
    <rPh sb="0" eb="2">
      <t>コウコ</t>
    </rPh>
    <rPh sb="2" eb="4">
      <t>シリョウ</t>
    </rPh>
    <phoneticPr fontId="98"/>
  </si>
  <si>
    <t>名勝</t>
    <rPh sb="0" eb="2">
      <t>メイショウ</t>
    </rPh>
    <phoneticPr fontId="98"/>
  </si>
  <si>
    <t>歴史資料</t>
    <rPh sb="0" eb="2">
      <t>レキシ</t>
    </rPh>
    <rPh sb="2" eb="4">
      <t>シリョウ</t>
    </rPh>
    <phoneticPr fontId="98"/>
  </si>
  <si>
    <t>重要無形文化財</t>
    <rPh sb="0" eb="2">
      <t>ジュウヨウ</t>
    </rPh>
    <rPh sb="2" eb="4">
      <t>ムケイ</t>
    </rPh>
    <rPh sb="4" eb="7">
      <t>ブンカザイ</t>
    </rPh>
    <phoneticPr fontId="98"/>
  </si>
  <si>
    <t>天然記念物</t>
    <rPh sb="0" eb="2">
      <t>テンネン</t>
    </rPh>
    <rPh sb="2" eb="5">
      <t>キネンブツ</t>
    </rPh>
    <phoneticPr fontId="98"/>
  </si>
  <si>
    <t>史　　　　　跡</t>
    <rPh sb="0" eb="1">
      <t>シ</t>
    </rPh>
    <rPh sb="6" eb="7">
      <t>アト</t>
    </rPh>
    <phoneticPr fontId="98"/>
  </si>
  <si>
    <t>府規則指定文化財</t>
    <rPh sb="0" eb="1">
      <t>フ</t>
    </rPh>
    <rPh sb="1" eb="3">
      <t>キソク</t>
    </rPh>
    <rPh sb="3" eb="5">
      <t>シテイ</t>
    </rPh>
    <rPh sb="5" eb="8">
      <t>ブンカザイ</t>
    </rPh>
    <phoneticPr fontId="98"/>
  </si>
  <si>
    <t>無形民俗文化財（選択）</t>
    <rPh sb="0" eb="2">
      <t>ムケイ</t>
    </rPh>
    <rPh sb="2" eb="4">
      <t>ミンゾク</t>
    </rPh>
    <rPh sb="4" eb="7">
      <t>ブンカザイ</t>
    </rPh>
    <rPh sb="8" eb="10">
      <t>センタク</t>
    </rPh>
    <phoneticPr fontId="98"/>
  </si>
  <si>
    <t>国 登 録 有 形 文 化 財</t>
    <rPh sb="0" eb="1">
      <t>クニ</t>
    </rPh>
    <rPh sb="2" eb="3">
      <t>ノボル</t>
    </rPh>
    <rPh sb="4" eb="5">
      <t>ロク</t>
    </rPh>
    <rPh sb="6" eb="7">
      <t>アリ</t>
    </rPh>
    <rPh sb="8" eb="9">
      <t>カタチ</t>
    </rPh>
    <rPh sb="10" eb="11">
      <t>ブン</t>
    </rPh>
    <rPh sb="12" eb="13">
      <t>カ</t>
    </rPh>
    <rPh sb="14" eb="15">
      <t>ザイ</t>
    </rPh>
    <phoneticPr fontId="98"/>
  </si>
  <si>
    <t>資料：文化観光局文化部文化財課</t>
    <rPh sb="0" eb="2">
      <t>シリョウ</t>
    </rPh>
    <rPh sb="3" eb="5">
      <t>ブンカ</t>
    </rPh>
    <rPh sb="5" eb="8">
      <t>カンコウキョク</t>
    </rPh>
    <rPh sb="8" eb="10">
      <t>ブンカ</t>
    </rPh>
    <rPh sb="10" eb="11">
      <t>ブ</t>
    </rPh>
    <rPh sb="11" eb="14">
      <t>ブンカザイ</t>
    </rPh>
    <rPh sb="14" eb="15">
      <t>カ</t>
    </rPh>
    <phoneticPr fontId="98"/>
  </si>
  <si>
    <t>14－29　文化館入場者数</t>
    <phoneticPr fontId="20"/>
  </si>
  <si>
    <t>年　度</t>
    <rPh sb="0" eb="1">
      <t>トシ</t>
    </rPh>
    <rPh sb="2" eb="3">
      <t>タビ</t>
    </rPh>
    <phoneticPr fontId="20"/>
  </si>
  <si>
    <t>アルフォンス・ミュシャ館</t>
    <rPh sb="11" eb="12">
      <t>カン</t>
    </rPh>
    <phoneticPr fontId="20"/>
  </si>
  <si>
    <t>ギャラリー</t>
    <phoneticPr fontId="20"/>
  </si>
  <si>
    <t xml:space="preserve"> 平成29年度</t>
    <rPh sb="1" eb="3">
      <t>ヘイセイ</t>
    </rPh>
    <phoneticPr fontId="20"/>
  </si>
  <si>
    <t>　　2年度</t>
    <rPh sb="3" eb="5">
      <t>ネンド</t>
    </rPh>
    <phoneticPr fontId="20"/>
  </si>
  <si>
    <t>　　3年度</t>
    <rPh sb="3" eb="5">
      <t>ネンド</t>
    </rPh>
    <phoneticPr fontId="20"/>
  </si>
  <si>
    <t>資料：文化観光局文化部文化課</t>
    <rPh sb="0" eb="2">
      <t>シリョウ</t>
    </rPh>
    <rPh sb="3" eb="5">
      <t>ブンカ</t>
    </rPh>
    <rPh sb="5" eb="8">
      <t>カンコウキョク</t>
    </rPh>
    <rPh sb="8" eb="11">
      <t>ブンカブ</t>
    </rPh>
    <rPh sb="11" eb="13">
      <t>ブンカ</t>
    </rPh>
    <rPh sb="13" eb="14">
      <t>カ</t>
    </rPh>
    <phoneticPr fontId="20"/>
  </si>
  <si>
    <t>14－30　フェニーチェ堺使用状況</t>
    <rPh sb="12" eb="13">
      <t>サカイ</t>
    </rPh>
    <rPh sb="13" eb="15">
      <t>シヨウ</t>
    </rPh>
    <phoneticPr fontId="43"/>
  </si>
  <si>
    <t>　　　　フェニーチェ堺は、令和元年10月1日に開設された。</t>
    <phoneticPr fontId="43"/>
  </si>
  <si>
    <t>　　　14-30-1  室別使用区数及び使用者数</t>
    <phoneticPr fontId="43"/>
  </si>
  <si>
    <t>大ホール</t>
    <rPh sb="0" eb="1">
      <t>ダイ</t>
    </rPh>
    <phoneticPr fontId="43"/>
  </si>
  <si>
    <t>小ホール</t>
    <rPh sb="0" eb="1">
      <t>ショウ</t>
    </rPh>
    <phoneticPr fontId="43"/>
  </si>
  <si>
    <t>大スタジオ</t>
    <rPh sb="0" eb="1">
      <t>ダイ</t>
    </rPh>
    <phoneticPr fontId="43"/>
  </si>
  <si>
    <t>小スタジオＡ</t>
    <rPh sb="0" eb="1">
      <t>ショウ</t>
    </rPh>
    <phoneticPr fontId="43"/>
  </si>
  <si>
    <t>小スタジオＢ</t>
    <rPh sb="0" eb="1">
      <t>ショウ</t>
    </rPh>
    <phoneticPr fontId="43"/>
  </si>
  <si>
    <t>小スタジオＣ</t>
    <rPh sb="0" eb="1">
      <t>ショウ</t>
    </rPh>
    <phoneticPr fontId="43"/>
  </si>
  <si>
    <t>令和元年度｛</t>
    <rPh sb="0" eb="5">
      <t>レイワガンネンド</t>
    </rPh>
    <phoneticPr fontId="43"/>
  </si>
  <si>
    <t>区数</t>
    <phoneticPr fontId="43"/>
  </si>
  <si>
    <t>人数</t>
    <phoneticPr fontId="43"/>
  </si>
  <si>
    <t>令和2年度｛</t>
    <rPh sb="0" eb="2">
      <t>レイワ</t>
    </rPh>
    <rPh sb="3" eb="5">
      <t>ネンド</t>
    </rPh>
    <phoneticPr fontId="43"/>
  </si>
  <si>
    <t>文化交流室Ａ</t>
    <rPh sb="0" eb="2">
      <t>ブンカ</t>
    </rPh>
    <rPh sb="2" eb="4">
      <t>コウリュウ</t>
    </rPh>
    <rPh sb="4" eb="5">
      <t>シツ</t>
    </rPh>
    <phoneticPr fontId="43"/>
  </si>
  <si>
    <t>文化交流室Ｂ</t>
    <rPh sb="0" eb="5">
      <t>ブンカコウリュウシツ</t>
    </rPh>
    <phoneticPr fontId="43"/>
  </si>
  <si>
    <t>文化交流室Ｃ</t>
    <rPh sb="0" eb="5">
      <t>ブンカコウリュウシツ</t>
    </rPh>
    <phoneticPr fontId="43"/>
  </si>
  <si>
    <t>文化交流室
（三室一体）</t>
    <rPh sb="0" eb="5">
      <t>ブンカコウリュウシツ</t>
    </rPh>
    <rPh sb="7" eb="9">
      <t>ミムロ</t>
    </rPh>
    <rPh sb="9" eb="11">
      <t>イッタイ</t>
    </rPh>
    <phoneticPr fontId="43"/>
  </si>
  <si>
    <t>交流・創作
ガレリア</t>
    <rPh sb="0" eb="2">
      <t>コウリュウ</t>
    </rPh>
    <rPh sb="3" eb="5">
      <t>ソウサク</t>
    </rPh>
    <phoneticPr fontId="43"/>
  </si>
  <si>
    <t>レストラン他</t>
    <rPh sb="5" eb="6">
      <t>ホカ</t>
    </rPh>
    <phoneticPr fontId="43"/>
  </si>
  <si>
    <t>資料：フェニーチェ堺</t>
    <rPh sb="9" eb="10">
      <t>サカイ</t>
    </rPh>
    <phoneticPr fontId="43"/>
  </si>
  <si>
    <t>　　　14-30-2　目的別使用区数</t>
    <phoneticPr fontId="43"/>
  </si>
  <si>
    <t>14－31　テレビの受信契約数</t>
    <phoneticPr fontId="43"/>
  </si>
  <si>
    <t>放送受信契約数</t>
    <rPh sb="0" eb="2">
      <t>ホウソウ</t>
    </rPh>
    <rPh sb="2" eb="4">
      <t>ジュシン</t>
    </rPh>
    <rPh sb="4" eb="7">
      <t>ケイヤクスウ</t>
    </rPh>
    <phoneticPr fontId="43"/>
  </si>
  <si>
    <t>衛星契約数（再掲）</t>
    <rPh sb="0" eb="2">
      <t>エイセイ</t>
    </rPh>
    <rPh sb="2" eb="5">
      <t>ケイヤクスウ</t>
    </rPh>
    <rPh sb="6" eb="8">
      <t>サイケイ</t>
    </rPh>
    <phoneticPr fontId="43"/>
  </si>
  <si>
    <t>令和元年度</t>
    <rPh sb="0" eb="2">
      <t>レイワ</t>
    </rPh>
    <rPh sb="2" eb="4">
      <t>ガンネン</t>
    </rPh>
    <phoneticPr fontId="43"/>
  </si>
  <si>
    <t>　　３年度</t>
    <rPh sb="3" eb="5">
      <t>ネンド</t>
    </rPh>
    <phoneticPr fontId="43"/>
  </si>
  <si>
    <t>資料：ＮＨＫ大阪放送局</t>
    <phoneticPr fontId="43"/>
  </si>
  <si>
    <t xml:space="preserve"> 　　　 本表は大阪知事が所轄する宗教法人の数値を表章したもので、単立とは教宗派、教団に属さない宗教法人である。</t>
    <rPh sb="8" eb="10">
      <t>オオサカ</t>
    </rPh>
    <phoneticPr fontId="43"/>
  </si>
  <si>
    <t>各年３月末現在</t>
    <rPh sb="0" eb="2">
      <t>カクネン</t>
    </rPh>
    <rPh sb="3" eb="4">
      <t>ガツ</t>
    </rPh>
    <rPh sb="4" eb="5">
      <t>マツ</t>
    </rPh>
    <rPh sb="5" eb="7">
      <t>ゲンザイ</t>
    </rPh>
    <phoneticPr fontId="43"/>
  </si>
  <si>
    <t>種別</t>
  </si>
  <si>
    <t>元年</t>
    <rPh sb="0" eb="2">
      <t>ガンネン</t>
    </rPh>
    <phoneticPr fontId="43"/>
  </si>
  <si>
    <t>３年</t>
    <rPh sb="1" eb="2">
      <t>ネン</t>
    </rPh>
    <phoneticPr fontId="43"/>
  </si>
  <si>
    <t>法華宗(真門流)</t>
    <phoneticPr fontId="43"/>
  </si>
  <si>
    <t>本門佛立宗</t>
    <rPh sb="2" eb="3">
      <t>ブツ</t>
    </rPh>
    <phoneticPr fontId="43"/>
  </si>
  <si>
    <t>神社</t>
    <rPh sb="0" eb="2">
      <t>ジンジャ</t>
    </rPh>
    <phoneticPr fontId="43"/>
  </si>
  <si>
    <t>日蓮正宗</t>
    <phoneticPr fontId="43"/>
  </si>
  <si>
    <t>顕本法華宗</t>
  </si>
  <si>
    <t>神社本庁</t>
  </si>
  <si>
    <t>天台宗</t>
  </si>
  <si>
    <t>単立</t>
  </si>
  <si>
    <t>金峯山修験本宗</t>
  </si>
  <si>
    <t>天台真盛宗</t>
    <phoneticPr fontId="43"/>
  </si>
  <si>
    <t>神道系</t>
    <rPh sb="0" eb="1">
      <t>カミ</t>
    </rPh>
    <rPh sb="1" eb="2">
      <t>ミチ</t>
    </rPh>
    <rPh sb="2" eb="3">
      <t>ケイ</t>
    </rPh>
    <phoneticPr fontId="43"/>
  </si>
  <si>
    <t>臨済宗大徳寺派</t>
  </si>
  <si>
    <t>臨済宗東福寺派</t>
  </si>
  <si>
    <t>金光教</t>
  </si>
  <si>
    <t>臨済宗妙心寺派</t>
    <rPh sb="0" eb="3">
      <t>リンザイシュウ</t>
    </rPh>
    <rPh sb="3" eb="6">
      <t>ミョウシンジ</t>
    </rPh>
    <rPh sb="6" eb="7">
      <t>ハ</t>
    </rPh>
    <phoneticPr fontId="43"/>
  </si>
  <si>
    <t>出雲大社教</t>
  </si>
  <si>
    <t>曹洞宗</t>
  </si>
  <si>
    <t>神理教</t>
  </si>
  <si>
    <t>黄檗宗</t>
    <phoneticPr fontId="43"/>
  </si>
  <si>
    <t>明正教</t>
  </si>
  <si>
    <t>融通念佛宗</t>
    <rPh sb="3" eb="4">
      <t>ブツ</t>
    </rPh>
    <phoneticPr fontId="43"/>
  </si>
  <si>
    <t>黒住教</t>
  </si>
  <si>
    <t>時宗</t>
  </si>
  <si>
    <t>いのちの会</t>
  </si>
  <si>
    <t>和宗</t>
    <rPh sb="0" eb="1">
      <t>ワ</t>
    </rPh>
    <rPh sb="1" eb="2">
      <t>シュウ</t>
    </rPh>
    <phoneticPr fontId="43"/>
  </si>
  <si>
    <t>大祖教</t>
    <rPh sb="0" eb="1">
      <t>ダイ</t>
    </rPh>
    <rPh sb="1" eb="2">
      <t>ソ</t>
    </rPh>
    <rPh sb="2" eb="3">
      <t>キョウ</t>
    </rPh>
    <phoneticPr fontId="43"/>
  </si>
  <si>
    <t>日光教</t>
  </si>
  <si>
    <t>神理真心教本庁</t>
  </si>
  <si>
    <t>キリスト教系</t>
    <rPh sb="4" eb="5">
      <t>キョウ</t>
    </rPh>
    <rPh sb="5" eb="6">
      <t>ケイ</t>
    </rPh>
    <phoneticPr fontId="43"/>
  </si>
  <si>
    <t>日本基督教団</t>
  </si>
  <si>
    <t>仏教系</t>
    <rPh sb="0" eb="2">
      <t>ブッキョウ</t>
    </rPh>
    <rPh sb="2" eb="3">
      <t>ケイ</t>
    </rPh>
    <phoneticPr fontId="43"/>
  </si>
  <si>
    <t>日本聖公会</t>
  </si>
  <si>
    <t>日本フリーメソジスト教団</t>
  </si>
  <si>
    <t>浄土真宗本願寺派</t>
  </si>
  <si>
    <t>在日大韓基督教会総会</t>
  </si>
  <si>
    <t>真宗大谷派</t>
  </si>
  <si>
    <t>基督教カナン教団</t>
  </si>
  <si>
    <t>真宗仏光寺派</t>
  </si>
  <si>
    <t>日本キリスト改革派教会</t>
  </si>
  <si>
    <t>浄土宗</t>
  </si>
  <si>
    <t>日本メノナイトブレザレン教団</t>
  </si>
  <si>
    <t>西山浄土宗</t>
  </si>
  <si>
    <t>聖イエス会</t>
  </si>
  <si>
    <t>浄土宗西山禅林寺派</t>
  </si>
  <si>
    <t>日本福音教会</t>
  </si>
  <si>
    <t>高野山真言宗</t>
  </si>
  <si>
    <t>真言宗御室派</t>
  </si>
  <si>
    <t>真言宗醍醐派</t>
  </si>
  <si>
    <t>諸教</t>
    <rPh sb="0" eb="1">
      <t>ショ</t>
    </rPh>
    <rPh sb="1" eb="2">
      <t>キョウ</t>
    </rPh>
    <phoneticPr fontId="43"/>
  </si>
  <si>
    <t>真言宗犬鳴派</t>
  </si>
  <si>
    <t>真言宗豊山派</t>
  </si>
  <si>
    <t>天理教</t>
    <rPh sb="0" eb="2">
      <t>テンリ</t>
    </rPh>
    <rPh sb="2" eb="3">
      <t>キョウ</t>
    </rPh>
    <phoneticPr fontId="43"/>
  </si>
  <si>
    <t>日蓮宗</t>
    <phoneticPr fontId="43"/>
  </si>
  <si>
    <t>単立</t>
    <rPh sb="0" eb="1">
      <t>タン</t>
    </rPh>
    <rPh sb="1" eb="2">
      <t>リツ</t>
    </rPh>
    <phoneticPr fontId="43"/>
  </si>
  <si>
    <t>本門法華宗</t>
  </si>
  <si>
    <t>法華宗(本門流)</t>
    <phoneticPr fontId="43"/>
  </si>
  <si>
    <t>資料：大阪府府民文化部私学・大学課「大阪府宗教法人名簿」</t>
    <rPh sb="6" eb="8">
      <t>フミン</t>
    </rPh>
    <rPh sb="14" eb="16">
      <t>ダイガク</t>
    </rPh>
    <rPh sb="18" eb="21">
      <t>オオサカフ</t>
    </rPh>
    <rPh sb="21" eb="23">
      <t>シュウキョウ</t>
    </rPh>
    <rPh sb="23" eb="25">
      <t>ホウジン</t>
    </rPh>
    <rPh sb="25" eb="27">
      <t>メイボ</t>
    </rPh>
    <phoneticPr fontId="43"/>
  </si>
  <si>
    <t>14－33  　さかい利晶の杜の利用者数</t>
    <rPh sb="11" eb="12">
      <t>リ</t>
    </rPh>
    <rPh sb="12" eb="13">
      <t>アキラ</t>
    </rPh>
    <rPh sb="14" eb="15">
      <t>モリ</t>
    </rPh>
    <rPh sb="16" eb="18">
      <t>リヨウ</t>
    </rPh>
    <rPh sb="18" eb="19">
      <t>シャ</t>
    </rPh>
    <rPh sb="19" eb="20">
      <t>スウ</t>
    </rPh>
    <phoneticPr fontId="43"/>
  </si>
  <si>
    <t>　　さかい利晶の杜は、平成27年３月20日に開設された。</t>
    <phoneticPr fontId="43"/>
  </si>
  <si>
    <t>総　　　数</t>
    <rPh sb="0" eb="1">
      <t>ソウ</t>
    </rPh>
    <rPh sb="4" eb="5">
      <t>スウ</t>
    </rPh>
    <phoneticPr fontId="43"/>
  </si>
  <si>
    <t>有料入館者</t>
    <rPh sb="0" eb="2">
      <t>ユウリョウ</t>
    </rPh>
    <rPh sb="2" eb="5">
      <t>ニュウカンシャ</t>
    </rPh>
    <phoneticPr fontId="43"/>
  </si>
  <si>
    <t>無料入館者</t>
    <rPh sb="0" eb="2">
      <t>ムリョウ</t>
    </rPh>
    <rPh sb="2" eb="5">
      <t>ニュウカンシャ</t>
    </rPh>
    <phoneticPr fontId="43"/>
  </si>
  <si>
    <t>　　30年度</t>
    <phoneticPr fontId="43"/>
  </si>
  <si>
    <t>　　 2年度</t>
    <rPh sb="4" eb="6">
      <t>ネンド</t>
    </rPh>
    <phoneticPr fontId="43"/>
  </si>
  <si>
    <t>　　 3年度</t>
    <rPh sb="4" eb="6">
      <t>ネンド</t>
    </rPh>
    <phoneticPr fontId="43"/>
  </si>
  <si>
    <t>資料：文化観光局観光部観光推進課</t>
    <phoneticPr fontId="43"/>
  </si>
  <si>
    <t>　　百舌鳥古墳群ビジターセンターは、令和３年３月13日に開設された。</t>
    <rPh sb="2" eb="8">
      <t>モズコフングン</t>
    </rPh>
    <rPh sb="18" eb="20">
      <t>レイワ</t>
    </rPh>
    <phoneticPr fontId="43"/>
  </si>
  <si>
    <t>入館者</t>
    <rPh sb="0" eb="3">
      <t>ニュウカンシャ</t>
    </rPh>
    <phoneticPr fontId="43"/>
  </si>
  <si>
    <t>　令和2年度</t>
    <rPh sb="1" eb="3">
      <t>レイワ</t>
    </rPh>
    <rPh sb="4" eb="6">
      <t>ネンド</t>
    </rPh>
    <phoneticPr fontId="43"/>
  </si>
  <si>
    <t>　    3年度</t>
    <rPh sb="6" eb="8">
      <t>ネンド</t>
    </rPh>
    <phoneticPr fontId="43"/>
  </si>
  <si>
    <t>資料：文化観光局文化部世界遺産課</t>
    <rPh sb="3" eb="5">
      <t>ブンカ</t>
    </rPh>
    <rPh sb="5" eb="8">
      <t>カンコウキョク</t>
    </rPh>
    <rPh sb="8" eb="11">
      <t>ブンカブ</t>
    </rPh>
    <rPh sb="11" eb="13">
      <t>セカイ</t>
    </rPh>
    <rPh sb="13" eb="15">
      <t>イサン</t>
    </rPh>
    <rPh sb="15" eb="16">
      <t>カ</t>
    </rPh>
    <phoneticPr fontId="43"/>
  </si>
  <si>
    <t>第14章 教育・文化・宗教</t>
    <phoneticPr fontId="20"/>
  </si>
  <si>
    <t>14-1.　学校基本調査結果</t>
    <phoneticPr fontId="20"/>
  </si>
  <si>
    <t>14-1-1　幼稚園</t>
    <phoneticPr fontId="20"/>
  </si>
  <si>
    <t>14-1-2　幼保連携型認定こども園</t>
    <phoneticPr fontId="20"/>
  </si>
  <si>
    <t>14-1-3　小学校</t>
    <phoneticPr fontId="20"/>
  </si>
  <si>
    <t>14-1-4　中学校</t>
    <phoneticPr fontId="20"/>
  </si>
  <si>
    <t>14-1-5　高等学校</t>
    <phoneticPr fontId="20"/>
  </si>
  <si>
    <t>14-1-6　特別支援学校</t>
    <phoneticPr fontId="20"/>
  </si>
  <si>
    <t>14-1-7　大学</t>
    <phoneticPr fontId="20"/>
  </si>
  <si>
    <t>14-1-8　専修学校</t>
    <phoneticPr fontId="20"/>
  </si>
  <si>
    <t>14-1-9　各種学校</t>
    <phoneticPr fontId="20"/>
  </si>
  <si>
    <t>14-1-10　中学校卒業者の卒業後の状況</t>
    <phoneticPr fontId="20"/>
  </si>
  <si>
    <t>14-1-11　高等学校卒業者の卒業後の状況</t>
    <phoneticPr fontId="20"/>
  </si>
  <si>
    <t>14-2.　市立学校園の幼児数、児童数及び生徒数</t>
    <phoneticPr fontId="20"/>
  </si>
  <si>
    <t>14－２　市立学校園の幼児数、児童数及び生徒数</t>
    <phoneticPr fontId="20"/>
  </si>
  <si>
    <t>14-2-1　幼稚園</t>
    <phoneticPr fontId="20"/>
  </si>
  <si>
    <t>14-2-2　小学校</t>
    <phoneticPr fontId="20"/>
  </si>
  <si>
    <t>14-2-3　中学校</t>
    <phoneticPr fontId="20"/>
  </si>
  <si>
    <t>14-2-4　高等学校</t>
    <phoneticPr fontId="20"/>
  </si>
  <si>
    <t>14-3.　年齢別教職員数</t>
    <phoneticPr fontId="20"/>
  </si>
  <si>
    <t>14-4.　市立小・中・高等学校の校地面積等</t>
    <phoneticPr fontId="20"/>
  </si>
  <si>
    <t>14-5.　児童・生徒の平均体位</t>
    <phoneticPr fontId="20"/>
  </si>
  <si>
    <t>14-6.　健康状況</t>
    <phoneticPr fontId="20"/>
  </si>
  <si>
    <t>14-7.　図書館・図書室利用状況</t>
    <phoneticPr fontId="20"/>
  </si>
  <si>
    <t>14-8.　有料体育施設等（体育館除く）利用状況</t>
    <phoneticPr fontId="20"/>
  </si>
  <si>
    <t>14－８　有料体育施設等（体育館除く）利用状況</t>
    <phoneticPr fontId="43"/>
  </si>
  <si>
    <t>14-9.　体育館利用状況</t>
    <phoneticPr fontId="20"/>
  </si>
  <si>
    <t>14－９　体育館利用状況</t>
    <phoneticPr fontId="43"/>
  </si>
  <si>
    <t>14-9-1　目的別利用者数</t>
    <phoneticPr fontId="20"/>
  </si>
  <si>
    <t>14-9-2　種目別利用者数（専用使用）</t>
    <phoneticPr fontId="20"/>
  </si>
  <si>
    <t>14-10.　日高少年自然の家利用状況</t>
    <phoneticPr fontId="20"/>
  </si>
  <si>
    <t>14-11.　キャンプ場利用状況</t>
    <phoneticPr fontId="20"/>
  </si>
  <si>
    <t>14-12.　青少年センター利用者数</t>
    <phoneticPr fontId="20"/>
  </si>
  <si>
    <t>14-13.　青少年の家利用者数</t>
    <phoneticPr fontId="20"/>
  </si>
  <si>
    <t>14-14.　市民センター利用状況</t>
    <phoneticPr fontId="20"/>
  </si>
  <si>
    <t>14-15.　公民館利用状況</t>
    <phoneticPr fontId="20"/>
  </si>
  <si>
    <t>14-16.　人権ふれあいセンター利用状況</t>
    <phoneticPr fontId="20"/>
  </si>
  <si>
    <t>14-16-1　ホール別利用者数</t>
    <phoneticPr fontId="20"/>
  </si>
  <si>
    <t>14-16-2　人権ふれあいセンターメインホール目的別利用者数</t>
    <phoneticPr fontId="20"/>
  </si>
  <si>
    <t>14-16-3　総合生活相談、人権相談及び福祉相談件数</t>
    <phoneticPr fontId="20"/>
  </si>
  <si>
    <t>　　　14-16-3　総合生活相談、人権相談及び福祉相談件数</t>
    <rPh sb="11" eb="13">
      <t>ソウゴウ</t>
    </rPh>
    <rPh sb="13" eb="15">
      <t>セイカツ</t>
    </rPh>
    <rPh sb="15" eb="17">
      <t>ソウダン</t>
    </rPh>
    <rPh sb="18" eb="20">
      <t>ジンケン</t>
    </rPh>
    <rPh sb="20" eb="22">
      <t>ソウダン</t>
    </rPh>
    <rPh sb="22" eb="23">
      <t>オヨ</t>
    </rPh>
    <rPh sb="24" eb="26">
      <t>フクシ</t>
    </rPh>
    <rPh sb="26" eb="28">
      <t>ソウダン</t>
    </rPh>
    <rPh sb="28" eb="30">
      <t>ケンスウ</t>
    </rPh>
    <phoneticPr fontId="43"/>
  </si>
  <si>
    <t>14-17.　男女共同参画センター活動状況</t>
    <phoneticPr fontId="20"/>
  </si>
  <si>
    <t>14-17-1　男女共同参画センター主催事業の実施状況及び利用者数</t>
    <phoneticPr fontId="20"/>
  </si>
  <si>
    <t>14-17-2　堺自由の泉大学の回数及び延参加人員</t>
    <phoneticPr fontId="20"/>
  </si>
  <si>
    <t>14-17-3　男女共同参画センター相談件数</t>
    <phoneticPr fontId="20"/>
  </si>
  <si>
    <t>14-18.　勤労者総合福祉センター利用状況</t>
    <phoneticPr fontId="20"/>
  </si>
  <si>
    <t>14-18-1　目的別利用件数及び入場者数</t>
    <phoneticPr fontId="20"/>
  </si>
  <si>
    <t>14-18-2　利用者別利用件数</t>
    <phoneticPr fontId="20"/>
  </si>
  <si>
    <t>14-18-3　利用区分別稼働率及び利用者数</t>
    <phoneticPr fontId="20"/>
  </si>
  <si>
    <t>14-19.　栂文化会館使用状況</t>
    <phoneticPr fontId="20"/>
  </si>
  <si>
    <t>14-19-1　室別使用区数及び使用者数</t>
    <phoneticPr fontId="20"/>
  </si>
  <si>
    <t>14-19-2　目的別使用区数</t>
    <phoneticPr fontId="20"/>
  </si>
  <si>
    <t>14-20.　博物館等の利用状況</t>
    <phoneticPr fontId="20"/>
  </si>
  <si>
    <t>14-20-1　堺市博物館等利用者数</t>
    <phoneticPr fontId="20"/>
  </si>
  <si>
    <t>　　　14-20-1　堺市博物館等利用者数</t>
    <phoneticPr fontId="43"/>
  </si>
  <si>
    <t>14-20-2　みはら歴史博物館等利用者数</t>
    <phoneticPr fontId="20"/>
  </si>
  <si>
    <t>　　　14-20-2　みはら歴史博物館等利用者数</t>
    <phoneticPr fontId="43"/>
  </si>
  <si>
    <t>14-21.　のびやか健康館利用状況</t>
    <phoneticPr fontId="20"/>
  </si>
  <si>
    <t>14-22.　教育文化センター利用状況</t>
    <phoneticPr fontId="20"/>
  </si>
  <si>
    <t>14-22-1　教育文化センター利用者数</t>
    <phoneticPr fontId="20"/>
  </si>
  <si>
    <t>14-22-2　中文化会館室別使用区数及び使用者数</t>
    <phoneticPr fontId="20"/>
  </si>
  <si>
    <t>14-22-3　中文化会館目的別使用区数</t>
    <phoneticPr fontId="20"/>
  </si>
  <si>
    <t>14-23.　東文化会館使用状況</t>
    <phoneticPr fontId="20"/>
  </si>
  <si>
    <t>14-23-1　室別使用区数及び使用者数</t>
    <phoneticPr fontId="20"/>
  </si>
  <si>
    <t>14-23-2　目的別使用区数</t>
    <phoneticPr fontId="20"/>
  </si>
  <si>
    <t>14-24.　西文化会館使用状況</t>
    <phoneticPr fontId="20"/>
  </si>
  <si>
    <t>14-24-1　室別使用区数及び使用者数</t>
    <phoneticPr fontId="20"/>
  </si>
  <si>
    <t>14-24-2　目的別使用区数</t>
    <phoneticPr fontId="20"/>
  </si>
  <si>
    <t>14-25.　美原文化会館使用状況</t>
    <phoneticPr fontId="20"/>
  </si>
  <si>
    <t>14-25-1　室別使用区数及び使用者数</t>
    <phoneticPr fontId="20"/>
  </si>
  <si>
    <t>14-25-2　目的別使用区数</t>
    <phoneticPr fontId="20"/>
  </si>
  <si>
    <t>14-26.　美原総合スポーツセンター利用者数</t>
    <phoneticPr fontId="20"/>
  </si>
  <si>
    <t>14-27.　J-GREEN堺来場者数</t>
    <phoneticPr fontId="20"/>
  </si>
  <si>
    <t>14-28.　文化財の概況</t>
    <phoneticPr fontId="20"/>
  </si>
  <si>
    <t>14－28　文化財の概況</t>
    <phoneticPr fontId="98"/>
  </si>
  <si>
    <t>14-29.　文化館入場者数</t>
    <phoneticPr fontId="20"/>
  </si>
  <si>
    <t>14-30.　フェニーチェ堺使用状況</t>
    <phoneticPr fontId="20"/>
  </si>
  <si>
    <t>14-30-1　室別使用区数及び使用者数</t>
    <phoneticPr fontId="20"/>
  </si>
  <si>
    <t>14-30-2　目的別使用区数</t>
    <phoneticPr fontId="20"/>
  </si>
  <si>
    <t>14-31.　テレビの受信契約数</t>
    <phoneticPr fontId="20"/>
  </si>
  <si>
    <t>14-32.　宗教法人の概況</t>
    <phoneticPr fontId="20"/>
  </si>
  <si>
    <t>14－32　宗教法人の概況</t>
    <phoneticPr fontId="43"/>
  </si>
  <si>
    <t>14-33.　さかい利晶の杜の利用者数</t>
    <phoneticPr fontId="20"/>
  </si>
  <si>
    <t>14-34.　百舌鳥古墳群ビジターセンター利用者数</t>
    <phoneticPr fontId="20"/>
  </si>
  <si>
    <t>14－34 　百舌鳥古墳群ビジターセンター利用者数</t>
    <phoneticPr fontId="4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</si>
</sst>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0">
    <numFmt numFmtId="41" formatCode="_ * #,##0_ ;_ * \-#,##0_ ;_ * &quot;-&quot;_ ;_ @_ "/>
    <numFmt numFmtId="176" formatCode="_ * #,##0_ ;_ * \-#,##0_ ;_ * &quot;－&quot;_ ;_ @_ "/>
    <numFmt numFmtId="177" formatCode="_ * #,##0_ ;_ * &quot;△&quot;#,##0_ ;_ * &quot;-&quot;\ ;@"/>
    <numFmt numFmtId="178" formatCode="\(#,##0\)"/>
    <numFmt numFmtId="179" formatCode="#,##0;&quot;△ &quot;#,##0"/>
    <numFmt numFmtId="180" formatCode="\(#,##0\)\ "/>
    <numFmt numFmtId="181" formatCode="_ * \(#,##0\)_ ;_ * \-#,##0_ ;_ * &quot;(－&quot;_)\ ;_ @_ "/>
    <numFmt numFmtId="182" formatCode="#,##0_ "/>
    <numFmt numFmtId="183" formatCode="&quot;(&quot;#,##0&quot;)&quot;"/>
    <numFmt numFmtId="184" formatCode="&quot;(&quot;#&quot;)&quot;"/>
    <numFmt numFmtId="185" formatCode="#,##0;[Red]\-#,##0;\-"/>
    <numFmt numFmtId="186" formatCode="_ * #,##0.0_ ;_ * \-#,##0.0_ ;_ * &quot;－&quot;_ ;_ @_ "/>
    <numFmt numFmtId="187" formatCode="0.0_);[Red]\(0.0\)"/>
    <numFmt numFmtId="188" formatCode="0.0_ "/>
    <numFmt numFmtId="189" formatCode="_ * #,##0.00_ ;_ * \-#,##0.00_ ;_ * &quot;－&quot;_ ;_ @_ "/>
    <numFmt numFmtId="190" formatCode="#,##0_);\(#,##0\)"/>
    <numFmt numFmtId="191" formatCode="#\ "/>
    <numFmt numFmtId="192" formatCode="0.0%"/>
    <numFmt numFmtId="193" formatCode="#,##0_);[Red]\(#,##0\)"/>
    <numFmt numFmtId="194" formatCode="#,##0;[Red]#,##0"/>
  </numFmts>
  <fonts count="112">
    <font>
      <sz val="9"/>
      <name val="ＭＳ Ｐゴシック"/>
      <family val="3"/>
      <charset val="128"/>
    </font>
    <font>
      <sz val="9"/>
      <name val="ＭＳ Ｐゴシック"/>
      <family val="3"/>
      <charset val="128"/>
    </font>
    <font>
      <sz val="11"/>
      <color indexed="18"/>
      <name val="ＭＳ Ｐゴシック"/>
      <family val="3"/>
      <charset val="128"/>
    </font>
    <font>
      <sz val="11"/>
      <color indexed="9"/>
      <name val="ＭＳ Ｐゴシック"/>
      <family val="3"/>
      <charset val="128"/>
    </font>
    <font>
      <b/>
      <sz val="18"/>
      <color indexed="62"/>
      <name val="ＭＳ Ｐゴシック"/>
      <family val="3"/>
      <charset val="128"/>
    </font>
    <font>
      <b/>
      <sz val="11"/>
      <color indexed="9"/>
      <name val="ＭＳ Ｐゴシック"/>
      <family val="3"/>
      <charset val="128"/>
    </font>
    <font>
      <sz val="11"/>
      <color indexed="60"/>
      <name val="ＭＳ Ｐゴシック"/>
      <family val="3"/>
      <charset val="128"/>
    </font>
    <font>
      <u/>
      <sz val="9"/>
      <color indexed="12"/>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62"/>
      <name val="ＭＳ Ｐゴシック"/>
      <family val="3"/>
      <charset val="128"/>
    </font>
    <font>
      <b/>
      <sz val="13"/>
      <color indexed="62"/>
      <name val="ＭＳ Ｐゴシック"/>
      <family val="3"/>
      <charset val="128"/>
    </font>
    <font>
      <b/>
      <sz val="11"/>
      <color indexed="62"/>
      <name val="ＭＳ Ｐゴシック"/>
      <family val="3"/>
      <charset val="128"/>
    </font>
    <font>
      <b/>
      <sz val="11"/>
      <color indexed="1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sz val="9"/>
      <name val="ＭＳ 明朝"/>
      <family val="1"/>
      <charset val="128"/>
    </font>
    <font>
      <sz val="9.5"/>
      <name val="ＭＳ 明朝"/>
      <family val="1"/>
      <charset val="128"/>
    </font>
    <font>
      <sz val="8.5"/>
      <name val="ＭＳ 明朝"/>
      <family val="1"/>
      <charset val="128"/>
    </font>
    <font>
      <sz val="12"/>
      <name val="ＭＳ 明朝"/>
      <family val="1"/>
      <charset val="128"/>
    </font>
    <font>
      <sz val="9"/>
      <name val="ＭＳ ゴシック"/>
      <family val="3"/>
      <charset val="128"/>
    </font>
    <font>
      <sz val="9"/>
      <name val="HG創英角ｺﾞｼｯｸUB"/>
      <family val="3"/>
      <charset val="128"/>
    </font>
    <font>
      <sz val="9"/>
      <name val="ＭＳ Ｐゴシック"/>
      <family val="3"/>
      <charset val="128"/>
    </font>
    <font>
      <sz val="14"/>
      <name val="ＭＳ 明朝"/>
      <family val="1"/>
      <charset val="128"/>
    </font>
    <font>
      <b/>
      <sz val="9"/>
      <name val="ＭＳ ゴシック"/>
      <family val="3"/>
      <charset val="128"/>
    </font>
    <font>
      <b/>
      <sz val="9"/>
      <name val="HG創英角ｺﾞｼｯｸUB"/>
      <family val="3"/>
      <charset val="128"/>
    </font>
    <font>
      <sz val="11"/>
      <name val="明朝"/>
      <family val="1"/>
      <charset val="128"/>
    </font>
    <font>
      <sz val="9"/>
      <name val="HGS創英角ｺﾞｼｯｸUB"/>
      <family val="3"/>
      <charset val="128"/>
    </font>
    <font>
      <sz val="9"/>
      <name val="HGP創英角ｺﾞｼｯｸUB"/>
      <family val="3"/>
      <charset val="128"/>
    </font>
    <font>
      <sz val="9"/>
      <name val="ＭＳ Ｐ明朝"/>
      <family val="1"/>
      <charset val="128"/>
    </font>
    <font>
      <sz val="10"/>
      <name val="ＭＳ 明朝"/>
      <family val="1"/>
      <charset val="128"/>
    </font>
    <font>
      <sz val="11"/>
      <name val="ＭＳ 明朝"/>
      <family val="1"/>
      <charset val="128"/>
    </font>
    <font>
      <b/>
      <sz val="11"/>
      <name val="ＭＳ 明朝"/>
      <family val="1"/>
      <charset val="128"/>
    </font>
    <font>
      <b/>
      <sz val="9"/>
      <name val="ＭＳ 明朝"/>
      <family val="1"/>
      <charset val="128"/>
    </font>
    <font>
      <sz val="13"/>
      <name val="ＭＳ 明朝"/>
      <family val="1"/>
      <charset val="128"/>
    </font>
    <font>
      <sz val="8"/>
      <name val="ＭＳ Ｐ明朝"/>
      <family val="1"/>
      <charset val="128"/>
    </font>
    <font>
      <sz val="9.5"/>
      <name val="HG創英角ｺﾞｼｯｸUB"/>
      <family val="3"/>
      <charset val="128"/>
    </font>
    <font>
      <sz val="11"/>
      <name val="ＭＳ Ｐゴシック"/>
      <family val="3"/>
      <charset val="128"/>
    </font>
    <font>
      <sz val="6"/>
      <name val="ＭＳ 明朝"/>
      <family val="1"/>
      <charset val="128"/>
    </font>
    <font>
      <sz val="8"/>
      <name val="ＭＳ 明朝"/>
      <family val="1"/>
      <charset val="128"/>
    </font>
    <font>
      <sz val="7"/>
      <name val="ＭＳ 明朝"/>
      <family val="1"/>
      <charset val="128"/>
    </font>
    <font>
      <sz val="7.5"/>
      <name val="ＭＳ 明朝"/>
      <family val="1"/>
      <charset val="128"/>
    </font>
    <font>
      <sz val="11"/>
      <color indexed="8"/>
      <name val="ＭＳ 明朝"/>
      <family val="1"/>
      <charset val="128"/>
    </font>
    <font>
      <sz val="8.5"/>
      <name val="HG創英角ｺﾞｼｯｸUB"/>
      <family val="3"/>
      <charset val="128"/>
    </font>
    <font>
      <sz val="7"/>
      <name val="HG創英角ｺﾞｼｯｸUB"/>
      <family val="3"/>
      <charset val="128"/>
    </font>
    <font>
      <sz val="7.5"/>
      <name val="HG創英角ｺﾞｼｯｸUB"/>
      <family val="3"/>
      <charset val="128"/>
    </font>
    <font>
      <sz val="6.5"/>
      <name val="ＭＳ 明朝"/>
      <family val="1"/>
      <charset val="128"/>
    </font>
    <font>
      <sz val="11"/>
      <name val="HG創英角ｺﾞｼｯｸUB"/>
      <family val="3"/>
      <charset val="128"/>
    </font>
    <font>
      <sz val="8.5"/>
      <name val="ＭＳ Ｐゴシック"/>
      <family val="3"/>
      <charset val="128"/>
    </font>
    <font>
      <sz val="8.5"/>
      <name val="ＭＳ ゴシック"/>
      <family val="3"/>
      <charset val="128"/>
    </font>
    <font>
      <sz val="9.5"/>
      <name val="ＭＳ Ｐゴシック"/>
      <family val="3"/>
      <charset val="128"/>
    </font>
    <font>
      <sz val="12"/>
      <color indexed="8"/>
      <name val="ＭＳ 明朝"/>
      <family val="1"/>
      <charset val="128"/>
    </font>
    <font>
      <sz val="9"/>
      <color indexed="8"/>
      <name val="ＭＳ Ｐゴシック"/>
      <family val="3"/>
      <charset val="128"/>
    </font>
    <font>
      <sz val="9.5"/>
      <color indexed="8"/>
      <name val="ＭＳ 明朝"/>
      <family val="1"/>
      <charset val="128"/>
    </font>
    <font>
      <sz val="8.5"/>
      <color indexed="8"/>
      <name val="ＭＳ 明朝"/>
      <family val="1"/>
      <charset val="128"/>
    </font>
    <font>
      <sz val="9"/>
      <color indexed="8"/>
      <name val="ＭＳ 明朝"/>
      <family val="1"/>
      <charset val="128"/>
    </font>
    <font>
      <sz val="8.5"/>
      <color indexed="8"/>
      <name val="ＭＳ Ｐゴシック"/>
      <family val="3"/>
      <charset val="128"/>
    </font>
    <font>
      <sz val="8.5"/>
      <color indexed="8"/>
      <name val="ＭＳ ゴシック"/>
      <family val="3"/>
      <charset val="128"/>
    </font>
    <font>
      <sz val="8.5"/>
      <color indexed="8"/>
      <name val="HG創英角ｺﾞｼｯｸUB"/>
      <family val="3"/>
      <charset val="128"/>
    </font>
    <font>
      <sz val="9"/>
      <color indexed="8"/>
      <name val="ＭＳ ゴシック"/>
      <family val="3"/>
      <charset val="128"/>
    </font>
    <font>
      <sz val="6"/>
      <color indexed="8"/>
      <name val="ＭＳ 明朝"/>
      <family val="1"/>
      <charset val="128"/>
    </font>
    <font>
      <sz val="9"/>
      <color indexed="9"/>
      <name val="ＭＳ 明朝"/>
      <family val="1"/>
      <charset val="128"/>
    </font>
    <font>
      <strike/>
      <sz val="8.5"/>
      <name val="ＭＳ 明朝"/>
      <family val="1"/>
      <charset val="128"/>
    </font>
    <font>
      <sz val="8"/>
      <name val="HG創英角ｺﾞｼｯｸUB"/>
      <family val="3"/>
      <charset val="128"/>
    </font>
    <font>
      <sz val="8"/>
      <color indexed="8"/>
      <name val="HG創英角ｺﾞｼｯｸUB"/>
      <family val="3"/>
      <charset val="128"/>
    </font>
    <font>
      <sz val="8"/>
      <name val="ＭＳ ゴシック"/>
      <family val="3"/>
      <charset val="128"/>
    </font>
    <font>
      <sz val="8"/>
      <color indexed="8"/>
      <name val="ＭＳ 明朝"/>
      <family val="1"/>
      <charset val="128"/>
    </font>
    <font>
      <sz val="16"/>
      <name val="ＭＳ 明朝"/>
      <family val="1"/>
      <charset val="128"/>
    </font>
    <font>
      <sz val="5.5"/>
      <color indexed="8"/>
      <name val="ＭＳ 明朝"/>
      <family val="1"/>
      <charset val="128"/>
    </font>
    <font>
      <b/>
      <sz val="8.5"/>
      <name val="ＭＳ 明朝"/>
      <family val="1"/>
      <charset val="128"/>
    </font>
    <font>
      <sz val="7"/>
      <color indexed="8"/>
      <name val="ＭＳ 明朝"/>
      <family val="1"/>
      <charset val="128"/>
    </font>
    <font>
      <sz val="8.5"/>
      <color indexed="9"/>
      <name val="ＭＳ 明朝"/>
      <family val="1"/>
      <charset val="128"/>
    </font>
    <font>
      <sz val="8.5"/>
      <color indexed="9"/>
      <name val="HG創英角ｺﾞｼｯｸUB"/>
      <family val="3"/>
      <charset val="128"/>
    </font>
    <font>
      <b/>
      <sz val="8.5"/>
      <color indexed="8"/>
      <name val="ＭＳ 明朝"/>
      <family val="1"/>
      <charset val="128"/>
    </font>
    <font>
      <b/>
      <sz val="9"/>
      <color indexed="8"/>
      <name val="ＭＳ 明朝"/>
      <family val="1"/>
      <charset val="128"/>
    </font>
    <font>
      <sz val="4"/>
      <name val="ＭＳ 明朝"/>
      <family val="1"/>
      <charset val="128"/>
    </font>
    <font>
      <sz val="11"/>
      <name val="ＭＳ ゴシック"/>
      <family val="3"/>
      <charset val="128"/>
    </font>
    <font>
      <strike/>
      <sz val="11"/>
      <name val="ＭＳ 明朝"/>
      <family val="1"/>
      <charset val="128"/>
    </font>
    <font>
      <sz val="9"/>
      <color indexed="8"/>
      <name val="HG創英角ｺﾞｼｯｸUB"/>
      <family val="3"/>
      <charset val="128"/>
    </font>
    <font>
      <sz val="9.5"/>
      <name val="ＭＳ ゴシック"/>
      <family val="3"/>
      <charset val="128"/>
    </font>
    <font>
      <sz val="8.5"/>
      <name val="ＭＳ Ｐ明朝"/>
      <family val="1"/>
      <charset val="128"/>
    </font>
    <font>
      <sz val="8"/>
      <name val="ＭＳ Ｐゴシック"/>
      <family val="3"/>
      <charset val="128"/>
    </font>
    <font>
      <i/>
      <sz val="13"/>
      <name val="ＭＳ 明朝"/>
      <family val="1"/>
      <charset val="128"/>
    </font>
    <font>
      <i/>
      <sz val="11"/>
      <name val="ＭＳ 明朝"/>
      <family val="1"/>
      <charset val="128"/>
    </font>
    <font>
      <i/>
      <sz val="12"/>
      <name val="ＭＳ 明朝"/>
      <family val="1"/>
      <charset val="128"/>
    </font>
    <font>
      <sz val="7.5"/>
      <name val="ＭＳ Ｐゴシック"/>
      <family val="3"/>
      <charset val="128"/>
    </font>
    <font>
      <b/>
      <sz val="8"/>
      <name val="ＭＳ 明朝"/>
      <family val="1"/>
      <charset val="128"/>
    </font>
    <font>
      <i/>
      <sz val="9"/>
      <name val="ＭＳ 明朝"/>
      <family val="1"/>
      <charset val="128"/>
    </font>
    <font>
      <b/>
      <sz val="9"/>
      <color indexed="8"/>
      <name val="ＭＳ ゴシック"/>
      <family val="3"/>
      <charset val="128"/>
    </font>
    <font>
      <b/>
      <sz val="9"/>
      <color indexed="8"/>
      <name val="HG創英角ｺﾞｼｯｸUB"/>
      <family val="3"/>
      <charset val="128"/>
    </font>
    <font>
      <sz val="7.5"/>
      <name val="ＭＳ ゴシック"/>
      <family val="3"/>
      <charset val="128"/>
    </font>
    <font>
      <sz val="7"/>
      <name val="ＭＳ ゴシック"/>
      <family val="3"/>
      <charset val="128"/>
    </font>
    <font>
      <sz val="11"/>
      <name val="ＭＳ Ｐ明朝"/>
      <family val="1"/>
      <charset val="128"/>
    </font>
    <font>
      <sz val="6"/>
      <name val="ＭＳ Ｐ明朝"/>
      <family val="1"/>
      <charset val="128"/>
    </font>
    <font>
      <sz val="9"/>
      <color indexed="10"/>
      <name val="ＭＳ 明朝"/>
      <family val="1"/>
      <charset val="128"/>
    </font>
    <font>
      <sz val="9"/>
      <color theme="1"/>
      <name val="ＭＳ 明朝"/>
      <family val="1"/>
      <charset val="128"/>
    </font>
    <font>
      <sz val="11"/>
      <color theme="1"/>
      <name val="ＭＳ Ｐゴシック"/>
      <family val="3"/>
      <charset val="128"/>
    </font>
    <font>
      <sz val="7"/>
      <color theme="1"/>
      <name val="ＭＳ 明朝"/>
      <family val="1"/>
      <charset val="128"/>
    </font>
    <font>
      <sz val="6"/>
      <color theme="1"/>
      <name val="ＭＳ 明朝"/>
      <family val="1"/>
      <charset val="128"/>
    </font>
    <font>
      <sz val="8.5"/>
      <color theme="1"/>
      <name val="ＭＳ 明朝"/>
      <family val="1"/>
      <charset val="128"/>
    </font>
    <font>
      <sz val="9"/>
      <color theme="1"/>
      <name val="HG創英角ｺﾞｼｯｸUB"/>
      <family val="3"/>
      <charset val="128"/>
    </font>
    <font>
      <b/>
      <sz val="9"/>
      <color theme="1"/>
      <name val="HG創英角ｺﾞｼｯｸUB"/>
      <family val="3"/>
      <charset val="128"/>
    </font>
    <font>
      <sz val="8.5"/>
      <color rgb="FFFF0000"/>
      <name val="ＭＳ 明朝"/>
      <family val="1"/>
      <charset val="128"/>
    </font>
    <font>
      <sz val="8"/>
      <color theme="1"/>
      <name val="ＭＳ 明朝"/>
      <family val="1"/>
      <charset val="128"/>
    </font>
    <font>
      <sz val="9"/>
      <color rgb="FFFF0000"/>
      <name val="ＭＳ 明朝"/>
      <family val="1"/>
      <charset val="128"/>
    </font>
    <font>
      <b/>
      <sz val="12"/>
      <name val="ＭＳ 明朝"/>
      <family val="1"/>
      <charset val="128"/>
    </font>
    <font>
      <u/>
      <sz val="11"/>
      <color indexed="12"/>
      <name val="ＭＳ 明朝"/>
      <family val="1"/>
      <charset val="128"/>
    </font>
  </fonts>
  <fills count="21">
    <fill>
      <patternFill patternType="none"/>
    </fill>
    <fill>
      <patternFill patternType="gray125"/>
    </fill>
    <fill>
      <patternFill patternType="solid">
        <fgColor indexed="9"/>
      </patternFill>
    </fill>
    <fill>
      <patternFill patternType="solid">
        <fgColor indexed="47"/>
      </patternFill>
    </fill>
    <fill>
      <patternFill patternType="solid">
        <fgColor indexed="26"/>
      </patternFill>
    </fill>
    <fill>
      <patternFill patternType="solid">
        <fgColor indexed="27"/>
      </patternFill>
    </fill>
    <fill>
      <patternFill patternType="solid">
        <fgColor indexed="22"/>
      </patternFill>
    </fill>
    <fill>
      <patternFill patternType="solid">
        <fgColor indexed="29"/>
      </patternFill>
    </fill>
    <fill>
      <patternFill patternType="solid">
        <fgColor indexed="43"/>
      </patternFill>
    </fill>
    <fill>
      <patternFill patternType="solid">
        <fgColor indexed="44"/>
      </patternFill>
    </fill>
    <fill>
      <patternFill patternType="solid">
        <fgColor indexed="49"/>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55"/>
      </patternFill>
    </fill>
    <fill>
      <patternFill patternType="solid">
        <fgColor indexed="45"/>
      </patternFill>
    </fill>
    <fill>
      <patternFill patternType="solid">
        <fgColor indexed="42"/>
      </patternFill>
    </fill>
    <fill>
      <patternFill patternType="solid">
        <fgColor indexed="9"/>
        <bgColor indexed="64"/>
      </patternFill>
    </fill>
    <fill>
      <patternFill patternType="solid">
        <fgColor rgb="FFFFFF00"/>
        <bgColor indexed="64"/>
      </patternFill>
    </fill>
    <fill>
      <patternFill patternType="solid">
        <fgColor theme="0"/>
        <bgColor indexed="64"/>
      </patternFill>
    </fill>
  </fills>
  <borders count="5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style="thin">
        <color indexed="49"/>
      </top>
      <bottom style="double">
        <color indexed="49"/>
      </bottom>
      <diagonal/>
    </border>
    <border>
      <left style="thin">
        <color indexed="63"/>
      </left>
      <right style="thin">
        <color indexed="63"/>
      </right>
      <top style="thin">
        <color indexed="63"/>
      </top>
      <bottom style="thin">
        <color indexed="63"/>
      </bottom>
      <diagonal/>
    </border>
    <border>
      <left/>
      <right/>
      <top/>
      <bottom style="medium">
        <color indexed="64"/>
      </bottom>
      <diagonal/>
    </border>
    <border>
      <left/>
      <right style="thin">
        <color indexed="64"/>
      </right>
      <top/>
      <bottom style="medium">
        <color indexed="64"/>
      </bottom>
      <diagonal/>
    </border>
    <border>
      <left style="thin">
        <color indexed="64"/>
      </left>
      <right/>
      <top/>
      <bottom/>
      <diagonal/>
    </border>
    <border>
      <left/>
      <right style="thin">
        <color indexed="64"/>
      </right>
      <top/>
      <bottom/>
      <diagonal/>
    </border>
    <border>
      <left style="thin">
        <color indexed="64"/>
      </left>
      <right/>
      <top/>
      <bottom style="medium">
        <color indexed="64"/>
      </bottom>
      <diagonal/>
    </border>
    <border>
      <left/>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top style="thin">
        <color indexed="64"/>
      </top>
      <bottom style="thin">
        <color indexed="64"/>
      </bottom>
      <diagonal/>
    </border>
    <border>
      <left/>
      <right style="thin">
        <color indexed="64"/>
      </right>
      <top style="medium">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bottom style="medium">
        <color indexed="64"/>
      </bottom>
      <diagonal/>
    </border>
    <border>
      <left/>
      <right style="medium">
        <color indexed="64"/>
      </right>
      <top style="medium">
        <color indexed="64"/>
      </top>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s>
  <cellStyleXfs count="59">
    <xf numFmtId="0" fontId="0" fillId="0" borderId="0"/>
    <xf numFmtId="0" fontId="2" fillId="2" borderId="0" applyNumberFormat="0" applyBorder="0" applyAlignment="0" applyProtection="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 fillId="2" borderId="0" applyNumberFormat="0" applyBorder="0" applyAlignment="0" applyProtection="0">
      <alignment vertical="center"/>
    </xf>
    <xf numFmtId="0" fontId="2" fillId="5" borderId="0" applyNumberFormat="0" applyBorder="0" applyAlignment="0" applyProtection="0">
      <alignment vertical="center"/>
    </xf>
    <xf numFmtId="0" fontId="2" fillId="3" borderId="0" applyNumberFormat="0" applyBorder="0" applyAlignment="0" applyProtection="0">
      <alignment vertical="center"/>
    </xf>
    <xf numFmtId="0" fontId="2" fillId="6" borderId="0" applyNumberFormat="0" applyBorder="0" applyAlignment="0" applyProtection="0">
      <alignment vertical="center"/>
    </xf>
    <xf numFmtId="0" fontId="2" fillId="7" borderId="0" applyNumberFormat="0" applyBorder="0" applyAlignment="0" applyProtection="0">
      <alignment vertical="center"/>
    </xf>
    <xf numFmtId="0" fontId="2" fillId="8" borderId="0" applyNumberFormat="0" applyBorder="0" applyAlignment="0" applyProtection="0">
      <alignment vertical="center"/>
    </xf>
    <xf numFmtId="0" fontId="2" fillId="6" borderId="0" applyNumberFormat="0" applyBorder="0" applyAlignment="0" applyProtection="0">
      <alignment vertical="center"/>
    </xf>
    <xf numFmtId="0" fontId="2" fillId="9" borderId="0" applyNumberFormat="0" applyBorder="0" applyAlignment="0" applyProtection="0">
      <alignment vertical="center"/>
    </xf>
    <xf numFmtId="0" fontId="2" fillId="3" borderId="0" applyNumberFormat="0" applyBorder="0" applyAlignment="0" applyProtection="0">
      <alignment vertical="center"/>
    </xf>
    <xf numFmtId="0" fontId="3" fillId="10" borderId="0" applyNumberFormat="0" applyBorder="0" applyAlignment="0" applyProtection="0">
      <alignment vertical="center"/>
    </xf>
    <xf numFmtId="0" fontId="3" fillId="7" borderId="0" applyNumberFormat="0" applyBorder="0" applyAlignment="0" applyProtection="0">
      <alignment vertical="center"/>
    </xf>
    <xf numFmtId="0" fontId="3" fillId="8" borderId="0" applyNumberFormat="0" applyBorder="0" applyAlignment="0" applyProtection="0">
      <alignment vertical="center"/>
    </xf>
    <xf numFmtId="0" fontId="3" fillId="6" borderId="0" applyNumberFormat="0" applyBorder="0" applyAlignment="0" applyProtection="0">
      <alignment vertical="center"/>
    </xf>
    <xf numFmtId="0" fontId="3" fillId="10" borderId="0" applyNumberFormat="0" applyBorder="0" applyAlignment="0" applyProtection="0">
      <alignment vertical="center"/>
    </xf>
    <xf numFmtId="0" fontId="3" fillId="3" borderId="0" applyNumberFormat="0" applyBorder="0" applyAlignment="0" applyProtection="0">
      <alignment vertical="center"/>
    </xf>
    <xf numFmtId="0" fontId="3" fillId="10" borderId="0" applyNumberFormat="0" applyBorder="0" applyAlignment="0" applyProtection="0">
      <alignment vertical="center"/>
    </xf>
    <xf numFmtId="0" fontId="3" fillId="11" borderId="0" applyNumberFormat="0" applyBorder="0" applyAlignment="0" applyProtection="0">
      <alignment vertical="center"/>
    </xf>
    <xf numFmtId="0" fontId="3" fillId="12" borderId="0" applyNumberFormat="0" applyBorder="0" applyAlignment="0" applyProtection="0">
      <alignment vertical="center"/>
    </xf>
    <xf numFmtId="0" fontId="3" fillId="13" borderId="0" applyNumberFormat="0" applyBorder="0" applyAlignment="0" applyProtection="0">
      <alignment vertical="center"/>
    </xf>
    <xf numFmtId="0" fontId="3" fillId="10" borderId="0" applyNumberFormat="0" applyBorder="0" applyAlignment="0" applyProtection="0">
      <alignment vertical="center"/>
    </xf>
    <xf numFmtId="0" fontId="3" fillId="14" borderId="0" applyNumberFormat="0" applyBorder="0" applyAlignment="0" applyProtection="0">
      <alignment vertical="center"/>
    </xf>
    <xf numFmtId="0" fontId="4" fillId="0" borderId="0" applyNumberFormat="0" applyFill="0" applyBorder="0" applyAlignment="0" applyProtection="0">
      <alignment vertical="center"/>
    </xf>
    <xf numFmtId="0" fontId="5" fillId="15" borderId="1" applyNumberFormat="0" applyAlignment="0" applyProtection="0">
      <alignment vertical="center"/>
    </xf>
    <xf numFmtId="0" fontId="6" fillId="8" borderId="0" applyNumberFormat="0" applyBorder="0" applyAlignment="0" applyProtection="0">
      <alignment vertical="center"/>
    </xf>
    <xf numFmtId="9" fontId="36" fillId="0" borderId="0" applyFont="0" applyFill="0" applyBorder="0" applyAlignment="0" applyProtection="0"/>
    <xf numFmtId="0" fontId="7" fillId="0" borderId="0" applyNumberFormat="0" applyFill="0" applyBorder="0" applyAlignment="0" applyProtection="0">
      <alignment vertical="top"/>
      <protection locked="0"/>
    </xf>
    <xf numFmtId="0" fontId="1" fillId="4" borderId="2" applyNumberFormat="0" applyFont="0" applyAlignment="0" applyProtection="0">
      <alignment vertical="center"/>
    </xf>
    <xf numFmtId="0" fontId="27" fillId="4" borderId="2" applyNumberFormat="0" applyFont="0" applyAlignment="0" applyProtection="0">
      <alignment vertical="center"/>
    </xf>
    <xf numFmtId="0" fontId="8" fillId="0" borderId="3" applyNumberFormat="0" applyFill="0" applyAlignment="0" applyProtection="0">
      <alignment vertical="center"/>
    </xf>
    <xf numFmtId="0" fontId="9" fillId="16" borderId="0" applyNumberFormat="0" applyBorder="0" applyAlignment="0" applyProtection="0">
      <alignment vertical="center"/>
    </xf>
    <xf numFmtId="0" fontId="10" fillId="2" borderId="4" applyNumberFormat="0" applyAlignment="0" applyProtection="0">
      <alignment vertical="center"/>
    </xf>
    <xf numFmtId="0" fontId="11" fillId="0" borderId="0" applyNumberFormat="0" applyFill="0" applyBorder="0" applyAlignment="0" applyProtection="0">
      <alignment vertical="center"/>
    </xf>
    <xf numFmtId="38" fontId="31" fillId="0" borderId="0" applyFont="0" applyFill="0" applyBorder="0" applyAlignment="0" applyProtection="0"/>
    <xf numFmtId="38" fontId="27" fillId="0" borderId="0" applyFont="0" applyFill="0" applyBorder="0" applyAlignment="0" applyProtection="0"/>
    <xf numFmtId="38" fontId="31" fillId="0" borderId="0" applyFont="0" applyFill="0" applyBorder="0" applyAlignment="0" applyProtection="0"/>
    <xf numFmtId="38" fontId="36" fillId="0" borderId="0" applyFont="0" applyFill="0" applyBorder="0" applyAlignment="0" applyProtection="0"/>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2" borderId="9" applyNumberFormat="0" applyAlignment="0" applyProtection="0">
      <alignment vertical="center"/>
    </xf>
    <xf numFmtId="0" fontId="17" fillId="0" borderId="0" applyNumberFormat="0" applyFill="0" applyBorder="0" applyAlignment="0" applyProtection="0">
      <alignment vertical="center"/>
    </xf>
    <xf numFmtId="0" fontId="18" fillId="3" borderId="4" applyNumberFormat="0" applyAlignment="0" applyProtection="0">
      <alignment vertical="center"/>
    </xf>
    <xf numFmtId="0" fontId="31" fillId="0" borderId="0"/>
    <xf numFmtId="0" fontId="27" fillId="0" borderId="0"/>
    <xf numFmtId="0" fontId="36" fillId="0" borderId="0"/>
    <xf numFmtId="0" fontId="101" fillId="0" borderId="0">
      <alignment vertical="center"/>
    </xf>
    <xf numFmtId="0" fontId="36" fillId="0" borderId="0"/>
    <xf numFmtId="0" fontId="101" fillId="0" borderId="0"/>
    <xf numFmtId="0" fontId="42" fillId="0" borderId="0"/>
    <xf numFmtId="0" fontId="97" fillId="0" borderId="0"/>
    <xf numFmtId="0" fontId="42" fillId="0" borderId="0"/>
    <xf numFmtId="0" fontId="36" fillId="0" borderId="0"/>
    <xf numFmtId="0" fontId="19" fillId="17" borderId="0" applyNumberFormat="0" applyBorder="0" applyAlignment="0" applyProtection="0">
      <alignment vertical="center"/>
    </xf>
  </cellStyleXfs>
  <cellXfs count="2391">
    <xf numFmtId="0" fontId="0" fillId="0" borderId="0" xfId="0"/>
    <xf numFmtId="0" fontId="21" fillId="0" borderId="0" xfId="0" applyFont="1"/>
    <xf numFmtId="0" fontId="22" fillId="0" borderId="0" xfId="0" applyFont="1" applyAlignment="1"/>
    <xf numFmtId="0" fontId="21" fillId="0" borderId="0" xfId="0" applyFont="1" applyAlignment="1"/>
    <xf numFmtId="0" fontId="24" fillId="0" borderId="0" xfId="0" applyFont="1" applyAlignment="1"/>
    <xf numFmtId="0" fontId="21" fillId="0" borderId="0" xfId="0" applyFont="1" applyAlignment="1">
      <alignment vertical="top"/>
    </xf>
    <xf numFmtId="0" fontId="22" fillId="0" borderId="0" xfId="0" applyFont="1" applyAlignment="1">
      <alignment horizontal="justify" vertical="top"/>
    </xf>
    <xf numFmtId="0" fontId="21" fillId="0" borderId="0" xfId="0" applyFont="1" applyAlignment="1">
      <alignment vertical="center"/>
    </xf>
    <xf numFmtId="0" fontId="21" fillId="0" borderId="0" xfId="0" applyFont="1" applyBorder="1" applyAlignment="1">
      <alignment vertical="center"/>
    </xf>
    <xf numFmtId="0" fontId="25" fillId="0" borderId="0" xfId="0" applyFont="1" applyBorder="1" applyAlignment="1">
      <alignment vertical="center"/>
    </xf>
    <xf numFmtId="0" fontId="25" fillId="0" borderId="0" xfId="0" applyFont="1" applyAlignment="1">
      <alignment vertical="center"/>
    </xf>
    <xf numFmtId="0" fontId="21" fillId="0" borderId="0" xfId="0" applyFont="1" applyFill="1" applyBorder="1" applyAlignment="1">
      <alignment vertical="center"/>
    </xf>
    <xf numFmtId="0" fontId="21" fillId="0" borderId="10" xfId="0" applyFont="1" applyBorder="1"/>
    <xf numFmtId="0" fontId="21" fillId="0" borderId="0" xfId="0" applyFont="1" applyBorder="1"/>
    <xf numFmtId="0" fontId="21" fillId="0" borderId="11" xfId="0" applyFont="1" applyBorder="1"/>
    <xf numFmtId="49" fontId="21" fillId="0" borderId="10" xfId="0" applyNumberFormat="1" applyFont="1" applyBorder="1" applyAlignment="1"/>
    <xf numFmtId="0" fontId="24" fillId="0" borderId="0" xfId="0" applyFont="1"/>
    <xf numFmtId="0" fontId="21" fillId="0" borderId="0" xfId="0" applyFont="1" applyBorder="1" applyAlignment="1">
      <alignment horizontal="distributed" vertical="center" justifyLastLine="1"/>
    </xf>
    <xf numFmtId="0" fontId="21" fillId="0" borderId="0" xfId="0" applyFont="1" applyBorder="1" applyAlignment="1">
      <alignment horizontal="right" vertical="center"/>
    </xf>
    <xf numFmtId="49" fontId="21" fillId="0" borderId="0" xfId="0" applyNumberFormat="1" applyFont="1" applyAlignment="1">
      <alignment horizontal="center" vertical="center"/>
    </xf>
    <xf numFmtId="0" fontId="21" fillId="0" borderId="0" xfId="0" applyFont="1" applyBorder="1" applyAlignment="1">
      <alignment horizontal="justify" vertical="center" wrapText="1"/>
    </xf>
    <xf numFmtId="176" fontId="21" fillId="0" borderId="12" xfId="0" applyNumberFormat="1" applyFont="1" applyFill="1" applyBorder="1" applyAlignment="1">
      <alignment horizontal="right" vertical="center"/>
    </xf>
    <xf numFmtId="176" fontId="21" fillId="0" borderId="0" xfId="0" applyNumberFormat="1" applyFont="1" applyFill="1" applyBorder="1" applyAlignment="1">
      <alignment horizontal="right" vertical="center"/>
    </xf>
    <xf numFmtId="176" fontId="21" fillId="0" borderId="13" xfId="0" applyNumberFormat="1" applyFont="1" applyFill="1" applyBorder="1" applyAlignment="1">
      <alignment horizontal="right" vertical="center"/>
    </xf>
    <xf numFmtId="49" fontId="21" fillId="0" borderId="0" xfId="0" applyNumberFormat="1" applyFont="1" applyBorder="1" applyAlignment="1">
      <alignment horizontal="center" vertical="center"/>
    </xf>
    <xf numFmtId="3" fontId="21" fillId="0" borderId="0" xfId="0" applyNumberFormat="1" applyFont="1" applyFill="1" applyBorder="1" applyAlignment="1">
      <alignment horizontal="right" vertical="center" wrapText="1"/>
    </xf>
    <xf numFmtId="0" fontId="26" fillId="0" borderId="0" xfId="0" applyFont="1" applyBorder="1" applyAlignment="1">
      <alignment horizontal="right" vertical="center"/>
    </xf>
    <xf numFmtId="0" fontId="26" fillId="0" borderId="0" xfId="0" applyFont="1" applyBorder="1" applyAlignment="1">
      <alignment horizontal="justify" vertical="center" wrapText="1"/>
    </xf>
    <xf numFmtId="0" fontId="21" fillId="0" borderId="0" xfId="0" applyFont="1" applyBorder="1" applyAlignment="1">
      <alignment horizontal="justify" vertical="center"/>
    </xf>
    <xf numFmtId="0" fontId="21" fillId="0" borderId="0" xfId="0" applyFont="1" applyBorder="1" applyAlignment="1">
      <alignment horizontal="distributed" vertical="center"/>
    </xf>
    <xf numFmtId="0" fontId="21" fillId="0" borderId="10" xfId="0" applyFont="1" applyBorder="1" applyAlignment="1">
      <alignment horizontal="justify"/>
    </xf>
    <xf numFmtId="0" fontId="21" fillId="0" borderId="0" xfId="0" applyFont="1" applyAlignment="1">
      <alignment horizontal="justify"/>
    </xf>
    <xf numFmtId="176" fontId="21" fillId="0" borderId="0" xfId="0" applyNumberFormat="1" applyFont="1" applyFill="1" applyBorder="1" applyAlignment="1">
      <alignment vertical="center"/>
    </xf>
    <xf numFmtId="0" fontId="21" fillId="0" borderId="12" xfId="0" applyFont="1" applyFill="1" applyBorder="1" applyAlignment="1">
      <alignment horizontal="right" vertical="center" wrapText="1"/>
    </xf>
    <xf numFmtId="0" fontId="21" fillId="0" borderId="0" xfId="0" applyFont="1" applyFill="1" applyBorder="1" applyAlignment="1">
      <alignment horizontal="right" vertical="center" wrapText="1"/>
    </xf>
    <xf numFmtId="0" fontId="21" fillId="0" borderId="13" xfId="0" applyFont="1" applyFill="1" applyBorder="1" applyAlignment="1">
      <alignment horizontal="right" vertical="center" wrapText="1"/>
    </xf>
    <xf numFmtId="0" fontId="28" fillId="0" borderId="0" xfId="0" applyFont="1" applyAlignment="1"/>
    <xf numFmtId="176" fontId="26" fillId="0" borderId="12" xfId="0" applyNumberFormat="1" applyFont="1" applyFill="1" applyBorder="1" applyAlignment="1">
      <alignment horizontal="right" vertical="center"/>
    </xf>
    <xf numFmtId="176" fontId="26" fillId="0" borderId="0" xfId="0" applyNumberFormat="1" applyFont="1" applyFill="1" applyBorder="1" applyAlignment="1">
      <alignment horizontal="right" vertical="center"/>
    </xf>
    <xf numFmtId="176" fontId="26" fillId="0" borderId="13" xfId="0" applyNumberFormat="1" applyFont="1" applyFill="1" applyBorder="1" applyAlignment="1">
      <alignment horizontal="right" vertical="center"/>
    </xf>
    <xf numFmtId="0" fontId="29" fillId="0" borderId="0" xfId="0" applyFont="1" applyBorder="1" applyAlignment="1">
      <alignment vertical="center"/>
    </xf>
    <xf numFmtId="0" fontId="30" fillId="0" borderId="0" xfId="0" applyFont="1" applyBorder="1" applyAlignment="1">
      <alignment horizontal="justify" vertical="center" wrapText="1"/>
    </xf>
    <xf numFmtId="49" fontId="30" fillId="0" borderId="0" xfId="0" applyNumberFormat="1" applyFont="1" applyBorder="1" applyAlignment="1">
      <alignment horizontal="center" vertical="center"/>
    </xf>
    <xf numFmtId="0" fontId="29" fillId="0" borderId="0" xfId="0" applyFont="1" applyAlignment="1">
      <alignment vertical="center"/>
    </xf>
    <xf numFmtId="0" fontId="21" fillId="0" borderId="14" xfId="0" applyFont="1" applyBorder="1"/>
    <xf numFmtId="0" fontId="21" fillId="0" borderId="15" xfId="0" applyFont="1" applyFill="1" applyBorder="1" applyAlignment="1">
      <alignment horizontal="distributed" vertical="center" justifyLastLine="1"/>
    </xf>
    <xf numFmtId="0" fontId="21" fillId="0" borderId="0" xfId="0" applyFont="1" applyFill="1" applyBorder="1" applyAlignment="1">
      <alignment horizontal="distributed" vertical="center" justifyLastLine="1"/>
    </xf>
    <xf numFmtId="0" fontId="21" fillId="0" borderId="0" xfId="0" applyFont="1" applyFill="1" applyAlignment="1">
      <alignment horizontal="distributed" vertical="center" justifyLastLine="1"/>
    </xf>
    <xf numFmtId="0" fontId="21" fillId="0" borderId="16" xfId="0" applyFont="1" applyFill="1" applyBorder="1" applyAlignment="1">
      <alignment horizontal="distributed" vertical="center" justifyLastLine="1"/>
    </xf>
    <xf numFmtId="0" fontId="21" fillId="0" borderId="17" xfId="0" applyFont="1" applyFill="1" applyBorder="1" applyAlignment="1">
      <alignment horizontal="distributed" vertical="center" justifyLastLine="1"/>
    </xf>
    <xf numFmtId="0" fontId="21" fillId="0" borderId="18" xfId="0" applyFont="1" applyFill="1" applyBorder="1" applyAlignment="1">
      <alignment horizontal="distributed" vertical="center" justifyLastLine="1"/>
    </xf>
    <xf numFmtId="0" fontId="21" fillId="0" borderId="19" xfId="0" applyFont="1" applyFill="1" applyBorder="1" applyAlignment="1">
      <alignment horizontal="distributed" vertical="center" justifyLastLine="1"/>
    </xf>
    <xf numFmtId="0" fontId="21" fillId="0" borderId="12" xfId="0" applyFont="1" applyFill="1" applyBorder="1" applyAlignment="1">
      <alignment horizontal="distributed" vertical="center" justifyLastLine="1"/>
    </xf>
    <xf numFmtId="0" fontId="21" fillId="0" borderId="13" xfId="0" applyFont="1" applyFill="1" applyBorder="1" applyAlignment="1">
      <alignment horizontal="distributed" vertical="center" justifyLastLine="1"/>
    </xf>
    <xf numFmtId="0" fontId="21" fillId="0" borderId="20" xfId="0" applyFont="1" applyFill="1" applyBorder="1" applyAlignment="1">
      <alignment horizontal="distributed" vertical="center" justifyLastLine="1"/>
    </xf>
    <xf numFmtId="0" fontId="21" fillId="0" borderId="21" xfId="0" applyFont="1" applyFill="1" applyBorder="1" applyAlignment="1">
      <alignment horizontal="distributed" vertical="center" justifyLastLine="1"/>
    </xf>
    <xf numFmtId="0" fontId="21" fillId="0" borderId="22" xfId="0" applyFont="1" applyFill="1" applyBorder="1" applyAlignment="1">
      <alignment horizontal="distributed" vertical="center" justifyLastLine="1"/>
    </xf>
    <xf numFmtId="0" fontId="0" fillId="0" borderId="0" xfId="0" applyFont="1"/>
    <xf numFmtId="0" fontId="25" fillId="0" borderId="0" xfId="0" applyFont="1"/>
    <xf numFmtId="0" fontId="36" fillId="0" borderId="0" xfId="0" applyFont="1"/>
    <xf numFmtId="0" fontId="24" fillId="0" borderId="0" xfId="49" applyFont="1" applyAlignment="1"/>
    <xf numFmtId="0" fontId="21" fillId="0" borderId="0" xfId="49" applyFont="1"/>
    <xf numFmtId="0" fontId="22" fillId="0" borderId="0" xfId="49" applyFont="1" applyAlignment="1"/>
    <xf numFmtId="0" fontId="21" fillId="0" borderId="0" xfId="49" applyFont="1" applyAlignment="1"/>
    <xf numFmtId="0" fontId="21" fillId="0" borderId="0" xfId="49" applyFont="1" applyBorder="1" applyAlignment="1">
      <alignment horizontal="right"/>
    </xf>
    <xf numFmtId="0" fontId="21" fillId="0" borderId="0" xfId="49" applyFont="1" applyAlignment="1">
      <alignment vertical="top"/>
    </xf>
    <xf numFmtId="0" fontId="22" fillId="0" borderId="0" xfId="49" applyFont="1" applyAlignment="1">
      <alignment horizontal="justify" vertical="top"/>
    </xf>
    <xf numFmtId="0" fontId="21" fillId="0" borderId="15" xfId="49" applyFont="1" applyBorder="1" applyAlignment="1">
      <alignment horizontal="distributed" vertical="center" justifyLastLine="1"/>
    </xf>
    <xf numFmtId="0" fontId="21" fillId="0" borderId="0" xfId="49" applyFont="1" applyBorder="1" applyAlignment="1">
      <alignment horizontal="distributed" vertical="center" justifyLastLine="1"/>
    </xf>
    <xf numFmtId="0" fontId="21" fillId="0" borderId="0" xfId="49" applyFont="1" applyAlignment="1">
      <alignment horizontal="distributed" vertical="center" justifyLastLine="1"/>
    </xf>
    <xf numFmtId="0" fontId="21" fillId="0" borderId="0" xfId="49" applyFont="1" applyAlignment="1">
      <alignment vertical="center"/>
    </xf>
    <xf numFmtId="0" fontId="21" fillId="0" borderId="13" xfId="49" applyFont="1" applyBorder="1" applyAlignment="1">
      <alignment horizontal="distributed" vertical="center" justifyLastLine="1"/>
    </xf>
    <xf numFmtId="0" fontId="21" fillId="0" borderId="16" xfId="49" applyFont="1" applyBorder="1" applyAlignment="1">
      <alignment horizontal="center" vertical="center" justifyLastLine="1"/>
    </xf>
    <xf numFmtId="0" fontId="21" fillId="0" borderId="17" xfId="49" applyFont="1" applyBorder="1" applyAlignment="1">
      <alignment horizontal="center" vertical="center" justifyLastLine="1"/>
    </xf>
    <xf numFmtId="0" fontId="21" fillId="0" borderId="16" xfId="49" applyFont="1" applyBorder="1" applyAlignment="1">
      <alignment horizontal="distributed" vertical="center" justifyLastLine="1"/>
    </xf>
    <xf numFmtId="0" fontId="21" fillId="0" borderId="17" xfId="49" applyFont="1" applyBorder="1" applyAlignment="1">
      <alignment horizontal="distributed" vertical="center" justifyLastLine="1"/>
    </xf>
    <xf numFmtId="0" fontId="21" fillId="0" borderId="18" xfId="49" applyFont="1" applyBorder="1" applyAlignment="1">
      <alignment horizontal="distributed" vertical="center" justifyLastLine="1"/>
    </xf>
    <xf numFmtId="0" fontId="21" fillId="0" borderId="19" xfId="49" applyFont="1" applyBorder="1" applyAlignment="1">
      <alignment horizontal="distributed" vertical="center" justifyLastLine="1"/>
    </xf>
    <xf numFmtId="0" fontId="21" fillId="0" borderId="0" xfId="49" applyFont="1" applyBorder="1" applyAlignment="1">
      <alignment vertical="center"/>
    </xf>
    <xf numFmtId="0" fontId="21" fillId="0" borderId="0" xfId="49" applyFont="1" applyBorder="1" applyAlignment="1">
      <alignment horizontal="right" vertical="center"/>
    </xf>
    <xf numFmtId="0" fontId="21" fillId="0" borderId="0" xfId="49" applyFont="1" applyBorder="1" applyAlignment="1">
      <alignment horizontal="justify" vertical="center" wrapText="1"/>
    </xf>
    <xf numFmtId="176" fontId="21" fillId="0" borderId="12" xfId="49" applyNumberFormat="1" applyFont="1" applyFill="1" applyBorder="1" applyAlignment="1">
      <alignment horizontal="right" vertical="center"/>
    </xf>
    <xf numFmtId="176" fontId="21" fillId="0" borderId="0" xfId="49" applyNumberFormat="1" applyFont="1" applyFill="1" applyBorder="1" applyAlignment="1">
      <alignment horizontal="right" vertical="center"/>
    </xf>
    <xf numFmtId="3" fontId="21" fillId="0" borderId="0" xfId="49" applyNumberFormat="1" applyFont="1" applyFill="1" applyBorder="1" applyAlignment="1">
      <alignment horizontal="right" vertical="center" wrapText="1"/>
    </xf>
    <xf numFmtId="0" fontId="21" fillId="0" borderId="0" xfId="49" applyFont="1" applyFill="1" applyBorder="1" applyAlignment="1">
      <alignment vertical="center"/>
    </xf>
    <xf numFmtId="176" fontId="21" fillId="0" borderId="13" xfId="49" applyNumberFormat="1" applyFont="1" applyFill="1" applyBorder="1" applyAlignment="1">
      <alignment horizontal="right" vertical="center"/>
    </xf>
    <xf numFmtId="49" fontId="21" fillId="0" borderId="0" xfId="49" applyNumberFormat="1" applyFont="1" applyBorder="1" applyAlignment="1">
      <alignment horizontal="center" vertical="center"/>
    </xf>
    <xf numFmtId="0" fontId="29" fillId="0" borderId="0" xfId="49" applyFont="1" applyBorder="1" applyAlignment="1">
      <alignment vertical="center"/>
    </xf>
    <xf numFmtId="0" fontId="30" fillId="0" borderId="0" xfId="49" applyFont="1" applyBorder="1" applyAlignment="1">
      <alignment horizontal="right" vertical="center"/>
    </xf>
    <xf numFmtId="0" fontId="30" fillId="0" borderId="0" xfId="49" applyFont="1" applyBorder="1" applyAlignment="1">
      <alignment horizontal="justify" vertical="center" wrapText="1"/>
    </xf>
    <xf numFmtId="176" fontId="26" fillId="0" borderId="12" xfId="49" applyNumberFormat="1" applyFont="1" applyFill="1" applyBorder="1" applyAlignment="1">
      <alignment horizontal="right" vertical="center"/>
    </xf>
    <xf numFmtId="176" fontId="26" fillId="0" borderId="0" xfId="49" applyNumberFormat="1" applyFont="1" applyFill="1" applyBorder="1" applyAlignment="1">
      <alignment horizontal="right" vertical="center"/>
    </xf>
    <xf numFmtId="176" fontId="26" fillId="0" borderId="13" xfId="49" applyNumberFormat="1" applyFont="1" applyFill="1" applyBorder="1" applyAlignment="1">
      <alignment horizontal="right" vertical="center"/>
    </xf>
    <xf numFmtId="49" fontId="38" fillId="0" borderId="0" xfId="49" applyNumberFormat="1" applyFont="1" applyBorder="1" applyAlignment="1">
      <alignment horizontal="center" vertical="center"/>
    </xf>
    <xf numFmtId="0" fontId="29" fillId="0" borderId="0" xfId="49" applyFont="1" applyAlignment="1">
      <alignment vertical="center"/>
    </xf>
    <xf numFmtId="0" fontId="21" fillId="0" borderId="0" xfId="49" applyFont="1" applyBorder="1" applyAlignment="1">
      <alignment horizontal="justify" vertical="center"/>
    </xf>
    <xf numFmtId="0" fontId="21" fillId="0" borderId="12" xfId="49" applyFont="1" applyFill="1" applyBorder="1" applyAlignment="1">
      <alignment horizontal="right" vertical="center" wrapText="1"/>
    </xf>
    <xf numFmtId="0" fontId="21" fillId="0" borderId="0" xfId="49" applyFont="1" applyFill="1" applyBorder="1" applyAlignment="1">
      <alignment horizontal="right" vertical="center" wrapText="1"/>
    </xf>
    <xf numFmtId="0" fontId="21" fillId="0" borderId="13" xfId="49" applyFont="1" applyFill="1" applyBorder="1" applyAlignment="1">
      <alignment horizontal="right" vertical="center" wrapText="1"/>
    </xf>
    <xf numFmtId="49" fontId="21" fillId="0" borderId="0" xfId="49" applyNumberFormat="1" applyFont="1" applyAlignment="1">
      <alignment horizontal="center" vertical="center"/>
    </xf>
    <xf numFmtId="0" fontId="21" fillId="0" borderId="0" xfId="49" applyFont="1" applyBorder="1" applyAlignment="1">
      <alignment horizontal="distributed" vertical="center"/>
    </xf>
    <xf numFmtId="176" fontId="21" fillId="0" borderId="0" xfId="49" applyNumberFormat="1" applyFont="1" applyFill="1" applyBorder="1" applyAlignment="1">
      <alignment vertical="center"/>
    </xf>
    <xf numFmtId="0" fontId="21" fillId="0" borderId="10" xfId="49" applyFont="1" applyBorder="1"/>
    <xf numFmtId="0" fontId="21" fillId="0" borderId="10" xfId="49" applyFont="1" applyBorder="1" applyAlignment="1">
      <alignment horizontal="justify"/>
    </xf>
    <xf numFmtId="0" fontId="21" fillId="0" borderId="11" xfId="49" applyFont="1" applyBorder="1" applyAlignment="1">
      <alignment horizontal="justify"/>
    </xf>
    <xf numFmtId="0" fontId="21" fillId="0" borderId="0" xfId="49" applyFont="1" applyBorder="1"/>
    <xf numFmtId="0" fontId="21" fillId="0" borderId="11" xfId="49" applyFont="1" applyBorder="1"/>
    <xf numFmtId="49" fontId="21" fillId="0" borderId="10" xfId="49" applyNumberFormat="1" applyFont="1" applyBorder="1" applyAlignment="1"/>
    <xf numFmtId="0" fontId="21" fillId="0" borderId="0" xfId="49" applyFont="1" applyAlignment="1">
      <alignment horizontal="justify"/>
    </xf>
    <xf numFmtId="3" fontId="24" fillId="0" borderId="0" xfId="49" applyNumberFormat="1" applyFont="1"/>
    <xf numFmtId="0" fontId="24" fillId="0" borderId="0" xfId="49" applyFont="1"/>
    <xf numFmtId="0" fontId="24" fillId="0" borderId="0" xfId="0" applyFont="1" applyFill="1" applyAlignment="1"/>
    <xf numFmtId="0" fontId="27" fillId="0" borderId="0" xfId="0" applyFont="1" applyFill="1"/>
    <xf numFmtId="0" fontId="39" fillId="0" borderId="0" xfId="0" applyFont="1" applyFill="1" applyAlignment="1"/>
    <xf numFmtId="0" fontId="27" fillId="0" borderId="0" xfId="0" applyFont="1" applyFill="1" applyAlignment="1"/>
    <xf numFmtId="0" fontId="24" fillId="0" borderId="0" xfId="0" applyFont="1" applyFill="1" applyAlignment="1">
      <alignment horizontal="distributed"/>
    </xf>
    <xf numFmtId="0" fontId="27" fillId="0" borderId="0" xfId="0" applyFont="1" applyFill="1" applyAlignment="1">
      <alignment vertical="top"/>
    </xf>
    <xf numFmtId="0" fontId="22" fillId="0" borderId="0" xfId="0" applyFont="1" applyFill="1" applyAlignment="1">
      <alignment horizontal="justify" vertical="top"/>
    </xf>
    <xf numFmtId="0" fontId="34" fillId="0" borderId="0" xfId="0" applyFont="1" applyFill="1" applyBorder="1" applyAlignment="1">
      <alignment horizontal="distributed" vertical="center" justifyLastLine="1"/>
    </xf>
    <xf numFmtId="0" fontId="34" fillId="0" borderId="0" xfId="0" applyFont="1" applyFill="1" applyAlignment="1">
      <alignment horizontal="distributed" vertical="center" justifyLastLine="1"/>
    </xf>
    <xf numFmtId="0" fontId="27" fillId="0" borderId="0" xfId="0" applyFont="1" applyFill="1" applyBorder="1" applyAlignment="1">
      <alignment vertical="center"/>
    </xf>
    <xf numFmtId="0" fontId="27" fillId="0" borderId="0" xfId="0" applyFont="1" applyFill="1" applyAlignment="1">
      <alignment vertical="center"/>
    </xf>
    <xf numFmtId="0" fontId="34" fillId="0" borderId="17" xfId="0" applyFont="1" applyFill="1" applyBorder="1" applyAlignment="1">
      <alignment horizontal="center" vertical="center"/>
    </xf>
    <xf numFmtId="0" fontId="34" fillId="0" borderId="19" xfId="0" applyFont="1" applyFill="1" applyBorder="1" applyAlignment="1">
      <alignment horizontal="distributed" vertical="center" justifyLastLine="1"/>
    </xf>
    <xf numFmtId="0" fontId="34" fillId="0" borderId="17" xfId="0" applyFont="1" applyFill="1" applyBorder="1" applyAlignment="1">
      <alignment horizontal="distributed" vertical="center"/>
    </xf>
    <xf numFmtId="0" fontId="21" fillId="0" borderId="0" xfId="0" applyFont="1" applyFill="1" applyBorder="1" applyAlignment="1">
      <alignment horizontal="right" vertical="center"/>
    </xf>
    <xf numFmtId="0" fontId="21" fillId="0" borderId="0" xfId="0" applyFont="1" applyFill="1" applyAlignment="1">
      <alignment horizontal="right" vertical="center"/>
    </xf>
    <xf numFmtId="0" fontId="21" fillId="0" borderId="0" xfId="0" applyFont="1" applyFill="1" applyAlignment="1">
      <alignment horizontal="right" vertical="center" wrapText="1"/>
    </xf>
    <xf numFmtId="176" fontId="21" fillId="0" borderId="0" xfId="0" applyNumberFormat="1" applyFont="1" applyFill="1" applyBorder="1" applyAlignment="1">
      <alignment horizontal="center" vertical="center"/>
    </xf>
    <xf numFmtId="49" fontId="21" fillId="0" borderId="0" xfId="0" applyNumberFormat="1" applyFont="1" applyFill="1" applyBorder="1" applyAlignment="1">
      <alignment horizontal="center" vertical="center"/>
    </xf>
    <xf numFmtId="0" fontId="26" fillId="0" borderId="0" xfId="0" applyFont="1" applyFill="1" applyBorder="1" applyAlignment="1">
      <alignment horizontal="right" vertical="center"/>
    </xf>
    <xf numFmtId="0" fontId="26" fillId="0" borderId="0" xfId="0" applyFont="1" applyFill="1" applyAlignment="1">
      <alignment horizontal="right" vertical="center" wrapText="1"/>
    </xf>
    <xf numFmtId="0" fontId="26" fillId="0" borderId="0" xfId="0" applyFont="1" applyFill="1" applyAlignment="1">
      <alignment horizontal="right" vertical="center"/>
    </xf>
    <xf numFmtId="0" fontId="30" fillId="0" borderId="0" xfId="0" applyFont="1" applyFill="1" applyBorder="1" applyAlignment="1">
      <alignment horizontal="right" vertical="center"/>
    </xf>
    <xf numFmtId="0" fontId="30" fillId="0" borderId="0" xfId="0" applyFont="1" applyFill="1" applyAlignment="1">
      <alignment horizontal="right" vertical="center"/>
    </xf>
    <xf numFmtId="0" fontId="30" fillId="0" borderId="0" xfId="0" applyFont="1" applyFill="1" applyAlignment="1">
      <alignment horizontal="right" vertical="center" wrapText="1"/>
    </xf>
    <xf numFmtId="176" fontId="30" fillId="0" borderId="0" xfId="0" applyNumberFormat="1" applyFont="1" applyFill="1" applyBorder="1" applyAlignment="1">
      <alignment horizontal="right" vertical="center"/>
    </xf>
    <xf numFmtId="49" fontId="38" fillId="0" borderId="0" xfId="0" applyNumberFormat="1" applyFont="1" applyFill="1" applyBorder="1" applyAlignment="1">
      <alignment horizontal="center" vertical="center"/>
    </xf>
    <xf numFmtId="0" fontId="27" fillId="0" borderId="0" xfId="0" applyFont="1" applyFill="1" applyBorder="1" applyAlignment="1">
      <alignment horizontal="right" vertical="center"/>
    </xf>
    <xf numFmtId="49" fontId="21" fillId="0" borderId="0" xfId="0" applyNumberFormat="1" applyFont="1" applyFill="1" applyAlignment="1">
      <alignment horizontal="center" vertical="center"/>
    </xf>
    <xf numFmtId="0" fontId="27" fillId="0" borderId="0" xfId="0" applyFont="1" applyFill="1" applyAlignment="1">
      <alignment horizontal="right" vertical="center"/>
    </xf>
    <xf numFmtId="176" fontId="100" fillId="0" borderId="0" xfId="0" applyNumberFormat="1" applyFont="1" applyFill="1" applyBorder="1" applyAlignment="1">
      <alignment horizontal="right" vertical="center"/>
    </xf>
    <xf numFmtId="0" fontId="27" fillId="0" borderId="10" xfId="0" applyFont="1" applyFill="1" applyBorder="1" applyAlignment="1">
      <alignment vertical="center"/>
    </xf>
    <xf numFmtId="0" fontId="21" fillId="0" borderId="10" xfId="0" applyFont="1" applyFill="1" applyBorder="1" applyAlignment="1">
      <alignment horizontal="justify" vertical="center" wrapText="1"/>
    </xf>
    <xf numFmtId="0" fontId="21" fillId="0" borderId="14" xfId="0" applyFont="1" applyFill="1" applyBorder="1" applyAlignment="1">
      <alignment horizontal="right" vertical="center" wrapText="1"/>
    </xf>
    <xf numFmtId="0" fontId="21" fillId="0" borderId="10" xfId="0" applyFont="1" applyFill="1" applyBorder="1" applyAlignment="1">
      <alignment horizontal="right" vertical="center" wrapText="1"/>
    </xf>
    <xf numFmtId="0" fontId="21" fillId="0" borderId="10" xfId="0" applyFont="1" applyFill="1" applyBorder="1" applyAlignment="1">
      <alignment horizontal="right" vertical="center"/>
    </xf>
    <xf numFmtId="0" fontId="21" fillId="0" borderId="14" xfId="0" applyFont="1" applyFill="1" applyBorder="1" applyAlignment="1">
      <alignment horizontal="right" vertical="center"/>
    </xf>
    <xf numFmtId="49" fontId="22" fillId="0" borderId="0" xfId="0" applyNumberFormat="1" applyFont="1" applyFill="1" applyBorder="1" applyAlignment="1">
      <alignment horizontal="center"/>
    </xf>
    <xf numFmtId="0" fontId="34" fillId="0" borderId="17" xfId="0" applyFont="1" applyFill="1" applyBorder="1" applyAlignment="1">
      <alignment horizontal="distributed" vertical="center" justifyLastLine="1"/>
    </xf>
    <xf numFmtId="0" fontId="38" fillId="0" borderId="0" xfId="0" applyFont="1" applyFill="1" applyAlignment="1">
      <alignment horizontal="right" vertical="center" wrapText="1"/>
    </xf>
    <xf numFmtId="176" fontId="25" fillId="0" borderId="0" xfId="0" applyNumberFormat="1" applyFont="1" applyFill="1" applyBorder="1" applyAlignment="1">
      <alignment horizontal="right" vertical="center"/>
    </xf>
    <xf numFmtId="176" fontId="27" fillId="0" borderId="0" xfId="0" applyNumberFormat="1" applyFont="1" applyFill="1" applyBorder="1" applyAlignment="1">
      <alignment horizontal="right" vertical="center"/>
    </xf>
    <xf numFmtId="0" fontId="27" fillId="0" borderId="10" xfId="0" applyFont="1" applyFill="1" applyBorder="1"/>
    <xf numFmtId="0" fontId="22" fillId="0" borderId="10" xfId="0" applyFont="1" applyFill="1" applyBorder="1" applyAlignment="1">
      <alignment horizontal="justify"/>
    </xf>
    <xf numFmtId="0" fontId="27" fillId="0" borderId="14" xfId="0" applyFont="1" applyFill="1" applyBorder="1"/>
    <xf numFmtId="0" fontId="27" fillId="0" borderId="0" xfId="0" applyFont="1" applyFill="1" applyBorder="1"/>
    <xf numFmtId="0" fontId="27" fillId="0" borderId="10" xfId="0" applyFont="1" applyFill="1" applyBorder="1" applyAlignment="1">
      <alignment wrapText="1"/>
    </xf>
    <xf numFmtId="0" fontId="27" fillId="0" borderId="11" xfId="0" applyFont="1" applyFill="1" applyBorder="1"/>
    <xf numFmtId="0" fontId="21" fillId="0" borderId="0" xfId="0" applyFont="1" applyFill="1"/>
    <xf numFmtId="0" fontId="22" fillId="0" borderId="0" xfId="0" applyFont="1" applyFill="1" applyAlignment="1">
      <alignment horizontal="justify"/>
    </xf>
    <xf numFmtId="176" fontId="27" fillId="0" borderId="0" xfId="0" applyNumberFormat="1" applyFont="1" applyFill="1"/>
    <xf numFmtId="0" fontId="22" fillId="0" borderId="0" xfId="0" applyFont="1" applyFill="1" applyAlignment="1"/>
    <xf numFmtId="0" fontId="22" fillId="0" borderId="0" xfId="0" applyFont="1" applyFill="1" applyAlignment="1">
      <alignment horizontal="left"/>
    </xf>
    <xf numFmtId="0" fontId="21" fillId="0" borderId="0" xfId="0" applyFont="1" applyFill="1" applyAlignment="1">
      <alignment vertical="center"/>
    </xf>
    <xf numFmtId="0" fontId="21" fillId="0" borderId="12" xfId="0" applyFont="1" applyFill="1" applyBorder="1" applyAlignment="1">
      <alignment horizontal="center" vertical="center"/>
    </xf>
    <xf numFmtId="0" fontId="27" fillId="0" borderId="0" xfId="0" applyFont="1" applyFill="1" applyBorder="1" applyAlignment="1">
      <alignment horizontal="center" vertical="center"/>
    </xf>
    <xf numFmtId="0" fontId="21" fillId="0" borderId="0" xfId="0" applyFont="1" applyFill="1" applyBorder="1" applyAlignment="1">
      <alignment horizontal="center" vertical="center"/>
    </xf>
    <xf numFmtId="0" fontId="27" fillId="0" borderId="0" xfId="0" applyFont="1" applyFill="1" applyBorder="1" applyAlignment="1">
      <alignment horizontal="distributed" vertical="center" justifyLastLine="1"/>
    </xf>
    <xf numFmtId="0" fontId="27" fillId="0" borderId="13" xfId="0" applyFont="1" applyFill="1" applyBorder="1" applyAlignment="1">
      <alignment horizontal="distributed" vertical="center" justifyLastLine="1"/>
    </xf>
    <xf numFmtId="0" fontId="22" fillId="0" borderId="0" xfId="0" applyFont="1" applyFill="1" applyAlignment="1">
      <alignment horizontal="right" vertical="center"/>
    </xf>
    <xf numFmtId="0" fontId="41" fillId="0" borderId="0" xfId="0" applyFont="1" applyFill="1" applyAlignment="1">
      <alignment horizontal="right" vertical="center"/>
    </xf>
    <xf numFmtId="0" fontId="32" fillId="0" borderId="0" xfId="0" applyFont="1" applyFill="1" applyAlignment="1">
      <alignment horizontal="right" vertical="center"/>
    </xf>
    <xf numFmtId="49" fontId="26" fillId="0" borderId="0" xfId="0" applyNumberFormat="1" applyFont="1" applyFill="1" applyAlignment="1">
      <alignment horizontal="center" vertical="center"/>
    </xf>
    <xf numFmtId="0" fontId="21" fillId="0" borderId="0" xfId="0" applyFont="1" applyFill="1" applyAlignment="1">
      <alignment horizontal="justify" wrapText="1"/>
    </xf>
    <xf numFmtId="49" fontId="21" fillId="0" borderId="0" xfId="0" applyNumberFormat="1" applyFont="1" applyFill="1" applyAlignment="1">
      <alignment horizontal="center" wrapText="1"/>
    </xf>
    <xf numFmtId="0" fontId="22" fillId="0" borderId="0" xfId="0" applyFont="1" applyFill="1" applyAlignment="1">
      <alignment vertical="center"/>
    </xf>
    <xf numFmtId="0" fontId="21" fillId="0" borderId="0" xfId="0" applyFont="1" applyFill="1" applyAlignment="1">
      <alignment horizontal="distributed"/>
    </xf>
    <xf numFmtId="0" fontId="21" fillId="0" borderId="0" xfId="0" applyFont="1" applyFill="1" applyBorder="1" applyAlignment="1">
      <alignment horizontal="distributed"/>
    </xf>
    <xf numFmtId="49" fontId="21" fillId="0" borderId="0" xfId="0" applyNumberFormat="1" applyFont="1" applyFill="1" applyBorder="1" applyAlignment="1">
      <alignment horizontal="center" wrapText="1"/>
    </xf>
    <xf numFmtId="0" fontId="21" fillId="0" borderId="10" xfId="0" applyFont="1" applyFill="1" applyBorder="1"/>
    <xf numFmtId="0" fontId="21" fillId="0" borderId="10" xfId="0" applyFont="1" applyFill="1" applyBorder="1" applyAlignment="1">
      <alignment horizontal="justify"/>
    </xf>
    <xf numFmtId="0" fontId="21" fillId="0" borderId="14" xfId="0" applyFont="1" applyFill="1" applyBorder="1"/>
    <xf numFmtId="0" fontId="21" fillId="0" borderId="0" xfId="0" applyFont="1" applyFill="1" applyBorder="1"/>
    <xf numFmtId="0" fontId="21" fillId="0" borderId="10" xfId="0" applyFont="1" applyFill="1" applyBorder="1" applyAlignment="1">
      <alignment wrapText="1"/>
    </xf>
    <xf numFmtId="0" fontId="21" fillId="0" borderId="14" xfId="0" applyFont="1" applyFill="1" applyBorder="1" applyAlignment="1">
      <alignment wrapText="1"/>
    </xf>
    <xf numFmtId="0" fontId="21" fillId="0" borderId="19" xfId="0" applyFont="1" applyFill="1" applyBorder="1" applyAlignment="1">
      <alignment horizontal="distributed" vertical="center"/>
    </xf>
    <xf numFmtId="0" fontId="21" fillId="0" borderId="17" xfId="0" applyFont="1" applyFill="1" applyBorder="1" applyAlignment="1">
      <alignment horizontal="distributed" vertical="center"/>
    </xf>
    <xf numFmtId="0" fontId="25" fillId="0" borderId="0" xfId="0" applyFont="1" applyFill="1" applyAlignment="1">
      <alignment horizontal="right" vertical="center"/>
    </xf>
    <xf numFmtId="49" fontId="33" fillId="0" borderId="0" xfId="0" applyNumberFormat="1" applyFont="1" applyFill="1" applyBorder="1" applyAlignment="1">
      <alignment horizontal="center" vertical="center"/>
    </xf>
    <xf numFmtId="176" fontId="21" fillId="0" borderId="10" xfId="0" applyNumberFormat="1" applyFont="1" applyFill="1" applyBorder="1" applyAlignment="1"/>
    <xf numFmtId="0" fontId="21" fillId="0" borderId="0" xfId="0" applyFont="1" applyFill="1" applyAlignment="1">
      <alignment horizontal="left" vertical="center"/>
    </xf>
    <xf numFmtId="0" fontId="22" fillId="0" borderId="0" xfId="0" applyFont="1" applyAlignment="1">
      <alignment horizontal="center"/>
    </xf>
    <xf numFmtId="0" fontId="22" fillId="0" borderId="0" xfId="0" applyFont="1" applyBorder="1" applyAlignment="1">
      <alignment horizontal="right"/>
    </xf>
    <xf numFmtId="0" fontId="24" fillId="0" borderId="0" xfId="0" applyFont="1" applyAlignment="1">
      <alignment horizontal="left"/>
    </xf>
    <xf numFmtId="0" fontId="24" fillId="0" borderId="0" xfId="0" applyFont="1" applyAlignment="1">
      <alignment horizontal="distributed"/>
    </xf>
    <xf numFmtId="0" fontId="22" fillId="0" borderId="0" xfId="0" applyFont="1" applyAlignment="1">
      <alignment horizontal="left"/>
    </xf>
    <xf numFmtId="0" fontId="23" fillId="0" borderId="0" xfId="0" applyFont="1" applyAlignment="1"/>
    <xf numFmtId="0" fontId="22" fillId="0" borderId="0" xfId="0" applyFont="1" applyAlignment="1">
      <alignment horizontal="justify"/>
    </xf>
    <xf numFmtId="0" fontId="21" fillId="0" borderId="0" xfId="0" applyFont="1" applyAlignment="1">
      <alignment horizontal="right" vertical="center"/>
    </xf>
    <xf numFmtId="0" fontId="21" fillId="0" borderId="15" xfId="0" applyFont="1" applyBorder="1" applyAlignment="1">
      <alignment horizontal="distributed" vertical="center" justifyLastLine="1"/>
    </xf>
    <xf numFmtId="0" fontId="21" fillId="0" borderId="31" xfId="0" applyFont="1" applyBorder="1" applyAlignment="1">
      <alignment horizontal="distributed" vertical="center" justifyLastLine="1"/>
    </xf>
    <xf numFmtId="0" fontId="21" fillId="0" borderId="18" xfId="0" applyFont="1" applyBorder="1" applyAlignment="1">
      <alignment horizontal="distributed" vertical="center" justifyLastLine="1"/>
    </xf>
    <xf numFmtId="0" fontId="21" fillId="0" borderId="32" xfId="0" applyFont="1" applyBorder="1" applyAlignment="1">
      <alignment horizontal="distributed" vertical="center" justifyLastLine="1"/>
    </xf>
    <xf numFmtId="0" fontId="21" fillId="0" borderId="16" xfId="0" applyFont="1" applyFill="1" applyBorder="1" applyAlignment="1">
      <alignment horizontal="distributed" vertical="center"/>
    </xf>
    <xf numFmtId="176" fontId="21" fillId="0" borderId="12" xfId="0" applyNumberFormat="1" applyFont="1" applyFill="1" applyBorder="1" applyAlignment="1">
      <alignment vertical="center"/>
    </xf>
    <xf numFmtId="176" fontId="21" fillId="0" borderId="13" xfId="0" applyNumberFormat="1" applyFont="1" applyFill="1" applyBorder="1" applyAlignment="1">
      <alignment vertical="center"/>
    </xf>
    <xf numFmtId="0" fontId="25" fillId="0" borderId="0" xfId="0" applyFont="1" applyFill="1" applyAlignment="1">
      <alignment vertical="center"/>
    </xf>
    <xf numFmtId="0" fontId="26" fillId="0" borderId="0" xfId="0" applyFont="1" applyFill="1" applyBorder="1" applyAlignment="1">
      <alignment horizontal="right" vertical="center" wrapText="1"/>
    </xf>
    <xf numFmtId="0" fontId="30" fillId="0" borderId="0" xfId="0" applyFont="1" applyBorder="1" applyAlignment="1">
      <alignment horizontal="right" vertical="center"/>
    </xf>
    <xf numFmtId="0" fontId="30" fillId="0" borderId="0" xfId="0" applyFont="1" applyBorder="1" applyAlignment="1">
      <alignment horizontal="right" vertical="center" wrapText="1"/>
    </xf>
    <xf numFmtId="176" fontId="30" fillId="0" borderId="12" xfId="0" applyNumberFormat="1" applyFont="1" applyFill="1" applyBorder="1" applyAlignment="1">
      <alignment vertical="center"/>
    </xf>
    <xf numFmtId="176" fontId="30" fillId="0" borderId="0" xfId="0" applyNumberFormat="1" applyFont="1" applyFill="1" applyBorder="1" applyAlignment="1">
      <alignment vertical="center"/>
    </xf>
    <xf numFmtId="176" fontId="30" fillId="0" borderId="13" xfId="0" applyNumberFormat="1" applyFont="1" applyFill="1" applyBorder="1" applyAlignment="1">
      <alignment vertical="center"/>
    </xf>
    <xf numFmtId="49" fontId="38" fillId="0" borderId="0" xfId="0" applyNumberFormat="1" applyFont="1" applyBorder="1" applyAlignment="1">
      <alignment horizontal="center" vertical="center"/>
    </xf>
    <xf numFmtId="49" fontId="21" fillId="0" borderId="12" xfId="0" applyNumberFormat="1" applyFont="1" applyBorder="1" applyAlignment="1">
      <alignment horizontal="center" vertical="center"/>
    </xf>
    <xf numFmtId="0" fontId="21" fillId="0" borderId="10" xfId="0" applyFont="1" applyBorder="1" applyAlignment="1">
      <alignment horizontal="justify" vertical="center" wrapText="1"/>
    </xf>
    <xf numFmtId="0" fontId="21" fillId="0" borderId="11" xfId="0" applyFont="1" applyBorder="1" applyAlignment="1">
      <alignment horizontal="justify" vertical="center" wrapText="1"/>
    </xf>
    <xf numFmtId="0" fontId="21" fillId="0" borderId="10" xfId="0" applyFont="1" applyBorder="1" applyAlignment="1">
      <alignment horizontal="right" vertical="center"/>
    </xf>
    <xf numFmtId="0" fontId="21" fillId="0" borderId="10" xfId="0" applyFont="1" applyBorder="1" applyAlignment="1">
      <alignment horizontal="center" vertical="center"/>
    </xf>
    <xf numFmtId="3" fontId="21" fillId="0" borderId="10" xfId="0" applyNumberFormat="1" applyFont="1" applyBorder="1" applyAlignment="1">
      <alignment horizontal="center" vertical="center"/>
    </xf>
    <xf numFmtId="3" fontId="21" fillId="0" borderId="10" xfId="0" applyNumberFormat="1" applyFont="1" applyBorder="1" applyAlignment="1">
      <alignment horizontal="right" vertical="center"/>
    </xf>
    <xf numFmtId="0" fontId="21" fillId="0" borderId="14" xfId="0" applyFont="1" applyBorder="1" applyAlignment="1">
      <alignment horizontal="center" vertical="center" wrapText="1"/>
    </xf>
    <xf numFmtId="182" fontId="21" fillId="0" borderId="0" xfId="0" applyNumberFormat="1" applyFont="1" applyFill="1" applyBorder="1" applyAlignment="1">
      <alignment horizontal="right" vertical="center"/>
    </xf>
    <xf numFmtId="0" fontId="29" fillId="0" borderId="0" xfId="0" applyFont="1" applyFill="1" applyAlignment="1">
      <alignment vertical="center"/>
    </xf>
    <xf numFmtId="0" fontId="30" fillId="0" borderId="0" xfId="0" applyFont="1" applyFill="1" applyBorder="1" applyAlignment="1">
      <alignment horizontal="right" vertical="center" wrapText="1"/>
    </xf>
    <xf numFmtId="0" fontId="21" fillId="0" borderId="0" xfId="0" applyFont="1" applyFill="1" applyBorder="1" applyAlignment="1">
      <alignment horizontal="justify" vertical="center" wrapText="1"/>
    </xf>
    <xf numFmtId="0" fontId="21" fillId="0" borderId="0" xfId="0" applyFont="1" applyAlignment="1">
      <alignment horizontal="distributed" vertical="center"/>
    </xf>
    <xf numFmtId="0" fontId="21" fillId="0" borderId="10" xfId="0" applyFont="1" applyBorder="1" applyAlignment="1">
      <alignment wrapText="1"/>
    </xf>
    <xf numFmtId="0" fontId="21" fillId="0" borderId="11" xfId="0" applyFont="1" applyBorder="1" applyAlignment="1">
      <alignment wrapText="1"/>
    </xf>
    <xf numFmtId="0" fontId="21" fillId="0" borderId="0" xfId="0" applyFont="1" applyBorder="1" applyAlignment="1">
      <alignment wrapText="1"/>
    </xf>
    <xf numFmtId="0" fontId="21" fillId="0" borderId="14" xfId="0" applyFont="1" applyBorder="1" applyAlignment="1">
      <alignment wrapText="1"/>
    </xf>
    <xf numFmtId="176" fontId="22" fillId="0" borderId="0" xfId="0" applyNumberFormat="1" applyFont="1" applyAlignment="1"/>
    <xf numFmtId="0" fontId="22" fillId="0" borderId="0" xfId="0" applyFont="1" applyAlignment="1">
      <alignment horizontal="right"/>
    </xf>
    <xf numFmtId="0" fontId="23" fillId="0" borderId="0" xfId="0" applyFont="1" applyAlignment="1">
      <alignment horizontal="left"/>
    </xf>
    <xf numFmtId="0" fontId="21" fillId="0" borderId="0" xfId="0" applyFont="1" applyBorder="1" applyAlignment="1">
      <alignment horizontal="right" vertical="center" wrapText="1"/>
    </xf>
    <xf numFmtId="176" fontId="21" fillId="0" borderId="0" xfId="0" applyNumberFormat="1" applyFont="1" applyFill="1" applyBorder="1" applyAlignment="1">
      <alignment horizontal="right" vertical="center" shrinkToFit="1"/>
    </xf>
    <xf numFmtId="178" fontId="21" fillId="0" borderId="0" xfId="0" applyNumberFormat="1" applyFont="1" applyBorder="1" applyAlignment="1">
      <alignment horizontal="right" vertical="center"/>
    </xf>
    <xf numFmtId="49" fontId="21" fillId="0" borderId="0" xfId="0" applyNumberFormat="1" applyFont="1" applyAlignment="1">
      <alignment horizontal="center" vertical="center" wrapText="1"/>
    </xf>
    <xf numFmtId="0" fontId="26" fillId="0" borderId="0" xfId="0" applyFont="1" applyBorder="1" applyAlignment="1">
      <alignment horizontal="right" vertical="center" wrapText="1"/>
    </xf>
    <xf numFmtId="176" fontId="26" fillId="0" borderId="0" xfId="0" applyNumberFormat="1" applyFont="1" applyFill="1" applyBorder="1" applyAlignment="1">
      <alignment horizontal="right" vertical="center" shrinkToFit="1"/>
    </xf>
    <xf numFmtId="178" fontId="26" fillId="0" borderId="0" xfId="0" applyNumberFormat="1" applyFont="1" applyFill="1" applyBorder="1" applyAlignment="1">
      <alignment horizontal="right" vertical="center"/>
    </xf>
    <xf numFmtId="49" fontId="26" fillId="0" borderId="0" xfId="0" applyNumberFormat="1" applyFont="1" applyFill="1" applyAlignment="1">
      <alignment horizontal="center" vertical="center" wrapText="1"/>
    </xf>
    <xf numFmtId="0" fontId="21" fillId="0" borderId="10" xfId="0" applyFont="1" applyBorder="1" applyAlignment="1">
      <alignment vertical="center"/>
    </xf>
    <xf numFmtId="0" fontId="22" fillId="0" borderId="10" xfId="0" applyFont="1" applyBorder="1" applyAlignment="1">
      <alignment horizontal="justify" vertical="center" wrapText="1"/>
    </xf>
    <xf numFmtId="0" fontId="22" fillId="0" borderId="11" xfId="0" applyFont="1" applyBorder="1" applyAlignment="1">
      <alignment horizontal="justify" vertical="center" wrapText="1"/>
    </xf>
    <xf numFmtId="0" fontId="22" fillId="0" borderId="10" xfId="0" applyFont="1" applyBorder="1" applyAlignment="1">
      <alignment horizontal="right" vertical="center" wrapText="1"/>
    </xf>
    <xf numFmtId="0" fontId="22" fillId="0" borderId="0" xfId="0" applyFont="1" applyBorder="1" applyAlignment="1">
      <alignment horizontal="right" vertical="center" wrapText="1"/>
    </xf>
    <xf numFmtId="49" fontId="22" fillId="0" borderId="14" xfId="0" applyNumberFormat="1" applyFont="1" applyBorder="1" applyAlignment="1">
      <alignment horizontal="center" wrapText="1"/>
    </xf>
    <xf numFmtId="176" fontId="21" fillId="0" borderId="0" xfId="0" applyNumberFormat="1" applyFont="1" applyAlignment="1"/>
    <xf numFmtId="0" fontId="21" fillId="0" borderId="0" xfId="0" applyFont="1" applyBorder="1" applyAlignment="1"/>
    <xf numFmtId="176" fontId="21" fillId="0" borderId="0" xfId="0" applyNumberFormat="1" applyFont="1"/>
    <xf numFmtId="177" fontId="35" fillId="0" borderId="0" xfId="36" applyNumberFormat="1" applyFont="1" applyFill="1" applyAlignment="1" applyProtection="1">
      <alignment horizontal="right" vertical="top"/>
      <protection locked="0"/>
    </xf>
    <xf numFmtId="0" fontId="24" fillId="0" borderId="0" xfId="50" applyNumberFormat="1" applyFont="1" applyFill="1" applyAlignment="1"/>
    <xf numFmtId="0" fontId="36" fillId="0" borderId="0" xfId="50" applyFont="1" applyFill="1"/>
    <xf numFmtId="0" fontId="36" fillId="0" borderId="0" xfId="50" applyFont="1" applyFill="1" applyAlignment="1"/>
    <xf numFmtId="0" fontId="36" fillId="0" borderId="0" xfId="50" applyNumberFormat="1" applyFont="1" applyFill="1" applyAlignment="1"/>
    <xf numFmtId="0" fontId="101" fillId="0" borderId="0" xfId="51" applyFill="1">
      <alignment vertical="center"/>
    </xf>
    <xf numFmtId="0" fontId="23" fillId="0" borderId="0" xfId="50" applyNumberFormat="1" applyFont="1" applyFill="1" applyAlignment="1">
      <alignment vertical="center" wrapText="1"/>
    </xf>
    <xf numFmtId="0" fontId="23" fillId="0" borderId="0" xfId="50" applyNumberFormat="1" applyFont="1" applyFill="1" applyAlignment="1">
      <alignment vertical="center"/>
    </xf>
    <xf numFmtId="0" fontId="23" fillId="0" borderId="0" xfId="51" applyFont="1" applyFill="1">
      <alignment vertical="center"/>
    </xf>
    <xf numFmtId="0" fontId="42" fillId="0" borderId="0" xfId="51" applyFont="1" applyFill="1">
      <alignment vertical="center"/>
    </xf>
    <xf numFmtId="0" fontId="23" fillId="0" borderId="0" xfId="50" applyFont="1" applyFill="1" applyAlignment="1"/>
    <xf numFmtId="0" fontId="23" fillId="0" borderId="0" xfId="50" applyNumberFormat="1" applyFont="1" applyFill="1" applyAlignment="1">
      <alignment horizontal="right" vertical="center" wrapText="1"/>
    </xf>
    <xf numFmtId="0" fontId="21" fillId="0" borderId="0" xfId="50" applyNumberFormat="1" applyFont="1" applyFill="1" applyAlignment="1">
      <alignment horizontal="right" vertical="center"/>
    </xf>
    <xf numFmtId="0" fontId="36" fillId="0" borderId="0" xfId="50" applyFont="1" applyFill="1" applyBorder="1" applyAlignment="1"/>
    <xf numFmtId="0" fontId="23" fillId="0" borderId="0" xfId="50" applyFont="1" applyFill="1" applyBorder="1" applyAlignment="1">
      <alignment vertical="center"/>
    </xf>
    <xf numFmtId="0" fontId="23" fillId="0" borderId="13" xfId="50" applyFont="1" applyFill="1" applyBorder="1" applyAlignment="1">
      <alignment horizontal="center" vertical="center"/>
    </xf>
    <xf numFmtId="0" fontId="23" fillId="0" borderId="0" xfId="50" applyFont="1" applyFill="1" applyBorder="1" applyAlignment="1">
      <alignment horizontal="center" vertical="center"/>
    </xf>
    <xf numFmtId="0" fontId="36" fillId="0" borderId="22" xfId="50" applyFont="1" applyFill="1" applyBorder="1"/>
    <xf numFmtId="0" fontId="36" fillId="0" borderId="34" xfId="50" applyFont="1" applyFill="1" applyBorder="1"/>
    <xf numFmtId="0" fontId="36" fillId="0" borderId="34" xfId="50" applyFont="1" applyFill="1" applyBorder="1" applyAlignment="1">
      <alignment horizontal="center"/>
    </xf>
    <xf numFmtId="0" fontId="36" fillId="0" borderId="34" xfId="50" applyFont="1" applyFill="1" applyBorder="1" applyAlignment="1"/>
    <xf numFmtId="0" fontId="36" fillId="0" borderId="34" xfId="50" applyNumberFormat="1" applyFont="1" applyFill="1" applyBorder="1" applyAlignment="1"/>
    <xf numFmtId="0" fontId="36" fillId="0" borderId="21" xfId="50" applyFont="1" applyFill="1" applyBorder="1" applyAlignment="1">
      <alignment vertical="center"/>
    </xf>
    <xf numFmtId="41" fontId="45" fillId="0" borderId="0" xfId="50" applyNumberFormat="1" applyFont="1" applyFill="1" applyBorder="1" applyAlignment="1">
      <alignment vertical="center"/>
    </xf>
    <xf numFmtId="183" fontId="45" fillId="0" borderId="0" xfId="50" applyNumberFormat="1" applyFont="1" applyFill="1" applyBorder="1" applyAlignment="1">
      <alignment vertical="center"/>
    </xf>
    <xf numFmtId="184" fontId="45" fillId="0" borderId="0" xfId="50" applyNumberFormat="1" applyFont="1" applyFill="1" applyBorder="1" applyAlignment="1">
      <alignment vertical="center"/>
    </xf>
    <xf numFmtId="0" fontId="46" fillId="0" borderId="12" xfId="50" applyFont="1" applyFill="1" applyBorder="1" applyAlignment="1">
      <alignment horizontal="center" vertical="center"/>
    </xf>
    <xf numFmtId="41" fontId="45" fillId="0" borderId="12" xfId="50" applyNumberFormat="1" applyFont="1" applyFill="1" applyBorder="1" applyAlignment="1">
      <alignment vertical="center"/>
    </xf>
    <xf numFmtId="41" fontId="45" fillId="0" borderId="13" xfId="50" applyNumberFormat="1" applyFont="1" applyFill="1" applyBorder="1" applyAlignment="1">
      <alignment vertical="center"/>
    </xf>
    <xf numFmtId="49" fontId="46" fillId="0" borderId="0" xfId="50" applyNumberFormat="1" applyFont="1" applyFill="1" applyBorder="1" applyAlignment="1">
      <alignment horizontal="center" vertical="center"/>
    </xf>
    <xf numFmtId="0" fontId="47" fillId="0" borderId="0" xfId="51" applyFont="1" applyFill="1">
      <alignment vertical="center"/>
    </xf>
    <xf numFmtId="0" fontId="48" fillId="0" borderId="0" xfId="50" applyFont="1" applyFill="1" applyBorder="1" applyAlignment="1">
      <alignment horizontal="center" vertical="center"/>
    </xf>
    <xf numFmtId="41" fontId="49" fillId="0" borderId="12" xfId="50" applyNumberFormat="1" applyFont="1" applyFill="1" applyBorder="1" applyAlignment="1">
      <alignment vertical="center"/>
    </xf>
    <xf numFmtId="41" fontId="49" fillId="0" borderId="0" xfId="50" applyNumberFormat="1" applyFont="1" applyFill="1" applyBorder="1" applyAlignment="1">
      <alignment vertical="center"/>
    </xf>
    <xf numFmtId="183" fontId="49" fillId="0" borderId="0" xfId="50" applyNumberFormat="1" applyFont="1" applyFill="1" applyBorder="1" applyAlignment="1">
      <alignment vertical="center"/>
    </xf>
    <xf numFmtId="184" fontId="49" fillId="0" borderId="0" xfId="50" applyNumberFormat="1" applyFont="1" applyFill="1" applyBorder="1" applyAlignment="1">
      <alignment vertical="center"/>
    </xf>
    <xf numFmtId="41" fontId="49" fillId="0" borderId="13" xfId="50" applyNumberFormat="1" applyFont="1" applyFill="1" applyBorder="1" applyAlignment="1">
      <alignment vertical="center"/>
    </xf>
    <xf numFmtId="49" fontId="50" fillId="0" borderId="0" xfId="50" applyNumberFormat="1" applyFont="1" applyFill="1" applyBorder="1" applyAlignment="1">
      <alignment horizontal="center" vertical="center"/>
    </xf>
    <xf numFmtId="0" fontId="23" fillId="0" borderId="0" xfId="50" applyFont="1" applyFill="1" applyBorder="1" applyAlignment="1">
      <alignment horizontal="justify" vertical="center"/>
    </xf>
    <xf numFmtId="3" fontId="45" fillId="0" borderId="0" xfId="50" applyNumberFormat="1" applyFont="1" applyFill="1" applyBorder="1" applyAlignment="1">
      <alignment vertical="center"/>
    </xf>
    <xf numFmtId="0" fontId="45" fillId="0" borderId="0" xfId="50" applyFont="1" applyFill="1" applyBorder="1" applyAlignment="1">
      <alignment horizontal="distributed" vertical="center"/>
    </xf>
    <xf numFmtId="41" fontId="102" fillId="0" borderId="12" xfId="50" applyNumberFormat="1" applyFont="1" applyFill="1" applyBorder="1" applyAlignment="1">
      <alignment vertical="center"/>
    </xf>
    <xf numFmtId="41" fontId="102" fillId="0" borderId="0" xfId="50" applyNumberFormat="1" applyFont="1" applyFill="1" applyBorder="1" applyAlignment="1">
      <alignment vertical="center"/>
    </xf>
    <xf numFmtId="184" fontId="102" fillId="0" borderId="0" xfId="50" applyNumberFormat="1" applyFont="1" applyFill="1" applyBorder="1" applyAlignment="1">
      <alignment vertical="center"/>
    </xf>
    <xf numFmtId="41" fontId="102" fillId="0" borderId="13" xfId="50" applyNumberFormat="1" applyFont="1" applyFill="1" applyBorder="1" applyAlignment="1">
      <alignment vertical="center"/>
    </xf>
    <xf numFmtId="0" fontId="103" fillId="0" borderId="0" xfId="50" applyFont="1" applyFill="1" applyBorder="1" applyAlignment="1">
      <alignment horizontal="distributed" vertical="center"/>
    </xf>
    <xf numFmtId="41" fontId="102" fillId="0" borderId="0" xfId="50" applyNumberFormat="1" applyFont="1" applyFill="1" applyBorder="1" applyAlignment="1">
      <alignment horizontal="right" vertical="center"/>
    </xf>
    <xf numFmtId="0" fontId="104" fillId="0" borderId="0" xfId="50" applyFont="1" applyFill="1" applyBorder="1" applyAlignment="1">
      <alignment horizontal="center" vertical="center"/>
    </xf>
    <xf numFmtId="0" fontId="101" fillId="0" borderId="0" xfId="51" applyFont="1" applyFill="1">
      <alignment vertical="center"/>
    </xf>
    <xf numFmtId="0" fontId="51" fillId="0" borderId="0" xfId="50" applyFont="1" applyFill="1" applyBorder="1" applyAlignment="1">
      <alignment horizontal="distributed" vertical="center" wrapText="1"/>
    </xf>
    <xf numFmtId="41" fontId="45" fillId="0" borderId="0" xfId="50" applyNumberFormat="1" applyFont="1" applyFill="1" applyBorder="1" applyAlignment="1">
      <alignment horizontal="right"/>
    </xf>
    <xf numFmtId="184" fontId="45" fillId="0" borderId="0" xfId="50" applyNumberFormat="1" applyFont="1" applyFill="1" applyBorder="1" applyAlignment="1">
      <alignment horizontal="right" vertical="center"/>
    </xf>
    <xf numFmtId="41" fontId="45" fillId="0" borderId="0" xfId="50" applyNumberFormat="1" applyFont="1" applyFill="1" applyBorder="1" applyAlignment="1">
      <alignment horizontal="right" vertical="center"/>
    </xf>
    <xf numFmtId="0" fontId="43" fillId="0" borderId="0" xfId="50" applyFont="1" applyFill="1" applyBorder="1" applyAlignment="1">
      <alignment horizontal="distributed" vertical="center"/>
    </xf>
    <xf numFmtId="0" fontId="36" fillId="0" borderId="11" xfId="50" applyFont="1" applyFill="1" applyBorder="1"/>
    <xf numFmtId="0" fontId="36" fillId="0" borderId="14" xfId="50" applyFont="1" applyFill="1" applyBorder="1"/>
    <xf numFmtId="0" fontId="36" fillId="0" borderId="10" xfId="50" applyFont="1" applyFill="1" applyBorder="1"/>
    <xf numFmtId="0" fontId="36" fillId="0" borderId="10" xfId="50" applyFont="1" applyFill="1" applyBorder="1" applyAlignment="1"/>
    <xf numFmtId="0" fontId="36" fillId="0" borderId="10" xfId="50" applyNumberFormat="1" applyFont="1" applyFill="1" applyBorder="1" applyAlignment="1"/>
    <xf numFmtId="0" fontId="36" fillId="0" borderId="14" xfId="50" applyNumberFormat="1" applyFont="1" applyFill="1" applyBorder="1" applyAlignment="1"/>
    <xf numFmtId="0" fontId="23" fillId="0" borderId="0" xfId="50" applyFont="1" applyFill="1" applyAlignment="1">
      <alignment vertical="top"/>
    </xf>
    <xf numFmtId="0" fontId="21" fillId="0" borderId="0" xfId="50" applyFont="1" applyFill="1" applyAlignment="1">
      <alignment vertical="top"/>
    </xf>
    <xf numFmtId="0" fontId="21" fillId="0" borderId="0" xfId="50" applyNumberFormat="1" applyFont="1" applyFill="1" applyAlignment="1">
      <alignment vertical="top"/>
    </xf>
    <xf numFmtId="0" fontId="23" fillId="0" borderId="0" xfId="50" applyFont="1" applyFill="1" applyAlignment="1">
      <alignment vertical="center"/>
    </xf>
    <xf numFmtId="41" fontId="101" fillId="0" borderId="0" xfId="51" applyNumberFormat="1" applyFill="1">
      <alignment vertical="center"/>
    </xf>
    <xf numFmtId="0" fontId="52" fillId="0" borderId="0" xfId="50" applyFont="1" applyFill="1" applyAlignment="1"/>
    <xf numFmtId="0" fontId="52" fillId="0" borderId="0" xfId="50" applyFont="1" applyFill="1"/>
    <xf numFmtId="0" fontId="21" fillId="0" borderId="0" xfId="0" applyFont="1" applyBorder="1" applyAlignment="1">
      <alignment horizontal="justify" vertical="top" wrapText="1"/>
    </xf>
    <xf numFmtId="41" fontId="21" fillId="0" borderId="12" xfId="0" applyNumberFormat="1" applyFont="1" applyBorder="1" applyAlignment="1">
      <alignment horizontal="right"/>
    </xf>
    <xf numFmtId="38" fontId="21" fillId="0" borderId="0" xfId="37" applyFont="1" applyFill="1" applyBorder="1" applyAlignment="1"/>
    <xf numFmtId="178" fontId="21" fillId="0" borderId="0" xfId="37" applyNumberFormat="1" applyFont="1" applyBorder="1" applyAlignment="1">
      <alignment horizontal="right"/>
    </xf>
    <xf numFmtId="179" fontId="21" fillId="0" borderId="0" xfId="37" applyNumberFormat="1" applyFont="1" applyBorder="1" applyAlignment="1"/>
    <xf numFmtId="178" fontId="21" fillId="0" borderId="0" xfId="0" applyNumberFormat="1" applyFont="1" applyBorder="1" applyAlignment="1"/>
    <xf numFmtId="176" fontId="21" fillId="0" borderId="0" xfId="0" applyNumberFormat="1" applyFont="1" applyFill="1" applyBorder="1" applyAlignment="1"/>
    <xf numFmtId="41" fontId="21" fillId="0" borderId="0" xfId="0" applyNumberFormat="1" applyFont="1" applyFill="1" applyBorder="1" applyAlignment="1">
      <alignment horizontal="right"/>
    </xf>
    <xf numFmtId="176" fontId="21" fillId="0" borderId="0" xfId="0" applyNumberFormat="1" applyFont="1" applyFill="1" applyBorder="1" applyAlignment="1">
      <alignment shrinkToFit="1"/>
    </xf>
    <xf numFmtId="0" fontId="25" fillId="0" borderId="0" xfId="0" applyFont="1" applyBorder="1"/>
    <xf numFmtId="0" fontId="26" fillId="0" borderId="0" xfId="0" applyFont="1" applyBorder="1" applyAlignment="1">
      <alignment horizontal="justify" vertical="top" wrapText="1"/>
    </xf>
    <xf numFmtId="0" fontId="26" fillId="0" borderId="0" xfId="49" applyFont="1" applyBorder="1" applyAlignment="1">
      <alignment horizontal="right"/>
    </xf>
    <xf numFmtId="41" fontId="26" fillId="0" borderId="12" xfId="0" applyNumberFormat="1" applyFont="1" applyFill="1" applyBorder="1" applyAlignment="1">
      <alignment horizontal="right"/>
    </xf>
    <xf numFmtId="38" fontId="26" fillId="0" borderId="0" xfId="37" applyFont="1" applyFill="1" applyBorder="1" applyAlignment="1"/>
    <xf numFmtId="178" fontId="26" fillId="0" borderId="0" xfId="37" applyNumberFormat="1" applyFont="1" applyFill="1" applyBorder="1" applyAlignment="1">
      <alignment horizontal="right"/>
    </xf>
    <xf numFmtId="179" fontId="26" fillId="0" borderId="0" xfId="37" applyNumberFormat="1" applyFont="1" applyFill="1" applyBorder="1" applyAlignment="1"/>
    <xf numFmtId="178" fontId="26" fillId="0" borderId="0" xfId="0" applyNumberFormat="1" applyFont="1" applyFill="1" applyBorder="1" applyAlignment="1"/>
    <xf numFmtId="176" fontId="26" fillId="0" borderId="0" xfId="0" applyNumberFormat="1" applyFont="1" applyFill="1" applyBorder="1" applyAlignment="1"/>
    <xf numFmtId="41" fontId="26" fillId="0" borderId="0" xfId="0" applyNumberFormat="1" applyFont="1" applyFill="1" applyBorder="1" applyAlignment="1">
      <alignment horizontal="right"/>
    </xf>
    <xf numFmtId="176" fontId="26" fillId="0" borderId="0" xfId="0" applyNumberFormat="1" applyFont="1" applyFill="1" applyBorder="1" applyAlignment="1">
      <alignment shrinkToFit="1"/>
    </xf>
    <xf numFmtId="0" fontId="22" fillId="0" borderId="10" xfId="0" applyFont="1" applyBorder="1" applyAlignment="1">
      <alignment horizontal="right"/>
    </xf>
    <xf numFmtId="0" fontId="22" fillId="0" borderId="11" xfId="0" applyFont="1" applyBorder="1" applyAlignment="1">
      <alignment horizontal="justify" vertical="top" wrapText="1"/>
    </xf>
    <xf numFmtId="41" fontId="25" fillId="0" borderId="10" xfId="0" applyNumberFormat="1" applyFont="1" applyBorder="1" applyAlignment="1"/>
    <xf numFmtId="178" fontId="25" fillId="0" borderId="10" xfId="0" applyNumberFormat="1" applyFont="1" applyBorder="1" applyAlignment="1"/>
    <xf numFmtId="38" fontId="25" fillId="0" borderId="10" xfId="37" applyFont="1" applyBorder="1" applyAlignment="1"/>
    <xf numFmtId="179" fontId="21" fillId="0" borderId="0" xfId="0" applyNumberFormat="1" applyFont="1"/>
    <xf numFmtId="41" fontId="21" fillId="0" borderId="0" xfId="0" applyNumberFormat="1" applyFont="1"/>
    <xf numFmtId="176" fontId="22" fillId="0" borderId="0" xfId="0" applyNumberFormat="1" applyFont="1" applyBorder="1" applyAlignment="1"/>
    <xf numFmtId="0" fontId="21" fillId="0" borderId="17" xfId="0" applyFont="1" applyBorder="1" applyAlignment="1">
      <alignment horizontal="distributed" vertical="center" justifyLastLine="1"/>
    </xf>
    <xf numFmtId="0" fontId="21" fillId="0" borderId="30" xfId="0" applyFont="1" applyBorder="1" applyAlignment="1">
      <alignment horizontal="distributed" vertical="center" justifyLastLine="1"/>
    </xf>
    <xf numFmtId="176" fontId="21" fillId="0" borderId="12" xfId="0" applyNumberFormat="1" applyFont="1" applyBorder="1" applyAlignment="1">
      <alignment vertical="center"/>
    </xf>
    <xf numFmtId="38" fontId="21" fillId="0" borderId="0" xfId="37" applyFont="1" applyBorder="1" applyAlignment="1">
      <alignment vertical="center"/>
    </xf>
    <xf numFmtId="180" fontId="21" fillId="0" borderId="0" xfId="37" applyNumberFormat="1" applyFont="1" applyBorder="1" applyAlignment="1">
      <alignment horizontal="right" vertical="center"/>
    </xf>
    <xf numFmtId="38" fontId="21" fillId="0" borderId="0" xfId="37" applyFont="1" applyBorder="1" applyAlignment="1">
      <alignment horizontal="right" vertical="center"/>
    </xf>
    <xf numFmtId="181" fontId="21" fillId="0" borderId="0" xfId="0" applyNumberFormat="1" applyFont="1" applyBorder="1" applyAlignment="1">
      <alignment vertical="center"/>
    </xf>
    <xf numFmtId="176" fontId="21" fillId="0" borderId="0" xfId="0" applyNumberFormat="1" applyFont="1" applyBorder="1" applyAlignment="1">
      <alignment vertical="center"/>
    </xf>
    <xf numFmtId="176" fontId="26" fillId="0" borderId="12" xfId="0" applyNumberFormat="1" applyFont="1" applyFill="1" applyBorder="1" applyAlignment="1">
      <alignment vertical="center"/>
    </xf>
    <xf numFmtId="38" fontId="26" fillId="0" borderId="0" xfId="37" applyFont="1" applyFill="1" applyBorder="1" applyAlignment="1">
      <alignment vertical="center"/>
    </xf>
    <xf numFmtId="180" fontId="26" fillId="0" borderId="0" xfId="37" applyNumberFormat="1" applyFont="1" applyFill="1" applyBorder="1" applyAlignment="1">
      <alignment horizontal="right" vertical="center"/>
    </xf>
    <xf numFmtId="38" fontId="26" fillId="0" borderId="0" xfId="37" applyFont="1" applyFill="1" applyBorder="1" applyAlignment="1">
      <alignment horizontal="right" vertical="center"/>
    </xf>
    <xf numFmtId="176" fontId="26" fillId="0" borderId="0" xfId="0" applyNumberFormat="1" applyFont="1" applyFill="1" applyBorder="1" applyAlignment="1">
      <alignment vertical="center"/>
    </xf>
    <xf numFmtId="49" fontId="21" fillId="0" borderId="0" xfId="0" applyNumberFormat="1" applyFont="1"/>
    <xf numFmtId="38" fontId="21" fillId="0" borderId="0" xfId="0" applyNumberFormat="1" applyFont="1"/>
    <xf numFmtId="0" fontId="27" fillId="0" borderId="0" xfId="0" applyFont="1"/>
    <xf numFmtId="0" fontId="39" fillId="0" borderId="0" xfId="0" applyFont="1" applyAlignment="1"/>
    <xf numFmtId="0" fontId="27" fillId="0" borderId="0" xfId="0" applyFont="1" applyAlignment="1"/>
    <xf numFmtId="0" fontId="27" fillId="0" borderId="0" xfId="0" applyFont="1" applyAlignment="1">
      <alignment vertical="top"/>
    </xf>
    <xf numFmtId="0" fontId="53" fillId="0" borderId="15" xfId="0" applyFont="1" applyBorder="1" applyAlignment="1">
      <alignment vertical="center"/>
    </xf>
    <xf numFmtId="0" fontId="23" fillId="0" borderId="31" xfId="0" applyFont="1" applyBorder="1" applyAlignment="1">
      <alignment horizontal="center" vertical="center" wrapText="1"/>
    </xf>
    <xf numFmtId="0" fontId="27" fillId="0" borderId="0" xfId="0" applyFont="1" applyAlignment="1">
      <alignment vertical="center"/>
    </xf>
    <xf numFmtId="0" fontId="53" fillId="0" borderId="18" xfId="0" applyFont="1" applyBorder="1" applyAlignment="1">
      <alignment vertical="center"/>
    </xf>
    <xf numFmtId="0" fontId="23" fillId="0" borderId="32" xfId="0" applyFont="1" applyBorder="1" applyAlignment="1">
      <alignment horizontal="center" vertical="center" wrapText="1"/>
    </xf>
    <xf numFmtId="0" fontId="23" fillId="0" borderId="20" xfId="0" applyFont="1" applyBorder="1" applyAlignment="1">
      <alignment horizontal="distributed" vertical="center" justifyLastLine="1"/>
    </xf>
    <xf numFmtId="0" fontId="23" fillId="0" borderId="21" xfId="0" applyFont="1" applyBorder="1" applyAlignment="1">
      <alignment horizontal="distributed" vertical="center" justifyLastLine="1"/>
    </xf>
    <xf numFmtId="0" fontId="54" fillId="0" borderId="0" xfId="0" applyFont="1" applyAlignment="1">
      <alignment vertical="center"/>
    </xf>
    <xf numFmtId="0" fontId="48" fillId="0" borderId="0" xfId="0" applyFont="1" applyAlignment="1">
      <alignment horizontal="justify" vertical="center" wrapText="1"/>
    </xf>
    <xf numFmtId="176" fontId="48" fillId="0" borderId="21" xfId="0" applyNumberFormat="1" applyFont="1" applyFill="1" applyBorder="1" applyAlignment="1">
      <alignment horizontal="right" vertical="center"/>
    </xf>
    <xf numFmtId="176" fontId="48" fillId="0" borderId="34" xfId="0" applyNumberFormat="1" applyFont="1" applyFill="1" applyBorder="1" applyAlignment="1">
      <alignment horizontal="right" vertical="center"/>
    </xf>
    <xf numFmtId="0" fontId="23" fillId="0" borderId="0" xfId="0" applyFont="1" applyAlignment="1">
      <alignment vertical="center"/>
    </xf>
    <xf numFmtId="0" fontId="23" fillId="0" borderId="0" xfId="0" applyFont="1" applyAlignment="1">
      <alignment horizontal="justify" vertical="center" wrapText="1"/>
    </xf>
    <xf numFmtId="176" fontId="23" fillId="0" borderId="12" xfId="0" applyNumberFormat="1" applyFont="1" applyFill="1" applyBorder="1" applyAlignment="1">
      <alignment horizontal="right" vertical="center"/>
    </xf>
    <xf numFmtId="176" fontId="23" fillId="0" borderId="0" xfId="0" applyNumberFormat="1" applyFont="1" applyFill="1" applyBorder="1" applyAlignment="1">
      <alignment horizontal="right" vertical="center"/>
    </xf>
    <xf numFmtId="0" fontId="23" fillId="0" borderId="0" xfId="0" applyFont="1" applyAlignment="1">
      <alignment horizontal="justify" vertical="center"/>
    </xf>
    <xf numFmtId="0" fontId="23" fillId="0" borderId="0" xfId="0" applyFont="1" applyAlignment="1">
      <alignment horizontal="right" vertical="center"/>
    </xf>
    <xf numFmtId="0" fontId="23" fillId="0" borderId="0" xfId="0" applyFont="1" applyFill="1" applyAlignment="1">
      <alignment vertical="center"/>
    </xf>
    <xf numFmtId="0" fontId="23" fillId="0" borderId="0" xfId="0" applyFont="1" applyFill="1" applyAlignment="1">
      <alignment horizontal="justify" vertical="center"/>
    </xf>
    <xf numFmtId="0" fontId="23" fillId="0" borderId="0" xfId="0" applyFont="1" applyFill="1" applyAlignment="1">
      <alignment horizontal="justify" vertical="center" wrapText="1"/>
    </xf>
    <xf numFmtId="0" fontId="23" fillId="0" borderId="0" xfId="0" applyFont="1" applyBorder="1" applyAlignment="1">
      <alignment horizontal="justify" vertical="center"/>
    </xf>
    <xf numFmtId="0" fontId="23" fillId="0" borderId="0" xfId="0" applyFont="1" applyBorder="1" applyAlignment="1">
      <alignment horizontal="justify" vertical="center" wrapText="1"/>
    </xf>
    <xf numFmtId="0" fontId="55" fillId="0" borderId="10" xfId="0" applyFont="1" applyBorder="1"/>
    <xf numFmtId="0" fontId="27" fillId="0" borderId="10" xfId="0" applyFont="1" applyBorder="1"/>
    <xf numFmtId="176" fontId="27" fillId="0" borderId="14" xfId="0" applyNumberFormat="1" applyFont="1" applyBorder="1" applyAlignment="1">
      <alignment wrapText="1"/>
    </xf>
    <xf numFmtId="176" fontId="27" fillId="0" borderId="10" xfId="0" applyNumberFormat="1" applyFont="1" applyBorder="1" applyAlignment="1">
      <alignment wrapText="1"/>
    </xf>
    <xf numFmtId="176" fontId="27" fillId="0" borderId="0" xfId="0" applyNumberFormat="1" applyFont="1"/>
    <xf numFmtId="0" fontId="56" fillId="0" borderId="0" xfId="49" applyFont="1" applyAlignment="1"/>
    <xf numFmtId="0" fontId="57" fillId="0" borderId="0" xfId="49" applyFont="1"/>
    <xf numFmtId="0" fontId="56" fillId="0" borderId="0" xfId="49" applyFont="1" applyAlignment="1">
      <alignment horizontal="center"/>
    </xf>
    <xf numFmtId="0" fontId="57" fillId="0" borderId="0" xfId="49" applyFont="1" applyAlignment="1"/>
    <xf numFmtId="0" fontId="58" fillId="0" borderId="0" xfId="49" applyFont="1" applyAlignment="1"/>
    <xf numFmtId="0" fontId="59" fillId="0" borderId="0" xfId="49" applyFont="1" applyAlignment="1"/>
    <xf numFmtId="0" fontId="58" fillId="0" borderId="0" xfId="49" applyFont="1" applyAlignment="1">
      <alignment horizontal="justify"/>
    </xf>
    <xf numFmtId="0" fontId="58" fillId="0" borderId="0" xfId="49" applyFont="1" applyFill="1" applyAlignment="1"/>
    <xf numFmtId="0" fontId="57" fillId="0" borderId="0" xfId="49" applyFont="1" applyAlignment="1">
      <alignment vertical="top"/>
    </xf>
    <xf numFmtId="41" fontId="35" fillId="0" borderId="0" xfId="38" applyNumberFormat="1" applyFont="1" applyFill="1" applyAlignment="1" applyProtection="1">
      <alignment horizontal="right" vertical="top"/>
      <protection locked="0"/>
    </xf>
    <xf numFmtId="0" fontId="61" fillId="0" borderId="15" xfId="49" applyFont="1" applyBorder="1" applyAlignment="1">
      <alignment vertical="center"/>
    </xf>
    <xf numFmtId="0" fontId="59" fillId="0" borderId="15" xfId="49" applyFont="1" applyBorder="1" applyAlignment="1">
      <alignment horizontal="distributed" vertical="center" justifyLastLine="1"/>
    </xf>
    <xf numFmtId="0" fontId="57" fillId="0" borderId="0" xfId="49" applyFont="1" applyAlignment="1">
      <alignment vertical="center"/>
    </xf>
    <xf numFmtId="0" fontId="61" fillId="0" borderId="18" xfId="49" applyFont="1" applyBorder="1" applyAlignment="1">
      <alignment vertical="center"/>
    </xf>
    <xf numFmtId="0" fontId="59" fillId="0" borderId="32" xfId="49" applyFont="1" applyBorder="1" applyAlignment="1">
      <alignment horizontal="distributed" vertical="center" justifyLastLine="1"/>
    </xf>
    <xf numFmtId="0" fontId="59" fillId="0" borderId="20" xfId="49" applyFont="1" applyBorder="1" applyAlignment="1">
      <alignment horizontal="distributed" vertical="center" justifyLastLine="1"/>
    </xf>
    <xf numFmtId="0" fontId="59" fillId="0" borderId="19" xfId="49" applyFont="1" applyBorder="1" applyAlignment="1">
      <alignment horizontal="distributed" vertical="center" justifyLastLine="1"/>
    </xf>
    <xf numFmtId="0" fontId="59" fillId="0" borderId="17" xfId="49" applyFont="1" applyBorder="1" applyAlignment="1">
      <alignment horizontal="distributed" vertical="center" justifyLastLine="1"/>
    </xf>
    <xf numFmtId="0" fontId="59" fillId="0" borderId="21" xfId="49" applyFont="1" applyBorder="1" applyAlignment="1">
      <alignment horizontal="distributed" vertical="center" justifyLastLine="1"/>
    </xf>
    <xf numFmtId="0" fontId="59" fillId="0" borderId="34" xfId="49" applyFont="1" applyBorder="1" applyAlignment="1">
      <alignment horizontal="distributed" vertical="center" justifyLastLine="1"/>
    </xf>
    <xf numFmtId="0" fontId="62" fillId="0" borderId="0" xfId="49" applyFont="1" applyAlignment="1">
      <alignment vertical="center"/>
    </xf>
    <xf numFmtId="0" fontId="63" fillId="0" borderId="0" xfId="49" applyFont="1" applyAlignment="1">
      <alignment horizontal="justify" vertical="center" wrapText="1"/>
    </xf>
    <xf numFmtId="176" fontId="63" fillId="0" borderId="21" xfId="53" applyNumberFormat="1" applyFont="1" applyFill="1" applyBorder="1" applyAlignment="1">
      <alignment horizontal="right" vertical="center"/>
    </xf>
    <xf numFmtId="176" fontId="63" fillId="0" borderId="34" xfId="53" applyNumberFormat="1" applyFont="1" applyFill="1" applyBorder="1" applyAlignment="1">
      <alignment horizontal="right" vertical="center"/>
    </xf>
    <xf numFmtId="0" fontId="64" fillId="0" borderId="0" xfId="49" applyFont="1" applyAlignment="1">
      <alignment vertical="center"/>
    </xf>
    <xf numFmtId="0" fontId="59" fillId="0" borderId="0" xfId="49" applyFont="1" applyAlignment="1">
      <alignment vertical="center"/>
    </xf>
    <xf numFmtId="0" fontId="59" fillId="0" borderId="0" xfId="49" applyFont="1" applyAlignment="1">
      <alignment horizontal="distributed" vertical="center"/>
    </xf>
    <xf numFmtId="0" fontId="59" fillId="0" borderId="0" xfId="49" applyFont="1" applyAlignment="1">
      <alignment horizontal="justify" vertical="center" wrapText="1"/>
    </xf>
    <xf numFmtId="176" fontId="59" fillId="0" borderId="12" xfId="53" applyNumberFormat="1" applyFont="1" applyFill="1" applyBorder="1" applyAlignment="1">
      <alignment horizontal="right" vertical="center"/>
    </xf>
    <xf numFmtId="176" fontId="59" fillId="0" borderId="0" xfId="53" applyNumberFormat="1" applyFont="1" applyFill="1" applyBorder="1" applyAlignment="1">
      <alignment horizontal="right" vertical="center"/>
    </xf>
    <xf numFmtId="0" fontId="60" fillId="0" borderId="0" xfId="49" applyFont="1" applyAlignment="1">
      <alignment vertical="center"/>
    </xf>
    <xf numFmtId="0" fontId="59" fillId="0" borderId="0" xfId="49" applyFont="1" applyAlignment="1">
      <alignment vertical="center" shrinkToFit="1"/>
    </xf>
    <xf numFmtId="0" fontId="59" fillId="0" borderId="0" xfId="49" applyFont="1" applyFill="1" applyAlignment="1">
      <alignment vertical="center"/>
    </xf>
    <xf numFmtId="0" fontId="59" fillId="0" borderId="0" xfId="49" applyFont="1" applyFill="1" applyAlignment="1">
      <alignment horizontal="distributed" vertical="center"/>
    </xf>
    <xf numFmtId="0" fontId="59" fillId="0" borderId="0" xfId="49" applyFont="1" applyFill="1" applyAlignment="1">
      <alignment horizontal="justify" vertical="center" wrapText="1"/>
    </xf>
    <xf numFmtId="0" fontId="60" fillId="0" borderId="0" xfId="49" applyFont="1" applyFill="1" applyAlignment="1">
      <alignment vertical="center"/>
    </xf>
    <xf numFmtId="0" fontId="57" fillId="0" borderId="10" xfId="49" applyFont="1" applyBorder="1" applyAlignment="1">
      <alignment vertical="center"/>
    </xf>
    <xf numFmtId="0" fontId="57" fillId="0" borderId="10" xfId="49" applyFont="1" applyBorder="1" applyAlignment="1">
      <alignment vertical="center" wrapText="1"/>
    </xf>
    <xf numFmtId="176" fontId="59" fillId="0" borderId="14" xfId="49" applyNumberFormat="1" applyFont="1" applyFill="1" applyBorder="1" applyAlignment="1">
      <alignment horizontal="right" vertical="center"/>
    </xf>
    <xf numFmtId="176" fontId="59" fillId="0" borderId="10" xfId="49" applyNumberFormat="1" applyFont="1" applyFill="1" applyBorder="1" applyAlignment="1">
      <alignment horizontal="right" vertical="center"/>
    </xf>
    <xf numFmtId="0" fontId="60" fillId="0" borderId="10" xfId="49" applyFont="1" applyBorder="1" applyAlignment="1">
      <alignment horizontal="right" vertical="center" wrapText="1"/>
    </xf>
    <xf numFmtId="0" fontId="60" fillId="0" borderId="0" xfId="49" applyFont="1"/>
    <xf numFmtId="176" fontId="57" fillId="0" borderId="0" xfId="49" applyNumberFormat="1" applyFont="1"/>
    <xf numFmtId="0" fontId="21" fillId="0" borderId="36" xfId="0" applyFont="1" applyBorder="1" applyAlignment="1">
      <alignment horizontal="distributed" vertical="center" justifyLastLine="1"/>
    </xf>
    <xf numFmtId="0" fontId="21" fillId="0" borderId="19" xfId="0" applyFont="1" applyBorder="1" applyAlignment="1">
      <alignment horizontal="distributed" vertical="center" justifyLastLine="1"/>
    </xf>
    <xf numFmtId="0" fontId="21" fillId="0" borderId="37" xfId="0" applyFont="1" applyBorder="1" applyAlignment="1">
      <alignment horizontal="distributed" vertical="center" justifyLastLine="1"/>
    </xf>
    <xf numFmtId="0" fontId="25" fillId="0" borderId="0" xfId="0" applyFont="1" applyBorder="1" applyAlignment="1">
      <alignment horizontal="distributed" vertical="center"/>
    </xf>
    <xf numFmtId="176" fontId="25" fillId="0" borderId="21" xfId="0" applyNumberFormat="1" applyFont="1" applyBorder="1" applyAlignment="1">
      <alignment vertical="center"/>
    </xf>
    <xf numFmtId="176" fontId="25" fillId="0" borderId="34" xfId="0" applyNumberFormat="1" applyFont="1" applyBorder="1" applyAlignment="1">
      <alignment vertical="center"/>
    </xf>
    <xf numFmtId="176" fontId="25" fillId="0" borderId="34" xfId="0" applyNumberFormat="1" applyFont="1" applyBorder="1" applyAlignment="1">
      <alignment horizontal="right" vertical="center"/>
    </xf>
    <xf numFmtId="176" fontId="25" fillId="0" borderId="38" xfId="0" applyNumberFormat="1" applyFont="1" applyBorder="1" applyAlignment="1">
      <alignment horizontal="right" vertical="center"/>
    </xf>
    <xf numFmtId="0" fontId="27" fillId="0" borderId="0" xfId="0" applyFont="1" applyBorder="1" applyAlignment="1">
      <alignment vertical="center"/>
    </xf>
    <xf numFmtId="0" fontId="27" fillId="0" borderId="21" xfId="0" applyFont="1" applyBorder="1" applyAlignment="1">
      <alignment vertical="center"/>
    </xf>
    <xf numFmtId="0" fontId="27" fillId="0" borderId="12" xfId="0" applyFont="1" applyBorder="1" applyAlignment="1">
      <alignment vertical="center"/>
    </xf>
    <xf numFmtId="0" fontId="26" fillId="0" borderId="0" xfId="0" applyFont="1" applyBorder="1" applyAlignment="1">
      <alignment horizontal="distributed" vertical="center"/>
    </xf>
    <xf numFmtId="176" fontId="26" fillId="0" borderId="12" xfId="0" applyNumberFormat="1" applyFont="1" applyFill="1" applyBorder="1"/>
    <xf numFmtId="176" fontId="26" fillId="0" borderId="0" xfId="0" applyNumberFormat="1" applyFont="1" applyFill="1" applyBorder="1"/>
    <xf numFmtId="176" fontId="26" fillId="0" borderId="39" xfId="0" applyNumberFormat="1" applyFont="1" applyFill="1" applyBorder="1"/>
    <xf numFmtId="176" fontId="25" fillId="0" borderId="0" xfId="0" applyNumberFormat="1" applyFont="1" applyFill="1" applyBorder="1" applyAlignment="1">
      <alignment vertical="center"/>
    </xf>
    <xf numFmtId="0" fontId="21" fillId="0" borderId="0" xfId="0" applyFont="1" applyFill="1" applyBorder="1" applyAlignment="1">
      <alignment horizontal="distributed" vertical="center"/>
    </xf>
    <xf numFmtId="185" fontId="21" fillId="0" borderId="0" xfId="0" quotePrefix="1" applyNumberFormat="1" applyFont="1" applyFill="1" applyBorder="1" applyAlignment="1">
      <alignment horizontal="right" vertical="center"/>
    </xf>
    <xf numFmtId="176" fontId="25" fillId="0" borderId="0" xfId="0" applyNumberFormat="1" applyFont="1" applyAlignment="1">
      <alignment vertical="center"/>
    </xf>
    <xf numFmtId="176" fontId="21" fillId="0" borderId="39" xfId="0" applyNumberFormat="1" applyFont="1" applyFill="1" applyBorder="1" applyAlignment="1">
      <alignment horizontal="right" vertical="center"/>
    </xf>
    <xf numFmtId="0" fontId="21" fillId="0" borderId="0" xfId="0" applyFont="1" applyBorder="1" applyAlignment="1">
      <alignment horizontal="distributed"/>
    </xf>
    <xf numFmtId="176" fontId="21" fillId="0" borderId="39" xfId="0" applyNumberFormat="1" applyFont="1" applyFill="1" applyBorder="1" applyAlignment="1">
      <alignment horizontal="right"/>
    </xf>
    <xf numFmtId="176" fontId="21" fillId="0" borderId="0" xfId="0" applyNumberFormat="1" applyFont="1" applyFill="1" applyBorder="1" applyAlignment="1">
      <alignment horizontal="right"/>
    </xf>
    <xf numFmtId="0" fontId="0" fillId="0" borderId="0" xfId="0" applyAlignment="1">
      <alignment vertical="center"/>
    </xf>
    <xf numFmtId="0" fontId="27" fillId="0" borderId="10" xfId="0" applyFont="1" applyBorder="1" applyAlignment="1">
      <alignment vertical="center"/>
    </xf>
    <xf numFmtId="0" fontId="27" fillId="0" borderId="11" xfId="0" applyFont="1" applyBorder="1" applyAlignment="1">
      <alignment vertical="center"/>
    </xf>
    <xf numFmtId="176" fontId="27" fillId="0" borderId="10" xfId="0" applyNumberFormat="1" applyFont="1" applyFill="1" applyBorder="1" applyAlignment="1">
      <alignment vertical="center"/>
    </xf>
    <xf numFmtId="176" fontId="27" fillId="0" borderId="14" xfId="0" applyNumberFormat="1" applyFont="1" applyFill="1" applyBorder="1" applyAlignment="1">
      <alignment vertical="center"/>
    </xf>
    <xf numFmtId="176" fontId="27" fillId="0" borderId="40" xfId="0" applyNumberFormat="1" applyFont="1" applyFill="1" applyBorder="1" applyAlignment="1">
      <alignment vertical="center"/>
    </xf>
    <xf numFmtId="0" fontId="27" fillId="0" borderId="15" xfId="0" applyFont="1" applyBorder="1"/>
    <xf numFmtId="0" fontId="21" fillId="0" borderId="0" xfId="0" applyFont="1" applyAlignment="1">
      <alignment horizontal="center" vertical="center"/>
    </xf>
    <xf numFmtId="0" fontId="21" fillId="0" borderId="20" xfId="0" applyFont="1" applyBorder="1" applyAlignment="1">
      <alignment horizontal="distributed" vertical="center" justifyLastLine="1"/>
    </xf>
    <xf numFmtId="0" fontId="21" fillId="0" borderId="22" xfId="0" applyFont="1" applyBorder="1" applyAlignment="1">
      <alignment horizontal="distributed" vertical="center" justifyLastLine="1"/>
    </xf>
    <xf numFmtId="0" fontId="21" fillId="0" borderId="34" xfId="0" applyFont="1" applyBorder="1" applyAlignment="1">
      <alignment horizontal="distributed" vertical="center" justifyLastLine="1"/>
    </xf>
    <xf numFmtId="0" fontId="25" fillId="0" borderId="34" xfId="0" applyFont="1" applyBorder="1" applyAlignment="1">
      <alignment horizontal="center" vertical="distributed" textRotation="255" justifyLastLine="1"/>
    </xf>
    <xf numFmtId="0" fontId="26" fillId="0" borderId="34" xfId="0" applyFont="1" applyBorder="1" applyAlignment="1">
      <alignment horizontal="distributed"/>
    </xf>
    <xf numFmtId="176" fontId="26" fillId="0" borderId="21" xfId="0" applyNumberFormat="1" applyFont="1" applyFill="1" applyBorder="1" applyAlignment="1"/>
    <xf numFmtId="176" fontId="26" fillId="0" borderId="34" xfId="0" applyNumberFormat="1" applyFont="1" applyFill="1" applyBorder="1" applyAlignment="1"/>
    <xf numFmtId="176" fontId="25" fillId="0" borderId="0" xfId="0" applyNumberFormat="1" applyFont="1"/>
    <xf numFmtId="0" fontId="21" fillId="0" borderId="0" xfId="0" applyFont="1" applyBorder="1" applyAlignment="1">
      <alignment horizontal="center" vertical="distributed" justifyLastLine="1"/>
    </xf>
    <xf numFmtId="176" fontId="21" fillId="0" borderId="0" xfId="0" applyNumberFormat="1" applyFont="1" applyAlignment="1">
      <alignment vertical="center"/>
    </xf>
    <xf numFmtId="176" fontId="21" fillId="0" borderId="0" xfId="0" applyNumberFormat="1" applyFont="1" applyFill="1" applyAlignment="1">
      <alignment vertical="center"/>
    </xf>
    <xf numFmtId="0" fontId="66" fillId="0" borderId="0" xfId="0" applyFont="1" applyAlignment="1">
      <alignment vertical="center"/>
    </xf>
    <xf numFmtId="176" fontId="21" fillId="0" borderId="14" xfId="0" applyNumberFormat="1" applyFont="1" applyBorder="1" applyAlignment="1">
      <alignment vertical="center"/>
    </xf>
    <xf numFmtId="176" fontId="21" fillId="0" borderId="10" xfId="0" applyNumberFormat="1" applyFont="1" applyBorder="1" applyAlignment="1">
      <alignment vertical="center"/>
    </xf>
    <xf numFmtId="0" fontId="66" fillId="0" borderId="0" xfId="0" applyFont="1"/>
    <xf numFmtId="0" fontId="21" fillId="0" borderId="15" xfId="0" applyFont="1" applyBorder="1" applyAlignment="1">
      <alignment vertical="center"/>
    </xf>
    <xf numFmtId="0" fontId="26" fillId="0" borderId="0" xfId="0" applyFont="1" applyBorder="1" applyAlignment="1">
      <alignment horizontal="distributed" vertical="center" justifyLastLine="1"/>
    </xf>
    <xf numFmtId="0" fontId="26" fillId="0" borderId="21" xfId="0" applyFont="1" applyBorder="1" applyAlignment="1">
      <alignment horizontal="distributed" vertical="center" justifyLastLine="1"/>
    </xf>
    <xf numFmtId="0" fontId="26" fillId="0" borderId="12" xfId="0" applyFont="1" applyBorder="1" applyAlignment="1">
      <alignment horizontal="distributed" vertical="center" justifyLastLine="1"/>
    </xf>
    <xf numFmtId="176" fontId="100" fillId="0" borderId="12" xfId="0" applyNumberFormat="1" applyFont="1" applyFill="1" applyBorder="1" applyAlignment="1">
      <alignment vertical="center"/>
    </xf>
    <xf numFmtId="176" fontId="100" fillId="0" borderId="0" xfId="0" applyNumberFormat="1" applyFont="1" applyFill="1" applyBorder="1" applyAlignment="1">
      <alignment vertical="center"/>
    </xf>
    <xf numFmtId="0" fontId="21" fillId="0" borderId="10" xfId="0" applyFont="1" applyBorder="1" applyAlignment="1">
      <alignment horizontal="center" vertical="distributed" textRotation="255" justifyLastLine="1"/>
    </xf>
    <xf numFmtId="176" fontId="21" fillId="0" borderId="14" xfId="0" applyNumberFormat="1" applyFont="1" applyBorder="1"/>
    <xf numFmtId="176" fontId="21" fillId="0" borderId="10" xfId="0" applyNumberFormat="1" applyFont="1" applyBorder="1"/>
    <xf numFmtId="0" fontId="26" fillId="0" borderId="22" xfId="0" applyFont="1" applyBorder="1" applyAlignment="1">
      <alignment horizontal="distributed"/>
    </xf>
    <xf numFmtId="176" fontId="26" fillId="0" borderId="21" xfId="0" applyNumberFormat="1" applyFont="1" applyFill="1" applyBorder="1" applyAlignment="1">
      <alignment horizontal="right"/>
    </xf>
    <xf numFmtId="176" fontId="26" fillId="0" borderId="34" xfId="0" applyNumberFormat="1" applyFont="1" applyFill="1" applyBorder="1" applyAlignment="1">
      <alignment horizontal="right"/>
    </xf>
    <xf numFmtId="0" fontId="25" fillId="0" borderId="0" xfId="0" applyFont="1" applyFill="1"/>
    <xf numFmtId="0" fontId="21" fillId="0" borderId="13" xfId="0" applyFont="1" applyBorder="1" applyAlignment="1">
      <alignment horizontal="distributed"/>
    </xf>
    <xf numFmtId="176" fontId="21" fillId="0" borderId="12" xfId="0" applyNumberFormat="1" applyFont="1" applyFill="1" applyBorder="1" applyAlignment="1">
      <alignment horizontal="right"/>
    </xf>
    <xf numFmtId="176" fontId="26" fillId="0" borderId="12" xfId="0" applyNumberFormat="1" applyFont="1" applyFill="1" applyBorder="1" applyAlignment="1">
      <alignment horizontal="right"/>
    </xf>
    <xf numFmtId="0" fontId="21" fillId="0" borderId="13" xfId="0" applyFont="1" applyBorder="1" applyAlignment="1">
      <alignment horizontal="distributed" vertical="center"/>
    </xf>
    <xf numFmtId="0" fontId="66" fillId="0" borderId="0" xfId="0" applyFont="1" applyFill="1" applyAlignment="1">
      <alignment vertical="center"/>
    </xf>
    <xf numFmtId="0" fontId="21" fillId="0" borderId="13" xfId="0" applyFont="1" applyFill="1" applyBorder="1" applyAlignment="1">
      <alignment horizontal="distributed" vertical="center"/>
    </xf>
    <xf numFmtId="0" fontId="21" fillId="0" borderId="10" xfId="0" applyFont="1" applyBorder="1" applyAlignment="1">
      <alignment horizontal="distributed" vertical="center"/>
    </xf>
    <xf numFmtId="0" fontId="21" fillId="0" borderId="11" xfId="0" applyFont="1" applyBorder="1" applyAlignment="1">
      <alignment horizontal="distributed" vertical="center"/>
    </xf>
    <xf numFmtId="0" fontId="21" fillId="0" borderId="14" xfId="0" applyFont="1" applyFill="1" applyBorder="1" applyAlignment="1">
      <alignment vertical="center" wrapText="1"/>
    </xf>
    <xf numFmtId="176" fontId="21" fillId="0" borderId="14" xfId="0" applyNumberFormat="1" applyFont="1" applyFill="1" applyBorder="1" applyAlignment="1">
      <alignment vertical="center" wrapText="1"/>
    </xf>
    <xf numFmtId="176" fontId="21" fillId="0" borderId="10" xfId="0" applyNumberFormat="1" applyFont="1" applyFill="1" applyBorder="1" applyAlignment="1">
      <alignment vertical="center" wrapText="1"/>
    </xf>
    <xf numFmtId="0" fontId="21" fillId="0" borderId="0" xfId="0" applyFont="1" applyFill="1" applyAlignment="1"/>
    <xf numFmtId="176" fontId="21" fillId="0" borderId="0" xfId="0" applyNumberFormat="1" applyFont="1" applyFill="1" applyAlignment="1"/>
    <xf numFmtId="0" fontId="21" fillId="0" borderId="21" xfId="0" applyFont="1" applyBorder="1" applyAlignment="1">
      <alignment horizontal="distributed" vertical="center" justifyLastLine="1"/>
    </xf>
    <xf numFmtId="176" fontId="21" fillId="0" borderId="41" xfId="0" applyNumberFormat="1" applyFont="1" applyBorder="1" applyAlignment="1">
      <alignment horizontal="right" vertical="center"/>
    </xf>
    <xf numFmtId="176" fontId="21" fillId="0" borderId="10" xfId="0" applyNumberFormat="1" applyFont="1" applyBorder="1" applyAlignment="1">
      <alignment horizontal="right" vertical="center"/>
    </xf>
    <xf numFmtId="0" fontId="21" fillId="0" borderId="15" xfId="0" applyFont="1" applyBorder="1" applyAlignment="1">
      <alignment horizontal="left" vertical="center"/>
    </xf>
    <xf numFmtId="0" fontId="28" fillId="0" borderId="0" xfId="50" applyFont="1" applyFill="1" applyAlignment="1"/>
    <xf numFmtId="0" fontId="39" fillId="0" borderId="0" xfId="50" applyFont="1" applyFill="1" applyAlignment="1"/>
    <xf numFmtId="0" fontId="23" fillId="0" borderId="0" xfId="50" applyFont="1" applyFill="1"/>
    <xf numFmtId="0" fontId="21" fillId="0" borderId="0" xfId="50" applyFont="1" applyFill="1" applyAlignment="1">
      <alignment vertical="center"/>
    </xf>
    <xf numFmtId="0" fontId="21" fillId="0" borderId="0" xfId="50" applyFont="1" applyFill="1" applyAlignment="1">
      <alignment horizontal="right" vertical="center"/>
    </xf>
    <xf numFmtId="0" fontId="23" fillId="0" borderId="23" xfId="50" applyFont="1" applyFill="1" applyBorder="1" applyAlignment="1">
      <alignment horizontal="center" vertical="center" shrinkToFit="1"/>
    </xf>
    <xf numFmtId="0" fontId="23" fillId="0" borderId="29" xfId="50" applyFont="1" applyFill="1" applyBorder="1" applyAlignment="1">
      <alignment horizontal="center" vertical="center" shrinkToFit="1"/>
    </xf>
    <xf numFmtId="0" fontId="21" fillId="0" borderId="29" xfId="50" applyFont="1" applyFill="1" applyBorder="1" applyAlignment="1">
      <alignment horizontal="center" vertical="center" shrinkToFit="1"/>
    </xf>
    <xf numFmtId="0" fontId="21" fillId="0" borderId="0" xfId="50" applyFont="1" applyFill="1" applyAlignment="1">
      <alignment shrinkToFit="1"/>
    </xf>
    <xf numFmtId="0" fontId="23" fillId="0" borderId="25" xfId="50" applyFont="1" applyFill="1" applyBorder="1" applyAlignment="1">
      <alignment horizontal="center" vertical="center" shrinkToFit="1"/>
    </xf>
    <xf numFmtId="0" fontId="23" fillId="0" borderId="33" xfId="50" applyFont="1" applyFill="1" applyBorder="1" applyAlignment="1">
      <alignment horizontal="center" vertical="center" shrinkToFit="1"/>
    </xf>
    <xf numFmtId="0" fontId="23" fillId="0" borderId="12" xfId="50" applyFont="1" applyFill="1" applyBorder="1" applyAlignment="1">
      <alignment horizontal="center" vertical="center" shrinkToFit="1"/>
    </xf>
    <xf numFmtId="0" fontId="23" fillId="0" borderId="0" xfId="50" applyFont="1" applyFill="1" applyBorder="1" applyAlignment="1">
      <alignment horizontal="right" vertical="center"/>
    </xf>
    <xf numFmtId="0" fontId="23" fillId="0" borderId="0" xfId="50" applyFont="1" applyFill="1" applyBorder="1" applyAlignment="1">
      <alignment horizontal="justify" vertical="center" wrapText="1"/>
    </xf>
    <xf numFmtId="182" fontId="23" fillId="0" borderId="12" xfId="50" applyNumberFormat="1" applyFont="1" applyBorder="1" applyAlignment="1">
      <alignment horizontal="right" vertical="center"/>
    </xf>
    <xf numFmtId="182" fontId="23" fillId="0" borderId="0" xfId="50" applyNumberFormat="1" applyFont="1" applyAlignment="1">
      <alignment horizontal="right" vertical="center"/>
    </xf>
    <xf numFmtId="182" fontId="23" fillId="0" borderId="39" xfId="50" applyNumberFormat="1" applyFont="1" applyBorder="1" applyAlignment="1">
      <alignment horizontal="right" vertical="center"/>
    </xf>
    <xf numFmtId="0" fontId="23" fillId="0" borderId="38" xfId="50" applyFont="1" applyBorder="1" applyAlignment="1">
      <alignment horizontal="right" vertical="center"/>
    </xf>
    <xf numFmtId="0" fontId="23" fillId="0" borderId="0" xfId="50" applyFont="1" applyAlignment="1">
      <alignment horizontal="center" vertical="center"/>
    </xf>
    <xf numFmtId="0" fontId="23" fillId="0" borderId="0" xfId="50" applyFont="1" applyAlignment="1">
      <alignment horizontal="justify" vertical="center"/>
    </xf>
    <xf numFmtId="176" fontId="23" fillId="0" borderId="21" xfId="50" applyNumberFormat="1" applyFont="1" applyBorder="1" applyAlignment="1">
      <alignment horizontal="right" vertical="center"/>
    </xf>
    <xf numFmtId="176" fontId="23" fillId="0" borderId="34" xfId="50" applyNumberFormat="1" applyFont="1" applyBorder="1" applyAlignment="1">
      <alignment horizontal="right" vertical="center"/>
    </xf>
    <xf numFmtId="0" fontId="23" fillId="0" borderId="0" xfId="50" applyFont="1" applyAlignment="1">
      <alignment horizontal="center"/>
    </xf>
    <xf numFmtId="176" fontId="23" fillId="0" borderId="12" xfId="50" applyNumberFormat="1" applyFont="1" applyBorder="1" applyAlignment="1">
      <alignment horizontal="right" vertical="center"/>
    </xf>
    <xf numFmtId="176" fontId="23" fillId="0" borderId="0" xfId="50" applyNumberFormat="1" applyFont="1" applyAlignment="1">
      <alignment horizontal="right" vertical="center"/>
    </xf>
    <xf numFmtId="0" fontId="25" fillId="0" borderId="0" xfId="50" applyFont="1" applyFill="1" applyAlignment="1">
      <alignment vertical="center"/>
    </xf>
    <xf numFmtId="0" fontId="54" fillId="0" borderId="0" xfId="50" applyFont="1" applyAlignment="1">
      <alignment horizontal="right" vertical="center"/>
    </xf>
    <xf numFmtId="0" fontId="48" fillId="0" borderId="0" xfId="50" applyFont="1" applyAlignment="1">
      <alignment horizontal="justify" vertical="center"/>
    </xf>
    <xf numFmtId="0" fontId="48" fillId="0" borderId="0" xfId="50" applyFont="1" applyFill="1" applyBorder="1" applyAlignment="1">
      <alignment horizontal="right" vertical="center"/>
    </xf>
    <xf numFmtId="0" fontId="48" fillId="0" borderId="0" xfId="50" applyFont="1" applyFill="1" applyBorder="1" applyAlignment="1">
      <alignment horizontal="justify" vertical="center" wrapText="1"/>
    </xf>
    <xf numFmtId="182" fontId="48" fillId="0" borderId="12" xfId="50" applyNumberFormat="1" applyFont="1" applyBorder="1" applyAlignment="1">
      <alignment horizontal="right" vertical="center"/>
    </xf>
    <xf numFmtId="182" fontId="48" fillId="0" borderId="0" xfId="50" applyNumberFormat="1" applyFont="1" applyAlignment="1">
      <alignment horizontal="right" vertical="center"/>
    </xf>
    <xf numFmtId="182" fontId="48" fillId="0" borderId="39" xfId="50" applyNumberFormat="1" applyFont="1" applyBorder="1" applyAlignment="1">
      <alignment horizontal="right" vertical="center"/>
    </xf>
    <xf numFmtId="0" fontId="23" fillId="0" borderId="0" xfId="50" applyFont="1" applyAlignment="1">
      <alignment horizontal="right" vertical="center"/>
    </xf>
    <xf numFmtId="0" fontId="48" fillId="0" borderId="0" xfId="50" applyFont="1" applyAlignment="1">
      <alignment horizontal="center" vertical="center"/>
    </xf>
    <xf numFmtId="176" fontId="48" fillId="0" borderId="12" xfId="50" applyNumberFormat="1" applyFont="1" applyBorder="1" applyAlignment="1">
      <alignment horizontal="right" vertical="center"/>
    </xf>
    <xf numFmtId="176" fontId="48" fillId="0" borderId="0" xfId="50" applyNumberFormat="1" applyFont="1" applyAlignment="1">
      <alignment horizontal="right" vertical="center"/>
    </xf>
    <xf numFmtId="176" fontId="23" fillId="0" borderId="39" xfId="50" applyNumberFormat="1" applyFont="1" applyBorder="1" applyAlignment="1">
      <alignment horizontal="right" vertical="center"/>
    </xf>
    <xf numFmtId="176" fontId="48" fillId="0" borderId="39" xfId="50" applyNumberFormat="1" applyFont="1" applyBorder="1" applyAlignment="1">
      <alignment horizontal="right" vertical="center"/>
    </xf>
    <xf numFmtId="0" fontId="21" fillId="0" borderId="0" xfId="50" applyFont="1" applyFill="1" applyBorder="1" applyAlignment="1">
      <alignment vertical="center"/>
    </xf>
    <xf numFmtId="0" fontId="21" fillId="0" borderId="10" xfId="50" applyFont="1" applyFill="1" applyBorder="1" applyAlignment="1">
      <alignment horizontal="center" vertical="center"/>
    </xf>
    <xf numFmtId="0" fontId="21" fillId="0" borderId="10" xfId="50" applyFont="1" applyFill="1" applyBorder="1" applyAlignment="1">
      <alignment horizontal="justify" vertical="center" wrapText="1"/>
    </xf>
    <xf numFmtId="176" fontId="21" fillId="0" borderId="14" xfId="50" applyNumberFormat="1" applyFont="1" applyFill="1" applyBorder="1" applyAlignment="1">
      <alignment horizontal="right" vertical="center"/>
    </xf>
    <xf numFmtId="176" fontId="21" fillId="0" borderId="10" xfId="50" applyNumberFormat="1" applyFont="1" applyFill="1" applyBorder="1" applyAlignment="1">
      <alignment horizontal="right" vertical="center"/>
    </xf>
    <xf numFmtId="176" fontId="21" fillId="0" borderId="40" xfId="50" applyNumberFormat="1" applyFont="1" applyFill="1" applyBorder="1" applyAlignment="1">
      <alignment horizontal="right" vertical="center"/>
    </xf>
    <xf numFmtId="0" fontId="21" fillId="0" borderId="10" xfId="50" applyFont="1" applyFill="1" applyBorder="1" applyAlignment="1">
      <alignment horizontal="right" vertical="center"/>
    </xf>
    <xf numFmtId="0" fontId="26" fillId="0" borderId="10" xfId="50" applyFont="1" applyFill="1" applyBorder="1" applyAlignment="1">
      <alignment horizontal="center" vertical="center"/>
    </xf>
    <xf numFmtId="0" fontId="26" fillId="0" borderId="10" xfId="50" applyFont="1" applyFill="1" applyBorder="1" applyAlignment="1">
      <alignment horizontal="justify" vertical="center"/>
    </xf>
    <xf numFmtId="176" fontId="26" fillId="0" borderId="14" xfId="50" applyNumberFormat="1" applyFont="1" applyFill="1" applyBorder="1" applyAlignment="1">
      <alignment horizontal="right" vertical="center"/>
    </xf>
    <xf numFmtId="176" fontId="26" fillId="0" borderId="10" xfId="50" applyNumberFormat="1" applyFont="1" applyFill="1" applyBorder="1" applyAlignment="1">
      <alignment horizontal="right" vertical="center"/>
    </xf>
    <xf numFmtId="0" fontId="21" fillId="0" borderId="15" xfId="50" applyFont="1" applyFill="1" applyBorder="1" applyAlignment="1">
      <alignment vertical="center"/>
    </xf>
    <xf numFmtId="0" fontId="21" fillId="0" borderId="0" xfId="50" applyFont="1" applyFill="1" applyBorder="1" applyAlignment="1">
      <alignment horizontal="center" vertical="center"/>
    </xf>
    <xf numFmtId="0" fontId="21" fillId="0" borderId="0" xfId="50" applyFont="1" applyFill="1" applyBorder="1" applyAlignment="1">
      <alignment horizontal="justify" vertical="center" wrapText="1"/>
    </xf>
    <xf numFmtId="176" fontId="21" fillId="0" borderId="12" xfId="50" applyNumberFormat="1" applyFont="1" applyFill="1" applyBorder="1" applyAlignment="1">
      <alignment horizontal="right" vertical="center"/>
    </xf>
    <xf numFmtId="176" fontId="21" fillId="0" borderId="0" xfId="50" applyNumberFormat="1" applyFont="1" applyFill="1" applyBorder="1" applyAlignment="1">
      <alignment horizontal="right" vertical="center"/>
    </xf>
    <xf numFmtId="176" fontId="36" fillId="0" borderId="0" xfId="50" applyNumberFormat="1" applyFont="1" applyFill="1"/>
    <xf numFmtId="0" fontId="28" fillId="0" borderId="0" xfId="50" applyFont="1" applyAlignment="1"/>
    <xf numFmtId="0" fontId="39" fillId="0" borderId="0" xfId="50" applyFont="1" applyAlignment="1"/>
    <xf numFmtId="0" fontId="36" fillId="0" borderId="0" xfId="50" applyFont="1"/>
    <xf numFmtId="0" fontId="36" fillId="0" borderId="0" xfId="50" applyFont="1" applyAlignment="1"/>
    <xf numFmtId="0" fontId="22" fillId="0" borderId="0" xfId="50" applyFont="1" applyAlignment="1"/>
    <xf numFmtId="0" fontId="23" fillId="0" borderId="0" xfId="50" applyFont="1" applyAlignment="1">
      <alignment wrapText="1"/>
    </xf>
    <xf numFmtId="0" fontId="23" fillId="0" borderId="0" xfId="50" applyFont="1" applyAlignment="1"/>
    <xf numFmtId="0" fontId="67" fillId="0" borderId="0" xfId="50" applyFont="1"/>
    <xf numFmtId="0" fontId="21" fillId="0" borderId="0" xfId="50" applyFont="1" applyAlignment="1">
      <alignment vertical="center"/>
    </xf>
    <xf numFmtId="0" fontId="21" fillId="0" borderId="0" xfId="50" applyFont="1" applyAlignment="1">
      <alignment horizontal="right" vertical="center"/>
    </xf>
    <xf numFmtId="0" fontId="21" fillId="0" borderId="15" xfId="50" applyFont="1" applyBorder="1" applyAlignment="1">
      <alignment horizontal="distributed" vertical="center" justifyLastLine="1"/>
    </xf>
    <xf numFmtId="0" fontId="21" fillId="0" borderId="31" xfId="50" applyFont="1" applyBorder="1" applyAlignment="1">
      <alignment horizontal="distributed" vertical="center" justifyLastLine="1"/>
    </xf>
    <xf numFmtId="0" fontId="21" fillId="0" borderId="29" xfId="50" applyFont="1" applyBorder="1" applyAlignment="1">
      <alignment horizontal="distributed" vertical="center" justifyLastLine="1"/>
    </xf>
    <xf numFmtId="0" fontId="21" fillId="0" borderId="23" xfId="50" applyFont="1" applyBorder="1" applyAlignment="1">
      <alignment horizontal="distributed" vertical="center" justifyLastLine="1"/>
    </xf>
    <xf numFmtId="0" fontId="21" fillId="0" borderId="0" xfId="50" applyFont="1" applyBorder="1" applyAlignment="1">
      <alignment vertical="top"/>
    </xf>
    <xf numFmtId="0" fontId="21" fillId="0" borderId="0" xfId="50" applyFont="1" applyAlignment="1">
      <alignment wrapText="1"/>
    </xf>
    <xf numFmtId="0" fontId="21" fillId="0" borderId="0" xfId="50" applyFont="1"/>
    <xf numFmtId="0" fontId="21" fillId="0" borderId="18" xfId="50" applyFont="1" applyBorder="1" applyAlignment="1">
      <alignment horizontal="distributed" vertical="center" justifyLastLine="1"/>
    </xf>
    <xf numFmtId="0" fontId="21" fillId="0" borderId="32" xfId="50" applyFont="1" applyBorder="1" applyAlignment="1">
      <alignment horizontal="distributed" vertical="center" justifyLastLine="1"/>
    </xf>
    <xf numFmtId="0" fontId="21" fillId="0" borderId="33" xfId="50" applyFont="1" applyBorder="1" applyAlignment="1">
      <alignment horizontal="distributed" vertical="center" justifyLastLine="1"/>
    </xf>
    <xf numFmtId="0" fontId="21" fillId="0" borderId="19" xfId="50" applyFont="1" applyBorder="1" applyAlignment="1">
      <alignment horizontal="distributed" vertical="center" justifyLastLine="1"/>
    </xf>
    <xf numFmtId="0" fontId="21" fillId="0" borderId="25" xfId="50" applyFont="1" applyBorder="1" applyAlignment="1">
      <alignment horizontal="distributed" vertical="center" justifyLastLine="1"/>
    </xf>
    <xf numFmtId="0" fontId="21" fillId="0" borderId="0" xfId="50" applyFont="1" applyBorder="1" applyAlignment="1">
      <alignment horizontal="right" vertical="center"/>
    </xf>
    <xf numFmtId="176" fontId="21" fillId="0" borderId="12" xfId="50" applyNumberFormat="1" applyFont="1" applyBorder="1" applyAlignment="1">
      <alignment horizontal="right" vertical="center"/>
    </xf>
    <xf numFmtId="176" fontId="21" fillId="0" borderId="0" xfId="50" applyNumberFormat="1" applyFont="1" applyAlignment="1">
      <alignment horizontal="right" vertical="center"/>
    </xf>
    <xf numFmtId="0" fontId="25" fillId="0" borderId="0" xfId="50" applyFont="1" applyAlignment="1">
      <alignment vertical="center"/>
    </xf>
    <xf numFmtId="0" fontId="26" fillId="0" borderId="0" xfId="50" applyFont="1" applyBorder="1" applyAlignment="1">
      <alignment horizontal="right" vertical="center"/>
    </xf>
    <xf numFmtId="176" fontId="26" fillId="0" borderId="12" xfId="50" applyNumberFormat="1" applyFont="1" applyBorder="1" applyAlignment="1">
      <alignment horizontal="right" vertical="center"/>
    </xf>
    <xf numFmtId="176" fontId="26" fillId="0" borderId="0" xfId="50" applyNumberFormat="1" applyFont="1" applyAlignment="1">
      <alignment horizontal="right" vertical="center"/>
    </xf>
    <xf numFmtId="0" fontId="21" fillId="0" borderId="0" xfId="50" applyFont="1" applyBorder="1" applyAlignment="1">
      <alignment horizontal="center" vertical="center"/>
    </xf>
    <xf numFmtId="0" fontId="21" fillId="0" borderId="0" xfId="50" applyFont="1" applyBorder="1" applyAlignment="1">
      <alignment horizontal="distributed" vertical="center"/>
    </xf>
    <xf numFmtId="0" fontId="21" fillId="0" borderId="0" xfId="50" applyFont="1" applyBorder="1" applyAlignment="1">
      <alignment horizontal="distributed" vertical="top"/>
    </xf>
    <xf numFmtId="176" fontId="21" fillId="0" borderId="12" xfId="50" applyNumberFormat="1" applyFont="1" applyBorder="1" applyAlignment="1">
      <alignment horizontal="right" vertical="top"/>
    </xf>
    <xf numFmtId="176" fontId="21" fillId="0" borderId="0" xfId="50" applyNumberFormat="1" applyFont="1" applyAlignment="1">
      <alignment horizontal="right" vertical="top"/>
    </xf>
    <xf numFmtId="0" fontId="21" fillId="0" borderId="0" xfId="50" applyFont="1" applyAlignment="1">
      <alignment vertical="top"/>
    </xf>
    <xf numFmtId="0" fontId="21" fillId="0" borderId="10" xfId="50" applyFont="1" applyBorder="1" applyAlignment="1">
      <alignment horizontal="center" vertical="center"/>
    </xf>
    <xf numFmtId="0" fontId="21" fillId="0" borderId="10" xfId="50" applyFont="1" applyBorder="1" applyAlignment="1">
      <alignment horizontal="distributed" vertical="center"/>
    </xf>
    <xf numFmtId="0" fontId="21" fillId="0" borderId="11" xfId="50" applyFont="1" applyBorder="1" applyAlignment="1">
      <alignment horizontal="distributed" vertical="center"/>
    </xf>
    <xf numFmtId="3" fontId="21" fillId="0" borderId="14" xfId="50" applyNumberFormat="1" applyFont="1" applyBorder="1" applyAlignment="1">
      <alignment horizontal="right" vertical="center"/>
    </xf>
    <xf numFmtId="3" fontId="21" fillId="0" borderId="10" xfId="50" applyNumberFormat="1" applyFont="1" applyBorder="1" applyAlignment="1">
      <alignment horizontal="right" vertical="center"/>
    </xf>
    <xf numFmtId="0" fontId="21" fillId="0" borderId="10" xfId="50" applyFont="1" applyBorder="1" applyAlignment="1">
      <alignment horizontal="right" vertical="center"/>
    </xf>
    <xf numFmtId="0" fontId="36" fillId="0" borderId="0" xfId="50" applyFont="1" applyAlignment="1">
      <alignment vertical="center"/>
    </xf>
    <xf numFmtId="176" fontId="36" fillId="0" borderId="0" xfId="50" applyNumberFormat="1" applyFont="1" applyAlignment="1"/>
    <xf numFmtId="0" fontId="21" fillId="0" borderId="15" xfId="50" applyFont="1" applyBorder="1" applyAlignment="1">
      <alignment horizontal="center" vertical="center"/>
    </xf>
    <xf numFmtId="0" fontId="21" fillId="0" borderId="31" xfId="50" applyFont="1" applyBorder="1" applyAlignment="1">
      <alignment horizontal="center" vertical="center"/>
    </xf>
    <xf numFmtId="0" fontId="21" fillId="0" borderId="28" xfId="50" applyFont="1" applyBorder="1" applyAlignment="1">
      <alignment horizontal="center" vertical="center"/>
    </xf>
    <xf numFmtId="0" fontId="21" fillId="0" borderId="0" xfId="50" applyFont="1" applyAlignment="1"/>
    <xf numFmtId="0" fontId="21" fillId="0" borderId="13" xfId="50" applyFont="1" applyBorder="1" applyAlignment="1">
      <alignment horizontal="center" vertical="center"/>
    </xf>
    <xf numFmtId="0" fontId="21" fillId="0" borderId="22" xfId="50" applyFont="1" applyBorder="1" applyAlignment="1">
      <alignment horizontal="center"/>
    </xf>
    <xf numFmtId="0" fontId="38" fillId="0" borderId="22" xfId="50" applyFont="1" applyBorder="1" applyAlignment="1">
      <alignment horizontal="center"/>
    </xf>
    <xf numFmtId="0" fontId="21" fillId="0" borderId="0" xfId="50" applyFont="1" applyBorder="1" applyAlignment="1"/>
    <xf numFmtId="0" fontId="21" fillId="0" borderId="18" xfId="50" applyFont="1" applyBorder="1" applyAlignment="1">
      <alignment horizontal="center" vertical="center"/>
    </xf>
    <xf numFmtId="0" fontId="21" fillId="0" borderId="32" xfId="50" applyFont="1" applyBorder="1" applyAlignment="1">
      <alignment horizontal="center" vertical="center"/>
    </xf>
    <xf numFmtId="0" fontId="21" fillId="0" borderId="32" xfId="50" applyFont="1" applyBorder="1" applyAlignment="1">
      <alignment horizontal="distributed" vertical="top" justifyLastLine="1"/>
    </xf>
    <xf numFmtId="0" fontId="38" fillId="0" borderId="32" xfId="50" applyFont="1" applyBorder="1" applyAlignment="1">
      <alignment horizontal="distributed" vertical="top" justifyLastLine="1"/>
    </xf>
    <xf numFmtId="0" fontId="25" fillId="0" borderId="0" xfId="50" applyFont="1" applyAlignment="1"/>
    <xf numFmtId="0" fontId="25" fillId="0" borderId="22" xfId="50" applyFont="1" applyBorder="1" applyAlignment="1">
      <alignment horizontal="justify" vertical="top" wrapText="1"/>
    </xf>
    <xf numFmtId="186" fontId="25" fillId="0" borderId="0" xfId="50" applyNumberFormat="1" applyFont="1" applyBorder="1" applyAlignment="1">
      <alignment horizontal="right"/>
    </xf>
    <xf numFmtId="0" fontId="25" fillId="0" borderId="0" xfId="50" applyFont="1"/>
    <xf numFmtId="186" fontId="25" fillId="0" borderId="0" xfId="50" applyNumberFormat="1" applyFont="1" applyAlignment="1"/>
    <xf numFmtId="0" fontId="26" fillId="0" borderId="0" xfId="50" applyFont="1" applyAlignment="1">
      <alignment vertical="center"/>
    </xf>
    <xf numFmtId="0" fontId="25" fillId="0" borderId="13" xfId="50" applyFont="1" applyBorder="1" applyAlignment="1">
      <alignment horizontal="justify" vertical="center" wrapText="1"/>
    </xf>
    <xf numFmtId="186" fontId="25" fillId="0" borderId="0" xfId="50" applyNumberFormat="1" applyFont="1" applyBorder="1" applyAlignment="1">
      <alignment horizontal="right" vertical="center"/>
    </xf>
    <xf numFmtId="186" fontId="25" fillId="0" borderId="0" xfId="50" applyNumberFormat="1" applyFont="1" applyAlignment="1">
      <alignment vertical="center"/>
    </xf>
    <xf numFmtId="0" fontId="21" fillId="0" borderId="0" xfId="50" applyFont="1" applyAlignment="1">
      <alignment horizontal="distributed" vertical="center"/>
    </xf>
    <xf numFmtId="0" fontId="21" fillId="0" borderId="13" xfId="50" applyFont="1" applyBorder="1" applyAlignment="1">
      <alignment horizontal="justify" vertical="center" wrapText="1"/>
    </xf>
    <xf numFmtId="187" fontId="21" fillId="0" borderId="0" xfId="50" applyNumberFormat="1" applyFont="1" applyBorder="1" applyAlignment="1">
      <alignment vertical="center"/>
    </xf>
    <xf numFmtId="187" fontId="21" fillId="19" borderId="0" xfId="50" applyNumberFormat="1" applyFont="1" applyFill="1" applyBorder="1" applyAlignment="1">
      <alignment vertical="center"/>
    </xf>
    <xf numFmtId="187" fontId="21" fillId="19" borderId="0" xfId="50" applyNumberFormat="1" applyFont="1" applyFill="1" applyAlignment="1">
      <alignment horizontal="right" vertical="center"/>
    </xf>
    <xf numFmtId="188" fontId="21" fillId="0" borderId="0" xfId="50" applyNumberFormat="1" applyFont="1" applyBorder="1" applyAlignment="1">
      <alignment vertical="center"/>
    </xf>
    <xf numFmtId="187" fontId="25" fillId="0" borderId="0" xfId="50" applyNumberFormat="1" applyFont="1" applyBorder="1" applyAlignment="1">
      <alignment vertical="center"/>
    </xf>
    <xf numFmtId="187" fontId="25" fillId="0" borderId="0" xfId="50" applyNumberFormat="1" applyFont="1" applyAlignment="1">
      <alignment vertical="center"/>
    </xf>
    <xf numFmtId="188" fontId="25" fillId="0" borderId="0" xfId="50" applyNumberFormat="1" applyFont="1" applyBorder="1" applyAlignment="1">
      <alignment vertical="center"/>
    </xf>
    <xf numFmtId="187" fontId="21" fillId="19" borderId="0" xfId="50" applyNumberFormat="1" applyFont="1" applyFill="1" applyAlignment="1">
      <alignment vertical="center"/>
    </xf>
    <xf numFmtId="0" fontId="25" fillId="0" borderId="0" xfId="50" applyFont="1" applyBorder="1" applyAlignment="1">
      <alignment vertical="center"/>
    </xf>
    <xf numFmtId="0" fontId="21" fillId="0" borderId="0" xfId="50" applyFont="1" applyBorder="1" applyAlignment="1">
      <alignment vertical="center"/>
    </xf>
    <xf numFmtId="187" fontId="25" fillId="0" borderId="0" xfId="50" applyNumberFormat="1" applyFont="1" applyFill="1" applyBorder="1" applyAlignment="1">
      <alignment vertical="center"/>
    </xf>
    <xf numFmtId="187" fontId="25" fillId="0" borderId="0" xfId="50" applyNumberFormat="1" applyFont="1" applyFill="1" applyAlignment="1">
      <alignment vertical="center"/>
    </xf>
    <xf numFmtId="0" fontId="21" fillId="0" borderId="10" xfId="50" applyFont="1" applyBorder="1" applyAlignment="1">
      <alignment vertical="center"/>
    </xf>
    <xf numFmtId="0" fontId="21" fillId="0" borderId="10" xfId="50" applyFont="1" applyBorder="1" applyAlignment="1">
      <alignment horizontal="justify" vertical="center" wrapText="1"/>
    </xf>
    <xf numFmtId="188" fontId="21" fillId="0" borderId="10" xfId="50" applyNumberFormat="1" applyFont="1" applyBorder="1" applyAlignment="1">
      <alignment horizontal="right" vertical="center"/>
    </xf>
    <xf numFmtId="188" fontId="21" fillId="0" borderId="0" xfId="50" applyNumberFormat="1" applyFont="1" applyBorder="1" applyAlignment="1">
      <alignment horizontal="right" vertical="center"/>
    </xf>
    <xf numFmtId="0" fontId="21" fillId="0" borderId="15" xfId="50" applyFont="1" applyBorder="1" applyAlignment="1">
      <alignment vertical="center"/>
    </xf>
    <xf numFmtId="0" fontId="21" fillId="0" borderId="26" xfId="50" applyFont="1" applyBorder="1" applyAlignment="1">
      <alignment horizontal="distributed" vertical="center" justifyLastLine="1"/>
    </xf>
    <xf numFmtId="0" fontId="21" fillId="0" borderId="27" xfId="50" applyFont="1" applyBorder="1" applyAlignment="1">
      <alignment horizontal="distributed" vertical="center" justifyLastLine="1"/>
    </xf>
    <xf numFmtId="0" fontId="21" fillId="0" borderId="28" xfId="50" applyFont="1" applyBorder="1" applyAlignment="1">
      <alignment horizontal="distributed" vertical="center" justifyLastLine="1"/>
    </xf>
    <xf numFmtId="0" fontId="21" fillId="0" borderId="20" xfId="50" applyFont="1" applyBorder="1" applyAlignment="1">
      <alignment horizontal="distributed" vertical="center" justifyLastLine="1"/>
    </xf>
    <xf numFmtId="0" fontId="21" fillId="0" borderId="22" xfId="50" applyFont="1" applyBorder="1" applyAlignment="1">
      <alignment horizontal="distributed" vertical="center" justifyLastLine="1"/>
    </xf>
    <xf numFmtId="0" fontId="21" fillId="0" borderId="34" xfId="50" applyFont="1" applyBorder="1" applyAlignment="1">
      <alignment horizontal="distributed" vertical="center" justifyLastLine="1"/>
    </xf>
    <xf numFmtId="189" fontId="100" fillId="0" borderId="21" xfId="50" applyNumberFormat="1" applyFont="1" applyBorder="1" applyAlignment="1">
      <alignment horizontal="right" vertical="center"/>
    </xf>
    <xf numFmtId="189" fontId="100" fillId="0" borderId="34" xfId="50" applyNumberFormat="1" applyFont="1" applyBorder="1" applyAlignment="1">
      <alignment horizontal="right" vertical="center"/>
    </xf>
    <xf numFmtId="189" fontId="100" fillId="0" borderId="12" xfId="50" applyNumberFormat="1" applyFont="1" applyBorder="1" applyAlignment="1">
      <alignment horizontal="right" vertical="center"/>
    </xf>
    <xf numFmtId="189" fontId="100" fillId="0" borderId="0" xfId="50" applyNumberFormat="1" applyFont="1" applyAlignment="1">
      <alignment horizontal="right" vertical="center"/>
    </xf>
    <xf numFmtId="0" fontId="36" fillId="0" borderId="10" xfId="50" applyFont="1" applyBorder="1" applyAlignment="1">
      <alignment horizontal="center" vertical="distributed" textRotation="255" justifyLastLine="1"/>
    </xf>
    <xf numFmtId="2" fontId="21" fillId="0" borderId="14" xfId="50" applyNumberFormat="1" applyFont="1" applyBorder="1" applyAlignment="1">
      <alignment horizontal="right" vertical="center" wrapText="1"/>
    </xf>
    <xf numFmtId="2" fontId="21" fillId="0" borderId="10" xfId="50" applyNumberFormat="1" applyFont="1" applyBorder="1" applyAlignment="1">
      <alignment horizontal="right" vertical="center" wrapText="1"/>
    </xf>
    <xf numFmtId="0" fontId="100" fillId="0" borderId="15" xfId="50" applyFont="1" applyBorder="1" applyAlignment="1">
      <alignment vertical="center"/>
    </xf>
    <xf numFmtId="0" fontId="36" fillId="0" borderId="0" xfId="50" applyFont="1" applyFill="1" applyAlignment="1">
      <alignment vertical="center"/>
    </xf>
    <xf numFmtId="0" fontId="22" fillId="0" borderId="0" xfId="50" applyFont="1" applyFill="1" applyAlignment="1">
      <alignment vertical="center"/>
    </xf>
    <xf numFmtId="0" fontId="23" fillId="0" borderId="0" xfId="50" applyFont="1" applyFill="1" applyAlignment="1">
      <alignment wrapText="1"/>
    </xf>
    <xf numFmtId="0" fontId="23" fillId="0" borderId="0" xfId="50" applyFont="1" applyFill="1" applyBorder="1" applyAlignment="1"/>
    <xf numFmtId="0" fontId="36" fillId="0" borderId="0" xfId="50" applyFont="1" applyFill="1" applyAlignment="1">
      <alignment vertical="top"/>
    </xf>
    <xf numFmtId="0" fontId="23" fillId="0" borderId="0" xfId="50" applyFont="1" applyFill="1" applyAlignment="1">
      <alignment horizontal="right"/>
    </xf>
    <xf numFmtId="0" fontId="23" fillId="0" borderId="0" xfId="50" applyFont="1" applyFill="1" applyBorder="1" applyAlignment="1">
      <alignment horizontal="left" vertical="top" wrapText="1"/>
    </xf>
    <xf numFmtId="0" fontId="21" fillId="0" borderId="0" xfId="50" applyFont="1" applyFill="1"/>
    <xf numFmtId="0" fontId="44" fillId="0" borderId="15" xfId="50" applyFont="1" applyFill="1" applyBorder="1" applyAlignment="1">
      <alignment horizontal="distributed" vertical="center" justifyLastLine="1"/>
    </xf>
    <xf numFmtId="0" fontId="44" fillId="0" borderId="0" xfId="50" applyFont="1" applyFill="1"/>
    <xf numFmtId="0" fontId="44" fillId="0" borderId="19" xfId="50" applyFont="1" applyFill="1" applyBorder="1" applyAlignment="1">
      <alignment horizontal="distributed" vertical="center" justifyLastLine="1"/>
    </xf>
    <xf numFmtId="0" fontId="44" fillId="0" borderId="20" xfId="50" applyFont="1" applyFill="1" applyBorder="1" applyAlignment="1">
      <alignment horizontal="distributed" vertical="center" justifyLastLine="1"/>
    </xf>
    <xf numFmtId="0" fontId="44" fillId="0" borderId="33" xfId="50" applyFont="1" applyFill="1" applyBorder="1" applyAlignment="1">
      <alignment horizontal="distributed" vertical="center" justifyLastLine="1"/>
    </xf>
    <xf numFmtId="176" fontId="69" fillId="0" borderId="34" xfId="50" applyNumberFormat="1" applyFont="1" applyFill="1" applyBorder="1" applyAlignment="1">
      <alignment horizontal="right"/>
    </xf>
    <xf numFmtId="0" fontId="70" fillId="0" borderId="0" xfId="50" applyFont="1" applyFill="1"/>
    <xf numFmtId="176" fontId="69" fillId="0" borderId="22" xfId="50" applyNumberFormat="1" applyFont="1" applyFill="1" applyBorder="1" applyAlignment="1">
      <alignment horizontal="right"/>
    </xf>
    <xf numFmtId="0" fontId="68" fillId="0" borderId="34" xfId="50" applyFont="1" applyFill="1" applyBorder="1" applyAlignment="1">
      <alignment horizontal="center"/>
    </xf>
    <xf numFmtId="0" fontId="25" fillId="0" borderId="0" xfId="50" applyFont="1" applyFill="1"/>
    <xf numFmtId="0" fontId="44" fillId="0" borderId="0" xfId="50" applyFont="1" applyFill="1" applyAlignment="1">
      <alignment horizontal="distributed"/>
    </xf>
    <xf numFmtId="0" fontId="44" fillId="0" borderId="13" xfId="50" applyFont="1" applyFill="1" applyBorder="1" applyAlignment="1">
      <alignment horizontal="distributed"/>
    </xf>
    <xf numFmtId="176" fontId="60" fillId="0" borderId="0" xfId="50" applyNumberFormat="1" applyFont="1" applyFill="1" applyBorder="1" applyAlignment="1">
      <alignment horizontal="right"/>
    </xf>
    <xf numFmtId="176" fontId="60" fillId="0" borderId="13" xfId="50" applyNumberFormat="1" applyFont="1" applyFill="1" applyBorder="1" applyAlignment="1">
      <alignment horizontal="right"/>
    </xf>
    <xf numFmtId="0" fontId="44" fillId="0" borderId="0" xfId="50" applyFont="1" applyFill="1" applyBorder="1" applyAlignment="1">
      <alignment horizontal="center"/>
    </xf>
    <xf numFmtId="0" fontId="44" fillId="0" borderId="0" xfId="50" applyFont="1" applyFill="1" applyBorder="1" applyAlignment="1">
      <alignment horizontal="distributed" vertical="center"/>
    </xf>
    <xf numFmtId="0" fontId="44" fillId="0" borderId="13" xfId="50" applyFont="1" applyFill="1" applyBorder="1" applyAlignment="1">
      <alignment horizontal="distributed" vertical="center"/>
    </xf>
    <xf numFmtId="176" fontId="71" fillId="0" borderId="0" xfId="50" applyNumberFormat="1" applyFont="1" applyFill="1" applyBorder="1" applyAlignment="1">
      <alignment horizontal="right" vertical="center"/>
    </xf>
    <xf numFmtId="0" fontId="44" fillId="0" borderId="0" xfId="50" applyFont="1" applyFill="1" applyAlignment="1">
      <alignment vertical="center"/>
    </xf>
    <xf numFmtId="176" fontId="71" fillId="0" borderId="13" xfId="50" applyNumberFormat="1" applyFont="1" applyFill="1" applyBorder="1" applyAlignment="1">
      <alignment horizontal="right" vertical="center"/>
    </xf>
    <xf numFmtId="0" fontId="44" fillId="0" borderId="0" xfId="50" applyFont="1" applyFill="1" applyBorder="1" applyAlignment="1">
      <alignment horizontal="center" vertical="center"/>
    </xf>
    <xf numFmtId="0" fontId="44" fillId="0" borderId="0" xfId="50" applyFont="1" applyFill="1" applyAlignment="1">
      <alignment horizontal="distributed" vertical="center"/>
    </xf>
    <xf numFmtId="0" fontId="44" fillId="18" borderId="0" xfId="50" applyFont="1" applyFill="1" applyAlignment="1">
      <alignment horizontal="distributed" vertical="center"/>
    </xf>
    <xf numFmtId="0" fontId="44" fillId="18" borderId="13" xfId="50" applyFont="1" applyFill="1" applyBorder="1" applyAlignment="1">
      <alignment horizontal="distributed" vertical="center"/>
    </xf>
    <xf numFmtId="176" fontId="71" fillId="0" borderId="0" xfId="50" applyNumberFormat="1" applyFont="1" applyFill="1" applyBorder="1" applyAlignment="1">
      <alignment horizontal="center" vertical="center"/>
    </xf>
    <xf numFmtId="176" fontId="71" fillId="0" borderId="13" xfId="50" applyNumberFormat="1" applyFont="1" applyFill="1" applyBorder="1" applyAlignment="1">
      <alignment horizontal="center" vertical="center"/>
    </xf>
    <xf numFmtId="0" fontId="21" fillId="0" borderId="10" xfId="50" applyFont="1" applyFill="1" applyBorder="1" applyAlignment="1">
      <alignment vertical="center"/>
    </xf>
    <xf numFmtId="0" fontId="21" fillId="0" borderId="11" xfId="50" applyFont="1" applyFill="1" applyBorder="1" applyAlignment="1">
      <alignment vertical="center"/>
    </xf>
    <xf numFmtId="0" fontId="21" fillId="0" borderId="14" xfId="50" applyFont="1" applyFill="1" applyBorder="1" applyAlignment="1">
      <alignment vertical="center"/>
    </xf>
    <xf numFmtId="0" fontId="36" fillId="0" borderId="0" xfId="50" applyFont="1" applyFill="1" applyBorder="1"/>
    <xf numFmtId="0" fontId="72" fillId="0" borderId="0" xfId="50" applyFont="1" applyFill="1"/>
    <xf numFmtId="0" fontId="28" fillId="0" borderId="0" xfId="50" applyFont="1"/>
    <xf numFmtId="0" fontId="23" fillId="0" borderId="31" xfId="50" applyFont="1" applyBorder="1" applyAlignment="1">
      <alignment horizontal="distributed" vertical="center"/>
    </xf>
    <xf numFmtId="0" fontId="23" fillId="0" borderId="13" xfId="50" applyFont="1" applyBorder="1" applyAlignment="1">
      <alignment horizontal="distributed" vertical="center"/>
    </xf>
    <xf numFmtId="0" fontId="23" fillId="0" borderId="32" xfId="50" applyFont="1" applyBorder="1" applyAlignment="1">
      <alignment horizontal="distributed" vertical="center"/>
    </xf>
    <xf numFmtId="0" fontId="23" fillId="0" borderId="0" xfId="50" applyFont="1" applyBorder="1" applyAlignment="1">
      <alignment horizontal="distributed" vertical="center"/>
    </xf>
    <xf numFmtId="0" fontId="59" fillId="0" borderId="12" xfId="50" applyFont="1" applyBorder="1" applyAlignment="1">
      <alignment horizontal="center" vertical="center"/>
    </xf>
    <xf numFmtId="0" fontId="59" fillId="0" borderId="0" xfId="50" applyFont="1" applyBorder="1" applyAlignment="1">
      <alignment horizontal="center" vertical="center"/>
    </xf>
    <xf numFmtId="0" fontId="59" fillId="0" borderId="34" xfId="50" applyFont="1" applyBorder="1" applyAlignment="1">
      <alignment horizontal="center" vertical="center"/>
    </xf>
    <xf numFmtId="0" fontId="60" fillId="0" borderId="0" xfId="50" applyFont="1"/>
    <xf numFmtId="0" fontId="23" fillId="0" borderId="0" xfId="50" applyFont="1" applyBorder="1" applyAlignment="1">
      <alignment horizontal="right" vertical="center"/>
    </xf>
    <xf numFmtId="0" fontId="23" fillId="0" borderId="0" xfId="50" applyFont="1" applyBorder="1" applyAlignment="1">
      <alignment horizontal="justify" vertical="center"/>
    </xf>
    <xf numFmtId="0" fontId="48" fillId="0" borderId="0" xfId="50" applyFont="1" applyBorder="1" applyAlignment="1">
      <alignment horizontal="justify" vertical="center"/>
    </xf>
    <xf numFmtId="0" fontId="48" fillId="0" borderId="0" xfId="50" applyFont="1" applyBorder="1" applyAlignment="1">
      <alignment horizontal="right" vertical="center"/>
    </xf>
    <xf numFmtId="0" fontId="23" fillId="0" borderId="10" xfId="50" applyFont="1" applyBorder="1" applyAlignment="1">
      <alignment horizontal="right"/>
    </xf>
    <xf numFmtId="0" fontId="23" fillId="0" borderId="10" xfId="50" applyFont="1" applyBorder="1" applyAlignment="1">
      <alignment horizontal="justify" vertical="top"/>
    </xf>
    <xf numFmtId="0" fontId="59" fillId="0" borderId="12" xfId="50" applyFont="1" applyBorder="1" applyAlignment="1"/>
    <xf numFmtId="0" fontId="59" fillId="0" borderId="0" xfId="50" applyFont="1" applyBorder="1"/>
    <xf numFmtId="0" fontId="59" fillId="0" borderId="0" xfId="50" applyFont="1"/>
    <xf numFmtId="0" fontId="21" fillId="0" borderId="0" xfId="50" applyFont="1" applyBorder="1"/>
    <xf numFmtId="0" fontId="71" fillId="0" borderId="16" xfId="50" applyFont="1" applyBorder="1" applyAlignment="1">
      <alignment horizontal="center" vertical="center"/>
    </xf>
    <xf numFmtId="0" fontId="23" fillId="18" borderId="14" xfId="50" applyFont="1" applyFill="1" applyBorder="1" applyAlignment="1"/>
    <xf numFmtId="0" fontId="23" fillId="18" borderId="10" xfId="50" applyFont="1" applyFill="1" applyBorder="1"/>
    <xf numFmtId="0" fontId="23" fillId="0" borderId="10" xfId="50" applyFont="1" applyBorder="1"/>
    <xf numFmtId="0" fontId="23" fillId="0" borderId="0" xfId="50" applyFont="1" applyBorder="1" applyAlignment="1">
      <alignment horizontal="center" vertical="center"/>
    </xf>
    <xf numFmtId="0" fontId="23" fillId="0" borderId="12" xfId="50" applyFont="1" applyBorder="1" applyAlignment="1">
      <alignment horizontal="center" vertical="center"/>
    </xf>
    <xf numFmtId="0" fontId="23" fillId="0" borderId="13" xfId="50" applyFont="1" applyBorder="1" applyAlignment="1">
      <alignment horizontal="center" vertical="center"/>
    </xf>
    <xf numFmtId="0" fontId="48" fillId="0" borderId="10" xfId="50" applyFont="1" applyBorder="1" applyAlignment="1">
      <alignment horizontal="right" vertical="center"/>
    </xf>
    <xf numFmtId="0" fontId="48" fillId="0" borderId="11" xfId="50" applyFont="1" applyBorder="1" applyAlignment="1">
      <alignment horizontal="justify" vertical="center"/>
    </xf>
    <xf numFmtId="41" fontId="23" fillId="0" borderId="10" xfId="50" applyNumberFormat="1" applyFont="1" applyBorder="1" applyAlignment="1">
      <alignment horizontal="right" vertical="center" wrapText="1"/>
    </xf>
    <xf numFmtId="0" fontId="36" fillId="0" borderId="10" xfId="50" applyFont="1" applyBorder="1" applyAlignment="1">
      <alignment horizontal="right" vertical="center" wrapText="1"/>
    </xf>
    <xf numFmtId="41" fontId="23" fillId="0" borderId="10" xfId="50" applyNumberFormat="1" applyFont="1" applyBorder="1" applyAlignment="1">
      <alignment horizontal="right" vertical="center"/>
    </xf>
    <xf numFmtId="41" fontId="23" fillId="0" borderId="14" xfId="50" applyNumberFormat="1" applyFont="1" applyBorder="1" applyAlignment="1">
      <alignment horizontal="center" vertical="center"/>
    </xf>
    <xf numFmtId="41" fontId="23" fillId="0" borderId="10" xfId="50" applyNumberFormat="1" applyFont="1" applyBorder="1" applyAlignment="1">
      <alignment horizontal="center" vertical="center"/>
    </xf>
    <xf numFmtId="41" fontId="23" fillId="0" borderId="11" xfId="50" applyNumberFormat="1" applyFont="1" applyBorder="1" applyAlignment="1">
      <alignment horizontal="center" vertical="center"/>
    </xf>
    <xf numFmtId="0" fontId="23" fillId="0" borderId="21" xfId="50" applyFont="1" applyBorder="1" applyAlignment="1">
      <alignment horizontal="center" vertical="center"/>
    </xf>
    <xf numFmtId="0" fontId="23" fillId="0" borderId="34" xfId="50" applyFont="1" applyBorder="1" applyAlignment="1">
      <alignment horizontal="center" vertical="center"/>
    </xf>
    <xf numFmtId="0" fontId="21" fillId="0" borderId="34" xfId="50" applyFont="1" applyBorder="1"/>
    <xf numFmtId="0" fontId="60" fillId="0" borderId="0" xfId="50" applyFont="1" applyBorder="1" applyAlignment="1">
      <alignment vertical="center"/>
    </xf>
    <xf numFmtId="0" fontId="64" fillId="0" borderId="0" xfId="50" applyFont="1" applyBorder="1" applyAlignment="1">
      <alignment vertical="center"/>
    </xf>
    <xf numFmtId="0" fontId="23" fillId="0" borderId="0" xfId="50" applyFont="1" applyBorder="1" applyAlignment="1">
      <alignment horizontal="right"/>
    </xf>
    <xf numFmtId="0" fontId="23" fillId="0" borderId="0" xfId="50" applyFont="1" applyBorder="1" applyAlignment="1">
      <alignment horizontal="justify" vertical="top"/>
    </xf>
    <xf numFmtId="0" fontId="59" fillId="0" borderId="14" xfId="50" applyFont="1" applyBorder="1" applyAlignment="1"/>
    <xf numFmtId="0" fontId="59" fillId="0" borderId="10" xfId="50" applyFont="1" applyBorder="1"/>
    <xf numFmtId="41" fontId="62" fillId="0" borderId="10" xfId="50" applyNumberFormat="1" applyFont="1" applyBorder="1" applyAlignment="1">
      <alignment horizontal="right" vertical="center"/>
    </xf>
    <xf numFmtId="0" fontId="59" fillId="0" borderId="14" xfId="50" applyFont="1" applyBorder="1"/>
    <xf numFmtId="41" fontId="62" fillId="0" borderId="0" xfId="50" applyNumberFormat="1" applyFont="1" applyBorder="1" applyAlignment="1">
      <alignment horizontal="right" vertical="center"/>
    </xf>
    <xf numFmtId="41" fontId="54" fillId="0" borderId="0" xfId="50" applyNumberFormat="1" applyFont="1" applyBorder="1" applyAlignment="1">
      <alignment horizontal="right" vertical="center"/>
    </xf>
    <xf numFmtId="0" fontId="59" fillId="0" borderId="15" xfId="50" applyFont="1" applyBorder="1" applyAlignment="1"/>
    <xf numFmtId="0" fontId="59" fillId="0" borderId="15" xfId="50" applyFont="1" applyBorder="1"/>
    <xf numFmtId="0" fontId="60" fillId="0" borderId="0" xfId="50" applyFont="1" applyBorder="1"/>
    <xf numFmtId="0" fontId="59" fillId="0" borderId="21" xfId="50" applyFont="1" applyBorder="1" applyAlignment="1">
      <alignment horizontal="center" vertical="center"/>
    </xf>
    <xf numFmtId="0" fontId="65" fillId="0" borderId="0" xfId="50" applyFont="1" applyFill="1" applyBorder="1" applyAlignment="1">
      <alignment horizontal="center" vertical="center" wrapText="1"/>
    </xf>
    <xf numFmtId="0" fontId="59" fillId="0" borderId="34" xfId="50" applyFont="1" applyBorder="1"/>
    <xf numFmtId="0" fontId="59" fillId="0" borderId="22" xfId="50" applyFont="1" applyBorder="1"/>
    <xf numFmtId="0" fontId="59" fillId="0" borderId="21" xfId="50" applyFont="1" applyBorder="1"/>
    <xf numFmtId="0" fontId="59" fillId="0" borderId="34" xfId="50" applyFont="1" applyBorder="1" applyAlignment="1"/>
    <xf numFmtId="0" fontId="59" fillId="0" borderId="21" xfId="50" applyFont="1" applyBorder="1" applyAlignment="1"/>
    <xf numFmtId="0" fontId="59" fillId="0" borderId="0" xfId="50" applyFont="1" applyAlignment="1"/>
    <xf numFmtId="0" fontId="59" fillId="0" borderId="0" xfId="50" applyFont="1" applyBorder="1" applyAlignment="1"/>
    <xf numFmtId="0" fontId="59" fillId="0" borderId="0" xfId="50" applyFont="1" applyBorder="1" applyAlignment="1">
      <alignment horizontal="right" vertical="center"/>
    </xf>
    <xf numFmtId="0" fontId="60" fillId="0" borderId="0" xfId="50" applyFont="1" applyAlignment="1">
      <alignment vertical="center"/>
    </xf>
    <xf numFmtId="0" fontId="63" fillId="0" borderId="0" xfId="50" applyFont="1" applyBorder="1" applyAlignment="1">
      <alignment horizontal="right" vertical="center"/>
    </xf>
    <xf numFmtId="0" fontId="64" fillId="0" borderId="0" xfId="50" applyFont="1" applyAlignment="1">
      <alignment vertical="center"/>
    </xf>
    <xf numFmtId="0" fontId="21" fillId="0" borderId="10" xfId="50" applyFont="1" applyBorder="1" applyAlignment="1">
      <alignment horizontal="right"/>
    </xf>
    <xf numFmtId="0" fontId="21" fillId="0" borderId="10" xfId="50" applyFont="1" applyBorder="1" applyAlignment="1">
      <alignment horizontal="justify" vertical="top"/>
    </xf>
    <xf numFmtId="0" fontId="21" fillId="0" borderId="14" xfId="50" applyFont="1" applyBorder="1"/>
    <xf numFmtId="0" fontId="21" fillId="0" borderId="10" xfId="50" applyFont="1" applyBorder="1"/>
    <xf numFmtId="0" fontId="21" fillId="0" borderId="11" xfId="50" applyFont="1" applyBorder="1"/>
    <xf numFmtId="3" fontId="36" fillId="0" borderId="0" xfId="50" applyNumberFormat="1" applyFont="1"/>
    <xf numFmtId="0" fontId="28" fillId="0" borderId="0" xfId="50" applyFont="1" applyAlignment="1">
      <alignment horizontal="left"/>
    </xf>
    <xf numFmtId="0" fontId="24" fillId="0" borderId="0" xfId="50" applyFont="1" applyAlignment="1"/>
    <xf numFmtId="0" fontId="44" fillId="0" borderId="31" xfId="50" applyFont="1" applyBorder="1" applyAlignment="1">
      <alignment horizontal="center" vertical="center"/>
    </xf>
    <xf numFmtId="0" fontId="44" fillId="0" borderId="0" xfId="50" applyFont="1"/>
    <xf numFmtId="0" fontId="44" fillId="0" borderId="0" xfId="50" applyFont="1" applyBorder="1" applyAlignment="1">
      <alignment horizontal="distributed" vertical="center" justifyLastLine="1"/>
    </xf>
    <xf numFmtId="0" fontId="44" fillId="0" borderId="13" xfId="50" applyFont="1" applyBorder="1" applyAlignment="1">
      <alignment horizontal="center" vertical="center"/>
    </xf>
    <xf numFmtId="0" fontId="44" fillId="0" borderId="32" xfId="50" applyFont="1" applyBorder="1" applyAlignment="1">
      <alignment horizontal="center" vertical="center"/>
    </xf>
    <xf numFmtId="0" fontId="44" fillId="0" borderId="0" xfId="50" applyFont="1" applyBorder="1" applyAlignment="1">
      <alignment horizontal="center" vertical="center"/>
    </xf>
    <xf numFmtId="0" fontId="44" fillId="0" borderId="0" xfId="50" applyFont="1" applyBorder="1" applyAlignment="1">
      <alignment horizontal="center" vertical="center" wrapText="1"/>
    </xf>
    <xf numFmtId="0" fontId="44" fillId="0" borderId="0" xfId="50" applyFont="1" applyBorder="1" applyAlignment="1">
      <alignment horizontal="center" vertical="center" wrapText="1" shrinkToFit="1"/>
    </xf>
    <xf numFmtId="0" fontId="23" fillId="0" borderId="0" xfId="50" applyFont="1" applyBorder="1" applyAlignment="1">
      <alignment horizontal="justify" vertical="center" wrapText="1"/>
    </xf>
    <xf numFmtId="176" fontId="44" fillId="0" borderId="12" xfId="50" applyNumberFormat="1" applyFont="1" applyBorder="1" applyAlignment="1">
      <alignment horizontal="right" vertical="center"/>
    </xf>
    <xf numFmtId="176" fontId="44" fillId="0" borderId="0" xfId="50" applyNumberFormat="1" applyFont="1" applyBorder="1" applyAlignment="1">
      <alignment horizontal="right" vertical="center"/>
    </xf>
    <xf numFmtId="176" fontId="44" fillId="0" borderId="0" xfId="50" applyNumberFormat="1" applyFont="1" applyFill="1" applyBorder="1" applyAlignment="1">
      <alignment horizontal="right" vertical="center"/>
    </xf>
    <xf numFmtId="176" fontId="44" fillId="0" borderId="0" xfId="39" applyNumberFormat="1" applyFont="1" applyFill="1" applyBorder="1" applyAlignment="1">
      <alignment horizontal="right" vertical="center"/>
    </xf>
    <xf numFmtId="0" fontId="44" fillId="0" borderId="0" xfId="50" applyFont="1" applyAlignment="1">
      <alignment vertical="center"/>
    </xf>
    <xf numFmtId="0" fontId="48" fillId="0" borderId="0" xfId="50" applyFont="1" applyBorder="1" applyAlignment="1">
      <alignment horizontal="justify" vertical="center" wrapText="1"/>
    </xf>
    <xf numFmtId="0" fontId="70" fillId="0" borderId="0" xfId="50" applyFont="1" applyAlignment="1">
      <alignment vertical="center"/>
    </xf>
    <xf numFmtId="176" fontId="68" fillId="0" borderId="12" xfId="50" applyNumberFormat="1" applyFont="1" applyBorder="1" applyAlignment="1" applyProtection="1">
      <alignment horizontal="right" vertical="center"/>
      <protection locked="0"/>
    </xf>
    <xf numFmtId="176" fontId="68" fillId="0" borderId="0" xfId="50" applyNumberFormat="1" applyFont="1" applyBorder="1" applyAlignment="1" applyProtection="1">
      <alignment horizontal="right" vertical="center"/>
      <protection locked="0"/>
    </xf>
    <xf numFmtId="176" fontId="68" fillId="0" borderId="0" xfId="50" applyNumberFormat="1" applyFont="1" applyBorder="1" applyAlignment="1" applyProtection="1">
      <alignment horizontal="center" vertical="center"/>
      <protection locked="0"/>
    </xf>
    <xf numFmtId="0" fontId="23" fillId="0" borderId="0" xfId="50" applyFont="1" applyBorder="1" applyAlignment="1">
      <alignment horizontal="center" vertical="distributed" textRotation="255"/>
    </xf>
    <xf numFmtId="176" fontId="44" fillId="0" borderId="12" xfId="39" applyNumberFormat="1" applyFont="1" applyBorder="1" applyAlignment="1" applyProtection="1">
      <alignment horizontal="right" vertical="center"/>
      <protection locked="0"/>
    </xf>
    <xf numFmtId="176" fontId="44" fillId="0" borderId="0" xfId="39" applyNumberFormat="1" applyFont="1" applyBorder="1" applyAlignment="1" applyProtection="1">
      <alignment horizontal="right" vertical="center"/>
      <protection locked="0"/>
    </xf>
    <xf numFmtId="176" fontId="44" fillId="0" borderId="0" xfId="50" applyNumberFormat="1" applyFont="1" applyBorder="1" applyAlignment="1" applyProtection="1">
      <alignment horizontal="right" vertical="center"/>
      <protection locked="0"/>
    </xf>
    <xf numFmtId="176" fontId="71" fillId="0" borderId="12" xfId="39" applyNumberFormat="1" applyFont="1" applyFill="1" applyBorder="1" applyAlignment="1" applyProtection="1">
      <alignment horizontal="right" vertical="center"/>
      <protection locked="0"/>
    </xf>
    <xf numFmtId="176" fontId="71" fillId="0" borderId="0" xfId="39" applyNumberFormat="1" applyFont="1" applyFill="1" applyBorder="1" applyAlignment="1" applyProtection="1">
      <alignment horizontal="right" vertical="center"/>
      <protection locked="0"/>
    </xf>
    <xf numFmtId="176" fontId="71" fillId="0" borderId="0" xfId="50" applyNumberFormat="1" applyFont="1" applyFill="1" applyBorder="1" applyAlignment="1" applyProtection="1">
      <alignment horizontal="right" vertical="center"/>
      <protection locked="0"/>
    </xf>
    <xf numFmtId="176" fontId="44" fillId="0" borderId="0" xfId="50" applyNumberFormat="1" applyFont="1" applyFill="1" applyBorder="1" applyAlignment="1" applyProtection="1">
      <alignment horizontal="right" vertical="center"/>
      <protection locked="0"/>
    </xf>
    <xf numFmtId="176" fontId="44" fillId="0" borderId="0" xfId="50" applyNumberFormat="1" applyFont="1" applyAlignment="1">
      <alignment vertical="center"/>
    </xf>
    <xf numFmtId="176" fontId="71" fillId="0" borderId="0" xfId="39" applyNumberFormat="1" applyFont="1" applyBorder="1" applyAlignment="1" applyProtection="1">
      <alignment horizontal="right" vertical="center"/>
      <protection locked="0"/>
    </xf>
    <xf numFmtId="0" fontId="44" fillId="0" borderId="0" xfId="50" applyFont="1" applyAlignment="1"/>
    <xf numFmtId="0" fontId="23" fillId="0" borderId="0" xfId="50" applyFont="1" applyBorder="1" applyAlignment="1"/>
    <xf numFmtId="0" fontId="23" fillId="0" borderId="0" xfId="50" applyFont="1" applyBorder="1" applyAlignment="1">
      <alignment horizontal="justify" vertical="top" wrapText="1"/>
    </xf>
    <xf numFmtId="38" fontId="44" fillId="0" borderId="0" xfId="39" applyFont="1" applyBorder="1" applyAlignment="1">
      <alignment horizontal="right"/>
    </xf>
    <xf numFmtId="176" fontId="71" fillId="0" borderId="0" xfId="50" applyNumberFormat="1" applyFont="1" applyBorder="1" applyAlignment="1" applyProtection="1">
      <alignment horizontal="right" vertical="center"/>
      <protection locked="0"/>
    </xf>
    <xf numFmtId="0" fontId="46" fillId="0" borderId="10" xfId="50" applyFont="1" applyBorder="1" applyAlignment="1">
      <alignment horizontal="center" vertical="distributed" textRotation="255"/>
    </xf>
    <xf numFmtId="0" fontId="21" fillId="0" borderId="14" xfId="50" applyFont="1" applyBorder="1" applyAlignment="1">
      <alignment horizontal="right" vertical="center"/>
    </xf>
    <xf numFmtId="0" fontId="44" fillId="0" borderId="0" xfId="50" applyFont="1" applyAlignment="1">
      <alignment horizontal="center" vertical="center"/>
    </xf>
    <xf numFmtId="3" fontId="44" fillId="0" borderId="0" xfId="50" applyNumberFormat="1" applyFont="1" applyAlignment="1">
      <alignment vertical="center"/>
    </xf>
    <xf numFmtId="41" fontId="44" fillId="0" borderId="0" xfId="50" applyNumberFormat="1" applyFont="1" applyAlignment="1">
      <alignment vertical="center"/>
    </xf>
    <xf numFmtId="41" fontId="44" fillId="0" borderId="0" xfId="50" applyNumberFormat="1" applyFont="1" applyAlignment="1">
      <alignment horizontal="right" vertical="center"/>
    </xf>
    <xf numFmtId="0" fontId="44" fillId="0" borderId="0" xfId="50" applyFont="1" applyAlignment="1">
      <alignment horizontal="right" vertical="center"/>
    </xf>
    <xf numFmtId="0" fontId="56" fillId="0" borderId="0" xfId="50" applyFont="1" applyFill="1" applyAlignment="1"/>
    <xf numFmtId="0" fontId="47" fillId="0" borderId="0" xfId="50" applyFont="1" applyFill="1"/>
    <xf numFmtId="0" fontId="47" fillId="0" borderId="0" xfId="50" applyFont="1" applyFill="1" applyAlignment="1"/>
    <xf numFmtId="0" fontId="60" fillId="0" borderId="0" xfId="50" applyFont="1" applyFill="1" applyAlignment="1"/>
    <xf numFmtId="0" fontId="60" fillId="0" borderId="0" xfId="50" applyFont="1" applyFill="1"/>
    <xf numFmtId="0" fontId="59" fillId="0" borderId="31" xfId="50" applyFont="1" applyFill="1" applyBorder="1" applyAlignment="1">
      <alignment horizontal="center" vertical="center"/>
    </xf>
    <xf numFmtId="0" fontId="59" fillId="0" borderId="0" xfId="50" applyFont="1" applyFill="1"/>
    <xf numFmtId="0" fontId="59" fillId="0" borderId="32" xfId="50" applyFont="1" applyFill="1" applyBorder="1" applyAlignment="1">
      <alignment horizontal="center" vertical="center"/>
    </xf>
    <xf numFmtId="0" fontId="59" fillId="0" borderId="0" xfId="50" applyFont="1" applyFill="1" applyBorder="1" applyAlignment="1">
      <alignment horizontal="justify" wrapText="1"/>
    </xf>
    <xf numFmtId="176" fontId="23" fillId="0" borderId="0" xfId="50" applyNumberFormat="1" applyFont="1" applyFill="1" applyBorder="1" applyAlignment="1" applyProtection="1"/>
    <xf numFmtId="176" fontId="59" fillId="0" borderId="0" xfId="50" applyNumberFormat="1" applyFont="1" applyFill="1" applyAlignment="1"/>
    <xf numFmtId="0" fontId="59" fillId="0" borderId="0" xfId="50" applyFont="1" applyFill="1" applyAlignment="1"/>
    <xf numFmtId="176" fontId="23" fillId="0" borderId="0" xfId="50" applyNumberFormat="1" applyFont="1" applyFill="1" applyBorder="1" applyAlignment="1" applyProtection="1">
      <alignment horizontal="center" vertical="center"/>
      <protection locked="0"/>
    </xf>
    <xf numFmtId="176" fontId="23" fillId="0" borderId="0" xfId="50" applyNumberFormat="1" applyFont="1" applyFill="1" applyBorder="1" applyAlignment="1" applyProtection="1">
      <alignment vertical="center"/>
      <protection locked="0"/>
    </xf>
    <xf numFmtId="0" fontId="63" fillId="0" borderId="0" xfId="50" applyFont="1" applyFill="1" applyBorder="1" applyAlignment="1">
      <alignment horizontal="justify" wrapText="1"/>
    </xf>
    <xf numFmtId="176" fontId="62" fillId="0" borderId="0" xfId="50" applyNumberFormat="1" applyFont="1" applyFill="1" applyAlignment="1"/>
    <xf numFmtId="0" fontId="62" fillId="0" borderId="0" xfId="50" applyFont="1" applyFill="1" applyAlignment="1"/>
    <xf numFmtId="176" fontId="48" fillId="0" borderId="0" xfId="50" applyNumberFormat="1" applyFont="1" applyFill="1" applyBorder="1" applyAlignment="1" applyProtection="1">
      <alignment vertical="center"/>
      <protection locked="0"/>
    </xf>
    <xf numFmtId="0" fontId="78" fillId="0" borderId="0" xfId="50" applyFont="1" applyFill="1" applyBorder="1" applyAlignment="1">
      <alignment horizontal="center" vertical="center"/>
    </xf>
    <xf numFmtId="0" fontId="59" fillId="0" borderId="0" xfId="50" applyFont="1" applyFill="1" applyBorder="1" applyAlignment="1">
      <alignment horizontal="justify" vertical="center"/>
    </xf>
    <xf numFmtId="0" fontId="59" fillId="0" borderId="0" xfId="50" applyFont="1" applyFill="1" applyBorder="1" applyAlignment="1">
      <alignment horizontal="justify" vertical="center" wrapText="1"/>
    </xf>
    <xf numFmtId="176" fontId="23" fillId="0" borderId="12" xfId="50" applyNumberFormat="1" applyFont="1" applyFill="1" applyBorder="1" applyAlignment="1" applyProtection="1">
      <alignment horizontal="right" vertical="center"/>
      <protection locked="0"/>
    </xf>
    <xf numFmtId="176" fontId="23" fillId="0" borderId="0" xfId="50" applyNumberFormat="1" applyFont="1" applyFill="1" applyBorder="1" applyAlignment="1" applyProtection="1">
      <alignment horizontal="right" vertical="center"/>
      <protection locked="0"/>
    </xf>
    <xf numFmtId="0" fontId="59" fillId="0" borderId="0" xfId="50" applyFont="1" applyFill="1" applyAlignment="1">
      <alignment vertical="center"/>
    </xf>
    <xf numFmtId="176" fontId="23" fillId="0" borderId="0" xfId="50" applyNumberFormat="1" applyFont="1" applyFill="1" applyAlignment="1" applyProtection="1">
      <alignment horizontal="right" vertical="center"/>
      <protection locked="0"/>
    </xf>
    <xf numFmtId="176" fontId="59" fillId="0" borderId="0" xfId="50" applyNumberFormat="1" applyFont="1" applyFill="1" applyAlignment="1">
      <alignment vertical="center"/>
    </xf>
    <xf numFmtId="176" fontId="59" fillId="0" borderId="0" xfId="50" applyNumberFormat="1" applyFont="1" applyFill="1" applyAlignment="1">
      <alignment horizontal="center" vertical="center"/>
    </xf>
    <xf numFmtId="0" fontId="59" fillId="0" borderId="0" xfId="50" applyFont="1" applyFill="1" applyBorder="1" applyAlignment="1">
      <alignment horizontal="justify" vertical="top" wrapText="1"/>
    </xf>
    <xf numFmtId="41" fontId="23" fillId="0" borderId="0" xfId="50" applyNumberFormat="1" applyFont="1" applyFill="1" applyAlignment="1" applyProtection="1">
      <alignment horizontal="right" vertical="center"/>
      <protection locked="0"/>
    </xf>
    <xf numFmtId="176" fontId="44" fillId="0" borderId="0" xfId="50" applyNumberFormat="1" applyFont="1" applyFill="1" applyAlignment="1" applyProtection="1">
      <alignment horizontal="right" vertical="center"/>
      <protection locked="0"/>
    </xf>
    <xf numFmtId="0" fontId="78" fillId="0" borderId="10" xfId="50" applyFont="1" applyFill="1" applyBorder="1" applyAlignment="1">
      <alignment horizontal="center" vertical="center"/>
    </xf>
    <xf numFmtId="0" fontId="59" fillId="0" borderId="10" xfId="50" applyFont="1" applyFill="1" applyBorder="1" applyAlignment="1">
      <alignment horizontal="distributed" vertical="center"/>
    </xf>
    <xf numFmtId="0" fontId="59" fillId="0" borderId="11" xfId="50" applyFont="1" applyFill="1" applyBorder="1" applyAlignment="1">
      <alignment horizontal="justify" vertical="top" wrapText="1"/>
    </xf>
    <xf numFmtId="0" fontId="59" fillId="0" borderId="14" xfId="50" applyFont="1" applyFill="1" applyBorder="1" applyAlignment="1">
      <alignment horizontal="right" vertical="center"/>
    </xf>
    <xf numFmtId="0" fontId="59" fillId="0" borderId="10" xfId="50" applyFont="1" applyFill="1" applyBorder="1" applyAlignment="1">
      <alignment horizontal="right" vertical="center"/>
    </xf>
    <xf numFmtId="0" fontId="59" fillId="0" borderId="0" xfId="50" applyFont="1" applyFill="1" applyBorder="1" applyAlignment="1">
      <alignment horizontal="justify"/>
    </xf>
    <xf numFmtId="176" fontId="23" fillId="0" borderId="12" xfId="50" applyNumberFormat="1" applyFont="1" applyFill="1" applyBorder="1" applyAlignment="1" applyProtection="1">
      <alignment horizontal="right" vertical="center"/>
    </xf>
    <xf numFmtId="176" fontId="23" fillId="0" borderId="0" xfId="50" applyNumberFormat="1" applyFont="1" applyFill="1" applyBorder="1" applyAlignment="1" applyProtection="1">
      <alignment horizontal="right" vertical="center"/>
    </xf>
    <xf numFmtId="0" fontId="63" fillId="0" borderId="0" xfId="50" applyFont="1" applyFill="1" applyBorder="1" applyAlignment="1">
      <alignment horizontal="justify"/>
    </xf>
    <xf numFmtId="176" fontId="48" fillId="0" borderId="12" xfId="50" applyNumberFormat="1" applyFont="1" applyFill="1" applyBorder="1" applyAlignment="1" applyProtection="1">
      <alignment horizontal="right" vertical="center"/>
      <protection locked="0"/>
    </xf>
    <xf numFmtId="176" fontId="48" fillId="0" borderId="0" xfId="50" applyNumberFormat="1" applyFont="1" applyFill="1" applyBorder="1" applyAlignment="1" applyProtection="1">
      <alignment horizontal="right" vertical="center"/>
      <protection locked="0"/>
    </xf>
    <xf numFmtId="0" fontId="78" fillId="0" borderId="0" xfId="50" applyFont="1" applyFill="1" applyBorder="1" applyAlignment="1">
      <alignment horizontal="justify" vertical="center"/>
    </xf>
    <xf numFmtId="176" fontId="78" fillId="0" borderId="12" xfId="50" applyNumberFormat="1" applyFont="1" applyFill="1" applyBorder="1" applyAlignment="1" applyProtection="1">
      <alignment horizontal="right" vertical="center"/>
      <protection locked="0"/>
    </xf>
    <xf numFmtId="176" fontId="78" fillId="0" borderId="0" xfId="50" applyNumberFormat="1" applyFont="1" applyFill="1" applyBorder="1" applyAlignment="1" applyProtection="1">
      <alignment horizontal="right" vertical="center"/>
      <protection locked="0"/>
    </xf>
    <xf numFmtId="0" fontId="78" fillId="0" borderId="0" xfId="50" applyFont="1" applyFill="1" applyAlignment="1">
      <alignment vertical="center"/>
    </xf>
    <xf numFmtId="0" fontId="79" fillId="0" borderId="10" xfId="50" applyFont="1" applyFill="1" applyBorder="1" applyAlignment="1">
      <alignment horizontal="center" vertical="center"/>
    </xf>
    <xf numFmtId="0" fontId="60" fillId="0" borderId="10" xfId="50" applyFont="1" applyFill="1" applyBorder="1" applyAlignment="1">
      <alignment horizontal="distributed" vertical="center"/>
    </xf>
    <xf numFmtId="0" fontId="60" fillId="0" borderId="10" xfId="50" applyFont="1" applyFill="1" applyBorder="1" applyAlignment="1">
      <alignment horizontal="justify" vertical="center" wrapText="1"/>
    </xf>
    <xf numFmtId="0" fontId="60" fillId="0" borderId="14" xfId="50" applyFont="1" applyFill="1" applyBorder="1" applyAlignment="1">
      <alignment horizontal="right" vertical="center"/>
    </xf>
    <xf numFmtId="0" fontId="60" fillId="0" borderId="10" xfId="50" applyFont="1" applyFill="1" applyBorder="1" applyAlignment="1">
      <alignment horizontal="right" vertical="center"/>
    </xf>
    <xf numFmtId="0" fontId="60" fillId="0" borderId="0" xfId="50" applyFont="1" applyFill="1" applyAlignment="1">
      <alignment vertical="center"/>
    </xf>
    <xf numFmtId="0" fontId="58" fillId="0" borderId="0" xfId="50" applyFont="1" applyFill="1" applyAlignment="1">
      <alignment vertical="center"/>
    </xf>
    <xf numFmtId="0" fontId="47" fillId="0" borderId="0" xfId="50" applyFont="1" applyFill="1" applyAlignment="1">
      <alignment vertical="center"/>
    </xf>
    <xf numFmtId="3" fontId="47" fillId="0" borderId="0" xfId="50" applyNumberFormat="1" applyFont="1" applyFill="1"/>
    <xf numFmtId="0" fontId="36" fillId="0" borderId="0" xfId="50" applyFont="1" applyAlignment="1">
      <alignment horizontal="distributed" justifyLastLine="1"/>
    </xf>
    <xf numFmtId="0" fontId="21" fillId="0" borderId="15" xfId="50" applyFont="1" applyBorder="1" applyAlignment="1">
      <alignment horizontal="justify" vertical="top" wrapText="1"/>
    </xf>
    <xf numFmtId="0" fontId="21" fillId="0" borderId="0" xfId="50" applyFont="1" applyAlignment="1">
      <alignment horizontal="center" vertical="top" wrapText="1"/>
    </xf>
    <xf numFmtId="0" fontId="21" fillId="0" borderId="21" xfId="50" applyFont="1" applyBorder="1" applyAlignment="1">
      <alignment horizontal="distributed" vertical="center" justifyLastLine="1"/>
    </xf>
    <xf numFmtId="0" fontId="21" fillId="0" borderId="0" xfId="50" applyFont="1" applyAlignment="1">
      <alignment vertical="top" wrapText="1"/>
    </xf>
    <xf numFmtId="0" fontId="21" fillId="0" borderId="24" xfId="50" applyFont="1" applyBorder="1" applyAlignment="1">
      <alignment horizontal="center" vertical="center"/>
    </xf>
    <xf numFmtId="0" fontId="21" fillId="0" borderId="12" xfId="50" applyFont="1" applyBorder="1" applyAlignment="1">
      <alignment horizontal="distributed" vertical="center" justifyLastLine="1"/>
    </xf>
    <xf numFmtId="0" fontId="21" fillId="0" borderId="18" xfId="50" applyFont="1" applyBorder="1" applyAlignment="1">
      <alignment vertical="top" wrapText="1"/>
    </xf>
    <xf numFmtId="0" fontId="21" fillId="0" borderId="25" xfId="50" applyFont="1" applyBorder="1" applyAlignment="1">
      <alignment horizontal="center" vertical="center"/>
    </xf>
    <xf numFmtId="0" fontId="21" fillId="0" borderId="0" xfId="50" applyFont="1" applyBorder="1" applyAlignment="1">
      <alignment vertical="top" wrapText="1"/>
    </xf>
    <xf numFmtId="0" fontId="21" fillId="0" borderId="0" xfId="50" applyFont="1" applyBorder="1" applyAlignment="1">
      <alignment horizontal="distributed" vertical="center" justifyLastLine="1"/>
    </xf>
    <xf numFmtId="0" fontId="21" fillId="0" borderId="0" xfId="50" applyFont="1" applyBorder="1" applyAlignment="1" applyProtection="1">
      <alignment horizontal="right" vertical="center"/>
    </xf>
    <xf numFmtId="0" fontId="21" fillId="0" borderId="0" xfId="50" applyFont="1" applyBorder="1" applyAlignment="1">
      <alignment vertical="center" wrapText="1"/>
    </xf>
    <xf numFmtId="176" fontId="21" fillId="0" borderId="0" xfId="50" applyNumberFormat="1" applyFont="1" applyBorder="1" applyAlignment="1">
      <alignment horizontal="right" vertical="center"/>
    </xf>
    <xf numFmtId="0" fontId="38" fillId="0" borderId="0" xfId="50" applyFont="1" applyAlignment="1">
      <alignment vertical="center"/>
    </xf>
    <xf numFmtId="0" fontId="38" fillId="0" borderId="0" xfId="50" applyFont="1" applyBorder="1" applyAlignment="1" applyProtection="1">
      <alignment horizontal="right" vertical="center"/>
    </xf>
    <xf numFmtId="0" fontId="38" fillId="0" borderId="0" xfId="50" applyFont="1" applyBorder="1" applyAlignment="1">
      <alignment vertical="center" wrapText="1"/>
    </xf>
    <xf numFmtId="0" fontId="38" fillId="0" borderId="12" xfId="50" applyFont="1" applyBorder="1" applyAlignment="1">
      <alignment vertical="center"/>
    </xf>
    <xf numFmtId="0" fontId="38" fillId="0" borderId="0" xfId="50" applyFont="1" applyBorder="1" applyAlignment="1">
      <alignment vertical="center"/>
    </xf>
    <xf numFmtId="178" fontId="21" fillId="0" borderId="0" xfId="50" applyNumberFormat="1" applyFont="1" applyBorder="1" applyAlignment="1">
      <alignment horizontal="right" vertical="center"/>
    </xf>
    <xf numFmtId="0" fontId="38" fillId="0" borderId="12" xfId="50" applyFont="1" applyFill="1" applyBorder="1" applyAlignment="1">
      <alignment vertical="center"/>
    </xf>
    <xf numFmtId="0" fontId="38" fillId="0" borderId="0" xfId="50" applyFont="1" applyFill="1" applyBorder="1" applyAlignment="1">
      <alignment vertical="center"/>
    </xf>
    <xf numFmtId="178" fontId="21" fillId="0" borderId="0" xfId="50" applyNumberFormat="1" applyFont="1" applyFill="1" applyBorder="1" applyAlignment="1">
      <alignment horizontal="right" vertical="center"/>
    </xf>
    <xf numFmtId="0" fontId="38" fillId="0" borderId="0" xfId="50" applyFont="1" applyBorder="1" applyAlignment="1">
      <alignment horizontal="right" vertical="center"/>
    </xf>
    <xf numFmtId="0" fontId="26" fillId="0" borderId="0" xfId="50" applyFont="1" applyBorder="1" applyAlignment="1">
      <alignment vertical="center" wrapText="1"/>
    </xf>
    <xf numFmtId="176" fontId="26" fillId="0" borderId="0" xfId="50" applyNumberFormat="1" applyFont="1" applyFill="1" applyBorder="1" applyAlignment="1">
      <alignment horizontal="right" vertical="center"/>
    </xf>
    <xf numFmtId="0" fontId="29" fillId="0" borderId="0" xfId="50" applyFont="1" applyAlignment="1">
      <alignment vertical="center"/>
    </xf>
    <xf numFmtId="0" fontId="30" fillId="0" borderId="0" xfId="50" applyFont="1" applyBorder="1" applyAlignment="1">
      <alignment vertical="center" wrapText="1"/>
    </xf>
    <xf numFmtId="0" fontId="30" fillId="0" borderId="12" xfId="50" applyFont="1" applyFill="1" applyBorder="1" applyAlignment="1">
      <alignment vertical="center"/>
    </xf>
    <xf numFmtId="0" fontId="30" fillId="0" borderId="0" xfId="50" applyFont="1" applyFill="1" applyBorder="1" applyAlignment="1">
      <alignment vertical="center"/>
    </xf>
    <xf numFmtId="0" fontId="26" fillId="0" borderId="0" xfId="50" applyFont="1" applyBorder="1" applyAlignment="1" applyProtection="1">
      <alignment horizontal="right" vertical="center"/>
    </xf>
    <xf numFmtId="176" fontId="105" fillId="0" borderId="12" xfId="50" applyNumberFormat="1" applyFont="1" applyFill="1" applyBorder="1" applyAlignment="1">
      <alignment horizontal="right" vertical="center"/>
    </xf>
    <xf numFmtId="176" fontId="105" fillId="0" borderId="0" xfId="50" applyNumberFormat="1" applyFont="1" applyFill="1" applyBorder="1" applyAlignment="1">
      <alignment horizontal="right" vertical="center"/>
    </xf>
    <xf numFmtId="0" fontId="30" fillId="0" borderId="0" xfId="50" applyFont="1" applyBorder="1" applyAlignment="1">
      <alignment horizontal="right" vertical="center"/>
    </xf>
    <xf numFmtId="0" fontId="106" fillId="0" borderId="12" xfId="50" applyFont="1" applyFill="1" applyBorder="1" applyAlignment="1">
      <alignment vertical="center"/>
    </xf>
    <xf numFmtId="0" fontId="106" fillId="0" borderId="0" xfId="50" applyFont="1" applyFill="1" applyBorder="1" applyAlignment="1">
      <alignment vertical="center"/>
    </xf>
    <xf numFmtId="178" fontId="105" fillId="0" borderId="0" xfId="50" applyNumberFormat="1" applyFont="1" applyFill="1" applyBorder="1" applyAlignment="1">
      <alignment horizontal="right" vertical="center"/>
    </xf>
    <xf numFmtId="178" fontId="26" fillId="0" borderId="0" xfId="50" applyNumberFormat="1" applyFont="1" applyFill="1" applyBorder="1" applyAlignment="1">
      <alignment horizontal="right" vertical="center"/>
    </xf>
    <xf numFmtId="0" fontId="21" fillId="0" borderId="10" xfId="50" applyFont="1" applyBorder="1" applyAlignment="1">
      <alignment vertical="center" wrapText="1"/>
    </xf>
    <xf numFmtId="0" fontId="21" fillId="0" borderId="14" xfId="50" applyFont="1" applyBorder="1" applyAlignment="1">
      <alignment vertical="center" wrapText="1"/>
    </xf>
    <xf numFmtId="178" fontId="21" fillId="0" borderId="10" xfId="50" applyNumberFormat="1" applyFont="1" applyBorder="1" applyAlignment="1">
      <alignment horizontal="right" vertical="center"/>
    </xf>
    <xf numFmtId="176" fontId="21" fillId="0" borderId="0" xfId="50" applyNumberFormat="1" applyFont="1"/>
    <xf numFmtId="0" fontId="21" fillId="0" borderId="30" xfId="50" applyFont="1" applyBorder="1" applyAlignment="1">
      <alignment horizontal="distributed" vertical="center" justifyLastLine="1"/>
    </xf>
    <xf numFmtId="0" fontId="21" fillId="0" borderId="17" xfId="50" applyFont="1" applyBorder="1" applyAlignment="1">
      <alignment horizontal="distributed" vertical="center" justifyLastLine="1"/>
    </xf>
    <xf numFmtId="176" fontId="21" fillId="0" borderId="12" xfId="50" applyNumberFormat="1" applyFont="1" applyBorder="1" applyAlignment="1">
      <alignment vertical="center"/>
    </xf>
    <xf numFmtId="176" fontId="21" fillId="0" borderId="0" xfId="50" applyNumberFormat="1" applyFont="1" applyBorder="1" applyAlignment="1">
      <alignment vertical="center"/>
    </xf>
    <xf numFmtId="176" fontId="21" fillId="0" borderId="12" xfId="50" applyNumberFormat="1" applyFont="1" applyFill="1" applyBorder="1" applyAlignment="1">
      <alignment vertical="center"/>
    </xf>
    <xf numFmtId="176" fontId="21" fillId="0" borderId="0" xfId="50" applyNumberFormat="1" applyFont="1" applyFill="1" applyBorder="1" applyAlignment="1">
      <alignment vertical="center"/>
    </xf>
    <xf numFmtId="176" fontId="26" fillId="0" borderId="12" xfId="50" applyNumberFormat="1" applyFont="1" applyFill="1" applyBorder="1" applyAlignment="1">
      <alignment vertical="center"/>
    </xf>
    <xf numFmtId="176" fontId="26" fillId="0" borderId="0" xfId="50" applyNumberFormat="1" applyFont="1" applyFill="1" applyBorder="1" applyAlignment="1">
      <alignment vertical="center"/>
    </xf>
    <xf numFmtId="0" fontId="21" fillId="0" borderId="14" xfId="50" applyFont="1" applyBorder="1" applyAlignment="1">
      <alignment vertical="center"/>
    </xf>
    <xf numFmtId="0" fontId="21" fillId="0" borderId="13" xfId="50" applyFont="1" applyBorder="1" applyAlignment="1">
      <alignment horizontal="distributed" vertical="center" justifyLastLine="1"/>
    </xf>
    <xf numFmtId="0" fontId="21" fillId="0" borderId="0" xfId="50" applyFont="1" applyFill="1" applyBorder="1" applyAlignment="1">
      <alignment horizontal="right" vertical="center"/>
    </xf>
    <xf numFmtId="0" fontId="26" fillId="0" borderId="0" xfId="50" applyFont="1" applyFill="1" applyBorder="1" applyAlignment="1">
      <alignment horizontal="justify" vertical="center" wrapText="1"/>
    </xf>
    <xf numFmtId="0" fontId="25" fillId="0" borderId="0" xfId="50" applyFont="1" applyBorder="1" applyAlignment="1">
      <alignment horizontal="right" vertical="center"/>
    </xf>
    <xf numFmtId="0" fontId="22" fillId="0" borderId="0" xfId="50" applyFont="1" applyAlignment="1">
      <alignment vertical="center"/>
    </xf>
    <xf numFmtId="0" fontId="34" fillId="0" borderId="0" xfId="50" applyFont="1" applyBorder="1" applyAlignment="1">
      <alignment vertical="center"/>
    </xf>
    <xf numFmtId="0" fontId="21" fillId="0" borderId="0" xfId="50" applyFont="1" applyBorder="1" applyAlignment="1">
      <alignment horizontal="justify" vertical="center" wrapText="1"/>
    </xf>
    <xf numFmtId="0" fontId="34" fillId="0" borderId="0" xfId="50" applyFont="1" applyAlignment="1">
      <alignment vertical="center"/>
    </xf>
    <xf numFmtId="0" fontId="26" fillId="0" borderId="0" xfId="50" applyFont="1" applyBorder="1" applyAlignment="1">
      <alignment horizontal="justify" vertical="center" wrapText="1"/>
    </xf>
    <xf numFmtId="0" fontId="25" fillId="0" borderId="10" xfId="50" applyFont="1" applyBorder="1" applyAlignment="1">
      <alignment vertical="center"/>
    </xf>
    <xf numFmtId="0" fontId="26" fillId="0" borderId="10" xfId="50" applyFont="1" applyBorder="1" applyAlignment="1">
      <alignment horizontal="right" vertical="center"/>
    </xf>
    <xf numFmtId="0" fontId="26" fillId="0" borderId="11" xfId="50" applyFont="1" applyBorder="1" applyAlignment="1">
      <alignment horizontal="justify" vertical="center" wrapText="1"/>
    </xf>
    <xf numFmtId="176" fontId="26" fillId="0" borderId="10" xfId="50" applyNumberFormat="1" applyFont="1" applyBorder="1" applyAlignment="1">
      <alignment horizontal="right" vertical="center"/>
    </xf>
    <xf numFmtId="0" fontId="36" fillId="0" borderId="0" xfId="50" applyFont="1" applyAlignment="1">
      <alignment vertical="top"/>
    </xf>
    <xf numFmtId="0" fontId="23" fillId="0" borderId="0" xfId="50" applyFont="1" applyBorder="1" applyAlignment="1">
      <alignment horizontal="distributed" vertical="center" justifyLastLine="1"/>
    </xf>
    <xf numFmtId="0" fontId="23" fillId="0" borderId="13" xfId="50" applyFont="1" applyBorder="1" applyAlignment="1">
      <alignment horizontal="distributed" vertical="center" justifyLastLine="1"/>
    </xf>
    <xf numFmtId="0" fontId="23" fillId="0" borderId="0" xfId="50" applyFont="1" applyBorder="1" applyAlignment="1">
      <alignment horizontal="center" vertical="center" shrinkToFit="1"/>
    </xf>
    <xf numFmtId="0" fontId="23" fillId="0" borderId="0" xfId="50" applyFont="1" applyBorder="1" applyAlignment="1" applyProtection="1">
      <alignment horizontal="left" vertical="center" wrapText="1"/>
    </xf>
    <xf numFmtId="176" fontId="23" fillId="0" borderId="12" xfId="28" applyNumberFormat="1" applyFont="1" applyFill="1" applyBorder="1" applyAlignment="1" applyProtection="1">
      <alignment horizontal="right" vertical="top"/>
    </xf>
    <xf numFmtId="176" fontId="23" fillId="0" borderId="0" xfId="28" applyNumberFormat="1" applyFont="1" applyFill="1" applyBorder="1" applyAlignment="1" applyProtection="1">
      <alignment horizontal="right" vertical="top"/>
    </xf>
    <xf numFmtId="176" fontId="23" fillId="0" borderId="0" xfId="50" applyNumberFormat="1" applyFont="1" applyFill="1" applyBorder="1" applyAlignment="1" applyProtection="1">
      <alignment horizontal="right" vertical="top"/>
    </xf>
    <xf numFmtId="0" fontId="23" fillId="0" borderId="0" xfId="50" applyFont="1" applyBorder="1" applyAlignment="1" applyProtection="1">
      <alignment horizontal="left" vertical="top" wrapText="1"/>
    </xf>
    <xf numFmtId="176" fontId="23" fillId="0" borderId="0" xfId="50" applyNumberFormat="1" applyFont="1" applyBorder="1" applyAlignment="1" applyProtection="1">
      <alignment horizontal="right" vertical="top"/>
    </xf>
    <xf numFmtId="176" fontId="23" fillId="0" borderId="12" xfId="28" applyNumberFormat="1" applyFont="1" applyFill="1" applyBorder="1" applyAlignment="1">
      <alignment horizontal="right" vertical="top"/>
    </xf>
    <xf numFmtId="176" fontId="23" fillId="0" borderId="0" xfId="28" applyNumberFormat="1" applyFont="1" applyFill="1" applyBorder="1" applyAlignment="1">
      <alignment horizontal="right" vertical="top"/>
    </xf>
    <xf numFmtId="176" fontId="23" fillId="0" borderId="0" xfId="50" applyNumberFormat="1" applyFont="1" applyBorder="1" applyAlignment="1">
      <alignment horizontal="right" vertical="top"/>
    </xf>
    <xf numFmtId="176" fontId="23" fillId="0" borderId="0" xfId="50" applyNumberFormat="1" applyFont="1" applyFill="1" applyBorder="1" applyAlignment="1">
      <alignment horizontal="right" vertical="top"/>
    </xf>
    <xf numFmtId="0" fontId="25" fillId="0" borderId="0" xfId="50" applyFont="1" applyAlignment="1">
      <alignment vertical="top"/>
    </xf>
    <xf numFmtId="0" fontId="48" fillId="0" borderId="0" xfId="50" applyFont="1" applyBorder="1" applyAlignment="1" applyProtection="1">
      <alignment horizontal="left" vertical="center" wrapText="1"/>
    </xf>
    <xf numFmtId="176" fontId="48" fillId="0" borderId="12" xfId="28" applyNumberFormat="1" applyFont="1" applyFill="1" applyBorder="1" applyAlignment="1">
      <alignment horizontal="right" vertical="top"/>
    </xf>
    <xf numFmtId="176" fontId="48" fillId="0" borderId="0" xfId="28" applyNumberFormat="1" applyFont="1" applyFill="1" applyBorder="1" applyAlignment="1">
      <alignment horizontal="right" vertical="top"/>
    </xf>
    <xf numFmtId="176" fontId="48" fillId="0" borderId="0" xfId="50" applyNumberFormat="1" applyFont="1" applyBorder="1" applyAlignment="1">
      <alignment horizontal="right" vertical="top"/>
    </xf>
    <xf numFmtId="176" fontId="48" fillId="0" borderId="0" xfId="50" applyNumberFormat="1" applyFont="1" applyFill="1" applyBorder="1" applyAlignment="1">
      <alignment horizontal="right" vertical="top"/>
    </xf>
    <xf numFmtId="0" fontId="48" fillId="0" borderId="0" xfId="50" applyFont="1" applyBorder="1" applyAlignment="1" applyProtection="1">
      <alignment horizontal="left" vertical="top" wrapText="1"/>
    </xf>
    <xf numFmtId="0" fontId="23" fillId="0" borderId="10" xfId="50" applyFont="1" applyBorder="1" applyAlignment="1">
      <alignment vertical="center" wrapText="1"/>
    </xf>
    <xf numFmtId="0" fontId="23" fillId="0" borderId="14" xfId="50" applyFont="1" applyBorder="1" applyAlignment="1">
      <alignment vertical="center" wrapText="1"/>
    </xf>
    <xf numFmtId="0" fontId="23" fillId="0" borderId="10" xfId="50" applyFont="1" applyBorder="1" applyAlignment="1">
      <alignment vertical="center"/>
    </xf>
    <xf numFmtId="0" fontId="28" fillId="0" borderId="0" xfId="56" applyFont="1"/>
    <xf numFmtId="0" fontId="42" fillId="0" borderId="0" xfId="56" applyFont="1"/>
    <xf numFmtId="0" fontId="42" fillId="0" borderId="0" xfId="56" applyFont="1" applyAlignment="1">
      <alignment horizontal="center"/>
    </xf>
    <xf numFmtId="0" fontId="42" fillId="0" borderId="0" xfId="56"/>
    <xf numFmtId="0" fontId="23" fillId="0" borderId="0" xfId="56" applyFont="1" applyAlignment="1">
      <alignment horizontal="left"/>
    </xf>
    <xf numFmtId="0" fontId="23" fillId="0" borderId="0" xfId="56" applyFont="1" applyAlignment="1"/>
    <xf numFmtId="0" fontId="107" fillId="0" borderId="0" xfId="56" applyFont="1" applyAlignment="1"/>
    <xf numFmtId="0" fontId="27" fillId="0" borderId="31" xfId="56" applyFont="1" applyBorder="1" applyAlignment="1">
      <alignment vertical="center"/>
    </xf>
    <xf numFmtId="0" fontId="27" fillId="0" borderId="26" xfId="56" applyFont="1" applyBorder="1" applyAlignment="1">
      <alignment vertical="center"/>
    </xf>
    <xf numFmtId="0" fontId="42" fillId="0" borderId="0" xfId="56" applyFont="1" applyBorder="1"/>
    <xf numFmtId="0" fontId="27" fillId="0" borderId="32" xfId="56" applyFont="1" applyBorder="1" applyAlignment="1">
      <alignment vertical="center"/>
    </xf>
    <xf numFmtId="0" fontId="27" fillId="0" borderId="16" xfId="56" applyFont="1" applyBorder="1" applyAlignment="1">
      <alignment vertical="center"/>
    </xf>
    <xf numFmtId="0" fontId="21" fillId="0" borderId="30" xfId="56" applyFont="1" applyBorder="1" applyAlignment="1">
      <alignment horizontal="center" vertical="center" shrinkToFit="1"/>
    </xf>
    <xf numFmtId="0" fontId="21" fillId="0" borderId="19" xfId="56" applyFont="1" applyBorder="1" applyAlignment="1">
      <alignment horizontal="center" vertical="center" shrinkToFit="1"/>
    </xf>
    <xf numFmtId="0" fontId="21" fillId="0" borderId="33" xfId="56" applyFont="1" applyBorder="1" applyAlignment="1">
      <alignment horizontal="center" vertical="center" shrinkToFit="1"/>
    </xf>
    <xf numFmtId="0" fontId="21" fillId="0" borderId="18" xfId="56" applyFont="1" applyBorder="1" applyAlignment="1">
      <alignment horizontal="center" vertical="center" shrinkToFit="1"/>
    </xf>
    <xf numFmtId="0" fontId="21" fillId="0" borderId="16" xfId="56" applyFont="1" applyBorder="1" applyAlignment="1">
      <alignment horizontal="center" vertical="center" shrinkToFit="1"/>
    </xf>
    <xf numFmtId="0" fontId="27" fillId="0" borderId="0" xfId="56" applyFont="1" applyBorder="1" applyAlignment="1">
      <alignment vertical="center"/>
    </xf>
    <xf numFmtId="0" fontId="27" fillId="0" borderId="13" xfId="56" applyFont="1" applyBorder="1" applyAlignment="1">
      <alignment vertical="center"/>
    </xf>
    <xf numFmtId="0" fontId="27" fillId="0" borderId="0" xfId="56" applyFont="1" applyBorder="1" applyAlignment="1">
      <alignment horizontal="center" vertical="center"/>
    </xf>
    <xf numFmtId="0" fontId="27" fillId="0" borderId="34" xfId="56" applyFont="1" applyBorder="1" applyAlignment="1">
      <alignment horizontal="center" vertical="center"/>
    </xf>
    <xf numFmtId="0" fontId="21" fillId="0" borderId="0" xfId="56" applyFont="1" applyBorder="1" applyAlignment="1">
      <alignment horizontal="right" vertical="center"/>
    </xf>
    <xf numFmtId="0" fontId="21" fillId="0" borderId="13" xfId="56" applyFont="1" applyBorder="1" applyAlignment="1">
      <alignment vertical="center"/>
    </xf>
    <xf numFmtId="0" fontId="21" fillId="0" borderId="0" xfId="56" applyFont="1" applyBorder="1" applyAlignment="1">
      <alignment vertical="center"/>
    </xf>
    <xf numFmtId="38" fontId="21" fillId="0" borderId="0" xfId="39" applyFont="1" applyBorder="1" applyAlignment="1">
      <alignment horizontal="right" vertical="center"/>
    </xf>
    <xf numFmtId="0" fontId="36" fillId="0" borderId="0" xfId="56" applyFont="1" applyBorder="1"/>
    <xf numFmtId="0" fontId="36" fillId="0" borderId="0" xfId="56" applyFont="1"/>
    <xf numFmtId="0" fontId="26" fillId="0" borderId="13" xfId="56" applyFont="1" applyBorder="1" applyAlignment="1">
      <alignment vertical="center"/>
    </xf>
    <xf numFmtId="0" fontId="26" fillId="0" borderId="0" xfId="56" applyFont="1" applyBorder="1" applyAlignment="1">
      <alignment vertical="center"/>
    </xf>
    <xf numFmtId="0" fontId="81" fillId="0" borderId="0" xfId="56" applyFont="1" applyBorder="1"/>
    <xf numFmtId="0" fontId="81" fillId="0" borderId="0" xfId="56" applyFont="1"/>
    <xf numFmtId="0" fontId="26" fillId="0" borderId="0" xfId="56" applyFont="1" applyBorder="1" applyAlignment="1">
      <alignment horizontal="right" vertical="center"/>
    </xf>
    <xf numFmtId="38" fontId="26" fillId="0" borderId="0" xfId="39" applyFont="1" applyBorder="1" applyAlignment="1">
      <alignment horizontal="right" vertical="center"/>
    </xf>
    <xf numFmtId="0" fontId="42" fillId="0" borderId="10" xfId="56" applyFont="1" applyBorder="1" applyAlignment="1">
      <alignment vertical="center"/>
    </xf>
    <xf numFmtId="0" fontId="42" fillId="0" borderId="11" xfId="56" applyFont="1" applyBorder="1" applyAlignment="1">
      <alignment vertical="center"/>
    </xf>
    <xf numFmtId="0" fontId="42" fillId="0" borderId="10" xfId="56" applyFont="1" applyBorder="1" applyAlignment="1">
      <alignment horizontal="center" vertical="center"/>
    </xf>
    <xf numFmtId="0" fontId="21" fillId="0" borderId="0" xfId="56" applyFont="1" applyFill="1" applyBorder="1" applyAlignment="1">
      <alignment vertical="center"/>
    </xf>
    <xf numFmtId="0" fontId="42" fillId="0" borderId="0" xfId="56" applyAlignment="1">
      <alignment horizontal="center"/>
    </xf>
    <xf numFmtId="0" fontId="82" fillId="0" borderId="0" xfId="50" applyFont="1" applyAlignment="1"/>
    <xf numFmtId="0" fontId="23" fillId="0" borderId="10" xfId="50" applyFont="1" applyBorder="1" applyAlignment="1">
      <alignment horizontal="left" vertical="top" wrapText="1"/>
    </xf>
    <xf numFmtId="0" fontId="23" fillId="0" borderId="0" xfId="50" applyFont="1" applyBorder="1" applyAlignment="1">
      <alignment horizontal="left" vertical="top" wrapText="1"/>
    </xf>
    <xf numFmtId="0" fontId="21" fillId="0" borderId="15" xfId="50" applyFont="1" applyBorder="1" applyAlignment="1"/>
    <xf numFmtId="0" fontId="21" fillId="0" borderId="31" xfId="50" applyFont="1" applyBorder="1" applyAlignment="1">
      <alignment horizontal="center" wrapText="1"/>
    </xf>
    <xf numFmtId="0" fontId="21" fillId="0" borderId="18" xfId="50" applyFont="1" applyBorder="1" applyAlignment="1"/>
    <xf numFmtId="0" fontId="21" fillId="0" borderId="32" xfId="50" applyFont="1" applyBorder="1" applyAlignment="1">
      <alignment horizontal="center" wrapText="1"/>
    </xf>
    <xf numFmtId="0" fontId="21" fillId="0" borderId="0" xfId="50" applyFont="1" applyBorder="1" applyAlignment="1">
      <alignment horizontal="justify" vertical="center"/>
    </xf>
    <xf numFmtId="178" fontId="21" fillId="0" borderId="0" xfId="50" applyNumberFormat="1" applyFont="1" applyBorder="1" applyAlignment="1">
      <alignment horizontal="right" vertical="center" shrinkToFit="1"/>
    </xf>
    <xf numFmtId="41" fontId="21" fillId="0" borderId="0" xfId="50" applyNumberFormat="1" applyFont="1" applyBorder="1" applyAlignment="1">
      <alignment vertical="center"/>
    </xf>
    <xf numFmtId="0" fontId="26" fillId="0" borderId="0" xfId="50" applyFont="1" applyBorder="1" applyAlignment="1">
      <alignment horizontal="justify" vertical="center"/>
    </xf>
    <xf numFmtId="176" fontId="26" fillId="20" borderId="12" xfId="50" applyNumberFormat="1" applyFont="1" applyFill="1" applyBorder="1" applyAlignment="1">
      <alignment horizontal="right" vertical="center"/>
    </xf>
    <xf numFmtId="178" fontId="26" fillId="20" borderId="0" xfId="50" applyNumberFormat="1" applyFont="1" applyFill="1" applyBorder="1" applyAlignment="1">
      <alignment horizontal="right" vertical="center" shrinkToFit="1"/>
    </xf>
    <xf numFmtId="38" fontId="26" fillId="20" borderId="0" xfId="39" applyFont="1" applyFill="1" applyBorder="1" applyAlignment="1">
      <alignment horizontal="right" vertical="center"/>
    </xf>
    <xf numFmtId="176" fontId="26" fillId="20" borderId="0" xfId="50" applyNumberFormat="1" applyFont="1" applyFill="1" applyBorder="1" applyAlignment="1">
      <alignment horizontal="right" vertical="center"/>
    </xf>
    <xf numFmtId="41" fontId="26" fillId="20" borderId="0" xfId="50" applyNumberFormat="1" applyFont="1" applyFill="1" applyBorder="1" applyAlignment="1">
      <alignment vertical="center"/>
    </xf>
    <xf numFmtId="190" fontId="21" fillId="0" borderId="10" xfId="50" applyNumberFormat="1" applyFont="1" applyBorder="1" applyAlignment="1">
      <alignment vertical="center"/>
    </xf>
    <xf numFmtId="0" fontId="24" fillId="0" borderId="0" xfId="50" applyFont="1" applyAlignment="1">
      <alignment vertical="center"/>
    </xf>
    <xf numFmtId="0" fontId="24" fillId="0" borderId="0" xfId="50" applyNumberFormat="1" applyFont="1" applyAlignment="1"/>
    <xf numFmtId="0" fontId="36" fillId="0" borderId="0" xfId="50" applyNumberFormat="1" applyFont="1" applyAlignment="1"/>
    <xf numFmtId="176" fontId="26" fillId="0" borderId="12" xfId="50" applyNumberFormat="1" applyFont="1" applyFill="1" applyBorder="1" applyAlignment="1">
      <alignment horizontal="right" vertical="center"/>
    </xf>
    <xf numFmtId="176" fontId="36" fillId="0" borderId="0" xfId="50" applyNumberFormat="1" applyFont="1"/>
    <xf numFmtId="0" fontId="22" fillId="0" borderId="0" xfId="50" applyFont="1" applyAlignment="1">
      <alignment horizontal="justify"/>
    </xf>
    <xf numFmtId="0" fontId="26" fillId="0" borderId="29" xfId="50" applyFont="1" applyBorder="1" applyAlignment="1">
      <alignment horizontal="distributed" vertical="center" justifyLastLine="1"/>
    </xf>
    <xf numFmtId="0" fontId="21" fillId="0" borderId="34" xfId="50" applyFont="1" applyBorder="1" applyAlignment="1">
      <alignment vertical="center"/>
    </xf>
    <xf numFmtId="0" fontId="21" fillId="0" borderId="13" xfId="50" applyFont="1" applyBorder="1" applyAlignment="1">
      <alignment vertical="center"/>
    </xf>
    <xf numFmtId="176" fontId="21" fillId="0" borderId="34" xfId="50" applyNumberFormat="1" applyFont="1" applyBorder="1" applyAlignment="1">
      <alignment horizontal="right" vertical="center"/>
    </xf>
    <xf numFmtId="176" fontId="26" fillId="20" borderId="34" xfId="50" applyNumberFormat="1" applyFont="1" applyFill="1" applyBorder="1" applyAlignment="1">
      <alignment horizontal="right" vertical="center"/>
    </xf>
    <xf numFmtId="0" fontId="21" fillId="0" borderId="10" xfId="50" applyNumberFormat="1" applyFont="1" applyBorder="1" applyAlignment="1"/>
    <xf numFmtId="0" fontId="21" fillId="0" borderId="10" xfId="50" applyNumberFormat="1" applyFont="1" applyBorder="1" applyAlignment="1">
      <alignment horizontal="distributed" vertical="center"/>
    </xf>
    <xf numFmtId="0" fontId="21" fillId="0" borderId="11" xfId="50" applyNumberFormat="1" applyFont="1" applyBorder="1" applyAlignment="1"/>
    <xf numFmtId="0" fontId="21" fillId="0" borderId="10" xfId="50" applyNumberFormat="1" applyFont="1" applyBorder="1" applyAlignment="1">
      <alignment horizontal="right" vertical="center"/>
    </xf>
    <xf numFmtId="0" fontId="24" fillId="0" borderId="0" xfId="50" applyFont="1" applyAlignment="1">
      <alignment horizontal="distributed"/>
    </xf>
    <xf numFmtId="0" fontId="36" fillId="0" borderId="0" xfId="50" applyFont="1" applyAlignment="1">
      <alignment horizontal="distributed"/>
    </xf>
    <xf numFmtId="0" fontId="21" fillId="0" borderId="19" xfId="50" applyFont="1" applyBorder="1" applyAlignment="1">
      <alignment horizontal="center" vertical="center"/>
    </xf>
    <xf numFmtId="0" fontId="44" fillId="0" borderId="21" xfId="50" applyFont="1" applyBorder="1" applyAlignment="1">
      <alignment horizontal="center" vertical="center"/>
    </xf>
    <xf numFmtId="191" fontId="21" fillId="0" borderId="12" xfId="50" applyNumberFormat="1" applyFont="1" applyBorder="1" applyAlignment="1">
      <alignment vertical="center"/>
    </xf>
    <xf numFmtId="191" fontId="21" fillId="0" borderId="0" xfId="50" applyNumberFormat="1" applyFont="1" applyBorder="1" applyAlignment="1">
      <alignment vertical="center"/>
    </xf>
    <xf numFmtId="3" fontId="21" fillId="0" borderId="0" xfId="50" applyNumberFormat="1" applyFont="1" applyBorder="1" applyAlignment="1">
      <alignment vertical="center"/>
    </xf>
    <xf numFmtId="3" fontId="25" fillId="0" borderId="0" xfId="50" applyNumberFormat="1" applyFont="1" applyBorder="1" applyAlignment="1">
      <alignment vertical="center"/>
    </xf>
    <xf numFmtId="191" fontId="83" fillId="0" borderId="13" xfId="50" applyNumberFormat="1" applyFont="1" applyBorder="1" applyAlignment="1">
      <alignment horizontal="center" vertical="center"/>
    </xf>
    <xf numFmtId="191" fontId="83" fillId="0" borderId="12" xfId="50" applyNumberFormat="1" applyFont="1" applyBorder="1" applyAlignment="1">
      <alignment vertical="center"/>
    </xf>
    <xf numFmtId="191" fontId="83" fillId="0" borderId="0" xfId="50" applyNumberFormat="1" applyFont="1" applyBorder="1" applyAlignment="1">
      <alignment vertical="center"/>
    </xf>
    <xf numFmtId="0" fontId="25" fillId="0" borderId="11" xfId="50" applyFont="1" applyBorder="1" applyAlignment="1">
      <alignment horizontal="justify" vertical="center"/>
    </xf>
    <xf numFmtId="49" fontId="25" fillId="0" borderId="14" xfId="50" applyNumberFormat="1" applyFont="1" applyBorder="1" applyAlignment="1">
      <alignment horizontal="left" vertical="center"/>
    </xf>
    <xf numFmtId="49" fontId="25" fillId="0" borderId="10" xfId="50" applyNumberFormat="1" applyFont="1" applyBorder="1" applyAlignment="1">
      <alignment horizontal="left" vertical="center"/>
    </xf>
    <xf numFmtId="49" fontId="25" fillId="0" borderId="0" xfId="50" applyNumberFormat="1" applyFont="1" applyBorder="1" applyAlignment="1">
      <alignment horizontal="left" vertical="center"/>
    </xf>
    <xf numFmtId="49" fontId="25" fillId="0" borderId="0" xfId="50" applyNumberFormat="1" applyFont="1" applyBorder="1" applyAlignment="1" applyProtection="1">
      <alignment horizontal="left" vertical="center"/>
    </xf>
    <xf numFmtId="0" fontId="36" fillId="0" borderId="0" xfId="50" applyFont="1" applyBorder="1"/>
    <xf numFmtId="0" fontId="44" fillId="0" borderId="19" xfId="50" applyFont="1" applyBorder="1" applyAlignment="1">
      <alignment horizontal="center" vertical="center"/>
    </xf>
    <xf numFmtId="0" fontId="44" fillId="0" borderId="18" xfId="50" applyFont="1" applyBorder="1" applyAlignment="1">
      <alignment horizontal="center" vertical="center"/>
    </xf>
    <xf numFmtId="3" fontId="21" fillId="0" borderId="12" xfId="50" applyNumberFormat="1" applyFont="1" applyBorder="1" applyAlignment="1">
      <alignment vertical="center"/>
    </xf>
    <xf numFmtId="3" fontId="21" fillId="0" borderId="0" xfId="50" applyNumberFormat="1" applyFont="1" applyBorder="1" applyAlignment="1">
      <alignment horizontal="right" vertical="center"/>
    </xf>
    <xf numFmtId="3" fontId="21" fillId="0" borderId="0" xfId="50" applyNumberFormat="1" applyFont="1" applyFill="1" applyBorder="1" applyAlignment="1">
      <alignment horizontal="right" vertical="center"/>
    </xf>
    <xf numFmtId="3" fontId="26" fillId="0" borderId="0" xfId="50" applyNumberFormat="1" applyFont="1" applyBorder="1" applyAlignment="1">
      <alignment vertical="center"/>
    </xf>
    <xf numFmtId="0" fontId="26" fillId="0" borderId="0" xfId="50" applyFont="1" applyBorder="1" applyAlignment="1">
      <alignment vertical="center"/>
    </xf>
    <xf numFmtId="0" fontId="26" fillId="0" borderId="0" xfId="50" applyFont="1" applyBorder="1" applyAlignment="1">
      <alignment horizontal="center" vertical="center"/>
    </xf>
    <xf numFmtId="3" fontId="26" fillId="0" borderId="12" xfId="50" applyNumberFormat="1" applyFont="1" applyBorder="1" applyAlignment="1">
      <alignment vertical="center"/>
    </xf>
    <xf numFmtId="0" fontId="26" fillId="0" borderId="10" xfId="50" applyFont="1" applyBorder="1" applyAlignment="1">
      <alignment horizontal="center" vertical="center"/>
    </xf>
    <xf numFmtId="3" fontId="26" fillId="0" borderId="14" xfId="50" applyNumberFormat="1" applyFont="1" applyBorder="1" applyAlignment="1">
      <alignment vertical="center"/>
    </xf>
    <xf numFmtId="3" fontId="26" fillId="0" borderId="10" xfId="50" applyNumberFormat="1" applyFont="1" applyBorder="1" applyAlignment="1">
      <alignment vertical="center"/>
    </xf>
    <xf numFmtId="0" fontId="26" fillId="0" borderId="10" xfId="50" applyFont="1" applyBorder="1" applyAlignment="1">
      <alignment vertical="center"/>
    </xf>
    <xf numFmtId="0" fontId="36" fillId="0" borderId="10" xfId="50" applyFont="1" applyBorder="1"/>
    <xf numFmtId="0" fontId="35" fillId="0" borderId="0" xfId="50" applyFont="1" applyAlignment="1">
      <alignment vertical="center"/>
    </xf>
    <xf numFmtId="0" fontId="21" fillId="0" borderId="28" xfId="50" applyFont="1" applyBorder="1" applyAlignment="1">
      <alignment horizontal="distributed" vertical="center" wrapText="1" justifyLastLine="1"/>
    </xf>
    <xf numFmtId="0" fontId="21" fillId="0" borderId="27" xfId="50" applyFont="1" applyBorder="1" applyAlignment="1">
      <alignment horizontal="distributed" vertical="center" wrapText="1" justifyLastLine="1"/>
    </xf>
    <xf numFmtId="0" fontId="21" fillId="0" borderId="0" xfId="50" applyFont="1" applyBorder="1" applyAlignment="1">
      <alignment horizontal="distributed" vertical="center" wrapText="1" justifyLastLine="1"/>
    </xf>
    <xf numFmtId="176" fontId="21" fillId="0" borderId="0" xfId="50" applyNumberFormat="1" applyFont="1" applyFill="1" applyBorder="1" applyAlignment="1" applyProtection="1">
      <alignment vertical="center"/>
    </xf>
    <xf numFmtId="180" fontId="21" fillId="0" borderId="0" xfId="39" applyNumberFormat="1" applyFont="1" applyFill="1" applyBorder="1" applyAlignment="1" applyProtection="1">
      <alignment horizontal="right" vertical="center"/>
    </xf>
    <xf numFmtId="176" fontId="26" fillId="0" borderId="0" xfId="50" applyNumberFormat="1" applyFont="1" applyFill="1" applyBorder="1" applyAlignment="1" applyProtection="1">
      <alignment vertical="center"/>
      <protection locked="0"/>
    </xf>
    <xf numFmtId="180" fontId="26" fillId="0" borderId="0" xfId="39" applyNumberFormat="1" applyFont="1" applyFill="1" applyBorder="1" applyAlignment="1" applyProtection="1">
      <alignment horizontal="right" vertical="center"/>
      <protection locked="0"/>
    </xf>
    <xf numFmtId="0" fontId="21" fillId="0" borderId="11" xfId="50" applyFont="1" applyBorder="1" applyAlignment="1">
      <alignment horizontal="right" vertical="center"/>
    </xf>
    <xf numFmtId="0" fontId="28" fillId="0" borderId="0" xfId="57" applyFont="1" applyAlignment="1"/>
    <xf numFmtId="0" fontId="36" fillId="0" borderId="0" xfId="57" applyFont="1"/>
    <xf numFmtId="0" fontId="39" fillId="0" borderId="0" xfId="57" applyFont="1" applyAlignment="1"/>
    <xf numFmtId="0" fontId="36" fillId="0" borderId="0" xfId="57" applyFont="1" applyAlignment="1"/>
    <xf numFmtId="0" fontId="22" fillId="0" borderId="0" xfId="57" applyFont="1" applyAlignment="1"/>
    <xf numFmtId="0" fontId="23" fillId="0" borderId="0" xfId="57" applyFont="1" applyAlignment="1"/>
    <xf numFmtId="0" fontId="23" fillId="0" borderId="0" xfId="57" applyFont="1"/>
    <xf numFmtId="0" fontId="24" fillId="0" borderId="0" xfId="57" applyFont="1" applyAlignment="1"/>
    <xf numFmtId="0" fontId="21" fillId="0" borderId="29" xfId="57" applyFont="1" applyBorder="1" applyAlignment="1">
      <alignment horizontal="center" vertical="center"/>
    </xf>
    <xf numFmtId="0" fontId="21" fillId="0" borderId="0" xfId="57" applyFont="1" applyAlignment="1"/>
    <xf numFmtId="0" fontId="21" fillId="0" borderId="0" xfId="57" applyFont="1"/>
    <xf numFmtId="0" fontId="21" fillId="0" borderId="33" xfId="57" applyFont="1" applyBorder="1" applyAlignment="1">
      <alignment horizontal="center" vertical="center" wrapText="1"/>
    </xf>
    <xf numFmtId="0" fontId="21" fillId="0" borderId="0" xfId="57" applyFont="1" applyAlignment="1">
      <alignment vertical="top"/>
    </xf>
    <xf numFmtId="0" fontId="21" fillId="0" borderId="0" xfId="57" applyFont="1" applyBorder="1" applyAlignment="1">
      <alignment horizontal="center" vertical="center"/>
    </xf>
    <xf numFmtId="0" fontId="21" fillId="0" borderId="13" xfId="57" applyFont="1" applyBorder="1" applyAlignment="1">
      <alignment horizontal="center" vertical="center"/>
    </xf>
    <xf numFmtId="0" fontId="21" fillId="0" borderId="0" xfId="57" applyFont="1" applyBorder="1" applyAlignment="1">
      <alignment horizontal="center"/>
    </xf>
    <xf numFmtId="0" fontId="21" fillId="0" borderId="0" xfId="57" applyFont="1" applyBorder="1" applyAlignment="1">
      <alignment horizontal="center" vertical="center" wrapText="1"/>
    </xf>
    <xf numFmtId="0" fontId="21" fillId="0" borderId="0" xfId="57" applyFont="1" applyBorder="1" applyAlignment="1">
      <alignment horizontal="right" vertical="center"/>
    </xf>
    <xf numFmtId="0" fontId="21" fillId="0" borderId="0" xfId="57" applyFont="1" applyBorder="1" applyAlignment="1">
      <alignment horizontal="justify" vertical="center" wrapText="1"/>
    </xf>
    <xf numFmtId="182" fontId="21" fillId="0" borderId="12" xfId="57" applyNumberFormat="1" applyFont="1" applyBorder="1" applyAlignment="1">
      <alignment vertical="center"/>
    </xf>
    <xf numFmtId="182" fontId="21" fillId="0" borderId="0" xfId="57" applyNumberFormat="1" applyFont="1" applyBorder="1" applyAlignment="1">
      <alignment vertical="center"/>
    </xf>
    <xf numFmtId="0" fontId="25" fillId="0" borderId="0" xfId="57" applyFont="1" applyAlignment="1">
      <alignment vertical="center"/>
    </xf>
    <xf numFmtId="0" fontId="21" fillId="0" borderId="0" xfId="57" applyFont="1" applyAlignment="1">
      <alignment vertical="center"/>
    </xf>
    <xf numFmtId="0" fontId="21" fillId="0" borderId="10" xfId="57" applyFont="1" applyBorder="1" applyAlignment="1">
      <alignment vertical="center"/>
    </xf>
    <xf numFmtId="0" fontId="21" fillId="0" borderId="14" xfId="57" applyFont="1" applyBorder="1" applyAlignment="1">
      <alignment vertical="center"/>
    </xf>
    <xf numFmtId="0" fontId="36" fillId="0" borderId="0" xfId="57"/>
    <xf numFmtId="0" fontId="21" fillId="0" borderId="27" xfId="57" applyFont="1" applyBorder="1" applyAlignment="1">
      <alignment horizontal="center" vertical="center"/>
    </xf>
    <xf numFmtId="0" fontId="21" fillId="0" borderId="28" xfId="57" applyFont="1" applyBorder="1" applyAlignment="1">
      <alignment horizontal="center" vertical="center"/>
    </xf>
    <xf numFmtId="0" fontId="21" fillId="0" borderId="28" xfId="57" applyFont="1" applyBorder="1" applyAlignment="1">
      <alignment horizontal="distributed" vertical="center" justifyLastLine="1"/>
    </xf>
    <xf numFmtId="0" fontId="21" fillId="0" borderId="0" xfId="57" applyFont="1" applyBorder="1" applyAlignment="1">
      <alignment horizontal="distributed" vertical="center" justifyLastLine="1"/>
    </xf>
    <xf numFmtId="0" fontId="21" fillId="0" borderId="10" xfId="57" applyFont="1" applyBorder="1" applyAlignment="1">
      <alignment horizontal="right" vertical="center"/>
    </xf>
    <xf numFmtId="0" fontId="21" fillId="0" borderId="11" xfId="57" applyFont="1" applyBorder="1" applyAlignment="1">
      <alignment vertical="center"/>
    </xf>
    <xf numFmtId="0" fontId="36" fillId="0" borderId="0" xfId="57" applyAlignment="1"/>
    <xf numFmtId="0" fontId="21" fillId="0" borderId="19" xfId="54" applyFont="1" applyBorder="1" applyAlignment="1">
      <alignment horizontal="center" vertical="center"/>
    </xf>
    <xf numFmtId="0" fontId="21" fillId="0" borderId="16" xfId="54" applyFont="1" applyBorder="1" applyAlignment="1">
      <alignment horizontal="center" vertical="center"/>
    </xf>
    <xf numFmtId="192" fontId="21" fillId="0" borderId="12" xfId="57" applyNumberFormat="1" applyFont="1" applyBorder="1" applyAlignment="1">
      <alignment vertical="center"/>
    </xf>
    <xf numFmtId="192" fontId="21" fillId="0" borderId="0" xfId="57" applyNumberFormat="1" applyFont="1" applyBorder="1" applyAlignment="1">
      <alignment vertical="center"/>
    </xf>
    <xf numFmtId="0" fontId="26" fillId="0" borderId="0" xfId="57" applyFont="1" applyBorder="1" applyAlignment="1">
      <alignment horizontal="right" vertical="center"/>
    </xf>
    <xf numFmtId="0" fontId="26" fillId="0" borderId="0" xfId="57" applyFont="1" applyBorder="1" applyAlignment="1">
      <alignment horizontal="justify" vertical="center" wrapText="1"/>
    </xf>
    <xf numFmtId="192" fontId="26" fillId="0" borderId="12" xfId="57" applyNumberFormat="1" applyFont="1" applyBorder="1" applyAlignment="1">
      <alignment vertical="center"/>
    </xf>
    <xf numFmtId="182" fontId="26" fillId="0" borderId="0" xfId="57" applyNumberFormat="1" applyFont="1" applyBorder="1" applyAlignment="1">
      <alignment vertical="center"/>
    </xf>
    <xf numFmtId="192" fontId="26" fillId="0" borderId="0" xfId="57" applyNumberFormat="1" applyFont="1" applyBorder="1" applyAlignment="1">
      <alignment vertical="center"/>
    </xf>
    <xf numFmtId="0" fontId="36" fillId="0" borderId="0" xfId="57" applyFont="1" applyAlignment="1">
      <alignment horizontal="center"/>
    </xf>
    <xf numFmtId="0" fontId="21" fillId="0" borderId="23" xfId="50" applyFont="1" applyBorder="1" applyAlignment="1">
      <alignment horizontal="center" vertical="center"/>
    </xf>
    <xf numFmtId="0" fontId="21" fillId="0" borderId="34" xfId="50" applyFont="1" applyBorder="1" applyAlignment="1">
      <alignment horizontal="justify" wrapText="1"/>
    </xf>
    <xf numFmtId="0" fontId="34" fillId="0" borderId="34" xfId="50" applyFont="1" applyBorder="1" applyAlignment="1">
      <alignment horizontal="center" vertical="top" wrapText="1"/>
    </xf>
    <xf numFmtId="176" fontId="34" fillId="0" borderId="21" xfId="50" applyNumberFormat="1" applyFont="1" applyBorder="1" applyAlignment="1">
      <alignment horizontal="right"/>
    </xf>
    <xf numFmtId="176" fontId="34" fillId="0" borderId="34" xfId="50" applyNumberFormat="1" applyFont="1" applyBorder="1" applyAlignment="1">
      <alignment horizontal="right"/>
    </xf>
    <xf numFmtId="0" fontId="34" fillId="0" borderId="0" xfId="50" applyFont="1" applyAlignment="1">
      <alignment vertical="top"/>
    </xf>
    <xf numFmtId="0" fontId="34" fillId="0" borderId="0" xfId="50" applyFont="1"/>
    <xf numFmtId="0" fontId="21" fillId="0" borderId="0" xfId="50" applyFont="1" applyBorder="1" applyAlignment="1">
      <alignment horizontal="center" vertical="center" wrapText="1"/>
    </xf>
    <xf numFmtId="176" fontId="21" fillId="0" borderId="12" xfId="50" applyNumberFormat="1" applyFont="1" applyBorder="1" applyAlignment="1" applyProtection="1">
      <alignment horizontal="right" vertical="center"/>
    </xf>
    <xf numFmtId="176" fontId="21" fillId="0" borderId="0" xfId="50" applyNumberFormat="1" applyFont="1" applyBorder="1" applyAlignment="1" applyProtection="1">
      <alignment horizontal="right" vertical="center"/>
    </xf>
    <xf numFmtId="0" fontId="60" fillId="0" borderId="0" xfId="50" applyFont="1" applyAlignment="1">
      <alignment horizontal="left" vertical="center"/>
    </xf>
    <xf numFmtId="0" fontId="83" fillId="0" borderId="0" xfId="50" applyFont="1" applyAlignment="1">
      <alignment horizontal="center" vertical="center" wrapText="1"/>
    </xf>
    <xf numFmtId="176" fontId="83" fillId="0" borderId="12" xfId="50" applyNumberFormat="1" applyFont="1" applyBorder="1" applyAlignment="1" applyProtection="1">
      <alignment horizontal="right" vertical="center"/>
      <protection locked="0"/>
    </xf>
    <xf numFmtId="176" fontId="83" fillId="0" borderId="0" xfId="50" applyNumberFormat="1" applyFont="1" applyAlignment="1" applyProtection="1">
      <alignment horizontal="right" vertical="center"/>
      <protection locked="0"/>
    </xf>
    <xf numFmtId="176" fontId="60" fillId="0" borderId="12" xfId="50" applyNumberFormat="1" applyFont="1" applyBorder="1" applyAlignment="1" applyProtection="1">
      <alignment horizontal="right" vertical="center"/>
      <protection locked="0"/>
    </xf>
    <xf numFmtId="176" fontId="60" fillId="0" borderId="0" xfId="50" applyNumberFormat="1" applyFont="1" applyAlignment="1" applyProtection="1">
      <alignment horizontal="right" vertical="center"/>
      <protection locked="0"/>
    </xf>
    <xf numFmtId="0" fontId="38" fillId="0" borderId="0" xfId="50" applyFont="1" applyBorder="1" applyAlignment="1">
      <alignment horizontal="center" vertical="center" wrapText="1"/>
    </xf>
    <xf numFmtId="176" fontId="83" fillId="0" borderId="0" xfId="50" applyNumberFormat="1" applyFont="1" applyBorder="1" applyAlignment="1" applyProtection="1">
      <alignment horizontal="right" vertical="center"/>
      <protection locked="0"/>
    </xf>
    <xf numFmtId="0" fontId="21" fillId="0" borderId="10" xfId="50" applyFont="1" applyBorder="1" applyAlignment="1">
      <alignment horizontal="right" vertical="center" wrapText="1"/>
    </xf>
    <xf numFmtId="0" fontId="21" fillId="0" borderId="10" xfId="50" applyFont="1" applyBorder="1" applyAlignment="1">
      <alignment horizontal="left" vertical="center"/>
    </xf>
    <xf numFmtId="0" fontId="26" fillId="0" borderId="0" xfId="50" applyFont="1" applyBorder="1" applyAlignment="1" applyProtection="1">
      <alignment horizontal="center" vertical="center"/>
    </xf>
    <xf numFmtId="0" fontId="21" fillId="0" borderId="0" xfId="50" applyFont="1" applyBorder="1" applyAlignment="1" applyProtection="1">
      <alignment horizontal="center" vertical="center"/>
    </xf>
    <xf numFmtId="0" fontId="21" fillId="0" borderId="12" xfId="50" applyFont="1" applyBorder="1" applyAlignment="1">
      <alignment horizontal="center" vertical="center"/>
    </xf>
    <xf numFmtId="0" fontId="21" fillId="0" borderId="20" xfId="50" applyFont="1" applyBorder="1" applyAlignment="1">
      <alignment horizontal="distributed" vertical="center" wrapText="1" justifyLastLine="1"/>
    </xf>
    <xf numFmtId="0" fontId="21" fillId="0" borderId="25" xfId="50" applyFont="1" applyBorder="1" applyAlignment="1">
      <alignment horizontal="distributed" vertical="center" wrapText="1" justifyLastLine="1"/>
    </xf>
    <xf numFmtId="0" fontId="21" fillId="0" borderId="12" xfId="50" applyFont="1" applyBorder="1" applyAlignment="1">
      <alignment horizontal="distributed" vertical="center" wrapText="1" justifyLastLine="1"/>
    </xf>
    <xf numFmtId="0" fontId="21" fillId="0" borderId="0" xfId="50" applyFont="1" applyBorder="1" applyAlignment="1">
      <alignment horizontal="center" vertical="center" wrapText="1" justifyLastLine="1"/>
    </xf>
    <xf numFmtId="41" fontId="21" fillId="0" borderId="0" xfId="50" applyNumberFormat="1" applyFont="1" applyBorder="1" applyAlignment="1" applyProtection="1">
      <alignment vertical="center"/>
    </xf>
    <xf numFmtId="176" fontId="25" fillId="0" borderId="0" xfId="50" applyNumberFormat="1" applyFont="1" applyBorder="1" applyAlignment="1">
      <alignment horizontal="right" vertical="center"/>
    </xf>
    <xf numFmtId="0" fontId="21" fillId="0" borderId="0" xfId="50" applyFont="1" applyBorder="1" applyAlignment="1" applyProtection="1">
      <alignment horizontal="distributed" vertical="center"/>
    </xf>
    <xf numFmtId="0" fontId="21" fillId="0" borderId="12" xfId="50" applyFont="1" applyBorder="1" applyAlignment="1" applyProtection="1">
      <alignment vertical="center"/>
    </xf>
    <xf numFmtId="178" fontId="21" fillId="0" borderId="0" xfId="50" applyNumberFormat="1" applyFont="1" applyBorder="1" applyAlignment="1" applyProtection="1">
      <alignment horizontal="right" vertical="center"/>
    </xf>
    <xf numFmtId="0" fontId="21" fillId="0" borderId="0" xfId="50" applyFont="1" applyBorder="1" applyAlignment="1" applyProtection="1">
      <alignment vertical="center"/>
    </xf>
    <xf numFmtId="176" fontId="21" fillId="0" borderId="12" xfId="50" applyNumberFormat="1" applyFont="1" applyFill="1" applyBorder="1" applyAlignment="1" applyProtection="1">
      <alignment horizontal="right" vertical="center"/>
    </xf>
    <xf numFmtId="176" fontId="21" fillId="0" borderId="0" xfId="50" applyNumberFormat="1" applyFont="1" applyFill="1" applyBorder="1" applyAlignment="1" applyProtection="1">
      <alignment horizontal="right" vertical="center"/>
    </xf>
    <xf numFmtId="41" fontId="21" fillId="0" borderId="0" xfId="50" applyNumberFormat="1" applyFont="1" applyFill="1" applyBorder="1" applyAlignment="1" applyProtection="1">
      <alignment vertical="center"/>
    </xf>
    <xf numFmtId="0" fontId="21" fillId="0" borderId="12" xfId="50" applyFont="1" applyFill="1" applyBorder="1" applyAlignment="1" applyProtection="1">
      <alignment vertical="center"/>
    </xf>
    <xf numFmtId="178" fontId="21" fillId="0" borderId="0" xfId="50" applyNumberFormat="1" applyFont="1" applyFill="1" applyBorder="1" applyAlignment="1" applyProtection="1">
      <alignment horizontal="right" vertical="center"/>
    </xf>
    <xf numFmtId="0" fontId="21" fillId="0" borderId="0" xfId="50" applyFont="1" applyFill="1" applyBorder="1" applyAlignment="1" applyProtection="1">
      <alignment vertical="center"/>
    </xf>
    <xf numFmtId="193" fontId="21" fillId="0" borderId="12" xfId="50" applyNumberFormat="1" applyFont="1" applyFill="1" applyBorder="1" applyAlignment="1" applyProtection="1">
      <alignment vertical="center"/>
    </xf>
    <xf numFmtId="193" fontId="21" fillId="0" borderId="0" xfId="39" applyNumberFormat="1" applyFont="1" applyFill="1" applyBorder="1" applyAlignment="1" applyProtection="1">
      <alignment vertical="center"/>
    </xf>
    <xf numFmtId="193" fontId="21" fillId="0" borderId="0" xfId="50" applyNumberFormat="1" applyFont="1" applyFill="1" applyBorder="1" applyAlignment="1" applyProtection="1">
      <alignment vertical="center"/>
    </xf>
    <xf numFmtId="182" fontId="21" fillId="0" borderId="12" xfId="50" applyNumberFormat="1" applyFont="1" applyFill="1" applyBorder="1" applyAlignment="1" applyProtection="1">
      <alignment vertical="center"/>
    </xf>
    <xf numFmtId="182" fontId="21" fillId="0" borderId="0" xfId="50" applyNumberFormat="1" applyFont="1" applyFill="1" applyBorder="1" applyAlignment="1" applyProtection="1">
      <alignment vertical="center"/>
    </xf>
    <xf numFmtId="176" fontId="26" fillId="0" borderId="0" xfId="50" applyNumberFormat="1" applyFont="1" applyFill="1" applyBorder="1" applyAlignment="1" applyProtection="1">
      <alignment horizontal="right" vertical="center"/>
      <protection locked="0"/>
    </xf>
    <xf numFmtId="0" fontId="26" fillId="0" borderId="0" xfId="50" applyFont="1" applyBorder="1" applyAlignment="1" applyProtection="1">
      <alignment horizontal="distributed" vertical="center"/>
    </xf>
    <xf numFmtId="0" fontId="26" fillId="0" borderId="12" xfId="50" applyFont="1" applyFill="1" applyBorder="1" applyAlignment="1" applyProtection="1">
      <alignment vertical="center"/>
      <protection locked="0"/>
    </xf>
    <xf numFmtId="178" fontId="26" fillId="0" borderId="0" xfId="50" applyNumberFormat="1" applyFont="1" applyFill="1" applyBorder="1" applyAlignment="1" applyProtection="1">
      <alignment horizontal="right" vertical="center"/>
      <protection locked="0"/>
    </xf>
    <xf numFmtId="0" fontId="26" fillId="0" borderId="0" xfId="50" applyFont="1" applyFill="1" applyBorder="1" applyAlignment="1" applyProtection="1">
      <alignment vertical="center"/>
      <protection locked="0"/>
    </xf>
    <xf numFmtId="176" fontId="26" fillId="0" borderId="12" xfId="50" applyNumberFormat="1" applyFont="1" applyFill="1" applyBorder="1" applyAlignment="1" applyProtection="1">
      <alignment horizontal="right" vertical="center"/>
      <protection locked="0"/>
    </xf>
    <xf numFmtId="41" fontId="26" fillId="0" borderId="0" xfId="50" applyNumberFormat="1" applyFont="1" applyFill="1" applyBorder="1" applyAlignment="1" applyProtection="1">
      <alignment vertical="center"/>
      <protection locked="0"/>
    </xf>
    <xf numFmtId="176" fontId="21" fillId="0" borderId="0" xfId="50" applyNumberFormat="1" applyFont="1" applyAlignment="1">
      <alignment vertical="center"/>
    </xf>
    <xf numFmtId="0" fontId="22" fillId="0" borderId="20" xfId="50" applyFont="1" applyBorder="1" applyAlignment="1">
      <alignment horizontal="distributed" vertical="center" wrapText="1" justifyLastLine="1"/>
    </xf>
    <xf numFmtId="0" fontId="22" fillId="0" borderId="25" xfId="50" applyFont="1" applyBorder="1" applyAlignment="1">
      <alignment horizontal="distributed" vertical="center" wrapText="1" justifyLastLine="1"/>
    </xf>
    <xf numFmtId="0" fontId="22" fillId="0" borderId="0" xfId="50" applyFont="1" applyBorder="1" applyAlignment="1">
      <alignment horizontal="center" vertical="center"/>
    </xf>
    <xf numFmtId="0" fontId="22" fillId="0" borderId="12" xfId="50" applyFont="1" applyBorder="1" applyAlignment="1">
      <alignment horizontal="distributed" vertical="center" wrapText="1" justifyLastLine="1"/>
    </xf>
    <xf numFmtId="0" fontId="22" fillId="0" borderId="0" xfId="50" applyFont="1" applyBorder="1" applyAlignment="1">
      <alignment horizontal="distributed" vertical="center" wrapText="1" justifyLastLine="1"/>
    </xf>
    <xf numFmtId="0" fontId="36" fillId="0" borderId="0" xfId="50" applyFont="1" applyBorder="1" applyAlignment="1">
      <alignment horizontal="distributed" vertical="center" wrapText="1" justifyLastLine="1"/>
    </xf>
    <xf numFmtId="176" fontId="22" fillId="0" borderId="12" xfId="50" applyNumberFormat="1" applyFont="1" applyBorder="1" applyAlignment="1" applyProtection="1">
      <alignment horizontal="right" vertical="center"/>
    </xf>
    <xf numFmtId="176" fontId="22" fillId="0" borderId="0" xfId="50" applyNumberFormat="1" applyFont="1" applyBorder="1" applyAlignment="1" applyProtection="1">
      <alignment horizontal="right" vertical="center"/>
    </xf>
    <xf numFmtId="0" fontId="36" fillId="0" borderId="0" xfId="50" applyFont="1" applyBorder="1" applyAlignment="1" applyProtection="1">
      <alignment vertical="center"/>
    </xf>
    <xf numFmtId="0" fontId="81" fillId="0" borderId="0" xfId="50" applyFont="1" applyAlignment="1">
      <alignment vertical="center"/>
    </xf>
    <xf numFmtId="176" fontId="41" fillId="0" borderId="12" xfId="50" applyNumberFormat="1" applyFont="1" applyBorder="1" applyAlignment="1" applyProtection="1">
      <alignment horizontal="right" vertical="center"/>
      <protection locked="0"/>
    </xf>
    <xf numFmtId="176" fontId="41" fillId="0" borderId="0" xfId="50" applyNumberFormat="1" applyFont="1" applyBorder="1" applyAlignment="1" applyProtection="1">
      <alignment horizontal="right" vertical="center"/>
      <protection locked="0"/>
    </xf>
    <xf numFmtId="0" fontId="52" fillId="0" borderId="0" xfId="50" applyFont="1" applyBorder="1" applyAlignment="1" applyProtection="1">
      <alignment vertical="center"/>
      <protection locked="0"/>
    </xf>
    <xf numFmtId="176" fontId="26" fillId="0" borderId="0" xfId="50" applyNumberFormat="1" applyFont="1" applyBorder="1" applyAlignment="1" applyProtection="1">
      <alignment horizontal="right" vertical="center"/>
      <protection locked="0"/>
    </xf>
    <xf numFmtId="0" fontId="36" fillId="0" borderId="10" xfId="50" applyFont="1" applyBorder="1" applyAlignment="1">
      <alignment horizontal="right"/>
    </xf>
    <xf numFmtId="0" fontId="36" fillId="0" borderId="14" xfId="50" applyFont="1" applyBorder="1"/>
    <xf numFmtId="176" fontId="84" fillId="0" borderId="0" xfId="50" applyNumberFormat="1" applyFont="1" applyBorder="1" applyAlignment="1">
      <alignment horizontal="right"/>
    </xf>
    <xf numFmtId="176" fontId="36" fillId="0" borderId="15" xfId="50" applyNumberFormat="1" applyFont="1" applyBorder="1" applyAlignment="1"/>
    <xf numFmtId="0" fontId="28" fillId="0" borderId="0" xfId="54" applyFont="1"/>
    <xf numFmtId="0" fontId="36" fillId="0" borderId="0" xfId="54" applyFont="1"/>
    <xf numFmtId="0" fontId="42" fillId="0" borderId="0" xfId="54" applyFont="1"/>
    <xf numFmtId="0" fontId="53" fillId="0" borderId="0" xfId="54" applyFont="1"/>
    <xf numFmtId="0" fontId="85" fillId="0" borderId="0" xfId="54" applyFont="1"/>
    <xf numFmtId="0" fontId="21" fillId="0" borderId="0" xfId="54" applyFont="1"/>
    <xf numFmtId="0" fontId="21" fillId="0" borderId="0" xfId="54" applyFont="1" applyBorder="1" applyAlignment="1">
      <alignment horizontal="right" vertical="center"/>
    </xf>
    <xf numFmtId="182" fontId="21" fillId="0" borderId="12" xfId="54" applyNumberFormat="1" applyFont="1" applyBorder="1" applyAlignment="1">
      <alignment vertical="center"/>
    </xf>
    <xf numFmtId="182" fontId="21" fillId="0" borderId="0" xfId="54" applyNumberFormat="1" applyFont="1" applyBorder="1" applyAlignment="1">
      <alignment vertical="center"/>
    </xf>
    <xf numFmtId="0" fontId="36" fillId="0" borderId="0" xfId="54" applyFont="1" applyAlignment="1">
      <alignment vertical="center"/>
    </xf>
    <xf numFmtId="0" fontId="81" fillId="0" borderId="0" xfId="54" applyFont="1" applyAlignment="1">
      <alignment vertical="center"/>
    </xf>
    <xf numFmtId="0" fontId="38" fillId="0" borderId="0" xfId="54" applyFont="1" applyBorder="1" applyAlignment="1">
      <alignment horizontal="right" vertical="center"/>
    </xf>
    <xf numFmtId="182" fontId="26" fillId="0" borderId="12" xfId="54" applyNumberFormat="1" applyFont="1" applyBorder="1" applyAlignment="1">
      <alignment vertical="center"/>
    </xf>
    <xf numFmtId="182" fontId="26" fillId="0" borderId="0" xfId="54" applyNumberFormat="1" applyFont="1" applyBorder="1" applyAlignment="1">
      <alignment vertical="center"/>
    </xf>
    <xf numFmtId="0" fontId="25" fillId="0" borderId="10" xfId="54" applyFont="1" applyBorder="1" applyAlignment="1">
      <alignment horizontal="right" vertical="center"/>
    </xf>
    <xf numFmtId="182" fontId="25" fillId="0" borderId="14" xfId="54" applyNumberFormat="1" applyFont="1" applyBorder="1" applyAlignment="1">
      <alignment vertical="center"/>
    </xf>
    <xf numFmtId="182" fontId="25" fillId="0" borderId="10" xfId="54" applyNumberFormat="1" applyFont="1" applyBorder="1" applyAlignment="1">
      <alignment vertical="center"/>
    </xf>
    <xf numFmtId="0" fontId="21" fillId="0" borderId="0" xfId="54" applyFont="1" applyAlignment="1">
      <alignment vertical="center"/>
    </xf>
    <xf numFmtId="0" fontId="86" fillId="0" borderId="0" xfId="54" applyFont="1"/>
    <xf numFmtId="0" fontId="36" fillId="0" borderId="0" xfId="50"/>
    <xf numFmtId="176" fontId="21" fillId="0" borderId="12" xfId="39" applyNumberFormat="1" applyFont="1" applyBorder="1" applyAlignment="1">
      <alignment horizontal="right" vertical="center"/>
    </xf>
    <xf numFmtId="176" fontId="21" fillId="0" borderId="0" xfId="39" applyNumberFormat="1" applyFont="1" applyBorder="1" applyAlignment="1">
      <alignment horizontal="right" vertical="center"/>
    </xf>
    <xf numFmtId="0" fontId="21" fillId="0" borderId="0" xfId="50" applyFont="1" applyFill="1" applyBorder="1" applyAlignment="1">
      <alignment horizontal="justify" vertical="center"/>
    </xf>
    <xf numFmtId="176" fontId="21" fillId="0" borderId="12" xfId="39" applyNumberFormat="1" applyFont="1" applyFill="1" applyBorder="1" applyAlignment="1">
      <alignment horizontal="right" vertical="center"/>
    </xf>
    <xf numFmtId="176" fontId="21" fillId="0" borderId="0" xfId="39" applyNumberFormat="1" applyFont="1" applyFill="1" applyBorder="1" applyAlignment="1">
      <alignment horizontal="right" vertical="center"/>
    </xf>
    <xf numFmtId="176" fontId="26" fillId="0" borderId="12" xfId="39" applyNumberFormat="1" applyFont="1" applyFill="1" applyBorder="1" applyAlignment="1">
      <alignment horizontal="right" vertical="center"/>
    </xf>
    <xf numFmtId="176" fontId="26" fillId="0" borderId="0" xfId="39" applyNumberFormat="1" applyFont="1" applyFill="1" applyBorder="1" applyAlignment="1">
      <alignment horizontal="right" vertical="center"/>
    </xf>
    <xf numFmtId="0" fontId="34" fillId="0" borderId="28" xfId="50" applyFont="1" applyBorder="1" applyAlignment="1">
      <alignment horizontal="distributed" vertical="center" justifyLastLine="1"/>
    </xf>
    <xf numFmtId="0" fontId="40" fillId="0" borderId="28" xfId="50" applyFont="1" applyBorder="1" applyAlignment="1">
      <alignment horizontal="center" vertical="center" shrinkToFit="1"/>
    </xf>
    <xf numFmtId="0" fontId="40" fillId="0" borderId="26" xfId="50" applyFont="1" applyBorder="1" applyAlignment="1">
      <alignment horizontal="center" vertical="center" shrinkToFit="1"/>
    </xf>
    <xf numFmtId="0" fontId="40" fillId="0" borderId="35" xfId="50" applyFont="1" applyBorder="1" applyAlignment="1">
      <alignment horizontal="center" vertical="center" shrinkToFit="1"/>
    </xf>
    <xf numFmtId="0" fontId="34" fillId="0" borderId="0" xfId="50" applyFont="1" applyBorder="1" applyAlignment="1">
      <alignment horizontal="distributed" vertical="center" justifyLastLine="1"/>
    </xf>
    <xf numFmtId="0" fontId="34" fillId="0" borderId="13" xfId="50" applyFont="1" applyBorder="1" applyAlignment="1">
      <alignment horizontal="distributed" vertical="center" justifyLastLine="1"/>
    </xf>
    <xf numFmtId="0" fontId="34" fillId="0" borderId="0" xfId="50" applyFont="1" applyBorder="1" applyAlignment="1">
      <alignment horizontal="center" vertical="center"/>
    </xf>
    <xf numFmtId="194" fontId="21" fillId="0" borderId="0" xfId="50" applyNumberFormat="1" applyFont="1" applyBorder="1" applyAlignment="1">
      <alignment horizontal="center" vertical="center"/>
    </xf>
    <xf numFmtId="194" fontId="21" fillId="0" borderId="0" xfId="50" applyNumberFormat="1" applyFont="1" applyBorder="1" applyAlignment="1">
      <alignment vertical="center" wrapText="1"/>
    </xf>
    <xf numFmtId="194" fontId="26" fillId="0" borderId="0" xfId="50" applyNumberFormat="1" applyFont="1" applyBorder="1" applyAlignment="1">
      <alignment horizontal="center" vertical="center"/>
    </xf>
    <xf numFmtId="194" fontId="26" fillId="0" borderId="0" xfId="50" applyNumberFormat="1" applyFont="1" applyBorder="1" applyAlignment="1">
      <alignment vertical="center" wrapText="1"/>
    </xf>
    <xf numFmtId="176" fontId="26" fillId="0" borderId="12" xfId="50" applyNumberFormat="1" applyFont="1" applyBorder="1" applyAlignment="1">
      <alignment vertical="center"/>
    </xf>
    <xf numFmtId="176" fontId="26" fillId="0" borderId="0" xfId="50" applyNumberFormat="1" applyFont="1" applyBorder="1" applyAlignment="1">
      <alignment vertical="center"/>
    </xf>
    <xf numFmtId="0" fontId="34" fillId="0" borderId="10" xfId="50" applyFont="1" applyBorder="1" applyAlignment="1">
      <alignment horizontal="right"/>
    </xf>
    <xf numFmtId="0" fontId="25" fillId="0" borderId="11" xfId="50" applyFont="1" applyBorder="1" applyAlignment="1">
      <alignment horizontal="center" vertical="top" wrapText="1"/>
    </xf>
    <xf numFmtId="3" fontId="25" fillId="0" borderId="10" xfId="50" applyNumberFormat="1" applyFont="1" applyBorder="1" applyAlignment="1">
      <alignment horizontal="right" vertical="top" wrapText="1"/>
    </xf>
    <xf numFmtId="0" fontId="40" fillId="0" borderId="28" xfId="50" applyFont="1" applyBorder="1" applyAlignment="1">
      <alignment horizontal="center" vertical="center" justifyLastLine="1"/>
    </xf>
    <xf numFmtId="0" fontId="40" fillId="0" borderId="35" xfId="50" applyFont="1" applyBorder="1" applyAlignment="1">
      <alignment horizontal="center" vertical="center" justifyLastLine="1"/>
    </xf>
    <xf numFmtId="0" fontId="40" fillId="0" borderId="26" xfId="50" applyFont="1" applyBorder="1" applyAlignment="1">
      <alignment horizontal="center" vertical="center" justifyLastLine="1"/>
    </xf>
    <xf numFmtId="0" fontId="40" fillId="0" borderId="26" xfId="50" applyFont="1" applyBorder="1" applyAlignment="1">
      <alignment horizontal="center" vertical="center"/>
    </xf>
    <xf numFmtId="0" fontId="40" fillId="0" borderId="15" xfId="50" applyFont="1" applyBorder="1" applyAlignment="1">
      <alignment vertical="center" justifyLastLine="1"/>
    </xf>
    <xf numFmtId="41" fontId="21" fillId="0" borderId="12" xfId="50" applyNumberFormat="1" applyFont="1" applyBorder="1" applyAlignment="1">
      <alignment vertical="center"/>
    </xf>
    <xf numFmtId="41" fontId="21" fillId="0" borderId="0" xfId="50" applyNumberFormat="1" applyFont="1" applyBorder="1" applyAlignment="1">
      <alignment horizontal="right" vertical="center"/>
    </xf>
    <xf numFmtId="41" fontId="26" fillId="0" borderId="0" xfId="50" applyNumberFormat="1" applyFont="1" applyBorder="1" applyAlignment="1">
      <alignment vertical="center"/>
    </xf>
    <xf numFmtId="0" fontId="25" fillId="0" borderId="0" xfId="50" applyFont="1" applyBorder="1" applyAlignment="1"/>
    <xf numFmtId="41" fontId="26" fillId="0" borderId="12" xfId="50" applyNumberFormat="1" applyFont="1" applyBorder="1" applyAlignment="1">
      <alignment vertical="center"/>
    </xf>
    <xf numFmtId="41" fontId="26" fillId="0" borderId="0" xfId="50" applyNumberFormat="1" applyFont="1" applyBorder="1" applyAlignment="1">
      <alignment horizontal="right" vertical="center"/>
    </xf>
    <xf numFmtId="194" fontId="36" fillId="0" borderId="0" xfId="50" applyNumberFormat="1" applyFont="1"/>
    <xf numFmtId="0" fontId="36" fillId="0" borderId="0" xfId="50" applyAlignment="1"/>
    <xf numFmtId="41" fontId="44" fillId="0" borderId="0" xfId="0" applyNumberFormat="1" applyFont="1" applyBorder="1" applyAlignment="1" applyProtection="1">
      <alignment horizontal="right" vertical="center"/>
    </xf>
    <xf numFmtId="0" fontId="44" fillId="0" borderId="0" xfId="0" applyFont="1" applyFill="1" applyBorder="1" applyAlignment="1" applyProtection="1">
      <alignment vertical="center"/>
    </xf>
    <xf numFmtId="0" fontId="44" fillId="0" borderId="13" xfId="0" applyFont="1" applyFill="1" applyBorder="1" applyAlignment="1" applyProtection="1">
      <alignment vertical="center"/>
    </xf>
    <xf numFmtId="41" fontId="68" fillId="0" borderId="10" xfId="0" applyNumberFormat="1" applyFont="1" applyBorder="1" applyAlignment="1" applyProtection="1">
      <alignment horizontal="right" vertical="center"/>
    </xf>
    <xf numFmtId="0" fontId="68" fillId="0" borderId="10" xfId="0" applyFont="1" applyFill="1" applyBorder="1" applyAlignment="1" applyProtection="1">
      <alignment vertical="center"/>
    </xf>
    <xf numFmtId="0" fontId="68" fillId="0" borderId="11" xfId="0" applyFont="1" applyFill="1" applyBorder="1" applyAlignment="1" applyProtection="1">
      <alignment vertical="center"/>
    </xf>
    <xf numFmtId="41" fontId="44" fillId="0" borderId="12" xfId="0" applyNumberFormat="1" applyFont="1" applyFill="1" applyBorder="1" applyAlignment="1" applyProtection="1">
      <alignment vertical="center"/>
    </xf>
    <xf numFmtId="41" fontId="68" fillId="0" borderId="14" xfId="0" applyNumberFormat="1" applyFont="1" applyFill="1" applyBorder="1" applyAlignment="1" applyProtection="1">
      <alignment vertical="center"/>
    </xf>
    <xf numFmtId="0" fontId="26" fillId="0" borderId="0" xfId="0" applyFont="1"/>
    <xf numFmtId="0" fontId="87" fillId="0" borderId="0" xfId="50" applyFont="1" applyAlignment="1"/>
    <xf numFmtId="0" fontId="88" fillId="0" borderId="0" xfId="50" applyFont="1" applyAlignment="1"/>
    <xf numFmtId="0" fontId="89" fillId="0" borderId="0" xfId="50" applyFont="1" applyAlignment="1"/>
    <xf numFmtId="0" fontId="36" fillId="0" borderId="10" xfId="50" applyFont="1" applyBorder="1" applyAlignment="1"/>
    <xf numFmtId="0" fontId="46" fillId="0" borderId="0" xfId="50" applyFont="1"/>
    <xf numFmtId="0" fontId="44" fillId="0" borderId="34" xfId="50" applyFont="1" applyBorder="1" applyAlignment="1">
      <alignment horizontal="center" vertical="center" shrinkToFit="1"/>
    </xf>
    <xf numFmtId="0" fontId="44" fillId="0" borderId="0" xfId="50" applyFont="1" applyBorder="1" applyAlignment="1">
      <alignment horizontal="center" vertical="center" shrinkToFit="1"/>
    </xf>
    <xf numFmtId="0" fontId="44" fillId="0" borderId="12" xfId="50" applyFont="1" applyBorder="1" applyAlignment="1">
      <alignment horizontal="center" shrinkToFit="1"/>
    </xf>
    <xf numFmtId="3" fontId="44" fillId="0" borderId="0" xfId="50" applyNumberFormat="1" applyFont="1" applyBorder="1" applyAlignment="1">
      <alignment horizontal="center" vertical="center" shrinkToFit="1"/>
    </xf>
    <xf numFmtId="0" fontId="46" fillId="0" borderId="34" xfId="50" applyFont="1" applyBorder="1"/>
    <xf numFmtId="0" fontId="44" fillId="0" borderId="0" xfId="50" applyFont="1" applyBorder="1" applyAlignment="1"/>
    <xf numFmtId="0" fontId="70" fillId="0" borderId="13" xfId="50" applyFont="1" applyBorder="1" applyAlignment="1">
      <alignment horizontal="distributed" vertical="center" justifyLastLine="1"/>
    </xf>
    <xf numFmtId="0" fontId="70" fillId="0" borderId="0" xfId="50" applyFont="1" applyBorder="1" applyAlignment="1">
      <alignment horizontal="center"/>
    </xf>
    <xf numFmtId="0" fontId="70" fillId="0" borderId="0" xfId="50" applyFont="1" applyBorder="1" applyAlignment="1">
      <alignment horizontal="center" vertical="center"/>
    </xf>
    <xf numFmtId="3" fontId="70" fillId="0" borderId="0" xfId="50" applyNumberFormat="1" applyFont="1" applyBorder="1" applyAlignment="1">
      <alignment horizontal="center" vertical="center"/>
    </xf>
    <xf numFmtId="3" fontId="70" fillId="0" borderId="0" xfId="50" applyNumberFormat="1" applyFont="1" applyBorder="1" applyAlignment="1">
      <alignment horizontal="center" vertical="center" shrinkToFit="1"/>
    </xf>
    <xf numFmtId="0" fontId="44" fillId="0" borderId="0" xfId="50" applyFont="1" applyBorder="1" applyAlignment="1">
      <alignment vertical="center"/>
    </xf>
    <xf numFmtId="176" fontId="108" fillId="0" borderId="0" xfId="50" applyNumberFormat="1" applyFont="1" applyFill="1" applyBorder="1" applyAlignment="1" applyProtection="1">
      <alignment horizontal="right" vertical="center"/>
    </xf>
    <xf numFmtId="176" fontId="44" fillId="0" borderId="0" xfId="50" applyNumberFormat="1" applyFont="1" applyBorder="1" applyAlignment="1" applyProtection="1">
      <alignment horizontal="right" vertical="center"/>
    </xf>
    <xf numFmtId="176" fontId="44" fillId="0" borderId="0" xfId="50" applyNumberFormat="1" applyFont="1" applyBorder="1" applyAlignment="1" applyProtection="1">
      <alignment horizontal="center" vertical="center"/>
    </xf>
    <xf numFmtId="41" fontId="46" fillId="0" borderId="0" xfId="50" applyNumberFormat="1" applyFont="1" applyAlignment="1">
      <alignment horizontal="center" vertical="center"/>
    </xf>
    <xf numFmtId="176" fontId="46" fillId="0" borderId="0" xfId="50" applyNumberFormat="1" applyFont="1" applyAlignment="1">
      <alignment vertical="center"/>
    </xf>
    <xf numFmtId="0" fontId="46" fillId="0" borderId="0" xfId="50" applyFont="1" applyAlignment="1">
      <alignment vertical="center"/>
    </xf>
    <xf numFmtId="0" fontId="90" fillId="0" borderId="0" xfId="50" applyFont="1" applyAlignment="1">
      <alignment vertical="center"/>
    </xf>
    <xf numFmtId="0" fontId="91" fillId="0" borderId="13" xfId="50" applyFont="1" applyBorder="1" applyAlignment="1">
      <alignment horizontal="center" vertical="center"/>
    </xf>
    <xf numFmtId="0" fontId="68" fillId="0" borderId="0" xfId="50" applyFont="1" applyAlignment="1">
      <alignment vertical="center"/>
    </xf>
    <xf numFmtId="0" fontId="21" fillId="0" borderId="14" xfId="50" applyFont="1" applyBorder="1" applyAlignment="1"/>
    <xf numFmtId="0" fontId="21" fillId="0" borderId="10" xfId="50" applyFont="1" applyBorder="1" applyAlignment="1"/>
    <xf numFmtId="0" fontId="92" fillId="0" borderId="10" xfId="50" applyFont="1" applyBorder="1" applyAlignment="1"/>
    <xf numFmtId="0" fontId="92" fillId="0" borderId="0" xfId="50" applyFont="1" applyAlignment="1">
      <alignment vertical="center"/>
    </xf>
    <xf numFmtId="3" fontId="40" fillId="0" borderId="0" xfId="50" applyNumberFormat="1" applyFont="1" applyAlignment="1"/>
    <xf numFmtId="0" fontId="40" fillId="0" borderId="0" xfId="50" applyFont="1" applyAlignment="1"/>
    <xf numFmtId="0" fontId="24" fillId="0" borderId="0" xfId="50" applyFont="1" applyAlignment="1">
      <alignment horizontal="distributed" justifyLastLine="1"/>
    </xf>
    <xf numFmtId="176" fontId="26" fillId="0" borderId="12" xfId="50" applyNumberFormat="1" applyFont="1" applyBorder="1" applyAlignment="1" applyProtection="1">
      <alignment horizontal="right" vertical="center"/>
      <protection locked="0"/>
    </xf>
    <xf numFmtId="3" fontId="25" fillId="0" borderId="10" xfId="50" applyNumberFormat="1" applyFont="1" applyBorder="1" applyAlignment="1">
      <alignment horizontal="right" vertical="center" wrapText="1"/>
    </xf>
    <xf numFmtId="0" fontId="25" fillId="0" borderId="10" xfId="50" applyFont="1" applyBorder="1" applyAlignment="1">
      <alignment horizontal="right" vertical="center" wrapText="1"/>
    </xf>
    <xf numFmtId="176" fontId="44" fillId="0" borderId="0" xfId="50" applyNumberFormat="1" applyFont="1"/>
    <xf numFmtId="38" fontId="28" fillId="0" borderId="0" xfId="39" applyFont="1" applyAlignment="1">
      <alignment horizontal="left"/>
    </xf>
    <xf numFmtId="38" fontId="36" fillId="0" borderId="0" xfId="39" applyFont="1"/>
    <xf numFmtId="38" fontId="36" fillId="0" borderId="0" xfId="39" applyFont="1" applyAlignment="1"/>
    <xf numFmtId="38" fontId="39" fillId="0" borderId="0" xfId="39" applyFont="1" applyAlignment="1"/>
    <xf numFmtId="38" fontId="87" fillId="0" borderId="0" xfId="39" applyFont="1" applyAlignment="1"/>
    <xf numFmtId="38" fontId="88" fillId="0" borderId="0" xfId="39" applyFont="1" applyAlignment="1"/>
    <xf numFmtId="38" fontId="22" fillId="0" borderId="0" xfId="39" applyFont="1" applyAlignment="1"/>
    <xf numFmtId="38" fontId="23" fillId="0" borderId="0" xfId="39" applyFont="1" applyAlignment="1">
      <alignment vertical="center" wrapText="1"/>
    </xf>
    <xf numFmtId="38" fontId="36" fillId="0" borderId="0" xfId="39" applyFont="1" applyAlignment="1">
      <alignment vertical="center"/>
    </xf>
    <xf numFmtId="38" fontId="23" fillId="0" borderId="0" xfId="39" applyFont="1" applyAlignment="1"/>
    <xf numFmtId="38" fontId="24" fillId="0" borderId="0" xfId="39" applyFont="1" applyAlignment="1"/>
    <xf numFmtId="38" fontId="89" fillId="0" borderId="0" xfId="39" applyFont="1" applyAlignment="1"/>
    <xf numFmtId="38" fontId="21" fillId="0" borderId="0" xfId="39" applyFont="1"/>
    <xf numFmtId="38" fontId="21" fillId="0" borderId="34" xfId="39" applyFont="1" applyBorder="1" applyAlignment="1">
      <alignment horizontal="distributed" vertical="center" justifyLastLine="1"/>
    </xf>
    <xf numFmtId="38" fontId="21" fillId="0" borderId="0" xfId="39" applyFont="1" applyBorder="1" applyAlignment="1">
      <alignment horizontal="distributed" vertical="center" justifyLastLine="1"/>
    </xf>
    <xf numFmtId="38" fontId="21" fillId="0" borderId="12" xfId="39" applyFont="1" applyBorder="1" applyAlignment="1">
      <alignment horizontal="center"/>
    </xf>
    <xf numFmtId="38" fontId="21" fillId="0" borderId="0" xfId="39" applyFont="1" applyBorder="1" applyAlignment="1">
      <alignment horizontal="center"/>
    </xf>
    <xf numFmtId="38" fontId="21" fillId="0" borderId="0" xfId="39" applyFont="1" applyBorder="1" applyAlignment="1">
      <alignment horizontal="center" vertical="center"/>
    </xf>
    <xf numFmtId="38" fontId="21" fillId="0" borderId="0" xfId="39" applyFont="1" applyBorder="1" applyAlignment="1">
      <alignment horizontal="center" vertical="center" shrinkToFit="1"/>
    </xf>
    <xf numFmtId="38" fontId="21" fillId="0" borderId="0" xfId="39" applyFont="1" applyAlignment="1">
      <alignment vertical="center"/>
    </xf>
    <xf numFmtId="38" fontId="21" fillId="0" borderId="0" xfId="39" applyFont="1" applyBorder="1" applyAlignment="1" applyProtection="1">
      <alignment vertical="center"/>
    </xf>
    <xf numFmtId="38" fontId="38" fillId="0" borderId="0" xfId="39" applyFont="1" applyAlignment="1">
      <alignment vertical="center"/>
    </xf>
    <xf numFmtId="38" fontId="60" fillId="0" borderId="0" xfId="39" applyFont="1" applyAlignment="1">
      <alignment vertical="center"/>
    </xf>
    <xf numFmtId="38" fontId="60" fillId="0" borderId="0" xfId="39" applyFont="1" applyBorder="1" applyAlignment="1" applyProtection="1">
      <alignment vertical="center"/>
    </xf>
    <xf numFmtId="38" fontId="93" fillId="0" borderId="0" xfId="39" applyFont="1" applyAlignment="1">
      <alignment vertical="center"/>
    </xf>
    <xf numFmtId="38" fontId="29" fillId="0" borderId="0" xfId="39" applyFont="1" applyAlignment="1">
      <alignment vertical="center"/>
    </xf>
    <xf numFmtId="38" fontId="83" fillId="0" borderId="0" xfId="39" applyFont="1" applyBorder="1" applyAlignment="1">
      <alignment horizontal="center" vertical="center"/>
    </xf>
    <xf numFmtId="38" fontId="29" fillId="0" borderId="0" xfId="39" applyFont="1" applyFill="1" applyAlignment="1">
      <alignment vertical="center"/>
    </xf>
    <xf numFmtId="38" fontId="21" fillId="0" borderId="10" xfId="39" applyFont="1" applyBorder="1"/>
    <xf numFmtId="38" fontId="21" fillId="0" borderId="14" xfId="39" applyFont="1" applyFill="1" applyBorder="1" applyAlignment="1"/>
    <xf numFmtId="38" fontId="21" fillId="0" borderId="10" xfId="39" applyFont="1" applyFill="1" applyBorder="1" applyAlignment="1"/>
    <xf numFmtId="38" fontId="92" fillId="0" borderId="10" xfId="39" applyFont="1" applyFill="1" applyBorder="1" applyAlignment="1"/>
    <xf numFmtId="38" fontId="21" fillId="0" borderId="22" xfId="39" applyFont="1" applyBorder="1" applyAlignment="1">
      <alignment horizontal="distributed" vertical="center" justifyLastLine="1"/>
    </xf>
    <xf numFmtId="38" fontId="21" fillId="0" borderId="13" xfId="39" applyFont="1" applyBorder="1" applyAlignment="1">
      <alignment horizontal="center" vertical="center"/>
    </xf>
    <xf numFmtId="38" fontId="21" fillId="0" borderId="12" xfId="39" applyFont="1" applyBorder="1" applyAlignment="1" applyProtection="1">
      <alignment vertical="center"/>
    </xf>
    <xf numFmtId="38" fontId="60" fillId="0" borderId="12" xfId="39" applyFont="1" applyBorder="1" applyAlignment="1" applyProtection="1">
      <alignment vertical="center"/>
    </xf>
    <xf numFmtId="38" fontId="94" fillId="0" borderId="12" xfId="39" applyFont="1" applyBorder="1" applyAlignment="1" applyProtection="1">
      <alignment vertical="center"/>
      <protection locked="0"/>
    </xf>
    <xf numFmtId="38" fontId="94" fillId="0" borderId="0" xfId="39" applyFont="1" applyBorder="1" applyAlignment="1" applyProtection="1">
      <alignment vertical="center"/>
      <protection locked="0"/>
    </xf>
    <xf numFmtId="38" fontId="26" fillId="0" borderId="10" xfId="39" applyFont="1" applyBorder="1" applyAlignment="1">
      <alignment vertical="center"/>
    </xf>
    <xf numFmtId="38" fontId="26" fillId="0" borderId="11" xfId="39" applyFont="1" applyBorder="1" applyAlignment="1">
      <alignment horizontal="center" vertical="center"/>
    </xf>
    <xf numFmtId="38" fontId="68" fillId="0" borderId="0" xfId="39" applyFont="1" applyBorder="1" applyAlignment="1">
      <alignment vertical="center"/>
    </xf>
    <xf numFmtId="38" fontId="34" fillId="0" borderId="0" xfId="39" applyFont="1"/>
    <xf numFmtId="38" fontId="40" fillId="0" borderId="0" xfId="39" applyFont="1" applyAlignment="1"/>
    <xf numFmtId="176" fontId="21" fillId="0" borderId="0" xfId="50" applyNumberFormat="1" applyFont="1" applyBorder="1" applyAlignment="1" applyProtection="1">
      <alignment horizontal="right" vertical="center" shrinkToFit="1"/>
    </xf>
    <xf numFmtId="0" fontId="83" fillId="0" borderId="0" xfId="50" applyFont="1" applyBorder="1" applyAlignment="1">
      <alignment horizontal="right" vertical="center"/>
    </xf>
    <xf numFmtId="0" fontId="38" fillId="0" borderId="0" xfId="50" applyFont="1" applyAlignment="1">
      <alignment horizontal="right"/>
    </xf>
    <xf numFmtId="176" fontId="83" fillId="0" borderId="0" xfId="50" applyNumberFormat="1" applyFont="1" applyBorder="1" applyAlignment="1" applyProtection="1">
      <alignment horizontal="right" vertical="center" shrinkToFit="1"/>
      <protection locked="0"/>
    </xf>
    <xf numFmtId="3" fontId="25" fillId="0" borderId="14" xfId="50" applyNumberFormat="1" applyFont="1" applyBorder="1" applyAlignment="1">
      <alignment horizontal="right" vertical="center" wrapText="1"/>
    </xf>
    <xf numFmtId="0" fontId="21" fillId="0" borderId="34" xfId="50" applyFont="1" applyBorder="1" applyAlignment="1"/>
    <xf numFmtId="0" fontId="95" fillId="0" borderId="0" xfId="50" applyFont="1" applyBorder="1" applyAlignment="1">
      <alignment horizontal="distributed" vertical="center" justifyLastLine="1"/>
    </xf>
    <xf numFmtId="0" fontId="95" fillId="0" borderId="12" xfId="50" applyFont="1" applyBorder="1" applyAlignment="1">
      <alignment horizontal="center"/>
    </xf>
    <xf numFmtId="0" fontId="95" fillId="0" borderId="0" xfId="50" applyFont="1" applyBorder="1" applyAlignment="1">
      <alignment horizontal="center"/>
    </xf>
    <xf numFmtId="0" fontId="95" fillId="0" borderId="0" xfId="50" applyFont="1" applyBorder="1" applyAlignment="1">
      <alignment horizontal="center" vertical="center"/>
    </xf>
    <xf numFmtId="176" fontId="100" fillId="0" borderId="12" xfId="50" applyNumberFormat="1" applyFont="1" applyFill="1" applyBorder="1" applyAlignment="1" applyProtection="1">
      <alignment horizontal="right" vertical="center"/>
    </xf>
    <xf numFmtId="176" fontId="21" fillId="0" borderId="0" xfId="50" applyNumberFormat="1" applyFont="1" applyBorder="1" applyAlignment="1" applyProtection="1">
      <alignment horizontal="center" vertical="center"/>
    </xf>
    <xf numFmtId="176" fontId="26" fillId="0" borderId="0" xfId="50" applyNumberFormat="1" applyFont="1" applyBorder="1" applyAlignment="1" applyProtection="1">
      <alignment horizontal="center" vertical="center"/>
      <protection locked="0"/>
    </xf>
    <xf numFmtId="0" fontId="21" fillId="0" borderId="12" xfId="50" applyFont="1" applyBorder="1" applyAlignment="1"/>
    <xf numFmtId="0" fontId="92" fillId="0" borderId="0" xfId="50" applyFont="1" applyBorder="1" applyAlignment="1"/>
    <xf numFmtId="0" fontId="92" fillId="0" borderId="15" xfId="50" applyFont="1" applyBorder="1" applyAlignment="1">
      <alignment vertical="center"/>
    </xf>
    <xf numFmtId="0" fontId="88" fillId="0" borderId="0" xfId="50" applyFont="1" applyBorder="1" applyAlignment="1"/>
    <xf numFmtId="0" fontId="96" fillId="0" borderId="21" xfId="50" applyFont="1" applyBorder="1" applyAlignment="1">
      <alignment horizontal="center" vertical="center"/>
    </xf>
    <xf numFmtId="3" fontId="95" fillId="0" borderId="0" xfId="50" applyNumberFormat="1" applyFont="1" applyBorder="1" applyAlignment="1">
      <alignment horizontal="center" vertical="center"/>
    </xf>
    <xf numFmtId="3" fontId="96" fillId="0" borderId="0" xfId="50" applyNumberFormat="1" applyFont="1" applyBorder="1" applyAlignment="1">
      <alignment horizontal="center" vertical="center" shrinkToFit="1"/>
    </xf>
    <xf numFmtId="176" fontId="44" fillId="0" borderId="0" xfId="50" applyNumberFormat="1" applyFont="1" applyAlignment="1"/>
    <xf numFmtId="176" fontId="40" fillId="0" borderId="0" xfId="50" applyNumberFormat="1" applyFont="1" applyAlignment="1"/>
    <xf numFmtId="0" fontId="92" fillId="0" borderId="14" xfId="50" applyFont="1" applyBorder="1" applyAlignment="1"/>
    <xf numFmtId="176" fontId="21" fillId="0" borderId="12" xfId="50" applyNumberFormat="1" applyFont="1" applyBorder="1" applyAlignment="1">
      <alignment horizontal="center" vertical="center"/>
    </xf>
    <xf numFmtId="3" fontId="25" fillId="0" borderId="0" xfId="50" applyNumberFormat="1" applyFont="1" applyBorder="1" applyAlignment="1">
      <alignment horizontal="right" vertical="center" wrapText="1"/>
    </xf>
    <xf numFmtId="0" fontId="25" fillId="0" borderId="0" xfId="50" applyFont="1" applyBorder="1" applyAlignment="1">
      <alignment horizontal="right" vertical="center" wrapText="1"/>
    </xf>
    <xf numFmtId="176" fontId="26" fillId="0" borderId="0" xfId="50" applyNumberFormat="1" applyFont="1" applyBorder="1" applyAlignment="1">
      <alignment horizontal="right" vertical="center"/>
    </xf>
    <xf numFmtId="176" fontId="21" fillId="0" borderId="12" xfId="50" applyNumberFormat="1" applyFont="1" applyBorder="1" applyAlignment="1" applyProtection="1">
      <alignment vertical="center"/>
    </xf>
    <xf numFmtId="176" fontId="21" fillId="0" borderId="0" xfId="50" applyNumberFormat="1" applyFont="1" applyBorder="1" applyAlignment="1" applyProtection="1">
      <alignment vertical="center"/>
    </xf>
    <xf numFmtId="176" fontId="26" fillId="0" borderId="12" xfId="50" applyNumberFormat="1" applyFont="1" applyBorder="1" applyAlignment="1" applyProtection="1">
      <alignment vertical="center"/>
      <protection locked="0"/>
    </xf>
    <xf numFmtId="176" fontId="26" fillId="0" borderId="0" xfId="50" applyNumberFormat="1" applyFont="1" applyBorder="1" applyAlignment="1" applyProtection="1">
      <alignment vertical="center"/>
      <protection locked="0"/>
    </xf>
    <xf numFmtId="0" fontId="39" fillId="0" borderId="0" xfId="55" applyFont="1"/>
    <xf numFmtId="0" fontId="37" fillId="0" borderId="0" xfId="55" applyFont="1"/>
    <xf numFmtId="0" fontId="97" fillId="0" borderId="0" xfId="55" applyFont="1"/>
    <xf numFmtId="0" fontId="39" fillId="0" borderId="0" xfId="55" applyFont="1" applyAlignment="1"/>
    <xf numFmtId="0" fontId="36" fillId="0" borderId="0" xfId="55" applyFont="1" applyAlignment="1"/>
    <xf numFmtId="0" fontId="36" fillId="0" borderId="0" xfId="55" applyFont="1" applyAlignment="1">
      <alignment horizontal="distributed" justifyLastLine="1"/>
    </xf>
    <xf numFmtId="0" fontId="36" fillId="0" borderId="0" xfId="55" applyFont="1"/>
    <xf numFmtId="0" fontId="97" fillId="0" borderId="0" xfId="55" applyFont="1" applyAlignment="1"/>
    <xf numFmtId="0" fontId="23" fillId="0" borderId="0" xfId="55" applyFont="1"/>
    <xf numFmtId="0" fontId="21" fillId="0" borderId="0" xfId="55" applyFont="1" applyAlignment="1">
      <alignment vertical="center"/>
    </xf>
    <xf numFmtId="0" fontId="21" fillId="0" borderId="10" xfId="55" applyFont="1" applyBorder="1" applyAlignment="1">
      <alignment vertical="center"/>
    </xf>
    <xf numFmtId="0" fontId="34" fillId="0" borderId="0" xfId="55" applyFont="1" applyAlignment="1">
      <alignment vertical="center"/>
    </xf>
    <xf numFmtId="0" fontId="21" fillId="0" borderId="15" xfId="55" applyFont="1" applyBorder="1" applyAlignment="1">
      <alignment horizontal="distributed" vertical="center" justifyLastLine="1"/>
    </xf>
    <xf numFmtId="0" fontId="21" fillId="0" borderId="36" xfId="55" applyFont="1" applyBorder="1" applyAlignment="1">
      <alignment horizontal="distributed" vertical="center" justifyLastLine="1"/>
    </xf>
    <xf numFmtId="0" fontId="34" fillId="0" borderId="15" xfId="55" applyFont="1" applyBorder="1"/>
    <xf numFmtId="0" fontId="34" fillId="0" borderId="0" xfId="55" applyFont="1"/>
    <xf numFmtId="0" fontId="26" fillId="0" borderId="34" xfId="55" applyFont="1" applyBorder="1" applyAlignment="1">
      <alignment horizontal="distributed" vertical="center"/>
    </xf>
    <xf numFmtId="176" fontId="26" fillId="19" borderId="21" xfId="55" applyNumberFormat="1" applyFont="1" applyFill="1" applyBorder="1" applyAlignment="1">
      <alignment vertical="center"/>
    </xf>
    <xf numFmtId="0" fontId="27" fillId="0" borderId="34" xfId="55" applyFont="1" applyBorder="1" applyAlignment="1">
      <alignment vertical="center"/>
    </xf>
    <xf numFmtId="0" fontId="25" fillId="0" borderId="43" xfId="55" applyFont="1" applyBorder="1" applyAlignment="1">
      <alignment vertical="center"/>
    </xf>
    <xf numFmtId="0" fontId="25" fillId="0" borderId="34" xfId="55" applyFont="1" applyBorder="1" applyAlignment="1">
      <alignment vertical="center"/>
    </xf>
    <xf numFmtId="0" fontId="34" fillId="0" borderId="34" xfId="55" applyFont="1" applyBorder="1"/>
    <xf numFmtId="0" fontId="26" fillId="0" borderId="0" xfId="55" applyFont="1" applyBorder="1" applyAlignment="1">
      <alignment vertical="center"/>
    </xf>
    <xf numFmtId="0" fontId="26" fillId="0" borderId="0" xfId="55" applyFont="1" applyBorder="1" applyAlignment="1">
      <alignment horizontal="distributed" vertical="center"/>
    </xf>
    <xf numFmtId="176" fontId="26" fillId="19" borderId="12" xfId="55" applyNumberFormat="1" applyFont="1" applyFill="1" applyBorder="1" applyAlignment="1">
      <alignment vertical="center"/>
    </xf>
    <xf numFmtId="0" fontId="27" fillId="0" borderId="0" xfId="55" applyFont="1" applyBorder="1" applyAlignment="1">
      <alignment vertical="center"/>
    </xf>
    <xf numFmtId="0" fontId="25" fillId="0" borderId="38" xfId="55" applyFont="1" applyBorder="1" applyAlignment="1">
      <alignment vertical="center"/>
    </xf>
    <xf numFmtId="0" fontId="25" fillId="0" borderId="0" xfId="55" applyFont="1" applyBorder="1" applyAlignment="1">
      <alignment vertical="center"/>
    </xf>
    <xf numFmtId="0" fontId="25" fillId="0" borderId="0" xfId="55" applyFont="1" applyBorder="1" applyAlignment="1">
      <alignment horizontal="distributed" vertical="center"/>
    </xf>
    <xf numFmtId="176" fontId="25" fillId="0" borderId="12" xfId="55" applyNumberFormat="1" applyFont="1" applyBorder="1" applyAlignment="1">
      <alignment horizontal="distributed" vertical="center"/>
    </xf>
    <xf numFmtId="0" fontId="34" fillId="0" borderId="0" xfId="55" applyFont="1" applyBorder="1" applyAlignment="1">
      <alignment vertical="center"/>
    </xf>
    <xf numFmtId="0" fontId="21" fillId="0" borderId="0" xfId="55" applyFont="1" applyBorder="1" applyAlignment="1">
      <alignment vertical="center"/>
    </xf>
    <xf numFmtId="0" fontId="21" fillId="0" borderId="0" xfId="55" applyFont="1" applyBorder="1" applyAlignment="1">
      <alignment horizontal="distributed" vertical="center"/>
    </xf>
    <xf numFmtId="176" fontId="21" fillId="19" borderId="12" xfId="55" applyNumberFormat="1" applyFont="1" applyFill="1" applyBorder="1" applyAlignment="1">
      <alignment vertical="center"/>
    </xf>
    <xf numFmtId="0" fontId="21" fillId="0" borderId="38" xfId="55" applyFont="1" applyBorder="1" applyAlignment="1">
      <alignment vertical="center"/>
    </xf>
    <xf numFmtId="0" fontId="34" fillId="0" borderId="0" xfId="55" applyFont="1" applyBorder="1" applyAlignment="1">
      <alignment horizontal="distributed" vertical="center"/>
    </xf>
    <xf numFmtId="176" fontId="21" fillId="0" borderId="12" xfId="55" applyNumberFormat="1" applyFont="1" applyBorder="1" applyAlignment="1">
      <alignment vertical="center"/>
    </xf>
    <xf numFmtId="0" fontId="21" fillId="0" borderId="0" xfId="55" applyFont="1" applyFill="1" applyBorder="1" applyAlignment="1">
      <alignment vertical="center"/>
    </xf>
    <xf numFmtId="0" fontId="21" fillId="0" borderId="38" xfId="55" applyFont="1" applyFill="1" applyBorder="1" applyAlignment="1">
      <alignment vertical="center"/>
    </xf>
    <xf numFmtId="176" fontId="26" fillId="19" borderId="12" xfId="55" applyNumberFormat="1" applyFont="1" applyFill="1" applyBorder="1" applyAlignment="1">
      <alignment horizontal="right" vertical="center"/>
    </xf>
    <xf numFmtId="0" fontId="27" fillId="0" borderId="0" xfId="55" applyFont="1" applyFill="1" applyBorder="1" applyAlignment="1">
      <alignment vertical="center"/>
    </xf>
    <xf numFmtId="0" fontId="25" fillId="0" borderId="38" xfId="55" applyFont="1" applyFill="1" applyBorder="1" applyAlignment="1">
      <alignment vertical="center"/>
    </xf>
    <xf numFmtId="176" fontId="25" fillId="0" borderId="33" xfId="55" applyNumberFormat="1" applyFont="1" applyBorder="1" applyAlignment="1">
      <alignment vertical="center"/>
    </xf>
    <xf numFmtId="0" fontId="21" fillId="0" borderId="38" xfId="55" applyFont="1" applyBorder="1" applyAlignment="1">
      <alignment horizontal="distributed" vertical="center"/>
    </xf>
    <xf numFmtId="0" fontId="25" fillId="0" borderId="43" xfId="55" applyFont="1" applyFill="1" applyBorder="1" applyAlignment="1">
      <alignment vertical="center"/>
    </xf>
    <xf numFmtId="0" fontId="21" fillId="0" borderId="34" xfId="55" applyFont="1" applyBorder="1" applyAlignment="1">
      <alignment horizontal="distributed" vertical="center"/>
    </xf>
    <xf numFmtId="0" fontId="25" fillId="0" borderId="0" xfId="55" applyFont="1" applyFill="1" applyBorder="1" applyAlignment="1">
      <alignment vertical="center"/>
    </xf>
    <xf numFmtId="0" fontId="21" fillId="0" borderId="44" xfId="55" applyFont="1" applyBorder="1" applyAlignment="1">
      <alignment horizontal="distributed" vertical="center"/>
    </xf>
    <xf numFmtId="0" fontId="34" fillId="0" borderId="18" xfId="55" applyFont="1" applyBorder="1" applyAlignment="1">
      <alignment vertical="center"/>
    </xf>
    <xf numFmtId="0" fontId="34" fillId="0" borderId="18" xfId="55" applyFont="1" applyBorder="1" applyAlignment="1">
      <alignment horizontal="distributed" vertical="center"/>
    </xf>
    <xf numFmtId="0" fontId="34" fillId="0" borderId="12" xfId="55" applyFont="1" applyBorder="1" applyAlignment="1">
      <alignment vertical="center"/>
    </xf>
    <xf numFmtId="0" fontId="21" fillId="0" borderId="45" xfId="55" applyFont="1" applyBorder="1" applyAlignment="1">
      <alignment horizontal="right" vertical="center"/>
    </xf>
    <xf numFmtId="0" fontId="21" fillId="0" borderId="38" xfId="55" applyFont="1" applyBorder="1" applyAlignment="1">
      <alignment horizontal="right" vertical="center"/>
    </xf>
    <xf numFmtId="0" fontId="97" fillId="0" borderId="34" xfId="55" applyFont="1" applyBorder="1" applyAlignment="1">
      <alignment vertical="center"/>
    </xf>
    <xf numFmtId="0" fontId="34" fillId="0" borderId="44" xfId="55" applyFont="1" applyBorder="1" applyAlignment="1">
      <alignment horizontal="right" vertical="center"/>
    </xf>
    <xf numFmtId="0" fontId="34" fillId="0" borderId="38" xfId="55" applyFont="1" applyBorder="1" applyAlignment="1">
      <alignment horizontal="right" vertical="center"/>
    </xf>
    <xf numFmtId="176" fontId="21" fillId="19" borderId="12" xfId="55" applyNumberFormat="1" applyFont="1" applyFill="1" applyBorder="1" applyAlignment="1">
      <alignment horizontal="right" vertical="center"/>
    </xf>
    <xf numFmtId="0" fontId="34" fillId="0" borderId="0" xfId="55" applyFont="1" applyBorder="1"/>
    <xf numFmtId="0" fontId="97" fillId="0" borderId="0" xfId="55" applyFont="1" applyBorder="1" applyAlignment="1">
      <alignment vertical="center"/>
    </xf>
    <xf numFmtId="0" fontId="21" fillId="0" borderId="39" xfId="55" applyFont="1" applyBorder="1" applyAlignment="1">
      <alignment vertical="center"/>
    </xf>
    <xf numFmtId="176" fontId="26" fillId="0" borderId="12" xfId="55" applyNumberFormat="1" applyFont="1" applyBorder="1" applyAlignment="1">
      <alignment vertical="center"/>
    </xf>
    <xf numFmtId="176" fontId="21" fillId="0" borderId="14" xfId="55" applyNumberFormat="1" applyFont="1" applyBorder="1" applyAlignment="1">
      <alignment horizontal="center" vertical="center" justifyLastLine="1"/>
    </xf>
    <xf numFmtId="0" fontId="27" fillId="0" borderId="10" xfId="55" applyFont="1" applyBorder="1" applyAlignment="1">
      <alignment vertical="center"/>
    </xf>
    <xf numFmtId="0" fontId="25" fillId="0" borderId="46" xfId="55" applyFont="1" applyBorder="1" applyAlignment="1">
      <alignment vertical="center"/>
    </xf>
    <xf numFmtId="0" fontId="34" fillId="0" borderId="10" xfId="55" applyFont="1" applyBorder="1" applyAlignment="1">
      <alignment vertical="center"/>
    </xf>
    <xf numFmtId="0" fontId="34" fillId="0" borderId="14" xfId="55" applyFont="1" applyBorder="1" applyAlignment="1">
      <alignment vertical="center"/>
    </xf>
    <xf numFmtId="0" fontId="21" fillId="0" borderId="46" xfId="55" applyFont="1" applyBorder="1" applyAlignment="1">
      <alignment vertical="center"/>
    </xf>
    <xf numFmtId="0" fontId="97" fillId="0" borderId="10" xfId="55" applyFont="1" applyBorder="1"/>
    <xf numFmtId="0" fontId="97" fillId="0" borderId="14" xfId="55" applyFont="1" applyBorder="1"/>
    <xf numFmtId="0" fontId="21" fillId="0" borderId="15" xfId="55" applyFont="1" applyBorder="1" applyAlignment="1">
      <alignment vertical="center"/>
    </xf>
    <xf numFmtId="0" fontId="97" fillId="0" borderId="15" xfId="55" applyFont="1" applyBorder="1"/>
    <xf numFmtId="0" fontId="34" fillId="0" borderId="15" xfId="55" applyFont="1" applyBorder="1" applyAlignment="1">
      <alignment vertical="center"/>
    </xf>
    <xf numFmtId="0" fontId="28" fillId="0" borderId="0" xfId="0" applyFont="1"/>
    <xf numFmtId="0" fontId="42" fillId="0" borderId="0" xfId="0" applyFont="1"/>
    <xf numFmtId="0" fontId="11" fillId="0" borderId="0" xfId="0" applyFont="1"/>
    <xf numFmtId="0" fontId="22" fillId="0" borderId="0" xfId="0" applyFont="1"/>
    <xf numFmtId="0" fontId="23" fillId="0" borderId="0" xfId="0" applyFont="1"/>
    <xf numFmtId="0" fontId="21" fillId="0" borderId="27" xfId="0" applyFont="1" applyBorder="1"/>
    <xf numFmtId="0" fontId="21" fillId="0" borderId="28" xfId="0" applyFont="1" applyBorder="1" applyAlignment="1">
      <alignment horizontal="center" vertical="center"/>
    </xf>
    <xf numFmtId="0" fontId="21" fillId="0" borderId="35" xfId="0" applyFont="1" applyBorder="1" applyAlignment="1">
      <alignment horizontal="center" vertical="center" wrapText="1"/>
    </xf>
    <xf numFmtId="0" fontId="21" fillId="0" borderId="27" xfId="0" applyFont="1" applyBorder="1" applyAlignment="1">
      <alignment horizontal="center" vertical="center"/>
    </xf>
    <xf numFmtId="182" fontId="21" fillId="0" borderId="24" xfId="0" applyNumberFormat="1" applyFont="1" applyBorder="1" applyAlignment="1">
      <alignment vertical="center"/>
    </xf>
    <xf numFmtId="182" fontId="21" fillId="0" borderId="0" xfId="0" applyNumberFormat="1" applyFont="1" applyBorder="1" applyAlignment="1">
      <alignment vertical="center"/>
    </xf>
    <xf numFmtId="182" fontId="21" fillId="0" borderId="13" xfId="0" applyNumberFormat="1" applyFont="1" applyBorder="1" applyAlignment="1">
      <alignment horizontal="center" vertical="center"/>
    </xf>
    <xf numFmtId="182" fontId="38" fillId="0" borderId="13" xfId="0" applyNumberFormat="1" applyFont="1" applyBorder="1" applyAlignment="1">
      <alignment horizontal="center" vertical="center"/>
    </xf>
    <xf numFmtId="182" fontId="83" fillId="0" borderId="24" xfId="0" applyNumberFormat="1" applyFont="1" applyBorder="1" applyAlignment="1">
      <alignment vertical="center"/>
    </xf>
    <xf numFmtId="182" fontId="83" fillId="0" borderId="0" xfId="0" applyNumberFormat="1" applyFont="1" applyBorder="1" applyAlignment="1">
      <alignment vertical="center"/>
    </xf>
    <xf numFmtId="0" fontId="99" fillId="0" borderId="14" xfId="0" applyFont="1" applyBorder="1" applyAlignment="1">
      <alignment vertical="center"/>
    </xf>
    <xf numFmtId="0" fontId="99" fillId="0" borderId="10" xfId="0" applyFont="1" applyBorder="1" applyAlignment="1">
      <alignment vertical="center"/>
    </xf>
    <xf numFmtId="0" fontId="23" fillId="0" borderId="0" xfId="50" applyFont="1" applyAlignment="1">
      <alignment vertical="center" wrapText="1"/>
    </xf>
    <xf numFmtId="0" fontId="21" fillId="0" borderId="31" xfId="50" applyFont="1" applyBorder="1" applyAlignment="1" applyProtection="1">
      <alignment horizontal="center" vertical="center"/>
    </xf>
    <xf numFmtId="0" fontId="21" fillId="0" borderId="32" xfId="50" applyFont="1" applyBorder="1" applyAlignment="1" applyProtection="1">
      <alignment horizontal="center" vertical="center"/>
    </xf>
    <xf numFmtId="0" fontId="21" fillId="0" borderId="34" xfId="50" applyFont="1" applyBorder="1" applyAlignment="1" applyProtection="1">
      <alignment horizontal="distributed" vertical="center" justifyLastLine="1"/>
    </xf>
    <xf numFmtId="0" fontId="21" fillId="0" borderId="0" xfId="50" applyFont="1" applyBorder="1" applyAlignment="1" applyProtection="1">
      <alignment horizontal="distributed" vertical="center" justifyLastLine="1"/>
    </xf>
    <xf numFmtId="0" fontId="21" fillId="0" borderId="12" xfId="50" applyFont="1" applyBorder="1" applyAlignment="1" applyProtection="1">
      <alignment horizontal="center"/>
    </xf>
    <xf numFmtId="0" fontId="21" fillId="0" borderId="0" xfId="50" applyFont="1" applyBorder="1" applyAlignment="1" applyProtection="1">
      <alignment horizontal="center"/>
    </xf>
    <xf numFmtId="0" fontId="21" fillId="0" borderId="0" xfId="50" applyFont="1" applyBorder="1" applyAlignment="1" applyProtection="1">
      <alignment horizontal="center" vertical="center" shrinkToFit="1"/>
    </xf>
    <xf numFmtId="3" fontId="21" fillId="0" borderId="0" xfId="50" applyNumberFormat="1" applyFont="1" applyBorder="1" applyAlignment="1" applyProtection="1">
      <alignment horizontal="center" vertical="center"/>
    </xf>
    <xf numFmtId="3" fontId="21" fillId="0" borderId="0" xfId="50" applyNumberFormat="1" applyFont="1" applyBorder="1" applyAlignment="1" applyProtection="1">
      <alignment horizontal="center" vertical="center" shrinkToFit="1"/>
    </xf>
    <xf numFmtId="0" fontId="21" fillId="0" borderId="0" xfId="50" applyFont="1" applyFill="1" applyBorder="1" applyAlignment="1" applyProtection="1">
      <alignment horizontal="center" vertical="center"/>
    </xf>
    <xf numFmtId="38" fontId="21" fillId="0" borderId="0" xfId="39" applyFont="1" applyFill="1" applyBorder="1" applyAlignment="1" applyProtection="1">
      <alignment horizontal="right"/>
    </xf>
    <xf numFmtId="0" fontId="21" fillId="0" borderId="0" xfId="50" applyFont="1" applyFill="1" applyBorder="1" applyAlignment="1" applyProtection="1">
      <alignment horizontal="right"/>
    </xf>
    <xf numFmtId="0" fontId="21" fillId="0" borderId="0" xfId="50" applyFont="1" applyFill="1" applyBorder="1" applyAlignment="1" applyProtection="1">
      <alignment horizontal="right" vertical="center"/>
    </xf>
    <xf numFmtId="0" fontId="21" fillId="0" borderId="0" xfId="50" applyFont="1" applyFill="1" applyBorder="1" applyAlignment="1" applyProtection="1">
      <alignment horizontal="right" vertical="center" shrinkToFit="1"/>
    </xf>
    <xf numFmtId="3" fontId="21" fillId="0" borderId="0" xfId="50" applyNumberFormat="1" applyFont="1" applyFill="1" applyBorder="1" applyAlignment="1" applyProtection="1">
      <alignment horizontal="right" vertical="center"/>
    </xf>
    <xf numFmtId="3" fontId="21" fillId="0" borderId="0" xfId="50" applyNumberFormat="1" applyFont="1" applyFill="1" applyBorder="1" applyAlignment="1" applyProtection="1">
      <alignment horizontal="right" vertical="center" shrinkToFit="1"/>
    </xf>
    <xf numFmtId="0" fontId="93" fillId="0" borderId="0" xfId="50" applyFont="1" applyAlignment="1">
      <alignment vertical="center"/>
    </xf>
    <xf numFmtId="38" fontId="29" fillId="0" borderId="0" xfId="50" applyNumberFormat="1" applyFont="1" applyAlignment="1">
      <alignment vertical="center"/>
    </xf>
    <xf numFmtId="38" fontId="21" fillId="0" borderId="0" xfId="39" applyFont="1" applyFill="1" applyBorder="1" applyAlignment="1" applyProtection="1">
      <alignment horizontal="right" vertical="center"/>
    </xf>
    <xf numFmtId="38" fontId="21" fillId="0" borderId="0" xfId="39" applyFont="1" applyFill="1" applyBorder="1" applyAlignment="1" applyProtection="1">
      <alignment horizontal="right" vertical="center" shrinkToFit="1"/>
    </xf>
    <xf numFmtId="0" fontId="21" fillId="0" borderId="0" xfId="50" applyFont="1" applyBorder="1" applyAlignment="1" applyProtection="1">
      <alignment horizontal="right" vertical="center" justifyLastLine="1"/>
    </xf>
    <xf numFmtId="38" fontId="21" fillId="0" borderId="0" xfId="39" applyFont="1" applyBorder="1" applyAlignment="1" applyProtection="1">
      <alignment horizontal="right"/>
    </xf>
    <xf numFmtId="0" fontId="83" fillId="0" borderId="0" xfId="50" applyFont="1" applyBorder="1" applyAlignment="1" applyProtection="1">
      <alignment horizontal="right" vertical="center"/>
    </xf>
    <xf numFmtId="0" fontId="83" fillId="0" borderId="0" xfId="50" applyFont="1" applyBorder="1" applyAlignment="1">
      <alignment horizontal="center" vertical="center"/>
    </xf>
    <xf numFmtId="38" fontId="26" fillId="0" borderId="0" xfId="39" applyFont="1" applyBorder="1" applyAlignment="1" applyProtection="1">
      <alignment horizontal="right"/>
    </xf>
    <xf numFmtId="0" fontId="21" fillId="0" borderId="22" xfId="50" applyFont="1" applyBorder="1" applyAlignment="1" applyProtection="1">
      <alignment horizontal="distributed" vertical="center" justifyLastLine="1"/>
    </xf>
    <xf numFmtId="0" fontId="109" fillId="0" borderId="0" xfId="50" applyFont="1" applyFill="1" applyBorder="1" applyAlignment="1" applyProtection="1">
      <alignment horizontal="center" vertical="center"/>
    </xf>
    <xf numFmtId="0" fontId="21" fillId="0" borderId="0" xfId="50" applyFont="1" applyFill="1" applyAlignment="1">
      <alignment horizontal="right"/>
    </xf>
    <xf numFmtId="41" fontId="21" fillId="0" borderId="0" xfId="50" applyNumberFormat="1" applyFont="1" applyFill="1" applyBorder="1" applyAlignment="1" applyProtection="1">
      <alignment horizontal="center" vertical="center"/>
      <protection locked="0"/>
    </xf>
    <xf numFmtId="38" fontId="83" fillId="0" borderId="0" xfId="39" applyFont="1" applyBorder="1" applyAlignment="1" applyProtection="1">
      <alignment vertical="center"/>
      <protection locked="0"/>
    </xf>
    <xf numFmtId="3" fontId="21" fillId="0" borderId="0" xfId="50" applyNumberFormat="1" applyFont="1" applyFill="1" applyBorder="1" applyAlignment="1" applyProtection="1">
      <alignment horizontal="right"/>
    </xf>
    <xf numFmtId="3" fontId="21" fillId="0" borderId="0" xfId="50" applyNumberFormat="1" applyFont="1" applyFill="1" applyBorder="1" applyAlignment="1" applyProtection="1">
      <alignment horizontal="right"/>
      <protection locked="0"/>
    </xf>
    <xf numFmtId="38" fontId="21" fillId="0" borderId="0" xfId="39" applyFont="1" applyFill="1" applyAlignment="1">
      <alignment horizontal="right" vertical="center"/>
    </xf>
    <xf numFmtId="38" fontId="21" fillId="0" borderId="0" xfId="39" applyFont="1" applyFill="1" applyAlignment="1">
      <alignment horizontal="right"/>
    </xf>
    <xf numFmtId="0" fontId="26" fillId="0" borderId="0" xfId="50" applyFont="1" applyFill="1" applyBorder="1" applyAlignment="1">
      <alignment horizontal="center" vertical="center"/>
    </xf>
    <xf numFmtId="41" fontId="26" fillId="0" borderId="0" xfId="39" applyNumberFormat="1" applyFont="1" applyBorder="1" applyAlignment="1" applyProtection="1">
      <alignment horizontal="right"/>
    </xf>
    <xf numFmtId="0" fontId="26" fillId="0" borderId="11" xfId="50" applyFont="1" applyBorder="1" applyAlignment="1">
      <alignment horizontal="center" vertical="center"/>
    </xf>
    <xf numFmtId="38" fontId="26" fillId="0" borderId="0" xfId="39" applyFont="1" applyBorder="1" applyAlignment="1">
      <alignment vertical="center"/>
    </xf>
    <xf numFmtId="3" fontId="68" fillId="0" borderId="0" xfId="50" applyNumberFormat="1" applyFont="1" applyBorder="1" applyAlignment="1">
      <alignment vertical="center"/>
    </xf>
    <xf numFmtId="0" fontId="21" fillId="0" borderId="31" xfId="50" applyFont="1" applyBorder="1" applyAlignment="1" applyProtection="1">
      <alignment horizontal="distributed" vertical="center" justifyLastLine="1"/>
    </xf>
    <xf numFmtId="0" fontId="21" fillId="0" borderId="25" xfId="50" applyFont="1" applyBorder="1" applyAlignment="1" applyProtection="1">
      <alignment horizontal="distributed" vertical="center" justifyLastLine="1"/>
    </xf>
    <xf numFmtId="0" fontId="21" fillId="0" borderId="13" xfId="50" applyFont="1" applyBorder="1" applyAlignment="1" applyProtection="1">
      <alignment horizontal="center" vertical="center"/>
    </xf>
    <xf numFmtId="0" fontId="83" fillId="0" borderId="13" xfId="50" applyFont="1" applyBorder="1" applyAlignment="1">
      <alignment horizontal="right" vertical="center"/>
    </xf>
    <xf numFmtId="38" fontId="21" fillId="0" borderId="0" xfId="39" applyFont="1" applyBorder="1" applyAlignment="1" applyProtection="1">
      <alignment horizontal="right" vertical="center" justifyLastLine="1"/>
    </xf>
    <xf numFmtId="41" fontId="83" fillId="0" borderId="0" xfId="50" applyNumberFormat="1" applyFont="1" applyBorder="1" applyAlignment="1" applyProtection="1">
      <alignment horizontal="right" vertical="center" shrinkToFit="1"/>
      <protection locked="0"/>
    </xf>
    <xf numFmtId="38" fontId="83" fillId="0" borderId="0" xfId="39" applyFont="1" applyBorder="1" applyAlignment="1" applyProtection="1">
      <alignment horizontal="right" vertical="center"/>
    </xf>
    <xf numFmtId="41" fontId="83" fillId="0" borderId="0" xfId="39" applyNumberFormat="1" applyFont="1" applyBorder="1" applyAlignment="1" applyProtection="1">
      <alignment horizontal="right" vertical="center"/>
    </xf>
    <xf numFmtId="0" fontId="21" fillId="0" borderId="34" xfId="50" applyFont="1" applyBorder="1" applyAlignment="1">
      <alignment horizontal="center" vertical="center"/>
    </xf>
    <xf numFmtId="0" fontId="21" fillId="0" borderId="0" xfId="50" applyFont="1" applyBorder="1" applyAlignment="1">
      <alignment horizontal="distributed" justifyLastLine="1"/>
    </xf>
    <xf numFmtId="182" fontId="21" fillId="0" borderId="12" xfId="50" applyNumberFormat="1" applyFont="1" applyBorder="1" applyAlignment="1" applyProtection="1">
      <alignment vertical="center"/>
    </xf>
    <xf numFmtId="182" fontId="21" fillId="0" borderId="0" xfId="50" applyNumberFormat="1" applyFont="1" applyBorder="1" applyAlignment="1" applyProtection="1">
      <alignment vertical="center"/>
    </xf>
    <xf numFmtId="182" fontId="21" fillId="0" borderId="0" xfId="50" applyNumberFormat="1" applyFont="1" applyBorder="1" applyAlignment="1">
      <alignment vertical="center"/>
    </xf>
    <xf numFmtId="182" fontId="21" fillId="0" borderId="12" xfId="50" applyNumberFormat="1" applyFont="1" applyBorder="1" applyAlignment="1" applyProtection="1">
      <alignment vertical="center"/>
      <protection locked="0"/>
    </xf>
    <xf numFmtId="38" fontId="21" fillId="0" borderId="0" xfId="39" applyFont="1" applyBorder="1" applyAlignment="1" applyProtection="1">
      <alignment vertical="center"/>
      <protection locked="0"/>
    </xf>
    <xf numFmtId="182" fontId="21" fillId="0" borderId="0" xfId="50" applyNumberFormat="1" applyFont="1" applyBorder="1" applyAlignment="1" applyProtection="1">
      <alignment vertical="center"/>
      <protection locked="0"/>
    </xf>
    <xf numFmtId="182" fontId="26" fillId="0" borderId="0" xfId="50" applyNumberFormat="1" applyFont="1" applyBorder="1" applyAlignment="1">
      <alignment vertical="center"/>
    </xf>
    <xf numFmtId="182" fontId="26" fillId="0" borderId="12" xfId="50" applyNumberFormat="1" applyFont="1" applyBorder="1" applyAlignment="1" applyProtection="1">
      <alignment vertical="center"/>
      <protection locked="0"/>
    </xf>
    <xf numFmtId="38" fontId="26" fillId="0" borderId="0" xfId="39" applyFont="1" applyBorder="1" applyAlignment="1" applyProtection="1">
      <alignment vertical="center"/>
      <protection locked="0"/>
    </xf>
    <xf numFmtId="182" fontId="26" fillId="0" borderId="0" xfId="50" applyNumberFormat="1" applyFont="1" applyBorder="1" applyAlignment="1" applyProtection="1">
      <alignment vertical="center"/>
      <protection locked="0"/>
    </xf>
    <xf numFmtId="0" fontId="29" fillId="0" borderId="10" xfId="50" applyFont="1" applyBorder="1" applyAlignment="1">
      <alignment horizontal="center" vertical="center"/>
    </xf>
    <xf numFmtId="0" fontId="25" fillId="0" borderId="10" xfId="50" applyFont="1" applyBorder="1" applyAlignment="1">
      <alignment horizontal="right" vertical="center"/>
    </xf>
    <xf numFmtId="0" fontId="21" fillId="0" borderId="15" xfId="50" applyNumberFormat="1" applyFont="1" applyBorder="1" applyAlignment="1">
      <alignment horizontal="distributed" vertical="center" justifyLastLine="1"/>
    </xf>
    <xf numFmtId="0" fontId="21" fillId="0" borderId="31" xfId="50" applyNumberFormat="1" applyFont="1" applyBorder="1" applyAlignment="1">
      <alignment horizontal="distributed" vertical="center" justifyLastLine="1"/>
    </xf>
    <xf numFmtId="0" fontId="21" fillId="0" borderId="23" xfId="50" applyNumberFormat="1" applyFont="1" applyBorder="1" applyAlignment="1">
      <alignment horizontal="distributed" vertical="center" justifyLastLine="1"/>
    </xf>
    <xf numFmtId="0" fontId="21" fillId="0" borderId="15" xfId="50" applyNumberFormat="1" applyFont="1" applyFill="1" applyBorder="1" applyAlignment="1">
      <alignment horizontal="distributed" vertical="center" justifyLastLine="1"/>
    </xf>
    <xf numFmtId="0" fontId="21" fillId="0" borderId="47" xfId="50" applyFont="1" applyBorder="1" applyAlignment="1"/>
    <xf numFmtId="0" fontId="21" fillId="0" borderId="18" xfId="50" applyNumberFormat="1" applyFont="1" applyBorder="1" applyAlignment="1">
      <alignment horizontal="distributed" vertical="center" justifyLastLine="1"/>
    </xf>
    <xf numFmtId="0" fontId="21" fillId="0" borderId="32" xfId="50" applyNumberFormat="1" applyFont="1" applyBorder="1" applyAlignment="1">
      <alignment horizontal="distributed" vertical="center" justifyLastLine="1"/>
    </xf>
    <xf numFmtId="0" fontId="21" fillId="0" borderId="25" xfId="50" applyNumberFormat="1" applyFont="1" applyBorder="1" applyAlignment="1">
      <alignment horizontal="distributed" vertical="center" justifyLastLine="1"/>
    </xf>
    <xf numFmtId="0" fontId="21" fillId="0" borderId="18" xfId="50" applyNumberFormat="1" applyFont="1" applyFill="1" applyBorder="1" applyAlignment="1">
      <alignment horizontal="distributed" vertical="center" justifyLastLine="1"/>
    </xf>
    <xf numFmtId="0" fontId="21" fillId="0" borderId="45" xfId="50" applyNumberFormat="1" applyFont="1" applyBorder="1" applyAlignment="1">
      <alignment horizontal="distributed" vertical="center" justifyLastLine="1"/>
    </xf>
    <xf numFmtId="0" fontId="21" fillId="0" borderId="34" xfId="50" applyNumberFormat="1" applyFont="1" applyBorder="1" applyAlignment="1">
      <alignment horizontal="distributed" vertical="center" justifyLastLine="1"/>
    </xf>
    <xf numFmtId="0" fontId="21" fillId="0" borderId="22" xfId="50" applyNumberFormat="1" applyFont="1" applyBorder="1" applyAlignment="1">
      <alignment horizontal="distributed" vertical="center" justifyLastLine="1"/>
    </xf>
    <xf numFmtId="0" fontId="21" fillId="0" borderId="34" xfId="50" applyNumberFormat="1" applyFont="1" applyFill="1" applyBorder="1" applyAlignment="1">
      <alignment horizontal="distributed" vertical="center" justifyLastLine="1"/>
    </xf>
    <xf numFmtId="0" fontId="21" fillId="0" borderId="44" xfId="50" applyNumberFormat="1" applyFont="1" applyBorder="1" applyAlignment="1">
      <alignment horizontal="distributed" vertical="center" justifyLastLine="1"/>
    </xf>
    <xf numFmtId="0" fontId="26" fillId="0" borderId="0" xfId="50" applyFont="1" applyFill="1" applyBorder="1" applyAlignment="1">
      <alignment horizontal="distributed" vertical="center"/>
    </xf>
    <xf numFmtId="0" fontId="26" fillId="0" borderId="13" xfId="50" applyFont="1" applyFill="1" applyBorder="1" applyAlignment="1">
      <alignment vertical="center"/>
    </xf>
    <xf numFmtId="0" fontId="25" fillId="0" borderId="39" xfId="50" applyFont="1" applyFill="1" applyBorder="1" applyAlignment="1">
      <alignment vertical="center"/>
    </xf>
    <xf numFmtId="0" fontId="25" fillId="0" borderId="0" xfId="50" applyFont="1" applyFill="1" applyBorder="1" applyAlignment="1">
      <alignment vertical="center"/>
    </xf>
    <xf numFmtId="0" fontId="21" fillId="0" borderId="0" xfId="50" applyFont="1" applyFill="1" applyBorder="1" applyAlignment="1">
      <alignment horizontal="distributed" vertical="center"/>
    </xf>
    <xf numFmtId="0" fontId="25" fillId="0" borderId="13" xfId="50" applyFont="1" applyFill="1" applyBorder="1" applyAlignment="1">
      <alignment vertical="center"/>
    </xf>
    <xf numFmtId="0" fontId="21" fillId="0" borderId="13" xfId="50" applyFont="1" applyFill="1" applyBorder="1" applyAlignment="1">
      <alignment vertical="center"/>
    </xf>
    <xf numFmtId="0" fontId="25" fillId="0" borderId="0" xfId="50" applyFont="1" applyFill="1" applyBorder="1" applyAlignment="1">
      <alignment horizontal="distributed" vertical="center"/>
    </xf>
    <xf numFmtId="0" fontId="21" fillId="0" borderId="39" xfId="50" applyFont="1" applyFill="1" applyBorder="1" applyAlignment="1">
      <alignment vertical="center"/>
    </xf>
    <xf numFmtId="49" fontId="21" fillId="0" borderId="39" xfId="50" applyNumberFormat="1" applyFont="1" applyFill="1" applyBorder="1" applyAlignment="1">
      <alignment horizontal="center" vertical="center"/>
    </xf>
    <xf numFmtId="0" fontId="34" fillId="0" borderId="10" xfId="50" applyFont="1" applyBorder="1" applyAlignment="1">
      <alignment horizontal="distributed" vertical="center"/>
    </xf>
    <xf numFmtId="0" fontId="25" fillId="0" borderId="11" xfId="50" applyFont="1" applyBorder="1" applyAlignment="1">
      <alignment vertical="center"/>
    </xf>
    <xf numFmtId="0" fontId="21" fillId="0" borderId="40" xfId="50" applyFont="1" applyBorder="1" applyAlignment="1">
      <alignment vertical="center"/>
    </xf>
    <xf numFmtId="0" fontId="21" fillId="0" borderId="11" xfId="50" applyFont="1" applyBorder="1" applyAlignment="1">
      <alignment vertical="center"/>
    </xf>
    <xf numFmtId="0" fontId="35" fillId="0" borderId="0" xfId="50" applyFont="1" applyAlignment="1"/>
    <xf numFmtId="0" fontId="36" fillId="0" borderId="0" xfId="50" applyFill="1" applyAlignment="1"/>
    <xf numFmtId="176" fontId="26" fillId="19" borderId="12" xfId="50" applyNumberFormat="1" applyFont="1" applyFill="1" applyBorder="1" applyAlignment="1">
      <alignment vertical="center"/>
    </xf>
    <xf numFmtId="176" fontId="26" fillId="19" borderId="0" xfId="50" applyNumberFormat="1" applyFont="1" applyFill="1" applyBorder="1" applyAlignment="1">
      <alignment vertical="center"/>
    </xf>
    <xf numFmtId="0" fontId="28" fillId="0" borderId="0" xfId="52" applyFont="1" applyAlignment="1"/>
    <xf numFmtId="0" fontId="36" fillId="0" borderId="0" xfId="52" applyFont="1"/>
    <xf numFmtId="0" fontId="36" fillId="0" borderId="0" xfId="52" applyFont="1" applyAlignment="1"/>
    <xf numFmtId="0" fontId="24" fillId="0" borderId="0" xfId="52" applyFont="1" applyAlignment="1"/>
    <xf numFmtId="0" fontId="23" fillId="0" borderId="0" xfId="52" applyFont="1" applyAlignment="1"/>
    <xf numFmtId="0" fontId="21" fillId="0" borderId="0" xfId="52" applyFont="1" applyAlignment="1"/>
    <xf numFmtId="0" fontId="21" fillId="0" borderId="0" xfId="52" applyFont="1"/>
    <xf numFmtId="0" fontId="21" fillId="0" borderId="31" xfId="52" applyFont="1" applyBorder="1" applyAlignment="1">
      <alignment horizontal="center" vertical="center"/>
    </xf>
    <xf numFmtId="0" fontId="44" fillId="0" borderId="0" xfId="52" applyFont="1"/>
    <xf numFmtId="0" fontId="21" fillId="0" borderId="0" xfId="52" applyFont="1" applyBorder="1" applyAlignment="1">
      <alignment horizontal="distributed" vertical="center" justifyLastLine="1"/>
    </xf>
    <xf numFmtId="0" fontId="21" fillId="0" borderId="13" xfId="52" applyFont="1" applyBorder="1" applyAlignment="1">
      <alignment horizontal="center" vertical="center"/>
    </xf>
    <xf numFmtId="0" fontId="21" fillId="0" borderId="24" xfId="52" applyFont="1" applyBorder="1" applyAlignment="1">
      <alignment horizontal="center" vertical="center"/>
    </xf>
    <xf numFmtId="0" fontId="21" fillId="0" borderId="32" xfId="52" applyFont="1" applyBorder="1" applyAlignment="1">
      <alignment horizontal="center" vertical="center"/>
    </xf>
    <xf numFmtId="0" fontId="21" fillId="0" borderId="24" xfId="52" applyFont="1" applyBorder="1" applyAlignment="1">
      <alignment horizontal="right" vertical="center"/>
    </xf>
    <xf numFmtId="176" fontId="21" fillId="19" borderId="13" xfId="52" quotePrefix="1" applyNumberFormat="1" applyFont="1" applyFill="1" applyBorder="1" applyAlignment="1">
      <alignment horizontal="right" vertical="center"/>
    </xf>
    <xf numFmtId="0" fontId="70" fillId="0" borderId="0" xfId="52" applyFont="1" applyAlignment="1">
      <alignment vertical="center"/>
    </xf>
    <xf numFmtId="0" fontId="26" fillId="0" borderId="10" xfId="52" applyFont="1" applyBorder="1" applyAlignment="1">
      <alignment horizontal="justify" vertical="center" wrapText="1"/>
    </xf>
    <xf numFmtId="0" fontId="46" fillId="0" borderId="48" xfId="52" applyFont="1" applyBorder="1" applyAlignment="1">
      <alignment horizontal="center" vertical="distributed" textRotation="255"/>
    </xf>
    <xf numFmtId="0" fontId="21" fillId="0" borderId="48" xfId="52" applyFont="1" applyBorder="1" applyAlignment="1">
      <alignment horizontal="distributed" vertical="center"/>
    </xf>
    <xf numFmtId="0" fontId="21" fillId="0" borderId="48" xfId="52" applyFont="1" applyBorder="1" applyAlignment="1">
      <alignment horizontal="justify" vertical="center" wrapText="1"/>
    </xf>
    <xf numFmtId="0" fontId="21" fillId="0" borderId="49" xfId="52" applyFont="1" applyBorder="1" applyAlignment="1">
      <alignment horizontal="right" vertical="center"/>
    </xf>
    <xf numFmtId="0" fontId="21" fillId="0" borderId="11" xfId="52" applyFont="1" applyBorder="1" applyAlignment="1">
      <alignment horizontal="right" vertical="center"/>
    </xf>
    <xf numFmtId="0" fontId="21" fillId="0" borderId="0" xfId="52" applyFont="1" applyAlignment="1">
      <alignment vertical="center"/>
    </xf>
    <xf numFmtId="0" fontId="21" fillId="0" borderId="0" xfId="52" applyFont="1" applyBorder="1" applyAlignment="1">
      <alignment vertical="center"/>
    </xf>
    <xf numFmtId="0" fontId="44" fillId="0" borderId="0" xfId="52" applyFont="1" applyAlignment="1">
      <alignment vertical="center"/>
    </xf>
    <xf numFmtId="3" fontId="44" fillId="0" borderId="0" xfId="52" applyNumberFormat="1" applyFont="1" applyAlignment="1">
      <alignment vertical="center"/>
    </xf>
    <xf numFmtId="41" fontId="44" fillId="0" borderId="0" xfId="52" applyNumberFormat="1" applyFont="1" applyAlignment="1">
      <alignment vertical="center"/>
    </xf>
    <xf numFmtId="0" fontId="110" fillId="0" borderId="0" xfId="0" applyFont="1"/>
    <xf numFmtId="0" fontId="111" fillId="0" borderId="0" xfId="29" applyFont="1" applyAlignment="1" applyProtection="1"/>
    <xf numFmtId="0" fontId="21" fillId="0" borderId="0" xfId="0" applyFont="1" applyBorder="1" applyAlignment="1">
      <alignment horizontal="right"/>
    </xf>
    <xf numFmtId="0" fontId="21" fillId="0" borderId="10" xfId="0" applyFont="1" applyBorder="1" applyAlignment="1">
      <alignment horizontal="right"/>
    </xf>
    <xf numFmtId="0" fontId="21" fillId="0" borderId="15" xfId="0" applyFont="1" applyFill="1" applyBorder="1" applyAlignment="1">
      <alignment horizontal="distributed" vertical="center" justifyLastLine="1"/>
    </xf>
    <xf numFmtId="0" fontId="21" fillId="0" borderId="0" xfId="0" applyFont="1" applyFill="1" applyAlignment="1">
      <alignment horizontal="distributed" vertical="center" justifyLastLine="1"/>
    </xf>
    <xf numFmtId="0" fontId="21" fillId="0" borderId="0" xfId="0" applyFont="1" applyFill="1" applyBorder="1" applyAlignment="1">
      <alignment horizontal="distributed" vertical="center" justifyLastLine="1"/>
    </xf>
    <xf numFmtId="0" fontId="21" fillId="0" borderId="18" xfId="0" applyFont="1" applyFill="1" applyBorder="1" applyAlignment="1">
      <alignment horizontal="distributed" vertical="center" justifyLastLine="1"/>
    </xf>
    <xf numFmtId="0" fontId="21" fillId="0" borderId="23" xfId="0" applyFont="1" applyFill="1" applyBorder="1" applyAlignment="1">
      <alignment horizontal="distributed" vertical="center" justifyLastLine="1"/>
    </xf>
    <xf numFmtId="0" fontId="21" fillId="0" borderId="24" xfId="0" applyFont="1" applyFill="1" applyBorder="1" applyAlignment="1">
      <alignment horizontal="distributed" vertical="center" justifyLastLine="1"/>
    </xf>
    <xf numFmtId="0" fontId="21" fillId="0" borderId="25" xfId="0" applyFont="1" applyFill="1" applyBorder="1" applyAlignment="1">
      <alignment horizontal="distributed" vertical="center" justifyLastLine="1"/>
    </xf>
    <xf numFmtId="0" fontId="21" fillId="0" borderId="26" xfId="0" applyFont="1" applyFill="1" applyBorder="1" applyAlignment="1">
      <alignment horizontal="distributed" vertical="center" justifyLastLine="1"/>
    </xf>
    <xf numFmtId="0" fontId="21" fillId="0" borderId="27" xfId="0" applyFont="1" applyFill="1" applyBorder="1" applyAlignment="1">
      <alignment horizontal="distributed" vertical="center" justifyLastLine="1"/>
    </xf>
    <xf numFmtId="0" fontId="21" fillId="0" borderId="28" xfId="0" applyFont="1" applyFill="1" applyBorder="1" applyAlignment="1">
      <alignment horizontal="distributed" vertical="center" justifyLastLine="1"/>
    </xf>
    <xf numFmtId="0" fontId="21" fillId="0" borderId="29" xfId="0" applyFont="1" applyFill="1" applyBorder="1" applyAlignment="1">
      <alignment horizontal="distributed" vertical="center" justifyLastLine="1"/>
    </xf>
    <xf numFmtId="0" fontId="21" fillId="0" borderId="16" xfId="0" applyFont="1" applyFill="1" applyBorder="1" applyAlignment="1">
      <alignment horizontal="distributed" vertical="center" justifyLastLine="1"/>
    </xf>
    <xf numFmtId="0" fontId="21" fillId="0" borderId="17" xfId="0" applyFont="1" applyFill="1" applyBorder="1" applyAlignment="1">
      <alignment horizontal="distributed" vertical="center" justifyLastLine="1"/>
    </xf>
    <xf numFmtId="0" fontId="21" fillId="0" borderId="20" xfId="0" applyFont="1" applyFill="1" applyBorder="1" applyAlignment="1">
      <alignment horizontal="distributed" vertical="center" justifyLastLine="1"/>
    </xf>
    <xf numFmtId="0" fontId="21" fillId="0" borderId="30" xfId="0" applyFont="1" applyFill="1" applyBorder="1" applyAlignment="1">
      <alignment horizontal="distributed" vertical="center" justifyLastLine="1"/>
    </xf>
    <xf numFmtId="0" fontId="21" fillId="0" borderId="21" xfId="0" applyFont="1" applyFill="1" applyBorder="1" applyAlignment="1">
      <alignment horizontal="distributed" vertical="center" justifyLastLine="1"/>
    </xf>
    <xf numFmtId="0" fontId="21" fillId="0" borderId="22" xfId="0" applyFont="1" applyFill="1" applyBorder="1" applyAlignment="1">
      <alignment horizontal="distributed" vertical="center" justifyLastLine="1"/>
    </xf>
    <xf numFmtId="0" fontId="23" fillId="0" borderId="0" xfId="0" applyFont="1" applyAlignment="1">
      <alignment horizontal="left" vertical="center" wrapText="1"/>
    </xf>
    <xf numFmtId="0" fontId="21" fillId="0" borderId="0" xfId="0" applyFont="1" applyAlignment="1">
      <alignment horizontal="left" vertical="center"/>
    </xf>
    <xf numFmtId="0" fontId="21" fillId="0" borderId="20" xfId="49" applyFont="1" applyBorder="1" applyAlignment="1">
      <alignment horizontal="distributed" vertical="center" justifyLastLine="1"/>
    </xf>
    <xf numFmtId="0" fontId="21" fillId="0" borderId="25" xfId="49" applyFont="1" applyBorder="1" applyAlignment="1">
      <alignment horizontal="distributed" vertical="center" justifyLastLine="1"/>
    </xf>
    <xf numFmtId="0" fontId="21" fillId="0" borderId="21" xfId="49" applyFont="1" applyBorder="1" applyAlignment="1">
      <alignment horizontal="distributed" vertical="center" justifyLastLine="1"/>
    </xf>
    <xf numFmtId="0" fontId="21" fillId="0" borderId="22" xfId="49" applyFont="1" applyBorder="1" applyAlignment="1">
      <alignment horizontal="distributed" vertical="center" justifyLastLine="1"/>
    </xf>
    <xf numFmtId="0" fontId="21" fillId="0" borderId="0" xfId="49" applyFont="1" applyBorder="1" applyAlignment="1">
      <alignment horizontal="right"/>
    </xf>
    <xf numFmtId="0" fontId="21" fillId="0" borderId="10" xfId="49" applyFont="1" applyBorder="1" applyAlignment="1">
      <alignment horizontal="right"/>
    </xf>
    <xf numFmtId="0" fontId="21" fillId="0" borderId="15" xfId="49" applyFont="1" applyBorder="1" applyAlignment="1">
      <alignment horizontal="distributed" vertical="center" justifyLastLine="1"/>
    </xf>
    <xf numFmtId="0" fontId="21" fillId="0" borderId="31" xfId="49" applyFont="1" applyBorder="1" applyAlignment="1">
      <alignment horizontal="distributed" vertical="center" justifyLastLine="1"/>
    </xf>
    <xf numFmtId="0" fontId="21" fillId="0" borderId="0" xfId="49" applyFont="1" applyAlignment="1">
      <alignment horizontal="distributed" vertical="center" justifyLastLine="1"/>
    </xf>
    <xf numFmtId="0" fontId="21" fillId="0" borderId="13" xfId="49" applyFont="1" applyBorder="1" applyAlignment="1">
      <alignment horizontal="distributed" vertical="center" justifyLastLine="1"/>
    </xf>
    <xf numFmtId="0" fontId="21" fillId="0" borderId="18" xfId="49" applyFont="1" applyBorder="1" applyAlignment="1">
      <alignment horizontal="distributed" vertical="center" justifyLastLine="1"/>
    </xf>
    <xf numFmtId="0" fontId="21" fillId="0" borderId="32" xfId="49" applyFont="1" applyBorder="1" applyAlignment="1">
      <alignment horizontal="distributed" vertical="center" justifyLastLine="1"/>
    </xf>
    <xf numFmtId="0" fontId="21" fillId="0" borderId="23" xfId="49" applyFont="1" applyBorder="1" applyAlignment="1">
      <alignment horizontal="distributed" vertical="center" justifyLastLine="1"/>
    </xf>
    <xf numFmtId="0" fontId="21" fillId="0" borderId="24" xfId="49" applyFont="1" applyBorder="1" applyAlignment="1">
      <alignment horizontal="distributed" vertical="center" justifyLastLine="1"/>
    </xf>
    <xf numFmtId="0" fontId="21" fillId="0" borderId="26" xfId="49" applyFont="1" applyBorder="1" applyAlignment="1">
      <alignment horizontal="distributed" vertical="center" justifyLastLine="1"/>
    </xf>
    <xf numFmtId="0" fontId="21" fillId="0" borderId="27" xfId="49" applyFont="1" applyBorder="1" applyAlignment="1">
      <alignment horizontal="distributed" vertical="center" justifyLastLine="1"/>
    </xf>
    <xf numFmtId="0" fontId="21" fillId="0" borderId="28" xfId="49" applyFont="1" applyBorder="1" applyAlignment="1">
      <alignment horizontal="distributed" vertical="center" justifyLastLine="1"/>
    </xf>
    <xf numFmtId="0" fontId="21" fillId="0" borderId="26" xfId="49" applyFont="1" applyBorder="1" applyAlignment="1">
      <alignment horizontal="center" vertical="center" justifyLastLine="1"/>
    </xf>
    <xf numFmtId="0" fontId="21" fillId="0" borderId="27" xfId="49" applyFont="1" applyBorder="1" applyAlignment="1">
      <alignment horizontal="center" vertical="center" justifyLastLine="1"/>
    </xf>
    <xf numFmtId="0" fontId="21" fillId="0" borderId="28" xfId="49" applyFont="1" applyBorder="1" applyAlignment="1">
      <alignment horizontal="center" vertical="center" justifyLastLine="1"/>
    </xf>
    <xf numFmtId="0" fontId="21" fillId="0" borderId="29" xfId="49" applyFont="1" applyBorder="1" applyAlignment="1">
      <alignment horizontal="distributed" vertical="center" justifyLastLine="1"/>
    </xf>
    <xf numFmtId="0" fontId="21" fillId="0" borderId="0" xfId="49" applyFont="1" applyBorder="1" applyAlignment="1">
      <alignment horizontal="distributed" vertical="center" justifyLastLine="1"/>
    </xf>
    <xf numFmtId="0" fontId="21" fillId="0" borderId="16" xfId="49" applyFont="1" applyBorder="1" applyAlignment="1">
      <alignment horizontal="distributed" vertical="center" justifyLastLine="1"/>
    </xf>
    <xf numFmtId="0" fontId="21" fillId="0" borderId="30" xfId="49" applyFont="1" applyBorder="1" applyAlignment="1">
      <alignment horizontal="distributed" vertical="center" justifyLastLine="1"/>
    </xf>
    <xf numFmtId="0" fontId="21" fillId="0" borderId="17" xfId="49" applyFont="1" applyBorder="1" applyAlignment="1">
      <alignment horizontal="distributed" vertical="center" justifyLastLine="1"/>
    </xf>
    <xf numFmtId="0" fontId="21" fillId="0" borderId="16" xfId="49" applyFont="1" applyBorder="1" applyAlignment="1">
      <alignment horizontal="center" vertical="center" justifyLastLine="1"/>
    </xf>
    <xf numFmtId="0" fontId="21" fillId="0" borderId="30" xfId="49" applyFont="1" applyBorder="1" applyAlignment="1">
      <alignment horizontal="center" vertical="center" justifyLastLine="1"/>
    </xf>
    <xf numFmtId="0" fontId="21" fillId="0" borderId="17" xfId="49" applyFont="1" applyBorder="1" applyAlignment="1">
      <alignment horizontal="center" vertical="center" justifyLastLine="1"/>
    </xf>
    <xf numFmtId="0" fontId="21" fillId="0" borderId="0" xfId="0" applyFont="1" applyFill="1" applyAlignment="1">
      <alignment horizontal="right"/>
    </xf>
    <xf numFmtId="0" fontId="21" fillId="0" borderId="10" xfId="0" applyFont="1" applyFill="1" applyBorder="1" applyAlignment="1">
      <alignment horizontal="right"/>
    </xf>
    <xf numFmtId="0" fontId="34" fillId="0" borderId="15" xfId="0" applyFont="1" applyFill="1" applyBorder="1" applyAlignment="1">
      <alignment horizontal="distributed" vertical="center" justifyLastLine="1"/>
    </xf>
    <xf numFmtId="0" fontId="34" fillId="0" borderId="31" xfId="0" applyFont="1" applyFill="1" applyBorder="1" applyAlignment="1">
      <alignment horizontal="distributed" vertical="center" justifyLastLine="1"/>
    </xf>
    <xf numFmtId="0" fontId="34" fillId="0" borderId="0" xfId="0" applyFont="1" applyFill="1" applyAlignment="1">
      <alignment horizontal="distributed" vertical="center" justifyLastLine="1"/>
    </xf>
    <xf numFmtId="0" fontId="34" fillId="0" borderId="13" xfId="0" applyFont="1" applyFill="1" applyBorder="1" applyAlignment="1">
      <alignment horizontal="distributed" vertical="center" justifyLastLine="1"/>
    </xf>
    <xf numFmtId="0" fontId="34" fillId="0" borderId="18" xfId="0" applyFont="1" applyFill="1" applyBorder="1" applyAlignment="1">
      <alignment horizontal="distributed" vertical="center" justifyLastLine="1"/>
    </xf>
    <xf numFmtId="0" fontId="34" fillId="0" borderId="32" xfId="0" applyFont="1" applyFill="1" applyBorder="1" applyAlignment="1">
      <alignment horizontal="distributed" vertical="center" justifyLastLine="1"/>
    </xf>
    <xf numFmtId="0" fontId="34" fillId="0" borderId="26" xfId="0" applyFont="1" applyFill="1" applyBorder="1" applyAlignment="1">
      <alignment horizontal="distributed" vertical="center" justifyLastLine="1"/>
    </xf>
    <xf numFmtId="0" fontId="34" fillId="0" borderId="27" xfId="0" applyFont="1" applyFill="1" applyBorder="1" applyAlignment="1">
      <alignment horizontal="distributed" vertical="center" justifyLastLine="1"/>
    </xf>
    <xf numFmtId="0" fontId="34" fillId="0" borderId="28" xfId="0" applyFont="1" applyFill="1" applyBorder="1" applyAlignment="1">
      <alignment horizontal="distributed" vertical="center" justifyLastLine="1"/>
    </xf>
    <xf numFmtId="0" fontId="27" fillId="0" borderId="27" xfId="0" applyFont="1" applyFill="1" applyBorder="1" applyAlignment="1">
      <alignment horizontal="distributed" vertical="center" justifyLastLine="1"/>
    </xf>
    <xf numFmtId="0" fontId="27" fillId="0" borderId="28" xfId="0" applyFont="1" applyFill="1" applyBorder="1" applyAlignment="1">
      <alignment horizontal="distributed" vertical="center" justifyLastLine="1"/>
    </xf>
    <xf numFmtId="0" fontId="34" fillId="0" borderId="29" xfId="0" applyFont="1" applyFill="1" applyBorder="1" applyAlignment="1">
      <alignment horizontal="distributed" vertical="center" justifyLastLine="1"/>
    </xf>
    <xf numFmtId="0" fontId="27" fillId="0" borderId="12" xfId="0" applyFont="1" applyFill="1" applyBorder="1" applyAlignment="1">
      <alignment horizontal="distributed" vertical="center" justifyLastLine="1"/>
    </xf>
    <xf numFmtId="0" fontId="27" fillId="0" borderId="33" xfId="0" applyFont="1" applyFill="1" applyBorder="1" applyAlignment="1">
      <alignment horizontal="distributed" vertical="center" justifyLastLine="1"/>
    </xf>
    <xf numFmtId="0" fontId="34" fillId="0" borderId="20" xfId="0" applyFont="1" applyFill="1" applyBorder="1" applyAlignment="1">
      <alignment horizontal="distributed" vertical="center" justifyLastLine="1"/>
    </xf>
    <xf numFmtId="0" fontId="34" fillId="0" borderId="25" xfId="0" applyFont="1" applyFill="1" applyBorder="1" applyAlignment="1">
      <alignment horizontal="distributed" vertical="center" justifyLastLine="1"/>
    </xf>
    <xf numFmtId="0" fontId="34" fillId="0" borderId="21" xfId="0" applyFont="1" applyFill="1" applyBorder="1" applyAlignment="1">
      <alignment horizontal="distributed" vertical="center" justifyLastLine="1"/>
    </xf>
    <xf numFmtId="0" fontId="34" fillId="0" borderId="33" xfId="0" applyFont="1" applyFill="1" applyBorder="1" applyAlignment="1">
      <alignment horizontal="distributed" vertical="center" justifyLastLine="1"/>
    </xf>
    <xf numFmtId="0" fontId="34" fillId="0" borderId="22" xfId="0" applyFont="1" applyFill="1" applyBorder="1" applyAlignment="1">
      <alignment horizontal="distributed" vertical="center" justifyLastLine="1"/>
    </xf>
    <xf numFmtId="0" fontId="40" fillId="0" borderId="20" xfId="0" applyFont="1" applyFill="1" applyBorder="1" applyAlignment="1">
      <alignment horizontal="distributed" vertical="center" wrapText="1" justifyLastLine="1"/>
    </xf>
    <xf numFmtId="0" fontId="40" fillId="0" borderId="25" xfId="0" applyFont="1" applyFill="1" applyBorder="1" applyAlignment="1">
      <alignment horizontal="distributed" vertical="center" justifyLastLine="1"/>
    </xf>
    <xf numFmtId="0" fontId="34" fillId="0" borderId="16" xfId="0" applyFont="1" applyFill="1" applyBorder="1" applyAlignment="1">
      <alignment horizontal="distributed" vertical="center" justifyLastLine="1"/>
    </xf>
    <xf numFmtId="0" fontId="34" fillId="0" borderId="30" xfId="0" applyFont="1" applyFill="1" applyBorder="1" applyAlignment="1">
      <alignment horizontal="distributed" vertical="center" justifyLastLine="1"/>
    </xf>
    <xf numFmtId="0" fontId="34" fillId="0" borderId="16" xfId="0" applyFont="1" applyFill="1" applyBorder="1" applyAlignment="1">
      <alignment horizontal="distributed" vertical="center" wrapText="1" justifyLastLine="1"/>
    </xf>
    <xf numFmtId="0" fontId="27" fillId="0" borderId="30" xfId="0" applyFont="1" applyFill="1" applyBorder="1" applyAlignment="1">
      <alignment horizontal="distributed" vertical="center" wrapText="1" justifyLastLine="1"/>
    </xf>
    <xf numFmtId="0" fontId="27" fillId="0" borderId="17" xfId="0" applyFont="1" applyFill="1" applyBorder="1" applyAlignment="1">
      <alignment horizontal="distributed" vertical="center" wrapText="1" justifyLastLine="1"/>
    </xf>
    <xf numFmtId="0" fontId="27" fillId="0" borderId="25" xfId="0" applyFont="1" applyFill="1" applyBorder="1" applyAlignment="1">
      <alignment horizontal="distributed" vertical="center"/>
    </xf>
    <xf numFmtId="0" fontId="27" fillId="0" borderId="22" xfId="0" applyFont="1" applyFill="1" applyBorder="1" applyAlignment="1">
      <alignment horizontal="distributed" vertical="center" justifyLastLine="1"/>
    </xf>
    <xf numFmtId="0" fontId="27" fillId="0" borderId="33" xfId="0" applyFont="1" applyFill="1" applyBorder="1" applyAlignment="1">
      <alignment horizontal="distributed" vertical="center"/>
    </xf>
    <xf numFmtId="0" fontId="27" fillId="0" borderId="32" xfId="0" applyFont="1" applyFill="1" applyBorder="1" applyAlignment="1">
      <alignment horizontal="distributed" vertical="center"/>
    </xf>
    <xf numFmtId="0" fontId="27" fillId="0" borderId="25" xfId="0" applyFont="1" applyFill="1" applyBorder="1" applyAlignment="1">
      <alignment horizontal="distributed" vertical="center" justifyLastLine="1"/>
    </xf>
    <xf numFmtId="0" fontId="27" fillId="0" borderId="32" xfId="0" applyFont="1" applyFill="1" applyBorder="1" applyAlignment="1">
      <alignment horizontal="distributed" vertical="center" justifyLastLine="1"/>
    </xf>
    <xf numFmtId="0" fontId="34" fillId="0" borderId="16" xfId="0" applyFont="1" applyFill="1" applyBorder="1" applyAlignment="1">
      <alignment horizontal="distributed" vertical="center"/>
    </xf>
    <xf numFmtId="0" fontId="34" fillId="0" borderId="17" xfId="0" applyFont="1" applyFill="1" applyBorder="1" applyAlignment="1">
      <alignment horizontal="distributed" vertical="center"/>
    </xf>
    <xf numFmtId="0" fontId="27" fillId="0" borderId="17" xfId="0" applyFont="1" applyFill="1" applyBorder="1" applyAlignment="1"/>
    <xf numFmtId="176" fontId="21" fillId="0" borderId="0" xfId="0" applyNumberFormat="1" applyFont="1" applyFill="1" applyBorder="1" applyAlignment="1">
      <alignment horizontal="center" vertical="center"/>
    </xf>
    <xf numFmtId="176" fontId="21" fillId="0" borderId="0" xfId="0" applyNumberFormat="1" applyFont="1" applyFill="1" applyBorder="1" applyAlignment="1">
      <alignment horizontal="right" vertical="center"/>
    </xf>
    <xf numFmtId="176" fontId="26" fillId="0" borderId="0" xfId="0" applyNumberFormat="1" applyFont="1" applyFill="1" applyBorder="1" applyAlignment="1">
      <alignment horizontal="center" vertical="center"/>
    </xf>
    <xf numFmtId="176" fontId="30" fillId="0" borderId="0" xfId="0" applyNumberFormat="1" applyFont="1" applyFill="1" applyBorder="1" applyAlignment="1">
      <alignment horizontal="center" vertical="center"/>
    </xf>
    <xf numFmtId="176" fontId="26" fillId="0" borderId="0" xfId="0" applyNumberFormat="1" applyFont="1" applyFill="1" applyBorder="1" applyAlignment="1">
      <alignment horizontal="right" vertical="center"/>
    </xf>
    <xf numFmtId="0" fontId="34" fillId="0" borderId="30" xfId="0" applyFont="1" applyFill="1" applyBorder="1" applyAlignment="1">
      <alignment horizontal="distributed" vertical="center"/>
    </xf>
    <xf numFmtId="49" fontId="34" fillId="0" borderId="29" xfId="0" applyNumberFormat="1" applyFont="1" applyFill="1" applyBorder="1" applyAlignment="1">
      <alignment horizontal="distributed" vertical="center" justifyLastLine="1"/>
    </xf>
    <xf numFmtId="0" fontId="34" fillId="0" borderId="17" xfId="0" applyFont="1" applyFill="1" applyBorder="1" applyAlignment="1">
      <alignment horizontal="distributed" vertical="center" justifyLastLine="1"/>
    </xf>
    <xf numFmtId="0" fontId="34" fillId="0" borderId="30" xfId="0" applyFont="1" applyFill="1" applyBorder="1" applyAlignment="1">
      <alignment horizontal="distributed" vertical="center" wrapText="1" justifyLastLine="1"/>
    </xf>
    <xf numFmtId="0" fontId="27" fillId="0" borderId="30" xfId="0" applyFont="1" applyFill="1" applyBorder="1" applyAlignment="1"/>
    <xf numFmtId="176" fontId="21" fillId="0" borderId="13" xfId="0" applyNumberFormat="1" applyFont="1" applyFill="1" applyBorder="1" applyAlignment="1">
      <alignment horizontal="right" vertical="center"/>
    </xf>
    <xf numFmtId="176" fontId="21" fillId="0" borderId="12" xfId="0" applyNumberFormat="1" applyFont="1" applyFill="1" applyBorder="1" applyAlignment="1">
      <alignment horizontal="right" vertical="center"/>
    </xf>
    <xf numFmtId="176" fontId="26" fillId="0" borderId="12" xfId="0" applyNumberFormat="1" applyFont="1" applyFill="1" applyBorder="1" applyAlignment="1">
      <alignment horizontal="right" vertical="center"/>
    </xf>
    <xf numFmtId="176" fontId="26" fillId="0" borderId="13" xfId="0" applyNumberFormat="1" applyFont="1" applyFill="1" applyBorder="1" applyAlignment="1">
      <alignment horizontal="right" vertical="center"/>
    </xf>
    <xf numFmtId="176" fontId="21" fillId="0" borderId="13" xfId="0" applyNumberFormat="1" applyFont="1" applyFill="1" applyBorder="1" applyAlignment="1">
      <alignment horizontal="center" vertical="center"/>
    </xf>
    <xf numFmtId="0" fontId="27" fillId="0" borderId="15" xfId="0" applyFont="1" applyFill="1" applyBorder="1" applyAlignment="1">
      <alignment horizontal="distributed" vertical="center" justifyLastLine="1"/>
    </xf>
    <xf numFmtId="0" fontId="27" fillId="0" borderId="31" xfId="0" applyFont="1" applyFill="1" applyBorder="1" applyAlignment="1">
      <alignment horizontal="distributed" vertical="center" justifyLastLine="1"/>
    </xf>
    <xf numFmtId="0" fontId="21" fillId="0" borderId="12" xfId="0" applyFont="1" applyFill="1" applyBorder="1" applyAlignment="1">
      <alignment horizontal="distributed" vertical="center" justifyLastLine="1"/>
    </xf>
    <xf numFmtId="0" fontId="21" fillId="0" borderId="33" xfId="0" applyFont="1" applyFill="1" applyBorder="1" applyAlignment="1">
      <alignment horizontal="distributed" vertical="center" justifyLastLine="1"/>
    </xf>
    <xf numFmtId="0" fontId="21" fillId="0" borderId="21" xfId="0" applyFont="1" applyFill="1" applyBorder="1" applyAlignment="1">
      <alignment horizontal="center" vertical="center"/>
    </xf>
    <xf numFmtId="0" fontId="27" fillId="0" borderId="34" xfId="0" applyFont="1" applyFill="1" applyBorder="1" applyAlignment="1">
      <alignment horizontal="center" vertical="center"/>
    </xf>
    <xf numFmtId="0" fontId="27" fillId="0" borderId="22" xfId="0" applyFont="1" applyFill="1" applyBorder="1" applyAlignment="1">
      <alignment horizontal="center" vertical="center"/>
    </xf>
    <xf numFmtId="0" fontId="21" fillId="0" borderId="33" xfId="0" applyFont="1" applyFill="1" applyBorder="1" applyAlignment="1">
      <alignment horizontal="center" vertical="center"/>
    </xf>
    <xf numFmtId="0" fontId="27" fillId="0" borderId="18" xfId="0" applyFont="1" applyFill="1" applyBorder="1" applyAlignment="1">
      <alignment horizontal="center" vertical="center"/>
    </xf>
    <xf numFmtId="0" fontId="27" fillId="0" borderId="32" xfId="0" applyFont="1" applyFill="1" applyBorder="1" applyAlignment="1">
      <alignment horizontal="center" vertical="center"/>
    </xf>
    <xf numFmtId="0" fontId="34" fillId="0" borderId="21" xfId="0" applyFont="1" applyFill="1" applyBorder="1" applyAlignment="1">
      <alignment horizontal="center" vertical="center" wrapText="1"/>
    </xf>
    <xf numFmtId="0" fontId="27" fillId="0" borderId="33" xfId="0" applyFont="1" applyFill="1" applyBorder="1" applyAlignment="1">
      <alignment horizontal="center" vertical="center"/>
    </xf>
    <xf numFmtId="0" fontId="21" fillId="0" borderId="34" xfId="0" applyFont="1" applyFill="1" applyBorder="1" applyAlignment="1">
      <alignment horizontal="distributed" vertical="center" justifyLastLine="1"/>
    </xf>
    <xf numFmtId="0" fontId="27" fillId="0" borderId="34" xfId="0" applyFont="1" applyFill="1" applyBorder="1" applyAlignment="1">
      <alignment horizontal="distributed" vertical="center" justifyLastLine="1"/>
    </xf>
    <xf numFmtId="0" fontId="27" fillId="0" borderId="30" xfId="0" applyFont="1" applyFill="1" applyBorder="1" applyAlignment="1">
      <alignment horizontal="distributed" vertical="center" justifyLastLine="1"/>
    </xf>
    <xf numFmtId="0" fontId="27" fillId="0" borderId="17" xfId="0" applyFont="1" applyFill="1" applyBorder="1" applyAlignment="1">
      <alignment horizontal="distributed" vertical="center" justifyLastLine="1"/>
    </xf>
    <xf numFmtId="0" fontId="27" fillId="0" borderId="18" xfId="0" applyFont="1" applyFill="1" applyBorder="1" applyAlignment="1">
      <alignment horizontal="distributed" vertical="center" justifyLastLine="1"/>
    </xf>
    <xf numFmtId="0" fontId="21" fillId="0" borderId="19" xfId="0" applyFont="1" applyFill="1" applyBorder="1" applyAlignment="1">
      <alignment horizontal="distributed" vertical="center" justifyLastLine="1"/>
    </xf>
    <xf numFmtId="0" fontId="27" fillId="0" borderId="19" xfId="0" applyFont="1" applyFill="1" applyBorder="1" applyAlignment="1">
      <alignment horizontal="distributed" vertical="center" justifyLastLine="1"/>
    </xf>
    <xf numFmtId="0" fontId="21" fillId="0" borderId="16" xfId="0" applyFont="1" applyFill="1" applyBorder="1" applyAlignment="1">
      <alignment horizontal="center" vertical="center"/>
    </xf>
    <xf numFmtId="0" fontId="21" fillId="0" borderId="30" xfId="0" applyFont="1" applyFill="1" applyBorder="1" applyAlignment="1">
      <alignment horizontal="center" vertical="center"/>
    </xf>
    <xf numFmtId="0" fontId="21" fillId="0" borderId="17" xfId="0" applyFont="1" applyFill="1" applyBorder="1" applyAlignment="1">
      <alignment horizontal="center" vertical="center"/>
    </xf>
    <xf numFmtId="0" fontId="27" fillId="0" borderId="30" xfId="0" applyFont="1" applyFill="1" applyBorder="1" applyAlignment="1">
      <alignment horizontal="center" vertical="center"/>
    </xf>
    <xf numFmtId="0" fontId="27" fillId="0" borderId="17" xfId="0" applyFont="1" applyFill="1" applyBorder="1" applyAlignment="1">
      <alignment horizontal="center" vertical="center"/>
    </xf>
    <xf numFmtId="176" fontId="21" fillId="0" borderId="0" xfId="0" applyNumberFormat="1" applyFont="1" applyFill="1" applyBorder="1" applyAlignment="1">
      <alignment horizontal="center" vertical="center" justifyLastLine="1"/>
    </xf>
    <xf numFmtId="0" fontId="21" fillId="0" borderId="0" xfId="0" applyFont="1" applyFill="1" applyBorder="1" applyAlignment="1">
      <alignment horizontal="right" vertical="center"/>
    </xf>
    <xf numFmtId="0" fontId="21" fillId="0" borderId="0" xfId="0" applyFont="1" applyFill="1" applyBorder="1" applyAlignment="1">
      <alignment horizontal="center" vertical="center" justifyLastLine="1"/>
    </xf>
    <xf numFmtId="0" fontId="21" fillId="0" borderId="13" xfId="0" applyFont="1" applyFill="1" applyBorder="1" applyAlignment="1">
      <alignment horizontal="center" vertical="center" justifyLastLine="1"/>
    </xf>
    <xf numFmtId="176" fontId="26" fillId="0" borderId="0" xfId="0" applyNumberFormat="1" applyFont="1" applyFill="1" applyBorder="1" applyAlignment="1">
      <alignment horizontal="center" vertical="center" justifyLastLine="1"/>
    </xf>
    <xf numFmtId="0" fontId="26" fillId="0" borderId="0" xfId="0" applyFont="1" applyFill="1" applyBorder="1" applyAlignment="1">
      <alignment horizontal="center" vertical="center" justifyLastLine="1"/>
    </xf>
    <xf numFmtId="0" fontId="26" fillId="0" borderId="13" xfId="0" applyFont="1" applyFill="1" applyBorder="1" applyAlignment="1">
      <alignment horizontal="center" vertical="center" justifyLastLine="1"/>
    </xf>
    <xf numFmtId="0" fontId="21" fillId="0" borderId="10" xfId="0" applyFont="1" applyFill="1" applyBorder="1" applyAlignment="1"/>
    <xf numFmtId="0" fontId="27" fillId="0" borderId="10" xfId="0" applyFont="1" applyFill="1" applyBorder="1" applyAlignment="1"/>
    <xf numFmtId="0" fontId="21" fillId="0" borderId="15" xfId="0" applyFont="1" applyFill="1" applyBorder="1" applyAlignment="1">
      <alignment horizontal="distributed" vertical="center"/>
    </xf>
    <xf numFmtId="0" fontId="21" fillId="0" borderId="0" xfId="0" applyFont="1" applyFill="1" applyAlignment="1">
      <alignment horizontal="distributed" vertical="center"/>
    </xf>
    <xf numFmtId="0" fontId="21" fillId="0" borderId="18" xfId="0" applyFont="1" applyFill="1" applyBorder="1" applyAlignment="1">
      <alignment horizontal="distributed" vertical="center"/>
    </xf>
    <xf numFmtId="0" fontId="21" fillId="0" borderId="26" xfId="0" applyFont="1" applyFill="1" applyBorder="1" applyAlignment="1">
      <alignment horizontal="center" vertical="center"/>
    </xf>
    <xf numFmtId="0" fontId="27" fillId="0" borderId="27" xfId="0" applyFont="1" applyFill="1" applyBorder="1" applyAlignment="1">
      <alignment horizontal="center" vertical="center"/>
    </xf>
    <xf numFmtId="0" fontId="21" fillId="0" borderId="27" xfId="0" applyFont="1" applyFill="1" applyBorder="1" applyAlignment="1">
      <alignment horizontal="center" vertical="center" wrapText="1"/>
    </xf>
    <xf numFmtId="0" fontId="21" fillId="0" borderId="28" xfId="0" applyFont="1" applyFill="1" applyBorder="1" applyAlignment="1">
      <alignment horizontal="center" vertical="center" wrapText="1"/>
    </xf>
    <xf numFmtId="0" fontId="21" fillId="0" borderId="26" xfId="0" applyFont="1" applyFill="1" applyBorder="1" applyAlignment="1">
      <alignment horizontal="center" vertical="center" wrapText="1"/>
    </xf>
    <xf numFmtId="0" fontId="21" fillId="0" borderId="29" xfId="0" applyFont="1" applyFill="1" applyBorder="1" applyAlignment="1">
      <alignment horizontal="distributed" vertical="center"/>
    </xf>
    <xf numFmtId="0" fontId="21" fillId="0" borderId="12" xfId="0" applyFont="1" applyFill="1" applyBorder="1" applyAlignment="1">
      <alignment horizontal="distributed" vertical="center"/>
    </xf>
    <xf numFmtId="0" fontId="21" fillId="0" borderId="33" xfId="0" applyFont="1" applyFill="1" applyBorder="1" applyAlignment="1">
      <alignment horizontal="distributed" vertical="center"/>
    </xf>
    <xf numFmtId="49" fontId="21" fillId="0" borderId="16" xfId="0" applyNumberFormat="1" applyFont="1" applyFill="1" applyBorder="1" applyAlignment="1">
      <alignment horizontal="center" vertical="center"/>
    </xf>
    <xf numFmtId="49" fontId="21" fillId="0" borderId="30" xfId="0" applyNumberFormat="1" applyFont="1" applyFill="1" applyBorder="1" applyAlignment="1">
      <alignment horizontal="center" vertical="center"/>
    </xf>
    <xf numFmtId="0" fontId="21" fillId="0" borderId="19" xfId="0" applyFont="1" applyFill="1" applyBorder="1" applyAlignment="1">
      <alignment horizontal="center" vertical="center"/>
    </xf>
    <xf numFmtId="0" fontId="27" fillId="0" borderId="19" xfId="0" applyFont="1" applyFill="1" applyBorder="1" applyAlignment="1">
      <alignment horizontal="center" vertical="center"/>
    </xf>
    <xf numFmtId="0" fontId="21" fillId="0" borderId="19" xfId="0" applyFont="1" applyFill="1" applyBorder="1" applyAlignment="1">
      <alignment horizontal="distributed" vertical="center"/>
    </xf>
    <xf numFmtId="0" fontId="27" fillId="0" borderId="19" xfId="0" applyFont="1" applyFill="1" applyBorder="1" applyAlignment="1">
      <alignment vertical="center"/>
    </xf>
    <xf numFmtId="0" fontId="21" fillId="0" borderId="17" xfId="0" applyFont="1" applyFill="1" applyBorder="1" applyAlignment="1">
      <alignment horizontal="distributed" vertical="center"/>
    </xf>
    <xf numFmtId="0" fontId="26" fillId="0" borderId="0" xfId="0" applyFont="1" applyFill="1" applyBorder="1" applyAlignment="1">
      <alignment horizontal="right" vertical="center"/>
    </xf>
    <xf numFmtId="176" fontId="21" fillId="0" borderId="14" xfId="0" applyNumberFormat="1" applyFont="1" applyFill="1" applyBorder="1" applyAlignment="1"/>
    <xf numFmtId="176" fontId="21" fillId="0" borderId="10" xfId="0" applyNumberFormat="1" applyFont="1" applyFill="1" applyBorder="1" applyAlignment="1"/>
    <xf numFmtId="0" fontId="21" fillId="0" borderId="15" xfId="0" applyFont="1" applyBorder="1" applyAlignment="1">
      <alignment horizontal="distributed" vertical="center" justifyLastLine="1"/>
    </xf>
    <xf numFmtId="0" fontId="21" fillId="0" borderId="31" xfId="0" applyFont="1" applyBorder="1" applyAlignment="1">
      <alignment horizontal="distributed" vertical="center" justifyLastLine="1"/>
    </xf>
    <xf numFmtId="0" fontId="21" fillId="0" borderId="0" xfId="0" applyFont="1" applyAlignment="1">
      <alignment horizontal="distributed" vertical="center" justifyLastLine="1"/>
    </xf>
    <xf numFmtId="0" fontId="21" fillId="0" borderId="13" xfId="0" applyFont="1" applyBorder="1" applyAlignment="1">
      <alignment horizontal="distributed" vertical="center" justifyLastLine="1"/>
    </xf>
    <xf numFmtId="0" fontId="21" fillId="0" borderId="18" xfId="0" applyFont="1" applyBorder="1" applyAlignment="1">
      <alignment horizontal="distributed" vertical="center" justifyLastLine="1"/>
    </xf>
    <xf numFmtId="0" fontId="21" fillId="0" borderId="32" xfId="0" applyFont="1" applyBorder="1" applyAlignment="1">
      <alignment horizontal="distributed" vertical="center" justifyLastLine="1"/>
    </xf>
    <xf numFmtId="0" fontId="21" fillId="0" borderId="27" xfId="0" applyFont="1" applyFill="1" applyBorder="1" applyAlignment="1">
      <alignment horizontal="distributed" justifyLastLine="1"/>
    </xf>
    <xf numFmtId="0" fontId="21" fillId="0" borderId="28" xfId="0" applyFont="1" applyFill="1" applyBorder="1" applyAlignment="1">
      <alignment horizontal="distributed" justifyLastLine="1"/>
    </xf>
    <xf numFmtId="0" fontId="21" fillId="0" borderId="31" xfId="0" applyFont="1" applyFill="1" applyBorder="1" applyAlignment="1">
      <alignment horizontal="distributed" vertical="center" justifyLastLine="1"/>
    </xf>
    <xf numFmtId="0" fontId="21" fillId="0" borderId="16" xfId="0" applyFont="1" applyFill="1" applyBorder="1" applyAlignment="1">
      <alignment horizontal="distributed" vertical="center"/>
    </xf>
    <xf numFmtId="0" fontId="21" fillId="0" borderId="30" xfId="0" applyFont="1" applyFill="1" applyBorder="1" applyAlignment="1">
      <alignment horizontal="distributed" justifyLastLine="1"/>
    </xf>
    <xf numFmtId="0" fontId="21" fillId="0" borderId="17" xfId="0" applyFont="1" applyFill="1" applyBorder="1" applyAlignment="1">
      <alignment horizontal="distributed" justifyLastLine="1"/>
    </xf>
    <xf numFmtId="0" fontId="21" fillId="0" borderId="29" xfId="0" applyFont="1" applyBorder="1" applyAlignment="1">
      <alignment horizontal="distributed" vertical="center" justifyLastLine="1"/>
    </xf>
    <xf numFmtId="0" fontId="21" fillId="0" borderId="12" xfId="0" applyFont="1" applyBorder="1" applyAlignment="1">
      <alignment horizontal="distributed" vertical="center" justifyLastLine="1"/>
    </xf>
    <xf numFmtId="0" fontId="21" fillId="0" borderId="33" xfId="0" applyFont="1" applyBorder="1" applyAlignment="1">
      <alignment horizontal="distributed" vertical="center" justifyLastLine="1"/>
    </xf>
    <xf numFmtId="0" fontId="21" fillId="0" borderId="30" xfId="0" applyFont="1" applyFill="1" applyBorder="1" applyAlignment="1">
      <alignment horizontal="distributed"/>
    </xf>
    <xf numFmtId="0" fontId="21" fillId="0" borderId="22" xfId="0" applyFont="1" applyFill="1" applyBorder="1" applyAlignment="1">
      <alignment horizontal="distributed" justifyLastLine="1"/>
    </xf>
    <xf numFmtId="0" fontId="21" fillId="0" borderId="33" xfId="0" applyFont="1" applyFill="1" applyBorder="1" applyAlignment="1">
      <alignment horizontal="distributed" justifyLastLine="1"/>
    </xf>
    <xf numFmtId="0" fontId="21" fillId="0" borderId="32" xfId="0" applyFont="1" applyFill="1" applyBorder="1" applyAlignment="1">
      <alignment horizontal="distributed" justifyLastLine="1"/>
    </xf>
    <xf numFmtId="0" fontId="21" fillId="0" borderId="34" xfId="0" applyFont="1" applyFill="1" applyBorder="1" applyAlignment="1">
      <alignment horizontal="distributed" justifyLastLine="1"/>
    </xf>
    <xf numFmtId="0" fontId="21" fillId="0" borderId="18" xfId="0" applyFont="1" applyFill="1" applyBorder="1" applyAlignment="1">
      <alignment horizontal="distributed" justifyLastLine="1"/>
    </xf>
    <xf numFmtId="0" fontId="21" fillId="0" borderId="32" xfId="0" applyFont="1" applyFill="1" applyBorder="1" applyAlignment="1">
      <alignment horizontal="distributed" vertical="center" justifyLastLine="1"/>
    </xf>
    <xf numFmtId="0" fontId="21" fillId="0" borderId="17" xfId="0" applyFont="1" applyFill="1" applyBorder="1" applyAlignment="1"/>
    <xf numFmtId="0" fontId="21" fillId="0" borderId="17" xfId="0" applyFont="1" applyFill="1" applyBorder="1" applyAlignment="1">
      <alignment vertical="center"/>
    </xf>
    <xf numFmtId="176" fontId="21" fillId="0" borderId="0" xfId="0" applyNumberFormat="1" applyFont="1" applyFill="1" applyBorder="1" applyAlignment="1">
      <alignment vertical="center"/>
    </xf>
    <xf numFmtId="176" fontId="21" fillId="0" borderId="13" xfId="0" applyNumberFormat="1" applyFont="1" applyFill="1" applyBorder="1" applyAlignment="1">
      <alignment vertical="center"/>
    </xf>
    <xf numFmtId="0" fontId="21" fillId="0" borderId="0" xfId="0" applyFont="1" applyFill="1" applyBorder="1" applyAlignment="1">
      <alignment vertical="center"/>
    </xf>
    <xf numFmtId="176" fontId="30" fillId="0" borderId="0" xfId="0" applyNumberFormat="1" applyFont="1" applyFill="1" applyBorder="1" applyAlignment="1">
      <alignment vertical="center"/>
    </xf>
    <xf numFmtId="176" fontId="30" fillId="0" borderId="0" xfId="0" applyNumberFormat="1" applyFont="1" applyFill="1" applyBorder="1" applyAlignment="1">
      <alignment horizontal="right" vertical="center"/>
    </xf>
    <xf numFmtId="176" fontId="30" fillId="0" borderId="13" xfId="0" applyNumberFormat="1" applyFont="1" applyFill="1" applyBorder="1" applyAlignment="1">
      <alignment vertical="center"/>
    </xf>
    <xf numFmtId="0" fontId="21" fillId="0" borderId="30" xfId="0" applyFont="1" applyFill="1" applyBorder="1" applyAlignment="1"/>
    <xf numFmtId="182" fontId="21" fillId="0" borderId="0" xfId="0" applyNumberFormat="1" applyFont="1" applyFill="1" applyBorder="1" applyAlignment="1">
      <alignment vertical="center"/>
    </xf>
    <xf numFmtId="0" fontId="0" fillId="0" borderId="0" xfId="0" applyFill="1" applyAlignment="1">
      <alignment vertical="center"/>
    </xf>
    <xf numFmtId="0" fontId="21" fillId="0" borderId="13" xfId="0" applyFont="1" applyFill="1" applyBorder="1" applyAlignment="1">
      <alignment horizontal="distributed" vertical="center" justifyLastLine="1"/>
    </xf>
    <xf numFmtId="0" fontId="21" fillId="0" borderId="35" xfId="0" applyFont="1" applyFill="1" applyBorder="1" applyAlignment="1">
      <alignment horizontal="distributed" vertical="center" justifyLastLine="1"/>
    </xf>
    <xf numFmtId="0" fontId="23" fillId="0" borderId="31" xfId="50" applyFont="1" applyFill="1" applyBorder="1" applyAlignment="1">
      <alignment horizontal="center" vertical="center"/>
    </xf>
    <xf numFmtId="0" fontId="23" fillId="0" borderId="13" xfId="50" applyFont="1" applyFill="1" applyBorder="1" applyAlignment="1">
      <alignment horizontal="center" vertical="center"/>
    </xf>
    <xf numFmtId="0" fontId="44" fillId="0" borderId="23" xfId="50" applyFont="1" applyFill="1" applyBorder="1" applyAlignment="1">
      <alignment horizontal="center" vertical="center"/>
    </xf>
    <xf numFmtId="0" fontId="44" fillId="0" borderId="24" xfId="50" applyFont="1" applyFill="1" applyBorder="1" applyAlignment="1">
      <alignment horizontal="center" vertical="center"/>
    </xf>
    <xf numFmtId="0" fontId="23" fillId="0" borderId="26" xfId="50" applyFont="1" applyFill="1" applyBorder="1" applyAlignment="1">
      <alignment horizontal="center" vertical="center"/>
    </xf>
    <xf numFmtId="0" fontId="23" fillId="0" borderId="27" xfId="50" applyFont="1" applyFill="1" applyBorder="1" applyAlignment="1">
      <alignment horizontal="center" vertical="center"/>
    </xf>
    <xf numFmtId="0" fontId="23" fillId="0" borderId="28" xfId="50" applyFont="1" applyFill="1" applyBorder="1" applyAlignment="1">
      <alignment horizontal="center" vertical="center"/>
    </xf>
    <xf numFmtId="0" fontId="23" fillId="0" borderId="15" xfId="50" applyFont="1" applyFill="1" applyBorder="1" applyAlignment="1">
      <alignment vertical="center"/>
    </xf>
    <xf numFmtId="0" fontId="23" fillId="0" borderId="31" xfId="50" applyFont="1" applyFill="1" applyBorder="1" applyAlignment="1">
      <alignment vertical="center"/>
    </xf>
    <xf numFmtId="0" fontId="23" fillId="0" borderId="16" xfId="50" applyFont="1" applyFill="1" applyBorder="1" applyAlignment="1">
      <alignment horizontal="center" vertical="center"/>
    </xf>
    <xf numFmtId="0" fontId="23" fillId="0" borderId="30" xfId="50" applyFont="1" applyFill="1" applyBorder="1" applyAlignment="1">
      <alignment horizontal="center" vertical="center"/>
    </xf>
    <xf numFmtId="0" fontId="23" fillId="0" borderId="17" xfId="50" applyFont="1" applyFill="1" applyBorder="1" applyAlignment="1">
      <alignment horizontal="center" vertical="center"/>
    </xf>
    <xf numFmtId="0" fontId="23" fillId="0" borderId="16" xfId="50" applyFont="1" applyFill="1" applyBorder="1" applyAlignment="1">
      <alignment horizontal="center" vertical="center" shrinkToFit="1"/>
    </xf>
    <xf numFmtId="0" fontId="23" fillId="0" borderId="30" xfId="50" applyFont="1" applyFill="1" applyBorder="1" applyAlignment="1">
      <alignment horizontal="center" vertical="center" shrinkToFit="1"/>
    </xf>
    <xf numFmtId="0" fontId="23" fillId="0" borderId="17" xfId="50" applyFont="1" applyFill="1" applyBorder="1" applyAlignment="1">
      <alignment horizontal="center" vertical="center" shrinkToFit="1"/>
    </xf>
    <xf numFmtId="0" fontId="23" fillId="0" borderId="29" xfId="50" applyFont="1" applyFill="1" applyBorder="1" applyAlignment="1">
      <alignment horizontal="center" vertical="center"/>
    </xf>
    <xf numFmtId="0" fontId="23" fillId="0" borderId="15" xfId="50" applyFont="1" applyFill="1" applyBorder="1" applyAlignment="1">
      <alignment horizontal="center" vertical="center"/>
    </xf>
    <xf numFmtId="0" fontId="23" fillId="0" borderId="33" xfId="50" applyFont="1" applyFill="1" applyBorder="1" applyAlignment="1">
      <alignment horizontal="center" vertical="center"/>
    </xf>
    <xf numFmtId="0" fontId="23" fillId="0" borderId="18" xfId="50" applyFont="1" applyFill="1" applyBorder="1" applyAlignment="1">
      <alignment horizontal="center" vertical="center"/>
    </xf>
    <xf numFmtId="0" fontId="23" fillId="0" borderId="32" xfId="50" applyFont="1" applyFill="1" applyBorder="1" applyAlignment="1">
      <alignment horizontal="center" vertical="center"/>
    </xf>
    <xf numFmtId="0" fontId="23" fillId="0" borderId="29" xfId="50" applyNumberFormat="1" applyFont="1" applyFill="1" applyBorder="1" applyAlignment="1">
      <alignment horizontal="center" vertical="center"/>
    </xf>
    <xf numFmtId="0" fontId="23" fillId="0" borderId="15" xfId="50" applyNumberFormat="1" applyFont="1" applyFill="1" applyBorder="1" applyAlignment="1">
      <alignment horizontal="center" vertical="center"/>
    </xf>
    <xf numFmtId="0" fontId="23" fillId="0" borderId="31" xfId="50" applyNumberFormat="1" applyFont="1" applyFill="1" applyBorder="1" applyAlignment="1">
      <alignment horizontal="center" vertical="center"/>
    </xf>
    <xf numFmtId="0" fontId="23" fillId="0" borderId="33" xfId="50" applyNumberFormat="1" applyFont="1" applyFill="1" applyBorder="1" applyAlignment="1">
      <alignment horizontal="center" vertical="center"/>
    </xf>
    <xf numFmtId="0" fontId="23" fillId="0" borderId="18" xfId="50" applyNumberFormat="1" applyFont="1" applyFill="1" applyBorder="1" applyAlignment="1">
      <alignment horizontal="center" vertical="center"/>
    </xf>
    <xf numFmtId="0" fontId="23" fillId="0" borderId="32" xfId="50" applyNumberFormat="1" applyFont="1" applyFill="1" applyBorder="1" applyAlignment="1">
      <alignment horizontal="center" vertical="center"/>
    </xf>
    <xf numFmtId="0" fontId="23" fillId="0" borderId="29" xfId="50" applyNumberFormat="1" applyFont="1" applyFill="1" applyBorder="1" applyAlignment="1">
      <alignment horizontal="center" vertical="center" textRotation="255" wrapText="1"/>
    </xf>
    <xf numFmtId="0" fontId="23" fillId="0" borderId="12" xfId="50" applyNumberFormat="1" applyFont="1" applyFill="1" applyBorder="1" applyAlignment="1">
      <alignment horizontal="center" vertical="center" textRotation="255" wrapText="1"/>
    </xf>
    <xf numFmtId="0" fontId="23" fillId="0" borderId="20" xfId="50" applyFont="1" applyFill="1" applyBorder="1" applyAlignment="1">
      <alignment horizontal="center" vertical="center"/>
    </xf>
    <xf numFmtId="0" fontId="23" fillId="0" borderId="24" xfId="50" applyFont="1" applyFill="1" applyBorder="1" applyAlignment="1">
      <alignment horizontal="center" vertical="center"/>
    </xf>
    <xf numFmtId="0" fontId="23" fillId="0" borderId="21" xfId="50" applyFont="1" applyFill="1" applyBorder="1" applyAlignment="1">
      <alignment horizontal="center" vertical="center"/>
    </xf>
    <xf numFmtId="0" fontId="23" fillId="0" borderId="34" xfId="50" applyFont="1" applyFill="1" applyBorder="1" applyAlignment="1">
      <alignment horizontal="center" vertical="center"/>
    </xf>
    <xf numFmtId="0" fontId="23" fillId="0" borderId="12" xfId="50" applyFont="1" applyFill="1" applyBorder="1" applyAlignment="1">
      <alignment horizontal="center" vertical="center"/>
    </xf>
    <xf numFmtId="0" fontId="23" fillId="0" borderId="0" xfId="50" applyFont="1" applyFill="1" applyBorder="1" applyAlignment="1">
      <alignment horizontal="center" vertical="center"/>
    </xf>
    <xf numFmtId="0" fontId="23" fillId="0" borderId="25" xfId="50" applyFont="1" applyFill="1" applyBorder="1" applyAlignment="1">
      <alignment horizontal="center" vertical="center"/>
    </xf>
    <xf numFmtId="0" fontId="36" fillId="0" borderId="34" xfId="50" applyFont="1" applyFill="1" applyBorder="1" applyAlignment="1">
      <alignment horizontal="center"/>
    </xf>
    <xf numFmtId="0" fontId="45" fillId="0" borderId="0" xfId="50" applyFont="1" applyFill="1" applyBorder="1" applyAlignment="1">
      <alignment horizontal="distributed" vertical="center" wrapText="1"/>
    </xf>
    <xf numFmtId="0" fontId="45" fillId="0" borderId="0" xfId="50" applyFont="1" applyFill="1" applyBorder="1" applyAlignment="1">
      <alignment horizontal="distributed" vertical="center"/>
    </xf>
    <xf numFmtId="41" fontId="45" fillId="0" borderId="12" xfId="50" applyNumberFormat="1" applyFont="1" applyFill="1" applyBorder="1" applyAlignment="1">
      <alignment vertical="center"/>
    </xf>
    <xf numFmtId="41" fontId="45" fillId="0" borderId="0" xfId="50" applyNumberFormat="1" applyFont="1" applyFill="1" applyBorder="1" applyAlignment="1">
      <alignment vertical="center"/>
    </xf>
    <xf numFmtId="184" fontId="45" fillId="0" borderId="0" xfId="50" applyNumberFormat="1" applyFont="1" applyFill="1" applyBorder="1" applyAlignment="1">
      <alignment vertical="center"/>
    </xf>
    <xf numFmtId="41" fontId="45" fillId="0" borderId="0" xfId="50" applyNumberFormat="1" applyFont="1" applyFill="1" applyBorder="1" applyAlignment="1">
      <alignment horizontal="right"/>
    </xf>
    <xf numFmtId="41" fontId="45" fillId="0" borderId="13" xfId="50" applyNumberFormat="1" applyFont="1" applyFill="1" applyBorder="1" applyAlignment="1">
      <alignment vertical="center"/>
    </xf>
    <xf numFmtId="0" fontId="21" fillId="0" borderId="15" xfId="0" applyNumberFormat="1" applyFont="1" applyBorder="1" applyAlignment="1">
      <alignment horizontal="distributed" vertical="center" justifyLastLine="1"/>
    </xf>
    <xf numFmtId="0" fontId="21" fillId="0" borderId="15" xfId="0" applyNumberFormat="1" applyFont="1" applyBorder="1" applyAlignment="1">
      <alignment horizontal="distributed" justifyLastLine="1"/>
    </xf>
    <xf numFmtId="0" fontId="21" fillId="0" borderId="31" xfId="0" applyNumberFormat="1" applyFont="1" applyBorder="1" applyAlignment="1">
      <alignment horizontal="distributed" justifyLastLine="1"/>
    </xf>
    <xf numFmtId="0" fontId="21" fillId="0" borderId="18" xfId="0" applyNumberFormat="1" applyFont="1" applyBorder="1" applyAlignment="1">
      <alignment horizontal="distributed" justifyLastLine="1"/>
    </xf>
    <xf numFmtId="0" fontId="21" fillId="0" borderId="32" xfId="0" applyNumberFormat="1" applyFont="1" applyBorder="1" applyAlignment="1">
      <alignment horizontal="distributed" justifyLastLine="1"/>
    </xf>
    <xf numFmtId="0" fontId="21" fillId="0" borderId="23" xfId="0" applyFont="1" applyBorder="1" applyAlignment="1">
      <alignment horizontal="distributed" vertical="center" justifyLastLine="1"/>
    </xf>
    <xf numFmtId="0" fontId="21" fillId="0" borderId="25" xfId="0" applyFont="1" applyBorder="1" applyAlignment="1">
      <alignment horizontal="distributed" vertical="center" justifyLastLine="1"/>
    </xf>
    <xf numFmtId="0" fontId="21" fillId="0" borderId="26" xfId="0" applyFont="1" applyBorder="1" applyAlignment="1">
      <alignment horizontal="distributed" vertical="center" justifyLastLine="1"/>
    </xf>
    <xf numFmtId="0" fontId="21" fillId="0" borderId="27" xfId="0" applyFont="1" applyBorder="1" applyAlignment="1">
      <alignment horizontal="distributed" vertical="center" justifyLastLine="1"/>
    </xf>
    <xf numFmtId="0" fontId="21" fillId="0" borderId="28" xfId="0" applyFont="1" applyBorder="1" applyAlignment="1">
      <alignment horizontal="distributed" vertical="center" justifyLastLine="1"/>
    </xf>
    <xf numFmtId="0" fontId="21" fillId="0" borderId="16" xfId="0" applyFont="1" applyBorder="1" applyAlignment="1">
      <alignment horizontal="distributed" vertical="center" justifyLastLine="1"/>
    </xf>
    <xf numFmtId="0" fontId="21" fillId="0" borderId="17" xfId="0" applyFont="1" applyBorder="1" applyAlignment="1">
      <alignment horizontal="distributed" vertical="center" justifyLastLine="1"/>
    </xf>
    <xf numFmtId="0" fontId="21" fillId="0" borderId="0" xfId="0" applyFont="1" applyAlignment="1">
      <alignment horizontal="right"/>
    </xf>
    <xf numFmtId="0" fontId="23" fillId="0" borderId="15" xfId="0" applyFont="1" applyBorder="1" applyAlignment="1">
      <alignment horizontal="distributed" vertical="center" justifyLastLine="1"/>
    </xf>
    <xf numFmtId="0" fontId="53" fillId="0" borderId="15" xfId="0" applyFont="1" applyBorder="1" applyAlignment="1">
      <alignment horizontal="distributed" vertical="center" justifyLastLine="1"/>
    </xf>
    <xf numFmtId="0" fontId="23" fillId="0" borderId="18" xfId="0" applyFont="1" applyBorder="1" applyAlignment="1">
      <alignment horizontal="distributed" vertical="center" justifyLastLine="1"/>
    </xf>
    <xf numFmtId="0" fontId="53" fillId="0" borderId="18" xfId="0" applyFont="1" applyBorder="1" applyAlignment="1">
      <alignment horizontal="distributed" vertical="center" justifyLastLine="1"/>
    </xf>
    <xf numFmtId="0" fontId="23" fillId="0" borderId="35" xfId="0" applyFont="1" applyBorder="1" applyAlignment="1">
      <alignment horizontal="distributed" vertical="center" justifyLastLine="1"/>
    </xf>
    <xf numFmtId="0" fontId="23" fillId="0" borderId="26" xfId="0" applyFont="1" applyBorder="1" applyAlignment="1">
      <alignment horizontal="distributed" vertical="center" justifyLastLine="1"/>
    </xf>
    <xf numFmtId="0" fontId="48" fillId="0" borderId="34" xfId="0" applyFont="1" applyBorder="1" applyAlignment="1">
      <alignment horizontal="distributed" vertical="center"/>
    </xf>
    <xf numFmtId="0" fontId="23" fillId="0" borderId="0" xfId="0" applyFont="1" applyAlignment="1">
      <alignment horizontal="distributed" vertical="center"/>
    </xf>
    <xf numFmtId="0" fontId="23" fillId="0" borderId="0" xfId="0" applyFont="1" applyAlignment="1">
      <alignment vertical="center"/>
    </xf>
    <xf numFmtId="0" fontId="23" fillId="0" borderId="0" xfId="0" applyFont="1" applyAlignment="1">
      <alignment horizontal="center" vertical="center"/>
    </xf>
    <xf numFmtId="0" fontId="23" fillId="0" borderId="0" xfId="0" applyFont="1" applyFill="1" applyAlignment="1">
      <alignment horizontal="distributed" vertical="center"/>
    </xf>
    <xf numFmtId="0" fontId="23" fillId="0" borderId="0" xfId="0" applyFont="1" applyBorder="1" applyAlignment="1">
      <alignment horizontal="center" vertical="center"/>
    </xf>
    <xf numFmtId="0" fontId="60" fillId="0" borderId="0" xfId="49" applyFont="1" applyBorder="1" applyAlignment="1">
      <alignment horizontal="right"/>
    </xf>
    <xf numFmtId="0" fontId="60" fillId="0" borderId="10" xfId="49" applyFont="1" applyBorder="1" applyAlignment="1">
      <alignment horizontal="right"/>
    </xf>
    <xf numFmtId="0" fontId="59" fillId="0" borderId="15" xfId="49" applyFont="1" applyBorder="1" applyAlignment="1">
      <alignment horizontal="distributed" vertical="center" justifyLastLine="1"/>
    </xf>
    <xf numFmtId="0" fontId="61" fillId="0" borderId="15" xfId="49" applyFont="1" applyBorder="1" applyAlignment="1">
      <alignment horizontal="distributed" vertical="center" justifyLastLine="1"/>
    </xf>
    <xf numFmtId="0" fontId="59" fillId="0" borderId="18" xfId="49" applyFont="1" applyBorder="1" applyAlignment="1">
      <alignment horizontal="distributed" vertical="center" justifyLastLine="1"/>
    </xf>
    <xf numFmtId="0" fontId="61" fillId="0" borderId="18" xfId="49" applyFont="1" applyBorder="1" applyAlignment="1">
      <alignment horizontal="distributed" vertical="center" justifyLastLine="1"/>
    </xf>
    <xf numFmtId="0" fontId="59" fillId="0" borderId="26" xfId="49" applyFont="1" applyBorder="1" applyAlignment="1">
      <alignment horizontal="distributed" vertical="center" justifyLastLine="1"/>
    </xf>
    <xf numFmtId="0" fontId="59" fillId="0" borderId="27" xfId="49" applyFont="1" applyBorder="1" applyAlignment="1">
      <alignment horizontal="distributed" vertical="center" justifyLastLine="1"/>
    </xf>
    <xf numFmtId="0" fontId="59" fillId="0" borderId="28" xfId="49" applyFont="1" applyBorder="1" applyAlignment="1">
      <alignment horizontal="distributed" vertical="center" justifyLastLine="1"/>
    </xf>
    <xf numFmtId="0" fontId="63" fillId="0" borderId="34" xfId="49" applyFont="1" applyBorder="1" applyAlignment="1">
      <alignment horizontal="distributed" vertical="center"/>
    </xf>
    <xf numFmtId="176" fontId="59" fillId="0" borderId="0" xfId="53" applyNumberFormat="1" applyFont="1" applyFill="1" applyBorder="1" applyAlignment="1">
      <alignment horizontal="right" vertical="center"/>
    </xf>
    <xf numFmtId="0" fontId="59" fillId="0" borderId="0" xfId="49" applyFont="1" applyAlignment="1">
      <alignment horizontal="distributed" vertical="center"/>
    </xf>
    <xf numFmtId="0" fontId="59" fillId="0" borderId="0" xfId="49" applyFont="1" applyAlignment="1">
      <alignment vertical="center"/>
    </xf>
    <xf numFmtId="176" fontId="59" fillId="0" borderId="12" xfId="53" applyNumberFormat="1" applyFont="1" applyFill="1" applyBorder="1" applyAlignment="1">
      <alignment horizontal="right" vertical="center"/>
    </xf>
    <xf numFmtId="176" fontId="59" fillId="0" borderId="0" xfId="53" applyNumberFormat="1" applyFont="1" applyFill="1" applyBorder="1" applyAlignment="1">
      <alignment horizontal="center" vertical="center"/>
    </xf>
    <xf numFmtId="0" fontId="59" fillId="0" borderId="0" xfId="49" applyFont="1" applyAlignment="1">
      <alignment horizontal="right" vertical="center"/>
    </xf>
    <xf numFmtId="0" fontId="59" fillId="0" borderId="0" xfId="49" applyFont="1" applyFill="1" applyAlignment="1">
      <alignment horizontal="distributed" vertical="center"/>
    </xf>
    <xf numFmtId="0" fontId="59" fillId="0" borderId="0" xfId="49" applyFont="1" applyFill="1" applyAlignment="1">
      <alignment vertical="center"/>
    </xf>
    <xf numFmtId="0" fontId="65" fillId="0" borderId="0" xfId="49" applyFont="1" applyAlignment="1">
      <alignment horizontal="left" vertical="center"/>
    </xf>
    <xf numFmtId="0" fontId="65" fillId="0" borderId="0" xfId="49" applyFont="1" applyAlignment="1">
      <alignment vertical="center" wrapText="1"/>
    </xf>
    <xf numFmtId="0" fontId="65" fillId="0" borderId="0" xfId="49" applyFont="1" applyAlignment="1">
      <alignment vertical="center"/>
    </xf>
    <xf numFmtId="0" fontId="26" fillId="0" borderId="34" xfId="0" applyFont="1" applyBorder="1" applyAlignment="1">
      <alignment horizontal="distributed"/>
    </xf>
    <xf numFmtId="0" fontId="26" fillId="0" borderId="22" xfId="0" applyFont="1" applyBorder="1" applyAlignment="1">
      <alignment horizontal="distributed"/>
    </xf>
    <xf numFmtId="0" fontId="23" fillId="0" borderId="23" xfId="50" applyFont="1" applyFill="1" applyBorder="1" applyAlignment="1">
      <alignment horizontal="center" vertical="center" shrinkToFit="1"/>
    </xf>
    <xf numFmtId="0" fontId="23" fillId="0" borderId="24" xfId="50" applyFont="1" applyFill="1" applyBorder="1" applyAlignment="1">
      <alignment horizontal="center" vertical="center" shrinkToFit="1"/>
    </xf>
    <xf numFmtId="0" fontId="23" fillId="0" borderId="23" xfId="50" applyFont="1" applyFill="1" applyBorder="1" applyAlignment="1">
      <alignment horizontal="center" vertical="center"/>
    </xf>
    <xf numFmtId="0" fontId="23" fillId="0" borderId="15" xfId="50" applyFont="1" applyFill="1" applyBorder="1" applyAlignment="1">
      <alignment horizontal="distributed" vertical="center" justifyLastLine="1" shrinkToFit="1"/>
    </xf>
    <xf numFmtId="0" fontId="23" fillId="0" borderId="31" xfId="50" applyFont="1" applyFill="1" applyBorder="1" applyAlignment="1">
      <alignment horizontal="distributed" vertical="center" justifyLastLine="1" shrinkToFit="1"/>
    </xf>
    <xf numFmtId="0" fontId="23" fillId="0" borderId="18" xfId="50" applyFont="1" applyFill="1" applyBorder="1" applyAlignment="1">
      <alignment horizontal="distributed" vertical="center" justifyLastLine="1" shrinkToFit="1"/>
    </xf>
    <xf numFmtId="0" fontId="23" fillId="0" borderId="32" xfId="50" applyFont="1" applyFill="1" applyBorder="1" applyAlignment="1">
      <alignment horizontal="distributed" vertical="center" justifyLastLine="1" shrinkToFit="1"/>
    </xf>
    <xf numFmtId="0" fontId="23" fillId="0" borderId="25" xfId="50" applyFont="1" applyFill="1" applyBorder="1" applyAlignment="1">
      <alignment horizontal="center" vertical="center" shrinkToFit="1"/>
    </xf>
    <xf numFmtId="0" fontId="23" fillId="0" borderId="29" xfId="50" applyFont="1" applyFill="1" applyBorder="1" applyAlignment="1">
      <alignment horizontal="center" vertical="center" shrinkToFit="1"/>
    </xf>
    <xf numFmtId="0" fontId="23" fillId="0" borderId="33" xfId="50" applyFont="1" applyFill="1" applyBorder="1" applyAlignment="1">
      <alignment horizontal="center" vertical="center" shrinkToFit="1"/>
    </xf>
    <xf numFmtId="0" fontId="23" fillId="0" borderId="36" xfId="50" applyFont="1" applyFill="1" applyBorder="1" applyAlignment="1">
      <alignment horizontal="distributed" vertical="center" justifyLastLine="1" shrinkToFit="1"/>
    </xf>
    <xf numFmtId="0" fontId="23" fillId="0" borderId="37" xfId="50" applyFont="1" applyFill="1" applyBorder="1" applyAlignment="1">
      <alignment horizontal="distributed" vertical="center" justifyLastLine="1" shrinkToFit="1"/>
    </xf>
    <xf numFmtId="0" fontId="23" fillId="0" borderId="0" xfId="50" applyFont="1" applyAlignment="1"/>
    <xf numFmtId="0" fontId="21" fillId="0" borderId="15" xfId="50" applyFont="1" applyBorder="1" applyAlignment="1">
      <alignment horizontal="distributed" vertical="center" justifyLastLine="1"/>
    </xf>
    <xf numFmtId="0" fontId="21" fillId="0" borderId="18" xfId="50" applyFont="1" applyBorder="1" applyAlignment="1">
      <alignment horizontal="distributed" vertical="center" justifyLastLine="1"/>
    </xf>
    <xf numFmtId="0" fontId="21" fillId="0" borderId="29" xfId="50" applyFont="1" applyBorder="1" applyAlignment="1">
      <alignment horizontal="distributed" vertical="center" justifyLastLine="1"/>
    </xf>
    <xf numFmtId="0" fontId="21" fillId="0" borderId="33" xfId="50" applyFont="1" applyBorder="1" applyAlignment="1">
      <alignment horizontal="distributed" vertical="center" justifyLastLine="1"/>
    </xf>
    <xf numFmtId="0" fontId="21" fillId="0" borderId="23" xfId="50" applyFont="1" applyBorder="1" applyAlignment="1">
      <alignment horizontal="distributed" vertical="center" justifyLastLine="1"/>
    </xf>
    <xf numFmtId="0" fontId="21" fillId="0" borderId="25" xfId="50" applyFont="1" applyBorder="1" applyAlignment="1">
      <alignment horizontal="distributed" vertical="center" justifyLastLine="1"/>
    </xf>
    <xf numFmtId="0" fontId="21" fillId="0" borderId="0" xfId="50" applyFont="1" applyBorder="1" applyAlignment="1">
      <alignment horizontal="distributed" vertical="center"/>
    </xf>
    <xf numFmtId="0" fontId="21" fillId="0" borderId="0" xfId="50" applyFont="1" applyAlignment="1">
      <alignment horizontal="right" vertical="center"/>
    </xf>
    <xf numFmtId="0" fontId="26" fillId="0" borderId="0" xfId="50" applyFont="1" applyAlignment="1">
      <alignment horizontal="right" vertical="center"/>
    </xf>
    <xf numFmtId="0" fontId="23" fillId="0" borderId="0" xfId="50" applyFont="1" applyAlignment="1">
      <alignment horizontal="left" wrapText="1"/>
    </xf>
    <xf numFmtId="0" fontId="21" fillId="0" borderId="15" xfId="50" applyFont="1" applyBorder="1" applyAlignment="1">
      <alignment horizontal="center" vertical="center" wrapText="1"/>
    </xf>
    <xf numFmtId="0" fontId="21" fillId="0" borderId="15" xfId="50" applyFont="1" applyBorder="1" applyAlignment="1">
      <alignment horizontal="center" vertical="center"/>
    </xf>
    <xf numFmtId="0" fontId="21" fillId="0" borderId="31" xfId="50" applyFont="1" applyBorder="1" applyAlignment="1">
      <alignment horizontal="center" vertical="center"/>
    </xf>
    <xf numFmtId="0" fontId="21" fillId="0" borderId="0" xfId="50" applyFont="1" applyBorder="1" applyAlignment="1">
      <alignment horizontal="center" vertical="center"/>
    </xf>
    <xf numFmtId="0" fontId="21" fillId="0" borderId="13" xfId="50" applyFont="1" applyBorder="1" applyAlignment="1">
      <alignment horizontal="center" vertical="center"/>
    </xf>
    <xf numFmtId="0" fontId="21" fillId="0" borderId="18" xfId="50" applyFont="1" applyBorder="1" applyAlignment="1">
      <alignment horizontal="center" vertical="center"/>
    </xf>
    <xf numFmtId="0" fontId="21" fillId="0" borderId="32" xfId="50" applyFont="1" applyBorder="1" applyAlignment="1">
      <alignment horizontal="center" vertical="center"/>
    </xf>
    <xf numFmtId="0" fontId="21" fillId="0" borderId="26" xfId="50" applyFont="1" applyBorder="1" applyAlignment="1">
      <alignment horizontal="center" vertical="center"/>
    </xf>
    <xf numFmtId="0" fontId="21" fillId="0" borderId="27" xfId="50" applyFont="1" applyBorder="1" applyAlignment="1">
      <alignment horizontal="center" vertical="center"/>
    </xf>
    <xf numFmtId="0" fontId="21" fillId="0" borderId="28" xfId="50" applyFont="1" applyBorder="1" applyAlignment="1">
      <alignment horizontal="center" vertical="center"/>
    </xf>
    <xf numFmtId="0" fontId="26" fillId="0" borderId="34" xfId="50" applyFont="1" applyBorder="1" applyAlignment="1">
      <alignment horizontal="distributed"/>
    </xf>
    <xf numFmtId="0" fontId="26" fillId="0" borderId="34" xfId="50" applyFont="1" applyBorder="1" applyAlignment="1"/>
    <xf numFmtId="0" fontId="26" fillId="0" borderId="0" xfId="50" applyFont="1" applyAlignment="1">
      <alignment horizontal="distributed" vertical="center"/>
    </xf>
    <xf numFmtId="0" fontId="36" fillId="0" borderId="0" xfId="50" applyFont="1" applyAlignment="1"/>
    <xf numFmtId="0" fontId="21" fillId="0" borderId="31" xfId="50" applyFont="1" applyBorder="1" applyAlignment="1">
      <alignment horizontal="distributed" vertical="center" justifyLastLine="1"/>
    </xf>
    <xf numFmtId="0" fontId="21" fillId="0" borderId="32" xfId="50" applyFont="1" applyBorder="1" applyAlignment="1">
      <alignment horizontal="distributed" vertical="center" justifyLastLine="1"/>
    </xf>
    <xf numFmtId="0" fontId="21" fillId="0" borderId="26" xfId="50" applyFont="1" applyBorder="1" applyAlignment="1">
      <alignment horizontal="distributed" vertical="center" justifyLastLine="1"/>
    </xf>
    <xf numFmtId="0" fontId="21" fillId="0" borderId="27" xfId="50" applyFont="1" applyBorder="1" applyAlignment="1">
      <alignment horizontal="distributed" vertical="center" justifyLastLine="1"/>
    </xf>
    <xf numFmtId="0" fontId="21" fillId="0" borderId="28" xfId="50" applyFont="1" applyBorder="1" applyAlignment="1">
      <alignment horizontal="distributed" vertical="center" justifyLastLine="1"/>
    </xf>
    <xf numFmtId="0" fontId="21" fillId="0" borderId="34" xfId="50" applyFont="1" applyBorder="1" applyAlignment="1">
      <alignment horizontal="distributed" vertical="center"/>
    </xf>
    <xf numFmtId="0" fontId="36" fillId="0" borderId="34" xfId="50" applyFont="1" applyBorder="1" applyAlignment="1"/>
    <xf numFmtId="0" fontId="23" fillId="0" borderId="0" xfId="50" applyFont="1" applyFill="1" applyAlignment="1"/>
    <xf numFmtId="0" fontId="44" fillId="0" borderId="15" xfId="50" applyFont="1" applyFill="1" applyBorder="1" applyAlignment="1">
      <alignment horizontal="distributed" vertical="center" justifyLastLine="1"/>
    </xf>
    <xf numFmtId="0" fontId="44" fillId="0" borderId="31" xfId="50" applyFont="1" applyFill="1" applyBorder="1" applyAlignment="1">
      <alignment horizontal="distributed" vertical="center" justifyLastLine="1"/>
    </xf>
    <xf numFmtId="0" fontId="44" fillId="0" borderId="18" xfId="50" applyFont="1" applyFill="1" applyBorder="1" applyAlignment="1">
      <alignment horizontal="distributed" vertical="center" justifyLastLine="1"/>
    </xf>
    <xf numFmtId="0" fontId="44" fillId="0" borderId="32" xfId="50" applyFont="1" applyFill="1" applyBorder="1" applyAlignment="1">
      <alignment horizontal="distributed" vertical="center" justifyLastLine="1"/>
    </xf>
    <xf numFmtId="0" fontId="44" fillId="0" borderId="26" xfId="50" applyFont="1" applyFill="1" applyBorder="1" applyAlignment="1" applyProtection="1">
      <alignment horizontal="distributed" vertical="center" justifyLastLine="1"/>
    </xf>
    <xf numFmtId="0" fontId="44" fillId="0" borderId="27" xfId="50" applyFont="1" applyFill="1" applyBorder="1" applyAlignment="1" applyProtection="1">
      <alignment horizontal="distributed" vertical="center" justifyLastLine="1"/>
    </xf>
    <xf numFmtId="0" fontId="44" fillId="0" borderId="28" xfId="50" applyFont="1" applyFill="1" applyBorder="1" applyAlignment="1" applyProtection="1">
      <alignment horizontal="distributed" vertical="center" justifyLastLine="1"/>
    </xf>
    <xf numFmtId="0" fontId="44" fillId="0" borderId="26" xfId="50" applyFont="1" applyBorder="1" applyAlignment="1">
      <alignment horizontal="distributed" vertical="center" justifyLastLine="1"/>
    </xf>
    <xf numFmtId="0" fontId="44" fillId="0" borderId="27" xfId="50" applyFont="1" applyBorder="1" applyAlignment="1">
      <alignment horizontal="distributed" vertical="center" justifyLastLine="1"/>
    </xf>
    <xf numFmtId="0" fontId="44" fillId="0" borderId="28" xfId="50" applyFont="1" applyBorder="1" applyAlignment="1">
      <alignment horizontal="distributed" vertical="center" justifyLastLine="1"/>
    </xf>
    <xf numFmtId="0" fontId="68" fillId="0" borderId="34" xfId="50" applyFont="1" applyFill="1" applyBorder="1" applyAlignment="1"/>
    <xf numFmtId="0" fontId="68" fillId="0" borderId="22" xfId="50" applyFont="1" applyFill="1" applyBorder="1" applyAlignment="1"/>
    <xf numFmtId="0" fontId="44" fillId="0" borderId="0" xfId="50" applyFont="1" applyFill="1" applyBorder="1" applyAlignment="1">
      <alignment horizontal="distributed" vertical="center"/>
    </xf>
    <xf numFmtId="0" fontId="44" fillId="0" borderId="13" xfId="50" applyFont="1" applyFill="1" applyBorder="1" applyAlignment="1">
      <alignment horizontal="distributed" vertical="center"/>
    </xf>
    <xf numFmtId="0" fontId="44" fillId="18" borderId="0" xfId="50" applyFont="1" applyFill="1" applyBorder="1" applyAlignment="1">
      <alignment vertical="center" shrinkToFit="1"/>
    </xf>
    <xf numFmtId="0" fontId="44" fillId="18" borderId="13" xfId="50" applyFont="1" applyFill="1" applyBorder="1" applyAlignment="1">
      <alignment vertical="center" shrinkToFit="1"/>
    </xf>
    <xf numFmtId="0" fontId="44" fillId="0" borderId="0" xfId="50" applyFont="1" applyFill="1" applyBorder="1" applyAlignment="1">
      <alignment horizontal="center" vertical="center"/>
    </xf>
    <xf numFmtId="0" fontId="44" fillId="0" borderId="0" xfId="50" applyFont="1" applyFill="1" applyBorder="1" applyAlignment="1">
      <alignment horizontal="distributed" vertical="center" shrinkToFit="1"/>
    </xf>
    <xf numFmtId="0" fontId="44" fillId="0" borderId="13" xfId="50" applyFont="1" applyFill="1" applyBorder="1" applyAlignment="1">
      <alignment horizontal="distributed" vertical="center" shrinkToFit="1"/>
    </xf>
    <xf numFmtId="0" fontId="44" fillId="0" borderId="15" xfId="50" applyFont="1" applyBorder="1" applyAlignment="1">
      <alignment horizontal="distributed" vertical="center" justifyLastLine="1"/>
    </xf>
    <xf numFmtId="0" fontId="44" fillId="0" borderId="0" xfId="50" applyFont="1" applyAlignment="1">
      <alignment horizontal="distributed" vertical="center" justifyLastLine="1"/>
    </xf>
    <xf numFmtId="0" fontId="44" fillId="0" borderId="18" xfId="50" applyFont="1" applyBorder="1" applyAlignment="1">
      <alignment horizontal="distributed" vertical="center" justifyLastLine="1"/>
    </xf>
    <xf numFmtId="0" fontId="23" fillId="0" borderId="26" xfId="50" applyFont="1" applyBorder="1" applyAlignment="1">
      <alignment horizontal="center" vertical="center" wrapText="1"/>
    </xf>
    <xf numFmtId="0" fontId="23" fillId="0" borderId="27" xfId="50" applyFont="1" applyBorder="1" applyAlignment="1">
      <alignment horizontal="center" vertical="center" wrapText="1"/>
    </xf>
    <xf numFmtId="0" fontId="36" fillId="0" borderId="27" xfId="50" applyFont="1" applyBorder="1" applyAlignment="1">
      <alignment horizontal="center" vertical="center" wrapText="1"/>
    </xf>
    <xf numFmtId="0" fontId="36" fillId="0" borderId="27" xfId="50" applyFont="1" applyBorder="1" applyAlignment="1">
      <alignment vertical="center" wrapText="1"/>
    </xf>
    <xf numFmtId="0" fontId="71" fillId="0" borderId="25" xfId="50" applyFont="1" applyBorder="1" applyAlignment="1">
      <alignment horizontal="center" vertical="center"/>
    </xf>
    <xf numFmtId="0" fontId="71" fillId="0" borderId="19" xfId="50" applyFont="1" applyBorder="1" applyAlignment="1">
      <alignment horizontal="center" vertical="center"/>
    </xf>
    <xf numFmtId="0" fontId="71" fillId="0" borderId="21" xfId="50" applyFont="1" applyBorder="1" applyAlignment="1">
      <alignment horizontal="center" vertical="center" shrinkToFit="1"/>
    </xf>
    <xf numFmtId="0" fontId="71" fillId="0" borderId="34" xfId="50" applyFont="1" applyBorder="1" applyAlignment="1">
      <alignment horizontal="center" vertical="center" shrinkToFit="1"/>
    </xf>
    <xf numFmtId="0" fontId="71" fillId="0" borderId="22" xfId="50" applyFont="1" applyBorder="1" applyAlignment="1">
      <alignment horizontal="center" vertical="center" shrinkToFit="1"/>
    </xf>
    <xf numFmtId="0" fontId="71" fillId="0" borderId="33" xfId="50" applyFont="1" applyBorder="1" applyAlignment="1">
      <alignment horizontal="center" vertical="center" shrinkToFit="1"/>
    </xf>
    <xf numFmtId="0" fontId="71" fillId="0" borderId="18" xfId="50" applyFont="1" applyBorder="1" applyAlignment="1">
      <alignment horizontal="center" vertical="center" shrinkToFit="1"/>
    </xf>
    <xf numFmtId="0" fontId="71" fillId="0" borderId="32" xfId="50" applyFont="1" applyBorder="1" applyAlignment="1">
      <alignment horizontal="center" vertical="center" shrinkToFit="1"/>
    </xf>
    <xf numFmtId="0" fontId="73" fillId="0" borderId="21" xfId="50" applyFont="1" applyBorder="1" applyAlignment="1">
      <alignment horizontal="center" vertical="center" wrapText="1"/>
    </xf>
    <xf numFmtId="0" fontId="73" fillId="0" borderId="34" xfId="50" applyFont="1" applyBorder="1" applyAlignment="1">
      <alignment horizontal="center" vertical="center" wrapText="1"/>
    </xf>
    <xf numFmtId="0" fontId="73" fillId="0" borderId="34" xfId="50" applyFont="1" applyBorder="1" applyAlignment="1">
      <alignment wrapText="1"/>
    </xf>
    <xf numFmtId="0" fontId="73" fillId="0" borderId="33" xfId="50" applyFont="1" applyBorder="1" applyAlignment="1">
      <alignment horizontal="center" vertical="center" wrapText="1"/>
    </xf>
    <xf numFmtId="0" fontId="73" fillId="0" borderId="18" xfId="50" applyFont="1" applyBorder="1" applyAlignment="1">
      <alignment horizontal="center" vertical="center" wrapText="1"/>
    </xf>
    <xf numFmtId="0" fontId="73" fillId="0" borderId="18" xfId="50" applyFont="1" applyBorder="1" applyAlignment="1">
      <alignment wrapText="1"/>
    </xf>
    <xf numFmtId="41" fontId="59" fillId="0" borderId="0" xfId="50" applyNumberFormat="1" applyFont="1" applyAlignment="1">
      <alignment horizontal="right" vertical="center"/>
    </xf>
    <xf numFmtId="41" fontId="59" fillId="0" borderId="0" xfId="50" applyNumberFormat="1" applyFont="1" applyAlignment="1">
      <alignment horizontal="center" vertical="center"/>
    </xf>
    <xf numFmtId="41" fontId="59" fillId="0" borderId="12" xfId="50" applyNumberFormat="1" applyFont="1" applyBorder="1" applyAlignment="1" applyProtection="1">
      <alignment horizontal="right" vertical="center"/>
      <protection locked="0"/>
    </xf>
    <xf numFmtId="41" fontId="59" fillId="0" borderId="0" xfId="50" applyNumberFormat="1" applyFont="1" applyAlignment="1" applyProtection="1">
      <alignment horizontal="right" vertical="center"/>
      <protection locked="0"/>
    </xf>
    <xf numFmtId="41" fontId="59" fillId="0" borderId="0" xfId="50" applyNumberFormat="1" applyFont="1" applyAlignment="1" applyProtection="1">
      <alignment horizontal="center" vertical="center"/>
      <protection locked="0"/>
    </xf>
    <xf numFmtId="41" fontId="59" fillId="0" borderId="12" xfId="50" applyNumberFormat="1" applyFont="1" applyBorder="1" applyAlignment="1">
      <alignment horizontal="right" vertical="center"/>
    </xf>
    <xf numFmtId="41" fontId="59" fillId="0" borderId="0" xfId="50" applyNumberFormat="1" applyFont="1" applyBorder="1" applyAlignment="1" applyProtection="1">
      <alignment horizontal="right" vertical="center"/>
      <protection locked="0"/>
    </xf>
    <xf numFmtId="41" fontId="59" fillId="0" borderId="0" xfId="50" applyNumberFormat="1" applyFont="1" applyBorder="1" applyAlignment="1" applyProtection="1">
      <alignment horizontal="center" vertical="center"/>
      <protection locked="0"/>
    </xf>
    <xf numFmtId="0" fontId="59" fillId="0" borderId="26" xfId="50" applyFont="1" applyBorder="1" applyAlignment="1">
      <alignment horizontal="center" vertical="center"/>
    </xf>
    <xf numFmtId="0" fontId="59" fillId="0" borderId="27" xfId="50" applyFont="1" applyBorder="1" applyAlignment="1">
      <alignment horizontal="center" vertical="center"/>
    </xf>
    <xf numFmtId="0" fontId="71" fillId="0" borderId="16" xfId="50" applyFont="1" applyBorder="1" applyAlignment="1">
      <alignment horizontal="center" vertical="center"/>
    </xf>
    <xf numFmtId="41" fontId="59" fillId="0" borderId="12" xfId="50" applyNumberFormat="1" applyFont="1" applyFill="1" applyBorder="1" applyAlignment="1">
      <alignment horizontal="right" vertical="center"/>
    </xf>
    <xf numFmtId="41" fontId="59" fillId="0" borderId="0" xfId="50" applyNumberFormat="1" applyFont="1" applyFill="1" applyBorder="1" applyAlignment="1">
      <alignment horizontal="right" vertical="center"/>
    </xf>
    <xf numFmtId="41" fontId="59" fillId="0" borderId="0" xfId="50" applyNumberFormat="1" applyFont="1" applyBorder="1" applyAlignment="1">
      <alignment horizontal="center" vertical="center"/>
    </xf>
    <xf numFmtId="0" fontId="23" fillId="0" borderId="15" xfId="50" applyFont="1" applyBorder="1" applyAlignment="1">
      <alignment horizontal="distributed" vertical="center" justifyLastLine="1"/>
    </xf>
    <xf numFmtId="0" fontId="23" fillId="0" borderId="0" xfId="50" applyFont="1" applyAlignment="1">
      <alignment horizontal="distributed" vertical="center" justifyLastLine="1"/>
    </xf>
    <xf numFmtId="0" fontId="23" fillId="0" borderId="18" xfId="50" applyFont="1" applyBorder="1" applyAlignment="1">
      <alignment horizontal="distributed" vertical="center" justifyLastLine="1"/>
    </xf>
    <xf numFmtId="0" fontId="23" fillId="0" borderId="16" xfId="50" applyFont="1" applyBorder="1" applyAlignment="1">
      <alignment horizontal="center" vertical="center"/>
    </xf>
    <xf numFmtId="0" fontId="23" fillId="0" borderId="30" xfId="50" applyFont="1" applyBorder="1" applyAlignment="1">
      <alignment horizontal="center" vertical="center"/>
    </xf>
    <xf numFmtId="0" fontId="23" fillId="0" borderId="19" xfId="50" applyFont="1" applyBorder="1" applyAlignment="1">
      <alignment horizontal="center" vertical="center"/>
    </xf>
    <xf numFmtId="0" fontId="23" fillId="0" borderId="30" xfId="50" applyFont="1" applyBorder="1" applyAlignment="1">
      <alignment horizontal="center" vertical="center" wrapText="1"/>
    </xf>
    <xf numFmtId="0" fontId="23" fillId="0" borderId="16" xfId="50" applyFont="1" applyBorder="1" applyAlignment="1">
      <alignment horizontal="center" vertical="center" wrapText="1"/>
    </xf>
    <xf numFmtId="0" fontId="23" fillId="0" borderId="17" xfId="50" applyFont="1" applyBorder="1" applyAlignment="1">
      <alignment horizontal="center" vertical="center" wrapText="1"/>
    </xf>
    <xf numFmtId="0" fontId="23" fillId="0" borderId="17" xfId="50" applyFont="1" applyBorder="1" applyAlignment="1">
      <alignment horizontal="center" vertical="center"/>
    </xf>
    <xf numFmtId="41" fontId="23" fillId="0" borderId="12" xfId="50" applyNumberFormat="1" applyFont="1" applyBorder="1" applyAlignment="1" applyProtection="1">
      <alignment horizontal="right" vertical="center" wrapText="1"/>
      <protection locked="0"/>
    </xf>
    <xf numFmtId="41" fontId="23" fillId="0" borderId="0" xfId="50" applyNumberFormat="1" applyFont="1" applyAlignment="1" applyProtection="1">
      <alignment horizontal="right" vertical="center" wrapText="1"/>
      <protection locked="0"/>
    </xf>
    <xf numFmtId="41" fontId="23" fillId="0" borderId="0" xfId="50" applyNumberFormat="1" applyFont="1" applyAlignment="1" applyProtection="1">
      <alignment horizontal="right" vertical="center"/>
      <protection locked="0"/>
    </xf>
    <xf numFmtId="41" fontId="23" fillId="0" borderId="13" xfId="50" applyNumberFormat="1" applyFont="1" applyBorder="1" applyAlignment="1" applyProtection="1">
      <alignment horizontal="right" vertical="center"/>
      <protection locked="0"/>
    </xf>
    <xf numFmtId="41" fontId="23" fillId="0" borderId="12" xfId="50" applyNumberFormat="1" applyFont="1" applyBorder="1" applyAlignment="1" applyProtection="1">
      <alignment horizontal="center" vertical="center"/>
      <protection locked="0"/>
    </xf>
    <xf numFmtId="41" fontId="23" fillId="0" borderId="0" xfId="50" applyNumberFormat="1" applyFont="1" applyAlignment="1" applyProtection="1">
      <alignment horizontal="center" vertical="center"/>
      <protection locked="0"/>
    </xf>
    <xf numFmtId="41" fontId="23" fillId="0" borderId="13" xfId="50" applyNumberFormat="1" applyFont="1" applyBorder="1" applyAlignment="1" applyProtection="1">
      <alignment horizontal="center" vertical="center"/>
      <protection locked="0"/>
    </xf>
    <xf numFmtId="41" fontId="23" fillId="0" borderId="12" xfId="50" applyNumberFormat="1" applyFont="1" applyBorder="1" applyAlignment="1" applyProtection="1">
      <alignment horizontal="center" vertical="center" wrapText="1"/>
      <protection locked="0"/>
    </xf>
    <xf numFmtId="41" fontId="23" fillId="0" borderId="0" xfId="50" applyNumberFormat="1" applyFont="1" applyAlignment="1" applyProtection="1">
      <alignment horizontal="center" vertical="center" wrapText="1"/>
      <protection locked="0"/>
    </xf>
    <xf numFmtId="41" fontId="59" fillId="0" borderId="12" xfId="50" applyNumberFormat="1" applyFont="1" applyBorder="1" applyAlignment="1">
      <alignment horizontal="right" vertical="center" wrapText="1"/>
    </xf>
    <xf numFmtId="0" fontId="59" fillId="0" borderId="0" xfId="50" applyFont="1" applyAlignment="1">
      <alignment horizontal="right" vertical="center" wrapText="1"/>
    </xf>
    <xf numFmtId="41" fontId="59" fillId="0" borderId="0" xfId="50" applyNumberFormat="1" applyFont="1" applyAlignment="1">
      <alignment horizontal="right" vertical="center" wrapText="1"/>
    </xf>
    <xf numFmtId="41" fontId="59" fillId="0" borderId="13" xfId="50" applyNumberFormat="1" applyFont="1" applyBorder="1" applyAlignment="1">
      <alignment horizontal="right" vertical="center"/>
    </xf>
    <xf numFmtId="41" fontId="59" fillId="0" borderId="12" xfId="50" applyNumberFormat="1" applyFont="1" applyBorder="1" applyAlignment="1">
      <alignment horizontal="center" vertical="center"/>
    </xf>
    <xf numFmtId="41" fontId="59" fillId="0" borderId="13" xfId="50" applyNumberFormat="1" applyFont="1" applyBorder="1" applyAlignment="1">
      <alignment horizontal="center" vertical="center"/>
    </xf>
    <xf numFmtId="41" fontId="23" fillId="0" borderId="12" xfId="50" applyNumberFormat="1" applyFont="1" applyFill="1" applyBorder="1" applyAlignment="1" applyProtection="1">
      <alignment vertical="center" wrapText="1"/>
      <protection locked="0"/>
    </xf>
    <xf numFmtId="41" fontId="23" fillId="0" borderId="0" xfId="50" applyNumberFormat="1" applyFont="1" applyFill="1" applyBorder="1" applyAlignment="1" applyProtection="1">
      <alignment vertical="center" wrapText="1"/>
      <protection locked="0"/>
    </xf>
    <xf numFmtId="41" fontId="23" fillId="0" borderId="0" xfId="50" applyNumberFormat="1" applyFont="1" applyFill="1" applyAlignment="1" applyProtection="1">
      <alignment vertical="center" wrapText="1"/>
      <protection locked="0"/>
    </xf>
    <xf numFmtId="41" fontId="23" fillId="0" borderId="0" xfId="50" applyNumberFormat="1" applyFont="1" applyFill="1" applyAlignment="1" applyProtection="1">
      <alignment vertical="center"/>
      <protection locked="0"/>
    </xf>
    <xf numFmtId="41" fontId="23" fillId="0" borderId="13" xfId="50" applyNumberFormat="1" applyFont="1" applyFill="1" applyBorder="1" applyAlignment="1" applyProtection="1">
      <alignment vertical="center"/>
      <protection locked="0"/>
    </xf>
    <xf numFmtId="41" fontId="23" fillId="0" borderId="12" xfId="50" applyNumberFormat="1" applyFont="1" applyFill="1" applyBorder="1" applyAlignment="1" applyProtection="1">
      <alignment vertical="center"/>
      <protection locked="0"/>
    </xf>
    <xf numFmtId="41" fontId="23" fillId="0" borderId="0" xfId="50" applyNumberFormat="1" applyFont="1" applyFill="1" applyBorder="1" applyAlignment="1" applyProtection="1">
      <alignment vertical="center"/>
      <protection locked="0"/>
    </xf>
    <xf numFmtId="41" fontId="74" fillId="0" borderId="12" xfId="50" applyNumberFormat="1" applyFont="1" applyFill="1" applyBorder="1" applyAlignment="1" applyProtection="1">
      <alignment vertical="center" wrapText="1"/>
      <protection locked="0"/>
    </xf>
    <xf numFmtId="41" fontId="74" fillId="0" borderId="0" xfId="50" applyNumberFormat="1" applyFont="1" applyFill="1" applyBorder="1" applyAlignment="1" applyProtection="1">
      <alignment vertical="center" wrapText="1"/>
      <protection locked="0"/>
    </xf>
    <xf numFmtId="41" fontId="74" fillId="0" borderId="0" xfId="50" applyNumberFormat="1" applyFont="1" applyFill="1" applyAlignment="1" applyProtection="1">
      <alignment vertical="center" wrapText="1"/>
      <protection locked="0"/>
    </xf>
    <xf numFmtId="41" fontId="74" fillId="0" borderId="0" xfId="50" applyNumberFormat="1" applyFont="1" applyFill="1" applyAlignment="1" applyProtection="1">
      <alignment vertical="center"/>
      <protection locked="0"/>
    </xf>
    <xf numFmtId="41" fontId="74" fillId="0" borderId="13" xfId="50" applyNumberFormat="1" applyFont="1" applyFill="1" applyBorder="1" applyAlignment="1" applyProtection="1">
      <alignment vertical="center"/>
      <protection locked="0"/>
    </xf>
    <xf numFmtId="41" fontId="74" fillId="0" borderId="12" xfId="50" applyNumberFormat="1" applyFont="1" applyFill="1" applyBorder="1" applyAlignment="1" applyProtection="1">
      <alignment vertical="center"/>
      <protection locked="0"/>
    </xf>
    <xf numFmtId="41" fontId="74" fillId="0" borderId="0" xfId="50" applyNumberFormat="1" applyFont="1" applyFill="1" applyBorder="1" applyAlignment="1" applyProtection="1">
      <alignment vertical="center"/>
      <protection locked="0"/>
    </xf>
    <xf numFmtId="0" fontId="23" fillId="0" borderId="33" xfId="50" applyFont="1" applyBorder="1" applyAlignment="1">
      <alignment horizontal="center" vertical="center" wrapText="1"/>
    </xf>
    <xf numFmtId="0" fontId="23" fillId="0" borderId="18" xfId="50" applyFont="1" applyBorder="1" applyAlignment="1">
      <alignment horizontal="center" vertical="center" wrapText="1"/>
    </xf>
    <xf numFmtId="0" fontId="36" fillId="0" borderId="18" xfId="50" applyFont="1" applyBorder="1" applyAlignment="1">
      <alignment horizontal="center" vertical="center" wrapText="1"/>
    </xf>
    <xf numFmtId="0" fontId="36" fillId="0" borderId="18" xfId="50" applyFont="1" applyBorder="1" applyAlignment="1">
      <alignment vertical="center" wrapText="1"/>
    </xf>
    <xf numFmtId="0" fontId="36" fillId="0" borderId="30" xfId="50" applyFont="1" applyBorder="1" applyAlignment="1">
      <alignment horizontal="center" vertical="center" wrapText="1"/>
    </xf>
    <xf numFmtId="0" fontId="36" fillId="0" borderId="17" xfId="50" applyFont="1" applyBorder="1" applyAlignment="1">
      <alignment horizontal="center" vertical="center" wrapText="1"/>
    </xf>
    <xf numFmtId="0" fontId="36" fillId="0" borderId="30" xfId="50" applyFont="1" applyBorder="1" applyAlignment="1">
      <alignment wrapText="1"/>
    </xf>
    <xf numFmtId="0" fontId="36" fillId="0" borderId="17" xfId="50" applyFont="1" applyBorder="1" applyAlignment="1">
      <alignment wrapText="1"/>
    </xf>
    <xf numFmtId="41" fontId="59" fillId="0" borderId="12" xfId="50" applyNumberFormat="1" applyFont="1" applyBorder="1" applyAlignment="1" applyProtection="1">
      <alignment horizontal="right" vertical="center" wrapText="1"/>
      <protection locked="0"/>
    </xf>
    <xf numFmtId="41" fontId="59" fillId="0" borderId="0" xfId="50" applyNumberFormat="1" applyFont="1" applyAlignment="1" applyProtection="1">
      <alignment horizontal="right" vertical="center" wrapText="1"/>
      <protection locked="0"/>
    </xf>
    <xf numFmtId="41" fontId="59" fillId="0" borderId="13" xfId="50" applyNumberFormat="1" applyFont="1" applyBorder="1" applyAlignment="1" applyProtection="1">
      <alignment horizontal="right" vertical="center"/>
      <protection locked="0"/>
    </xf>
    <xf numFmtId="0" fontId="59" fillId="0" borderId="21" xfId="50" applyFont="1" applyBorder="1" applyAlignment="1">
      <alignment horizontal="center" vertical="center"/>
    </xf>
    <xf numFmtId="0" fontId="59" fillId="0" borderId="34" xfId="50" applyFont="1" applyBorder="1" applyAlignment="1">
      <alignment horizontal="center" vertical="center"/>
    </xf>
    <xf numFmtId="0" fontId="47" fillId="0" borderId="34" xfId="50" applyFont="1" applyBorder="1" applyAlignment="1">
      <alignment horizontal="center" vertical="center"/>
    </xf>
    <xf numFmtId="0" fontId="59" fillId="0" borderId="33" xfId="50" applyFont="1" applyBorder="1" applyAlignment="1">
      <alignment horizontal="center" vertical="center"/>
    </xf>
    <xf numFmtId="0" fontId="59" fillId="0" borderId="18" xfId="50" applyFont="1" applyBorder="1" applyAlignment="1">
      <alignment horizontal="center" vertical="center"/>
    </xf>
    <xf numFmtId="0" fontId="47" fillId="0" borderId="18" xfId="50" applyFont="1" applyBorder="1" applyAlignment="1">
      <alignment horizontal="center" vertical="center"/>
    </xf>
    <xf numFmtId="41" fontId="59" fillId="0" borderId="12" xfId="50" applyNumberFormat="1" applyFont="1" applyBorder="1" applyAlignment="1" applyProtection="1">
      <alignment horizontal="center" vertical="center" wrapText="1"/>
      <protection locked="0"/>
    </xf>
    <xf numFmtId="41" fontId="59" fillId="0" borderId="0" xfId="50" applyNumberFormat="1" applyFont="1" applyAlignment="1" applyProtection="1">
      <alignment horizontal="center" vertical="center" wrapText="1"/>
      <protection locked="0"/>
    </xf>
    <xf numFmtId="41" fontId="59" fillId="0" borderId="0" xfId="50" applyNumberFormat="1" applyFont="1" applyBorder="1" applyAlignment="1" applyProtection="1">
      <alignment horizontal="center" vertical="center" wrapText="1"/>
      <protection locked="0"/>
    </xf>
    <xf numFmtId="41" fontId="62" fillId="0" borderId="10" xfId="50" applyNumberFormat="1" applyFont="1" applyBorder="1" applyAlignment="1">
      <alignment horizontal="right" vertical="center"/>
    </xf>
    <xf numFmtId="41" fontId="54" fillId="0" borderId="0" xfId="50" applyNumberFormat="1" applyFont="1" applyBorder="1" applyAlignment="1">
      <alignment horizontal="right" vertical="center"/>
    </xf>
    <xf numFmtId="0" fontId="59" fillId="0" borderId="26" xfId="50" applyFont="1" applyBorder="1" applyAlignment="1">
      <alignment horizontal="center" vertical="center" wrapText="1"/>
    </xf>
    <xf numFmtId="0" fontId="59" fillId="0" borderId="27" xfId="50" applyFont="1" applyBorder="1" applyAlignment="1">
      <alignment horizontal="center" vertical="center" wrapText="1"/>
    </xf>
    <xf numFmtId="0" fontId="59" fillId="0" borderId="28" xfId="50" applyFont="1" applyBorder="1" applyAlignment="1">
      <alignment horizontal="center" vertical="center" wrapText="1"/>
    </xf>
    <xf numFmtId="0" fontId="47" fillId="0" borderId="28" xfId="50" applyFont="1" applyBorder="1" applyAlignment="1">
      <alignment horizontal="center" vertical="center"/>
    </xf>
    <xf numFmtId="0" fontId="47" fillId="0" borderId="27" xfId="50" applyFont="1" applyBorder="1" applyAlignment="1">
      <alignment vertical="center"/>
    </xf>
    <xf numFmtId="0" fontId="75" fillId="0" borderId="21" xfId="50" applyFont="1" applyBorder="1" applyAlignment="1">
      <alignment horizontal="center" vertical="center" wrapText="1"/>
    </xf>
    <xf numFmtId="0" fontId="75" fillId="0" borderId="34" xfId="50" applyFont="1" applyBorder="1" applyAlignment="1">
      <alignment horizontal="center" vertical="center" wrapText="1"/>
    </xf>
    <xf numFmtId="0" fontId="75" fillId="0" borderId="22" xfId="50" applyFont="1" applyBorder="1" applyAlignment="1">
      <alignment horizontal="center" vertical="center" wrapText="1"/>
    </xf>
    <xf numFmtId="0" fontId="75" fillId="0" borderId="33" xfId="50" applyFont="1" applyBorder="1" applyAlignment="1">
      <alignment horizontal="center" vertical="center" wrapText="1"/>
    </xf>
    <xf numFmtId="0" fontId="75" fillId="0" borderId="18" xfId="50" applyFont="1" applyBorder="1" applyAlignment="1">
      <alignment horizontal="center" vertical="center" wrapText="1"/>
    </xf>
    <xf numFmtId="0" fontId="75" fillId="0" borderId="32" xfId="50" applyFont="1" applyBorder="1" applyAlignment="1">
      <alignment horizontal="center" vertical="center" wrapText="1"/>
    </xf>
    <xf numFmtId="0" fontId="47" fillId="0" borderId="33" xfId="50" applyFont="1" applyBorder="1" applyAlignment="1">
      <alignment horizontal="center" vertical="center"/>
    </xf>
    <xf numFmtId="0" fontId="44" fillId="0" borderId="23" xfId="50" applyFont="1" applyBorder="1" applyAlignment="1">
      <alignment horizontal="center" vertical="center" wrapText="1"/>
    </xf>
    <xf numFmtId="0" fontId="44" fillId="0" borderId="24" xfId="50" applyFont="1" applyBorder="1" applyAlignment="1">
      <alignment horizontal="center" vertical="center"/>
    </xf>
    <xf numFmtId="0" fontId="44" fillId="0" borderId="25" xfId="50" applyFont="1" applyBorder="1" applyAlignment="1">
      <alignment horizontal="center" vertical="center"/>
    </xf>
    <xf numFmtId="0" fontId="44" fillId="0" borderId="29" xfId="50" applyFont="1" applyBorder="1" applyAlignment="1">
      <alignment horizontal="center" vertical="center" wrapText="1"/>
    </xf>
    <xf numFmtId="0" fontId="44" fillId="0" borderId="31" xfId="50" applyFont="1" applyBorder="1" applyAlignment="1">
      <alignment horizontal="center" vertical="center" wrapText="1"/>
    </xf>
    <xf numFmtId="0" fontId="44" fillId="0" borderId="12" xfId="50" applyFont="1" applyBorder="1" applyAlignment="1">
      <alignment horizontal="center" vertical="center" wrapText="1"/>
    </xf>
    <xf numFmtId="0" fontId="44" fillId="0" borderId="13" xfId="50" applyFont="1" applyBorder="1" applyAlignment="1">
      <alignment horizontal="center" vertical="center" wrapText="1"/>
    </xf>
    <xf numFmtId="0" fontId="44" fillId="0" borderId="33" xfId="50" applyFont="1" applyBorder="1" applyAlignment="1">
      <alignment horizontal="center" vertical="center" wrapText="1"/>
    </xf>
    <xf numFmtId="0" fontId="44" fillId="0" borderId="32" xfId="50" applyFont="1" applyBorder="1" applyAlignment="1">
      <alignment horizontal="center" vertical="center" wrapText="1"/>
    </xf>
    <xf numFmtId="0" fontId="44" fillId="0" borderId="23" xfId="50" applyFont="1" applyBorder="1" applyAlignment="1">
      <alignment horizontal="center" vertical="center"/>
    </xf>
    <xf numFmtId="0" fontId="44" fillId="0" borderId="12" xfId="50" applyFont="1" applyBorder="1" applyAlignment="1">
      <alignment horizontal="center" vertical="center"/>
    </xf>
    <xf numFmtId="0" fontId="44" fillId="0" borderId="33" xfId="50" applyFont="1" applyBorder="1" applyAlignment="1">
      <alignment horizontal="center" vertical="center"/>
    </xf>
    <xf numFmtId="0" fontId="23" fillId="0" borderId="0" xfId="50" applyFont="1" applyBorder="1" applyAlignment="1">
      <alignment horizontal="center" vertical="center"/>
    </xf>
    <xf numFmtId="176" fontId="44" fillId="0" borderId="0" xfId="39" applyNumberFormat="1" applyFont="1" applyBorder="1" applyAlignment="1">
      <alignment horizontal="right" vertical="center"/>
    </xf>
    <xf numFmtId="0" fontId="44" fillId="0" borderId="0" xfId="50" applyFont="1" applyBorder="1" applyAlignment="1">
      <alignment horizontal="distributed" vertical="center" justifyLastLine="1"/>
    </xf>
    <xf numFmtId="0" fontId="44" fillId="0" borderId="31" xfId="50" applyFont="1" applyBorder="1" applyAlignment="1">
      <alignment horizontal="center" vertical="center"/>
    </xf>
    <xf numFmtId="0" fontId="44" fillId="0" borderId="13" xfId="50" applyFont="1" applyBorder="1" applyAlignment="1">
      <alignment horizontal="center" vertical="center"/>
    </xf>
    <xf numFmtId="0" fontId="44" fillId="0" borderId="32" xfId="50" applyFont="1" applyBorder="1" applyAlignment="1">
      <alignment horizontal="center" vertical="center"/>
    </xf>
    <xf numFmtId="0" fontId="44" fillId="0" borderId="23" xfId="50" applyFont="1" applyBorder="1" applyAlignment="1">
      <alignment horizontal="center" vertical="center" wrapText="1" shrinkToFit="1"/>
    </xf>
    <xf numFmtId="0" fontId="44" fillId="0" borderId="24" xfId="50" applyFont="1" applyBorder="1" applyAlignment="1">
      <alignment horizontal="center" vertical="center" wrapText="1" shrinkToFit="1"/>
    </xf>
    <xf numFmtId="0" fontId="44" fillId="0" borderId="25" xfId="50" applyFont="1" applyBorder="1" applyAlignment="1">
      <alignment horizontal="center" vertical="center" wrapText="1" shrinkToFit="1"/>
    </xf>
    <xf numFmtId="0" fontId="23" fillId="0" borderId="0" xfId="50" applyFont="1" applyBorder="1" applyAlignment="1">
      <alignment horizontal="right" vertical="center"/>
    </xf>
    <xf numFmtId="176" fontId="44" fillId="0" borderId="0" xfId="39" applyNumberFormat="1" applyFont="1" applyBorder="1" applyAlignment="1">
      <alignment horizontal="center" vertical="center"/>
    </xf>
    <xf numFmtId="0" fontId="48" fillId="0" borderId="0" xfId="50" applyFont="1" applyBorder="1" applyAlignment="1">
      <alignment horizontal="right" vertical="center"/>
    </xf>
    <xf numFmtId="176" fontId="68" fillId="0" borderId="0" xfId="50" applyNumberFormat="1" applyFont="1" applyBorder="1" applyAlignment="1" applyProtection="1">
      <alignment horizontal="center" vertical="center"/>
      <protection locked="0"/>
    </xf>
    <xf numFmtId="176" fontId="68" fillId="0" borderId="0" xfId="39" applyNumberFormat="1" applyFont="1" applyBorder="1" applyAlignment="1" applyProtection="1">
      <alignment horizontal="right" vertical="center"/>
      <protection locked="0"/>
    </xf>
    <xf numFmtId="176" fontId="44" fillId="0" borderId="0" xfId="39" applyNumberFormat="1" applyFont="1" applyBorder="1" applyAlignment="1" applyProtection="1">
      <alignment horizontal="right" vertical="center"/>
      <protection locked="0"/>
    </xf>
    <xf numFmtId="0" fontId="23" fillId="0" borderId="0" xfId="50" applyFont="1" applyBorder="1" applyAlignment="1">
      <alignment horizontal="distributed" vertical="center"/>
    </xf>
    <xf numFmtId="176" fontId="71" fillId="0" borderId="0" xfId="39" applyNumberFormat="1" applyFont="1" applyFill="1" applyBorder="1" applyAlignment="1" applyProtection="1">
      <alignment horizontal="right" vertical="center"/>
      <protection locked="0"/>
    </xf>
    <xf numFmtId="176" fontId="71" fillId="0" borderId="0" xfId="39" applyNumberFormat="1" applyFont="1" applyBorder="1" applyAlignment="1" applyProtection="1">
      <alignment horizontal="right" vertical="center"/>
      <protection locked="0"/>
    </xf>
    <xf numFmtId="0" fontId="44" fillId="0" borderId="0" xfId="50" applyFont="1" applyBorder="1" applyAlignment="1">
      <alignment horizontal="distributed" vertical="center"/>
    </xf>
    <xf numFmtId="0" fontId="44" fillId="0" borderId="0" xfId="50" applyFont="1" applyAlignment="1"/>
    <xf numFmtId="0" fontId="44" fillId="0" borderId="0" xfId="50" applyFont="1" applyAlignment="1">
      <alignment horizontal="center" vertical="center"/>
    </xf>
    <xf numFmtId="0" fontId="23" fillId="0" borderId="0" xfId="50" applyFont="1" applyBorder="1" applyAlignment="1"/>
    <xf numFmtId="0" fontId="59" fillId="0" borderId="29" xfId="50" applyFont="1" applyFill="1" applyBorder="1" applyAlignment="1">
      <alignment horizontal="center" vertical="center"/>
    </xf>
    <xf numFmtId="0" fontId="59" fillId="0" borderId="31" xfId="50" applyFont="1" applyFill="1" applyBorder="1" applyAlignment="1">
      <alignment horizontal="center" vertical="center"/>
    </xf>
    <xf numFmtId="0" fontId="59" fillId="0" borderId="33" xfId="50" applyFont="1" applyFill="1" applyBorder="1" applyAlignment="1">
      <alignment horizontal="center" vertical="center"/>
    </xf>
    <xf numFmtId="0" fontId="59" fillId="0" borderId="32" xfId="50" applyFont="1" applyFill="1" applyBorder="1" applyAlignment="1">
      <alignment horizontal="center" vertical="center"/>
    </xf>
    <xf numFmtId="0" fontId="59" fillId="0" borderId="29" xfId="50" applyFont="1" applyFill="1" applyBorder="1" applyAlignment="1">
      <alignment horizontal="center"/>
    </xf>
    <xf numFmtId="0" fontId="59" fillId="0" borderId="31" xfId="50" applyFont="1" applyFill="1" applyBorder="1" applyAlignment="1">
      <alignment horizontal="center"/>
    </xf>
    <xf numFmtId="0" fontId="59" fillId="0" borderId="23" xfId="50" applyFont="1" applyFill="1" applyBorder="1" applyAlignment="1">
      <alignment horizontal="center" vertical="center"/>
    </xf>
    <xf numFmtId="0" fontId="59" fillId="0" borderId="25" xfId="50" applyFont="1" applyFill="1" applyBorder="1" applyAlignment="1">
      <alignment horizontal="center" vertical="center"/>
    </xf>
    <xf numFmtId="0" fontId="59" fillId="0" borderId="15" xfId="50" applyFont="1" applyFill="1" applyBorder="1" applyAlignment="1">
      <alignment horizontal="center" vertical="center"/>
    </xf>
    <xf numFmtId="0" fontId="59" fillId="0" borderId="18" xfId="50" applyFont="1" applyFill="1" applyBorder="1" applyAlignment="1">
      <alignment horizontal="center" vertical="center"/>
    </xf>
    <xf numFmtId="0" fontId="59" fillId="0" borderId="33" xfId="50" applyFont="1" applyFill="1" applyBorder="1" applyAlignment="1">
      <alignment horizontal="center" vertical="top"/>
    </xf>
    <xf numFmtId="0" fontId="59" fillId="0" borderId="32" xfId="50" applyFont="1" applyFill="1" applyBorder="1" applyAlignment="1">
      <alignment horizontal="center" vertical="top"/>
    </xf>
    <xf numFmtId="0" fontId="59" fillId="0" borderId="34" xfId="50" applyFont="1" applyBorder="1" applyAlignment="1">
      <alignment horizontal="distributed" vertical="center"/>
    </xf>
    <xf numFmtId="176" fontId="23" fillId="0" borderId="12" xfId="50" applyNumberFormat="1" applyFont="1" applyFill="1" applyBorder="1" applyAlignment="1" applyProtection="1">
      <alignment horizontal="center"/>
    </xf>
    <xf numFmtId="176" fontId="23" fillId="0" borderId="0" xfId="50" applyNumberFormat="1" applyFont="1" applyFill="1" applyBorder="1" applyAlignment="1" applyProtection="1">
      <alignment horizontal="center"/>
    </xf>
    <xf numFmtId="0" fontId="76" fillId="0" borderId="0" xfId="50" applyFont="1" applyFill="1" applyBorder="1" applyAlignment="1">
      <alignment horizontal="distributed" vertical="center"/>
    </xf>
    <xf numFmtId="0" fontId="59" fillId="0" borderId="0" xfId="50" applyFont="1" applyFill="1" applyBorder="1" applyAlignment="1">
      <alignment horizontal="distributed" vertical="center"/>
    </xf>
    <xf numFmtId="176" fontId="23" fillId="0" borderId="12" xfId="50" applyNumberFormat="1" applyFont="1" applyFill="1" applyBorder="1" applyAlignment="1" applyProtection="1">
      <alignment horizontal="center" vertical="center"/>
      <protection locked="0"/>
    </xf>
    <xf numFmtId="176" fontId="23" fillId="0" borderId="0" xfId="50" applyNumberFormat="1" applyFont="1" applyFill="1" applyBorder="1" applyAlignment="1" applyProtection="1">
      <alignment horizontal="center" vertical="center"/>
      <protection locked="0"/>
    </xf>
    <xf numFmtId="0" fontId="23" fillId="0" borderId="0" xfId="50" applyFont="1" applyFill="1" applyBorder="1" applyAlignment="1">
      <alignment horizontal="distributed" vertical="center"/>
    </xf>
    <xf numFmtId="0" fontId="77" fillId="0" borderId="0" xfId="50" applyFont="1" applyFill="1" applyBorder="1" applyAlignment="1">
      <alignment horizontal="distributed" vertical="center"/>
    </xf>
    <xf numFmtId="0" fontId="48" fillId="0" borderId="0" xfId="50" applyFont="1" applyFill="1" applyBorder="1" applyAlignment="1">
      <alignment horizontal="distributed" vertical="center"/>
    </xf>
    <xf numFmtId="176" fontId="48" fillId="0" borderId="12" xfId="50" applyNumberFormat="1" applyFont="1" applyFill="1" applyBorder="1" applyAlignment="1" applyProtection="1">
      <alignment horizontal="center" vertical="center"/>
      <protection locked="0"/>
    </xf>
    <xf numFmtId="176" fontId="48" fillId="0" borderId="0" xfId="50" applyNumberFormat="1" applyFont="1" applyFill="1" applyBorder="1" applyAlignment="1" applyProtection="1">
      <alignment horizontal="center" vertical="center"/>
      <protection locked="0"/>
    </xf>
    <xf numFmtId="176" fontId="23" fillId="0" borderId="12" xfId="50" applyNumberFormat="1" applyFont="1" applyFill="1" applyBorder="1" applyAlignment="1" applyProtection="1">
      <alignment horizontal="right" vertical="center"/>
      <protection locked="0"/>
    </xf>
    <xf numFmtId="176" fontId="23" fillId="0" borderId="0" xfId="50" applyNumberFormat="1" applyFont="1" applyFill="1" applyBorder="1" applyAlignment="1" applyProtection="1">
      <alignment horizontal="right" vertical="center"/>
      <protection locked="0"/>
    </xf>
    <xf numFmtId="176" fontId="23" fillId="0" borderId="0" xfId="50" applyNumberFormat="1" applyFont="1" applyFill="1" applyAlignment="1" applyProtection="1">
      <alignment horizontal="right" vertical="center"/>
      <protection locked="0"/>
    </xf>
    <xf numFmtId="41" fontId="23" fillId="0" borderId="12" xfId="50" applyNumberFormat="1" applyFont="1" applyFill="1" applyBorder="1" applyAlignment="1" applyProtection="1">
      <alignment horizontal="right" vertical="center"/>
      <protection locked="0"/>
    </xf>
    <xf numFmtId="41" fontId="23" fillId="0" borderId="0" xfId="50" applyNumberFormat="1" applyFont="1" applyFill="1" applyAlignment="1" applyProtection="1">
      <alignment horizontal="right" vertical="center"/>
      <protection locked="0"/>
    </xf>
    <xf numFmtId="176" fontId="23" fillId="0" borderId="0" xfId="50" applyNumberFormat="1" applyFont="1" applyFill="1" applyBorder="1" applyAlignment="1" applyProtection="1">
      <alignment horizontal="center" vertical="center"/>
    </xf>
    <xf numFmtId="0" fontId="59" fillId="0" borderId="29" xfId="50" applyFont="1" applyFill="1" applyBorder="1" applyAlignment="1">
      <alignment horizontal="center" wrapText="1"/>
    </xf>
    <xf numFmtId="0" fontId="59" fillId="0" borderId="31" xfId="50" applyFont="1" applyFill="1" applyBorder="1" applyAlignment="1">
      <alignment horizontal="center" wrapText="1"/>
    </xf>
    <xf numFmtId="176" fontId="48" fillId="0" borderId="0" xfId="50" applyNumberFormat="1" applyFont="1" applyFill="1" applyBorder="1" applyAlignment="1" applyProtection="1">
      <alignment horizontal="right" vertical="center"/>
      <protection locked="0"/>
    </xf>
    <xf numFmtId="0" fontId="21" fillId="0" borderId="20" xfId="50" applyFont="1" applyBorder="1" applyAlignment="1">
      <alignment horizontal="center" vertical="center" wrapText="1"/>
    </xf>
    <xf numFmtId="0" fontId="21" fillId="0" borderId="24" xfId="50" applyFont="1" applyBorder="1" applyAlignment="1">
      <alignment horizontal="center" vertical="center"/>
    </xf>
    <xf numFmtId="0" fontId="21" fillId="0" borderId="25" xfId="50" applyFont="1" applyBorder="1" applyAlignment="1">
      <alignment horizontal="center" vertical="center"/>
    </xf>
    <xf numFmtId="0" fontId="21" fillId="0" borderId="20" xfId="50" applyFont="1" applyBorder="1" applyAlignment="1">
      <alignment horizontal="distributed" vertical="center" justifyLastLine="1"/>
    </xf>
    <xf numFmtId="0" fontId="21" fillId="0" borderId="24" xfId="50" applyFont="1" applyBorder="1" applyAlignment="1">
      <alignment horizontal="distributed" vertical="center" justifyLastLine="1"/>
    </xf>
    <xf numFmtId="0" fontId="21" fillId="0" borderId="21" xfId="50" applyFont="1" applyBorder="1" applyAlignment="1">
      <alignment horizontal="distributed" vertical="center" justifyLastLine="1"/>
    </xf>
    <xf numFmtId="0" fontId="21" fillId="0" borderId="12" xfId="50" applyFont="1" applyBorder="1" applyAlignment="1">
      <alignment horizontal="distributed" vertical="center" justifyLastLine="1"/>
    </xf>
    <xf numFmtId="0" fontId="21" fillId="0" borderId="0" xfId="50" applyFont="1" applyAlignment="1">
      <alignment vertical="center"/>
    </xf>
    <xf numFmtId="0" fontId="21" fillId="0" borderId="18" xfId="50" applyFont="1" applyBorder="1" applyAlignment="1">
      <alignment vertical="center"/>
    </xf>
    <xf numFmtId="0" fontId="21" fillId="0" borderId="0" xfId="50" applyFont="1" applyBorder="1" applyAlignment="1">
      <alignment horizontal="distributed" vertical="center" justifyLastLine="1"/>
    </xf>
    <xf numFmtId="0" fontId="21" fillId="0" borderId="16" xfId="50" applyFont="1" applyBorder="1" applyAlignment="1">
      <alignment horizontal="distributed" vertical="center" justifyLastLine="1"/>
    </xf>
    <xf numFmtId="0" fontId="21" fillId="0" borderId="30" xfId="50" applyFont="1" applyBorder="1" applyAlignment="1">
      <alignment horizontal="distributed" vertical="center" justifyLastLine="1"/>
    </xf>
    <xf numFmtId="0" fontId="21" fillId="0" borderId="17" xfId="50" applyFont="1" applyBorder="1" applyAlignment="1">
      <alignment horizontal="distributed" vertical="center" justifyLastLine="1"/>
    </xf>
    <xf numFmtId="0" fontId="21" fillId="0" borderId="13" xfId="50" applyFont="1" applyBorder="1" applyAlignment="1">
      <alignment horizontal="distributed" vertical="center" justifyLastLine="1"/>
    </xf>
    <xf numFmtId="0" fontId="59" fillId="0" borderId="0" xfId="50" applyFont="1" applyAlignment="1">
      <alignment horizontal="left" vertical="top" wrapText="1"/>
    </xf>
    <xf numFmtId="0" fontId="23" fillId="0" borderId="15" xfId="50" applyFont="1" applyBorder="1" applyAlignment="1">
      <alignment horizontal="center" vertical="center" wrapText="1" justifyLastLine="1"/>
    </xf>
    <xf numFmtId="0" fontId="23" fillId="0" borderId="31" xfId="50" applyFont="1" applyBorder="1" applyAlignment="1">
      <alignment horizontal="center" vertical="center" wrapText="1" justifyLastLine="1"/>
    </xf>
    <xf numFmtId="0" fontId="23" fillId="0" borderId="0" xfId="50" applyFont="1" applyBorder="1" applyAlignment="1">
      <alignment horizontal="center" vertical="center" wrapText="1" justifyLastLine="1"/>
    </xf>
    <xf numFmtId="0" fontId="23" fillId="0" borderId="13" xfId="50" applyFont="1" applyBorder="1" applyAlignment="1">
      <alignment horizontal="center" vertical="center" wrapText="1" justifyLastLine="1"/>
    </xf>
    <xf numFmtId="0" fontId="23" fillId="0" borderId="18" xfId="50" applyFont="1" applyBorder="1" applyAlignment="1">
      <alignment horizontal="center" vertical="center" wrapText="1" justifyLastLine="1"/>
    </xf>
    <xf numFmtId="0" fontId="23" fillId="0" borderId="32" xfId="50" applyFont="1" applyBorder="1" applyAlignment="1">
      <alignment horizontal="center" vertical="center" wrapText="1" justifyLastLine="1"/>
    </xf>
    <xf numFmtId="0" fontId="23" fillId="0" borderId="26" xfId="50" applyFont="1" applyBorder="1" applyAlignment="1">
      <alignment horizontal="center" vertical="center" justifyLastLine="1"/>
    </xf>
    <xf numFmtId="0" fontId="23" fillId="0" borderId="27" xfId="50" applyFont="1" applyBorder="1" applyAlignment="1">
      <alignment horizontal="center" vertical="center" justifyLastLine="1"/>
    </xf>
    <xf numFmtId="0" fontId="23" fillId="0" borderId="28" xfId="50" applyFont="1" applyBorder="1" applyAlignment="1">
      <alignment horizontal="center" vertical="center" justifyLastLine="1"/>
    </xf>
    <xf numFmtId="0" fontId="23" fillId="0" borderId="20" xfId="50" applyFont="1" applyBorder="1" applyAlignment="1">
      <alignment horizontal="center" vertical="center" shrinkToFit="1"/>
    </xf>
    <xf numFmtId="0" fontId="23" fillId="0" borderId="25" xfId="50" applyFont="1" applyBorder="1" applyAlignment="1">
      <alignment horizontal="center" vertical="center" shrinkToFit="1"/>
    </xf>
    <xf numFmtId="0" fontId="51" fillId="0" borderId="20" xfId="50" applyFont="1" applyBorder="1" applyAlignment="1">
      <alignment horizontal="center" vertical="center" wrapText="1"/>
    </xf>
    <xf numFmtId="0" fontId="51" fillId="0" borderId="25" xfId="50" applyFont="1" applyBorder="1" applyAlignment="1">
      <alignment horizontal="center" vertical="center" wrapText="1"/>
    </xf>
    <xf numFmtId="0" fontId="44" fillId="0" borderId="0" xfId="50" applyFont="1" applyBorder="1" applyAlignment="1" applyProtection="1">
      <alignment horizontal="right" vertical="center"/>
    </xf>
    <xf numFmtId="0" fontId="68" fillId="0" borderId="0" xfId="50" applyFont="1" applyBorder="1" applyAlignment="1" applyProtection="1">
      <alignment horizontal="right" vertical="center"/>
    </xf>
    <xf numFmtId="0" fontId="51" fillId="0" borderId="21" xfId="50" applyFont="1" applyBorder="1" applyAlignment="1">
      <alignment horizontal="center" vertical="center" wrapText="1"/>
    </xf>
    <xf numFmtId="0" fontId="51" fillId="0" borderId="33" xfId="50" applyFont="1" applyBorder="1" applyAlignment="1">
      <alignment horizontal="center" vertical="center" wrapText="1"/>
    </xf>
    <xf numFmtId="0" fontId="21" fillId="0" borderId="26" xfId="56" applyFont="1" applyBorder="1" applyAlignment="1">
      <alignment horizontal="center" vertical="center"/>
    </xf>
    <xf numFmtId="0" fontId="21" fillId="0" borderId="27" xfId="56" applyFont="1" applyBorder="1" applyAlignment="1">
      <alignment horizontal="center" vertical="center"/>
    </xf>
    <xf numFmtId="0" fontId="21" fillId="0" borderId="15" xfId="56" applyFont="1" applyBorder="1" applyAlignment="1">
      <alignment horizontal="distributed" vertical="center" justifyLastLine="1"/>
    </xf>
    <xf numFmtId="0" fontId="21" fillId="0" borderId="18" xfId="56" applyFont="1" applyBorder="1" applyAlignment="1">
      <alignment horizontal="distributed" vertical="center" justifyLastLine="1"/>
    </xf>
    <xf numFmtId="0" fontId="21" fillId="0" borderId="28" xfId="56" applyFont="1" applyBorder="1" applyAlignment="1">
      <alignment horizontal="center" vertical="center"/>
    </xf>
    <xf numFmtId="0" fontId="21" fillId="0" borderId="29" xfId="50" applyFont="1" applyBorder="1" applyAlignment="1">
      <alignment horizontal="center" vertical="center"/>
    </xf>
    <xf numFmtId="0" fontId="21" fillId="0" borderId="33" xfId="50" applyFont="1" applyBorder="1" applyAlignment="1">
      <alignment horizontal="center" vertical="center"/>
    </xf>
    <xf numFmtId="0" fontId="21" fillId="0" borderId="29" xfId="50" applyFont="1" applyBorder="1" applyAlignment="1">
      <alignment horizontal="center" vertical="center" wrapText="1"/>
    </xf>
    <xf numFmtId="0" fontId="21" fillId="0" borderId="31" xfId="50" applyFont="1" applyBorder="1" applyAlignment="1">
      <alignment horizontal="center" vertical="center" wrapText="1"/>
    </xf>
    <xf numFmtId="0" fontId="21" fillId="0" borderId="33" xfId="50" applyFont="1" applyBorder="1" applyAlignment="1">
      <alignment horizontal="center" vertical="center" wrapText="1"/>
    </xf>
    <xf numFmtId="0" fontId="21" fillId="0" borderId="32" xfId="50" applyFont="1" applyBorder="1" applyAlignment="1">
      <alignment horizontal="center" vertical="center" wrapText="1"/>
    </xf>
    <xf numFmtId="0" fontId="21" fillId="0" borderId="18" xfId="50" applyFont="1" applyBorder="1" applyAlignment="1">
      <alignment horizontal="center" vertical="center" wrapText="1"/>
    </xf>
    <xf numFmtId="0" fontId="21" fillId="0" borderId="29" xfId="50" applyFont="1" applyBorder="1" applyAlignment="1">
      <alignment horizontal="center" vertical="center" shrinkToFit="1"/>
    </xf>
    <xf numFmtId="0" fontId="21" fillId="0" borderId="31" xfId="50" applyFont="1" applyBorder="1" applyAlignment="1">
      <alignment horizontal="center" vertical="center" shrinkToFit="1"/>
    </xf>
    <xf numFmtId="0" fontId="21" fillId="0" borderId="33" xfId="50" applyFont="1" applyBorder="1" applyAlignment="1">
      <alignment horizontal="center" vertical="center" shrinkToFit="1"/>
    </xf>
    <xf numFmtId="0" fontId="21" fillId="0" borderId="32" xfId="50" applyFont="1" applyBorder="1" applyAlignment="1">
      <alignment horizontal="center" vertical="center" shrinkToFit="1"/>
    </xf>
    <xf numFmtId="0" fontId="23" fillId="0" borderId="0" xfId="50" applyFont="1" applyBorder="1" applyAlignment="1">
      <alignment horizontal="center" vertical="center" wrapText="1"/>
    </xf>
    <xf numFmtId="0" fontId="44" fillId="0" borderId="26" xfId="50" applyFont="1" applyBorder="1" applyAlignment="1">
      <alignment horizontal="center" vertical="center"/>
    </xf>
    <xf numFmtId="0" fontId="44" fillId="0" borderId="27" xfId="50" applyFont="1" applyBorder="1" applyAlignment="1">
      <alignment horizontal="center" vertical="center"/>
    </xf>
    <xf numFmtId="0" fontId="44" fillId="0" borderId="28" xfId="50" applyFont="1" applyBorder="1" applyAlignment="1">
      <alignment horizontal="center" vertical="center"/>
    </xf>
    <xf numFmtId="0" fontId="44" fillId="0" borderId="15" xfId="50" applyFont="1" applyBorder="1" applyAlignment="1">
      <alignment horizontal="center" vertical="center" wrapText="1"/>
    </xf>
    <xf numFmtId="0" fontId="44" fillId="0" borderId="18" xfId="50" applyFont="1" applyBorder="1" applyAlignment="1">
      <alignment horizontal="center" vertical="center" wrapText="1"/>
    </xf>
    <xf numFmtId="0" fontId="71" fillId="0" borderId="26" xfId="50" applyFont="1" applyBorder="1" applyAlignment="1">
      <alignment horizontal="center" vertical="center" wrapText="1"/>
    </xf>
    <xf numFmtId="0" fontId="71" fillId="0" borderId="27" xfId="50" applyFont="1" applyBorder="1" applyAlignment="1">
      <alignment horizontal="center" vertical="center" wrapText="1"/>
    </xf>
    <xf numFmtId="0" fontId="44" fillId="0" borderId="16" xfId="50" applyFont="1" applyBorder="1" applyAlignment="1">
      <alignment horizontal="center" vertical="center" wrapText="1"/>
    </xf>
    <xf numFmtId="0" fontId="44" fillId="0" borderId="17" xfId="50" applyFont="1" applyBorder="1" applyAlignment="1">
      <alignment horizontal="center" vertical="center" wrapText="1"/>
    </xf>
    <xf numFmtId="0" fontId="71" fillId="0" borderId="16" xfId="50" applyFont="1" applyBorder="1" applyAlignment="1">
      <alignment horizontal="center" vertical="center" wrapText="1"/>
    </xf>
    <xf numFmtId="0" fontId="71" fillId="0" borderId="30" xfId="50" applyFont="1" applyBorder="1" applyAlignment="1">
      <alignment horizontal="center" vertical="center" wrapText="1"/>
    </xf>
    <xf numFmtId="176" fontId="21" fillId="0" borderId="0" xfId="50" applyNumberFormat="1" applyFont="1" applyFill="1" applyBorder="1" applyAlignment="1" applyProtection="1">
      <alignment horizontal="center" vertical="center"/>
    </xf>
    <xf numFmtId="0" fontId="21" fillId="0" borderId="13" xfId="50" applyFont="1" applyFill="1" applyBorder="1" applyAlignment="1">
      <alignment horizontal="center" vertical="center"/>
    </xf>
    <xf numFmtId="176" fontId="26" fillId="0" borderId="0" xfId="50" applyNumberFormat="1" applyFont="1" applyAlignment="1" applyProtection="1">
      <alignment horizontal="center" vertical="center"/>
      <protection locked="0"/>
    </xf>
    <xf numFmtId="0" fontId="26" fillId="0" borderId="13" xfId="50" applyFont="1" applyBorder="1" applyAlignment="1">
      <alignment horizontal="center" vertical="center"/>
    </xf>
    <xf numFmtId="0" fontId="21" fillId="0" borderId="23" xfId="57" applyFont="1" applyBorder="1" applyAlignment="1">
      <alignment horizontal="center" vertical="center"/>
    </xf>
    <xf numFmtId="0" fontId="21" fillId="0" borderId="25" xfId="57" applyFont="1" applyBorder="1" applyAlignment="1">
      <alignment horizontal="center"/>
    </xf>
    <xf numFmtId="0" fontId="21" fillId="0" borderId="29" xfId="57" applyFont="1" applyBorder="1" applyAlignment="1">
      <alignment horizontal="center" vertical="center"/>
    </xf>
    <xf numFmtId="0" fontId="21" fillId="0" borderId="33" xfId="57" applyFont="1" applyBorder="1" applyAlignment="1">
      <alignment horizontal="center"/>
    </xf>
    <xf numFmtId="0" fontId="21" fillId="0" borderId="15" xfId="57" applyFont="1" applyBorder="1" applyAlignment="1">
      <alignment horizontal="center" vertical="center"/>
    </xf>
    <xf numFmtId="0" fontId="21" fillId="0" borderId="31" xfId="57" applyFont="1" applyBorder="1" applyAlignment="1">
      <alignment horizontal="center" vertical="center"/>
    </xf>
    <xf numFmtId="0" fontId="21" fillId="0" borderId="18" xfId="57" applyFont="1" applyBorder="1" applyAlignment="1">
      <alignment horizontal="center" vertical="center"/>
    </xf>
    <xf numFmtId="0" fontId="21" fillId="0" borderId="32" xfId="57" applyFont="1" applyBorder="1" applyAlignment="1">
      <alignment horizontal="center" vertical="center"/>
    </xf>
    <xf numFmtId="0" fontId="21" fillId="0" borderId="10" xfId="57" applyFont="1" applyBorder="1" applyAlignment="1">
      <alignment horizontal="left" vertical="center" wrapText="1"/>
    </xf>
    <xf numFmtId="0" fontId="21" fillId="0" borderId="35" xfId="54" applyFont="1" applyBorder="1" applyAlignment="1">
      <alignment horizontal="center" vertical="center"/>
    </xf>
    <xf numFmtId="0" fontId="21" fillId="0" borderId="26" xfId="54" applyFont="1" applyBorder="1" applyAlignment="1">
      <alignment horizontal="center" vertical="center"/>
    </xf>
    <xf numFmtId="0" fontId="83" fillId="0" borderId="0" xfId="50" applyFont="1" applyAlignment="1">
      <alignment horizontal="right" vertical="center"/>
    </xf>
    <xf numFmtId="0" fontId="60" fillId="0" borderId="0" xfId="50" applyFont="1" applyAlignment="1">
      <alignment horizontal="right" vertical="center"/>
    </xf>
    <xf numFmtId="0" fontId="21" fillId="0" borderId="23" xfId="50" applyFont="1" applyBorder="1" applyAlignment="1">
      <alignment horizontal="center" vertical="center"/>
    </xf>
    <xf numFmtId="0" fontId="21" fillId="0" borderId="23" xfId="50" applyFont="1" applyBorder="1" applyAlignment="1">
      <alignment horizontal="center" vertical="center" wrapText="1"/>
    </xf>
    <xf numFmtId="0" fontId="21" fillId="0" borderId="29" xfId="50" applyFont="1" applyBorder="1" applyAlignment="1">
      <alignment horizontal="center" vertical="center" wrapText="1" justifyLastLine="1"/>
    </xf>
    <xf numFmtId="0" fontId="21" fillId="0" borderId="12" xfId="50" applyFont="1" applyBorder="1" applyAlignment="1">
      <alignment horizontal="center" vertical="center" wrapText="1" justifyLastLine="1"/>
    </xf>
    <xf numFmtId="0" fontId="21" fillId="0" borderId="33" xfId="50" applyFont="1" applyBorder="1" applyAlignment="1">
      <alignment horizontal="center" vertical="center" wrapText="1" justifyLastLine="1"/>
    </xf>
    <xf numFmtId="0" fontId="21" fillId="0" borderId="20" xfId="50" applyFont="1" applyBorder="1" applyAlignment="1">
      <alignment horizontal="distributed" vertical="center" wrapText="1" justifyLastLine="1"/>
    </xf>
    <xf numFmtId="0" fontId="21" fillId="0" borderId="25" xfId="50" applyFont="1" applyBorder="1" applyAlignment="1">
      <alignment horizontal="distributed" vertical="center" wrapText="1" justifyLastLine="1"/>
    </xf>
    <xf numFmtId="0" fontId="21" fillId="0" borderId="23" xfId="50" applyFont="1" applyBorder="1" applyAlignment="1">
      <alignment horizontal="distributed" vertical="center" wrapText="1" justifyLastLine="1"/>
    </xf>
    <xf numFmtId="0" fontId="21" fillId="0" borderId="24" xfId="50" applyFont="1" applyBorder="1" applyAlignment="1">
      <alignment horizontal="distributed" vertical="center" wrapText="1" justifyLastLine="1"/>
    </xf>
    <xf numFmtId="0" fontId="21" fillId="0" borderId="26" xfId="50" applyFont="1" applyBorder="1" applyAlignment="1">
      <alignment horizontal="distributed" vertical="center" wrapText="1" justifyLastLine="1"/>
    </xf>
    <xf numFmtId="0" fontId="21" fillId="0" borderId="27" xfId="50" applyFont="1" applyBorder="1" applyAlignment="1">
      <alignment horizontal="distributed" vertical="center" wrapText="1" justifyLastLine="1"/>
    </xf>
    <xf numFmtId="0" fontId="21" fillId="0" borderId="28" xfId="50" applyFont="1" applyBorder="1" applyAlignment="1">
      <alignment horizontal="distributed" vertical="center" wrapText="1" justifyLastLine="1"/>
    </xf>
    <xf numFmtId="0" fontId="21" fillId="0" borderId="26" xfId="50" applyFont="1" applyBorder="1" applyAlignment="1">
      <alignment horizontal="center" vertical="center" justifyLastLine="1"/>
    </xf>
    <xf numFmtId="0" fontId="21" fillId="0" borderId="28" xfId="50" applyFont="1" applyBorder="1" applyAlignment="1">
      <alignment horizontal="center" vertical="center" justifyLastLine="1"/>
    </xf>
    <xf numFmtId="0" fontId="21" fillId="0" borderId="23" xfId="50" applyFont="1" applyBorder="1" applyAlignment="1">
      <alignment horizontal="center" vertical="center" wrapText="1" justifyLastLine="1"/>
    </xf>
    <xf numFmtId="0" fontId="21" fillId="0" borderId="24" xfId="50" applyFont="1" applyBorder="1" applyAlignment="1">
      <alignment horizontal="center" vertical="center" wrapText="1" justifyLastLine="1"/>
    </xf>
    <xf numFmtId="0" fontId="21" fillId="0" borderId="25" xfId="50" applyFont="1" applyBorder="1" applyAlignment="1">
      <alignment horizontal="center" vertical="center" wrapText="1" justifyLastLine="1"/>
    </xf>
    <xf numFmtId="0" fontId="22" fillId="0" borderId="29" xfId="50" applyFont="1" applyBorder="1" applyAlignment="1">
      <alignment horizontal="center" vertical="center" wrapText="1" justifyLastLine="1"/>
    </xf>
    <xf numFmtId="0" fontId="22" fillId="0" borderId="12" xfId="50" applyFont="1" applyBorder="1" applyAlignment="1">
      <alignment horizontal="center" vertical="center" wrapText="1" justifyLastLine="1"/>
    </xf>
    <xf numFmtId="0" fontId="22" fillId="0" borderId="33" xfId="50" applyFont="1" applyBorder="1" applyAlignment="1">
      <alignment horizontal="center" vertical="center" wrapText="1" justifyLastLine="1"/>
    </xf>
    <xf numFmtId="0" fontId="22" fillId="0" borderId="21" xfId="50" applyFont="1" applyBorder="1" applyAlignment="1">
      <alignment horizontal="distributed" vertical="center" wrapText="1" justifyLastLine="1"/>
    </xf>
    <xf numFmtId="0" fontId="22" fillId="0" borderId="22" xfId="50" applyFont="1" applyBorder="1" applyAlignment="1">
      <alignment horizontal="distributed" vertical="center" wrapText="1" justifyLastLine="1"/>
    </xf>
    <xf numFmtId="0" fontId="22" fillId="0" borderId="33" xfId="50" applyFont="1" applyBorder="1" applyAlignment="1">
      <alignment horizontal="distributed" vertical="center" wrapText="1" justifyLastLine="1"/>
    </xf>
    <xf numFmtId="0" fontId="22" fillId="0" borderId="32" xfId="50" applyFont="1" applyBorder="1" applyAlignment="1">
      <alignment horizontal="distributed" vertical="center" wrapText="1" justifyLastLine="1"/>
    </xf>
    <xf numFmtId="0" fontId="36" fillId="0" borderId="33" xfId="50" applyFont="1" applyBorder="1" applyAlignment="1">
      <alignment horizontal="distributed" vertical="center" wrapText="1" justifyLastLine="1"/>
    </xf>
    <xf numFmtId="0" fontId="22" fillId="0" borderId="31" xfId="50" applyFont="1" applyBorder="1" applyAlignment="1">
      <alignment horizontal="center" vertical="center"/>
    </xf>
    <xf numFmtId="0" fontId="22" fillId="0" borderId="13" xfId="50" applyFont="1" applyBorder="1" applyAlignment="1">
      <alignment horizontal="center" vertical="center"/>
    </xf>
    <xf numFmtId="0" fontId="22" fillId="0" borderId="32" xfId="50" applyFont="1" applyBorder="1" applyAlignment="1">
      <alignment horizontal="center" vertical="center"/>
    </xf>
    <xf numFmtId="0" fontId="22" fillId="0" borderId="23" xfId="50" applyFont="1" applyBorder="1" applyAlignment="1">
      <alignment horizontal="distributed" vertical="center" wrapText="1" justifyLastLine="1"/>
    </xf>
    <xf numFmtId="0" fontId="22" fillId="0" borderId="24" xfId="50" applyFont="1" applyBorder="1" applyAlignment="1">
      <alignment horizontal="distributed" vertical="center" wrapText="1" justifyLastLine="1"/>
    </xf>
    <xf numFmtId="0" fontId="22" fillId="0" borderId="25" xfId="50" applyFont="1" applyBorder="1" applyAlignment="1">
      <alignment horizontal="distributed" vertical="center" wrapText="1" justifyLastLine="1"/>
    </xf>
    <xf numFmtId="0" fontId="22" fillId="0" borderId="26" xfId="50" applyFont="1" applyBorder="1" applyAlignment="1">
      <alignment horizontal="distributed" vertical="center" justifyLastLine="1"/>
    </xf>
    <xf numFmtId="0" fontId="22" fillId="0" borderId="28" xfId="50" applyFont="1" applyBorder="1" applyAlignment="1">
      <alignment horizontal="distributed" vertical="center" justifyLastLine="1"/>
    </xf>
    <xf numFmtId="0" fontId="22" fillId="0" borderId="27" xfId="50" applyFont="1" applyBorder="1" applyAlignment="1">
      <alignment horizontal="distributed" vertical="center" justifyLastLine="1"/>
    </xf>
    <xf numFmtId="0" fontId="85" fillId="0" borderId="0" xfId="54" applyFont="1" applyAlignment="1">
      <alignment wrapText="1"/>
    </xf>
    <xf numFmtId="0" fontId="21" fillId="0" borderId="15" xfId="54" applyFont="1" applyBorder="1" applyAlignment="1">
      <alignment horizontal="center" vertical="center" wrapText="1"/>
    </xf>
    <xf numFmtId="0" fontId="21" fillId="0" borderId="18" xfId="54" applyFont="1" applyBorder="1" applyAlignment="1">
      <alignment horizontal="center" vertical="center" wrapText="1"/>
    </xf>
    <xf numFmtId="0" fontId="21" fillId="0" borderId="23" xfId="54" applyFont="1" applyBorder="1" applyAlignment="1">
      <alignment horizontal="center" vertical="center" wrapText="1"/>
    </xf>
    <xf numFmtId="0" fontId="21" fillId="0" borderId="25" xfId="54" applyFont="1" applyBorder="1" applyAlignment="1">
      <alignment horizontal="center" vertical="center" wrapText="1"/>
    </xf>
    <xf numFmtId="0" fontId="21" fillId="0" borderId="29" xfId="54" applyFont="1" applyBorder="1" applyAlignment="1">
      <alignment horizontal="center" vertical="center" wrapText="1"/>
    </xf>
    <xf numFmtId="0" fontId="21" fillId="0" borderId="33" xfId="54" applyFont="1" applyBorder="1" applyAlignment="1">
      <alignment horizontal="center" vertical="center" wrapText="1"/>
    </xf>
    <xf numFmtId="0" fontId="21" fillId="0" borderId="12" xfId="50" applyFont="1" applyBorder="1" applyAlignment="1">
      <alignment horizontal="center" vertical="center"/>
    </xf>
    <xf numFmtId="0" fontId="21" fillId="0" borderId="20" xfId="50" applyFont="1" applyBorder="1" applyAlignment="1">
      <alignment horizontal="center" vertical="center" shrinkToFit="1"/>
    </xf>
    <xf numFmtId="0" fontId="21" fillId="0" borderId="25" xfId="50" applyFont="1" applyBorder="1" applyAlignment="1">
      <alignment horizontal="center" vertical="center" shrinkToFit="1"/>
    </xf>
    <xf numFmtId="0" fontId="21" fillId="0" borderId="20" xfId="50" applyFont="1" applyBorder="1" applyAlignment="1">
      <alignment horizontal="center" vertical="center"/>
    </xf>
    <xf numFmtId="0" fontId="21" fillId="0" borderId="0" xfId="50" applyFont="1" applyAlignment="1">
      <alignment horizontal="center" vertical="center"/>
    </xf>
    <xf numFmtId="0" fontId="21" fillId="0" borderId="35" xfId="50" applyFont="1" applyBorder="1" applyAlignment="1">
      <alignment horizontal="distributed" vertical="center" justifyLastLine="1"/>
    </xf>
    <xf numFmtId="0" fontId="21" fillId="0" borderId="19" xfId="50" applyFont="1" applyBorder="1" applyAlignment="1">
      <alignment horizontal="distributed" vertical="center" justifyLastLine="1"/>
    </xf>
    <xf numFmtId="0" fontId="36" fillId="0" borderId="24" xfId="50" applyFont="1" applyBorder="1" applyAlignment="1">
      <alignment horizontal="center" vertical="center" wrapText="1"/>
    </xf>
    <xf numFmtId="0" fontId="36" fillId="0" borderId="25" xfId="50" applyFont="1" applyBorder="1" applyAlignment="1">
      <alignment horizontal="center" vertical="center" wrapText="1"/>
    </xf>
    <xf numFmtId="0" fontId="40" fillId="0" borderId="27" xfId="50" applyFont="1" applyBorder="1" applyAlignment="1">
      <alignment horizontal="distributed" vertical="center" justifyLastLine="1"/>
    </xf>
    <xf numFmtId="194" fontId="21" fillId="0" borderId="0" xfId="50" applyNumberFormat="1" applyFont="1" applyAlignment="1">
      <alignment horizontal="right" vertical="center"/>
    </xf>
    <xf numFmtId="194" fontId="26" fillId="0" borderId="0" xfId="50" applyNumberFormat="1" applyFont="1" applyAlignment="1">
      <alignment horizontal="right" vertical="center"/>
    </xf>
    <xf numFmtId="0" fontId="44" fillId="0" borderId="15" xfId="0" applyFont="1" applyBorder="1" applyAlignment="1">
      <alignment horizontal="center" vertical="center"/>
    </xf>
    <xf numFmtId="0" fontId="44" fillId="0" borderId="0" xfId="0" applyFont="1" applyBorder="1" applyAlignment="1">
      <alignment horizontal="center" vertical="center"/>
    </xf>
    <xf numFmtId="0" fontId="44" fillId="0" borderId="18" xfId="0" applyFont="1" applyBorder="1" applyAlignment="1">
      <alignment horizontal="center" vertical="center"/>
    </xf>
    <xf numFmtId="0" fontId="44" fillId="0" borderId="35" xfId="0" applyFont="1" applyBorder="1" applyAlignment="1">
      <alignment horizontal="center" vertical="center"/>
    </xf>
    <xf numFmtId="0" fontId="86" fillId="0" borderId="35" xfId="0" applyFont="1" applyBorder="1" applyAlignment="1">
      <alignment horizontal="center" vertical="center"/>
    </xf>
    <xf numFmtId="0" fontId="44" fillId="0" borderId="19" xfId="0" applyFont="1" applyBorder="1" applyAlignment="1">
      <alignment horizontal="center" vertical="center"/>
    </xf>
    <xf numFmtId="0" fontId="86" fillId="0" borderId="19" xfId="0" applyFont="1" applyBorder="1" applyAlignment="1">
      <alignment horizontal="center" vertical="center"/>
    </xf>
    <xf numFmtId="0" fontId="86" fillId="0" borderId="42" xfId="0" applyFont="1" applyBorder="1" applyAlignment="1">
      <alignment horizontal="center" vertical="center"/>
    </xf>
    <xf numFmtId="41" fontId="44" fillId="0" borderId="12" xfId="0" applyNumberFormat="1" applyFont="1" applyFill="1" applyBorder="1" applyAlignment="1" applyProtection="1">
      <alignment horizontal="right" vertical="center"/>
    </xf>
    <xf numFmtId="0" fontId="44" fillId="0" borderId="0" xfId="0" applyFont="1" applyFill="1" applyBorder="1" applyAlignment="1" applyProtection="1">
      <alignment vertical="center"/>
    </xf>
    <xf numFmtId="0" fontId="44" fillId="0" borderId="13" xfId="0" applyFont="1" applyFill="1" applyBorder="1" applyAlignment="1" applyProtection="1">
      <alignment vertical="center"/>
    </xf>
    <xf numFmtId="0" fontId="44" fillId="0" borderId="35" xfId="0" applyFont="1" applyBorder="1" applyAlignment="1">
      <alignment horizontal="center" vertical="center" wrapText="1"/>
    </xf>
    <xf numFmtId="0" fontId="86" fillId="0" borderId="26" xfId="0" applyFont="1" applyBorder="1" applyAlignment="1">
      <alignment horizontal="center" vertical="center"/>
    </xf>
    <xf numFmtId="0" fontId="86" fillId="0" borderId="16" xfId="0" applyFont="1" applyBorder="1" applyAlignment="1">
      <alignment horizontal="center" vertical="center"/>
    </xf>
    <xf numFmtId="0" fontId="44" fillId="0" borderId="0" xfId="0" applyFont="1" applyFill="1" applyBorder="1" applyAlignment="1" applyProtection="1">
      <alignment horizontal="right" vertical="center"/>
    </xf>
    <xf numFmtId="0" fontId="68" fillId="0" borderId="0" xfId="0" applyFont="1" applyFill="1" applyBorder="1" applyAlignment="1" applyProtection="1">
      <alignment vertical="center"/>
    </xf>
    <xf numFmtId="0" fontId="68" fillId="0" borderId="0" xfId="0" applyFont="1" applyFill="1" applyBorder="1" applyAlignment="1" applyProtection="1">
      <alignment horizontal="right" vertical="center"/>
    </xf>
    <xf numFmtId="0" fontId="44" fillId="0" borderId="13" xfId="0" applyFont="1" applyBorder="1" applyAlignment="1">
      <alignment horizontal="center" vertical="center"/>
    </xf>
    <xf numFmtId="0" fontId="44" fillId="0" borderId="32" xfId="0" applyFont="1" applyBorder="1" applyAlignment="1">
      <alignment horizontal="center" vertical="center"/>
    </xf>
    <xf numFmtId="0" fontId="44" fillId="0" borderId="24" xfId="0" applyFont="1" applyBorder="1" applyAlignment="1">
      <alignment horizontal="center" vertical="center" wrapText="1"/>
    </xf>
    <xf numFmtId="0" fontId="44" fillId="0" borderId="24" xfId="0" applyFont="1" applyBorder="1" applyAlignment="1">
      <alignment horizontal="center" vertical="center"/>
    </xf>
    <xf numFmtId="0" fontId="44" fillId="0" borderId="25" xfId="0" applyFont="1" applyBorder="1" applyAlignment="1">
      <alignment horizontal="center" vertical="center"/>
    </xf>
    <xf numFmtId="0" fontId="44" fillId="0" borderId="25" xfId="0" applyFont="1" applyBorder="1" applyAlignment="1">
      <alignment horizontal="center" vertical="center" wrapText="1"/>
    </xf>
    <xf numFmtId="41" fontId="68" fillId="0" borderId="14" xfId="0" applyNumberFormat="1" applyFont="1" applyFill="1" applyBorder="1" applyAlignment="1" applyProtection="1">
      <alignment horizontal="right" vertical="center"/>
    </xf>
    <xf numFmtId="0" fontId="68" fillId="0" borderId="10" xfId="0" applyFont="1" applyFill="1" applyBorder="1" applyAlignment="1" applyProtection="1">
      <alignment vertical="center"/>
    </xf>
    <xf numFmtId="0" fontId="68" fillId="0" borderId="11" xfId="0" applyFont="1" applyFill="1" applyBorder="1" applyAlignment="1" applyProtection="1">
      <alignment vertical="center"/>
    </xf>
    <xf numFmtId="0" fontId="68" fillId="0" borderId="10" xfId="0" applyFont="1" applyFill="1" applyBorder="1" applyAlignment="1" applyProtection="1">
      <alignment horizontal="right" vertical="center"/>
    </xf>
    <xf numFmtId="0" fontId="44" fillId="0" borderId="23" xfId="50" applyFont="1" applyBorder="1" applyAlignment="1">
      <alignment horizontal="center" vertical="center" shrinkToFit="1"/>
    </xf>
    <xf numFmtId="0" fontId="36" fillId="0" borderId="25" xfId="50" applyFont="1" applyBorder="1" applyAlignment="1">
      <alignment horizontal="center" vertical="center" shrinkToFit="1"/>
    </xf>
    <xf numFmtId="0" fontId="44" fillId="0" borderId="25" xfId="50" applyFont="1" applyBorder="1" applyAlignment="1">
      <alignment horizontal="center" vertical="center" shrinkToFit="1"/>
    </xf>
    <xf numFmtId="0" fontId="44" fillId="0" borderId="29" xfId="50" applyFont="1" applyBorder="1" applyAlignment="1">
      <alignment horizontal="center" vertical="center" shrinkToFit="1"/>
    </xf>
    <xf numFmtId="0" fontId="44" fillId="0" borderId="33" xfId="50" applyFont="1" applyBorder="1" applyAlignment="1">
      <alignment horizontal="center" vertical="center" shrinkToFit="1"/>
    </xf>
    <xf numFmtId="3" fontId="44" fillId="0" borderId="23" xfId="50" applyNumberFormat="1" applyFont="1" applyBorder="1" applyAlignment="1">
      <alignment horizontal="center" vertical="center" shrinkToFit="1"/>
    </xf>
    <xf numFmtId="3" fontId="44" fillId="0" borderId="25" xfId="50" applyNumberFormat="1" applyFont="1" applyBorder="1" applyAlignment="1">
      <alignment horizontal="center" vertical="center" shrinkToFit="1"/>
    </xf>
    <xf numFmtId="0" fontId="91" fillId="0" borderId="0" xfId="50" applyFont="1" applyBorder="1" applyAlignment="1">
      <alignment horizontal="center" vertical="center"/>
    </xf>
    <xf numFmtId="0" fontId="34" fillId="0" borderId="0" xfId="50" applyFont="1" applyAlignment="1">
      <alignment vertical="center"/>
    </xf>
    <xf numFmtId="0" fontId="44" fillId="0" borderId="0" xfId="50" applyFont="1" applyFill="1" applyAlignment="1">
      <alignment horizontal="center" vertical="center"/>
    </xf>
    <xf numFmtId="0" fontId="44" fillId="0" borderId="0" xfId="50" applyFont="1" applyBorder="1" applyAlignment="1">
      <alignment vertical="center"/>
    </xf>
    <xf numFmtId="0" fontId="44" fillId="0" borderId="0" xfId="50" applyFont="1" applyBorder="1" applyAlignment="1">
      <alignment horizontal="center" vertical="center"/>
    </xf>
    <xf numFmtId="3" fontId="44" fillId="0" borderId="29" xfId="50" applyNumberFormat="1" applyFont="1" applyBorder="1" applyAlignment="1">
      <alignment horizontal="center" vertical="center" shrinkToFit="1"/>
    </xf>
    <xf numFmtId="3" fontId="44" fillId="0" borderId="33" xfId="50" applyNumberFormat="1" applyFont="1" applyBorder="1" applyAlignment="1">
      <alignment horizontal="center" vertical="center" shrinkToFit="1"/>
    </xf>
    <xf numFmtId="0" fontId="44" fillId="0" borderId="15" xfId="50" applyFont="1" applyBorder="1" applyAlignment="1">
      <alignment horizontal="center" vertical="center" shrinkToFit="1"/>
    </xf>
    <xf numFmtId="0" fontId="44" fillId="0" borderId="31" xfId="50" applyFont="1" applyBorder="1" applyAlignment="1">
      <alignment horizontal="center" vertical="center" shrinkToFit="1"/>
    </xf>
    <xf numFmtId="0" fontId="44" fillId="0" borderId="18" xfId="50" applyFont="1" applyBorder="1" applyAlignment="1">
      <alignment horizontal="center" vertical="center" shrinkToFit="1"/>
    </xf>
    <xf numFmtId="0" fontId="44" fillId="0" borderId="32" xfId="50" applyFont="1" applyBorder="1" applyAlignment="1">
      <alignment horizontal="center" vertical="center" shrinkToFit="1"/>
    </xf>
    <xf numFmtId="0" fontId="44" fillId="0" borderId="25" xfId="50" applyFont="1" applyBorder="1" applyAlignment="1">
      <alignment horizontal="center" shrinkToFit="1"/>
    </xf>
    <xf numFmtId="38" fontId="23" fillId="0" borderId="0" xfId="39" applyFont="1" applyAlignment="1">
      <alignment vertical="center" wrapText="1"/>
    </xf>
    <xf numFmtId="38" fontId="21" fillId="0" borderId="15" xfId="39" applyFont="1" applyBorder="1" applyAlignment="1">
      <alignment horizontal="distributed" vertical="center" justifyLastLine="1"/>
    </xf>
    <xf numFmtId="38" fontId="21" fillId="0" borderId="18" xfId="39" applyFont="1" applyBorder="1" applyAlignment="1">
      <alignment horizontal="distributed" vertical="center" justifyLastLine="1"/>
    </xf>
    <xf numFmtId="38" fontId="21" fillId="0" borderId="29" xfId="39" applyFont="1" applyBorder="1" applyAlignment="1">
      <alignment horizontal="center" vertical="center"/>
    </xf>
    <xf numFmtId="38" fontId="21" fillId="0" borderId="31" xfId="39" applyFont="1" applyBorder="1" applyAlignment="1">
      <alignment horizontal="center" vertical="center"/>
    </xf>
    <xf numFmtId="38" fontId="21" fillId="0" borderId="33" xfId="39" applyFont="1" applyBorder="1" applyAlignment="1">
      <alignment horizontal="center" vertical="center"/>
    </xf>
    <xf numFmtId="38" fontId="21" fillId="0" borderId="32" xfId="39" applyFont="1" applyBorder="1" applyAlignment="1">
      <alignment horizontal="center" vertical="center"/>
    </xf>
    <xf numFmtId="38" fontId="21" fillId="0" borderId="23" xfId="39" applyFont="1" applyBorder="1" applyAlignment="1">
      <alignment horizontal="center" vertical="center"/>
    </xf>
    <xf numFmtId="38" fontId="21" fillId="0" borderId="25" xfId="39" applyFont="1" applyBorder="1" applyAlignment="1">
      <alignment horizontal="center"/>
    </xf>
    <xf numFmtId="38" fontId="21" fillId="0" borderId="25" xfId="39" applyFont="1" applyBorder="1" applyAlignment="1">
      <alignment horizontal="center" vertical="center"/>
    </xf>
    <xf numFmtId="38" fontId="21" fillId="0" borderId="23" xfId="39" applyFont="1" applyBorder="1" applyAlignment="1">
      <alignment horizontal="center" vertical="center" wrapText="1"/>
    </xf>
    <xf numFmtId="38" fontId="21" fillId="0" borderId="29" xfId="39" applyFont="1" applyBorder="1" applyAlignment="1">
      <alignment horizontal="center" vertical="center" wrapText="1"/>
    </xf>
    <xf numFmtId="38" fontId="21" fillId="0" borderId="0" xfId="39" applyFont="1" applyAlignment="1">
      <alignment vertical="center"/>
    </xf>
    <xf numFmtId="38" fontId="60" fillId="0" borderId="12" xfId="39" applyFont="1" applyBorder="1" applyAlignment="1" applyProtection="1">
      <alignment horizontal="right" vertical="center"/>
    </xf>
    <xf numFmtId="38" fontId="60" fillId="0" borderId="0" xfId="39" applyFont="1" applyBorder="1" applyAlignment="1" applyProtection="1">
      <alignment horizontal="right" vertical="center"/>
    </xf>
    <xf numFmtId="38" fontId="60" fillId="0" borderId="0" xfId="39" applyFont="1" applyAlignment="1">
      <alignment vertical="center"/>
    </xf>
    <xf numFmtId="38" fontId="60" fillId="0" borderId="0" xfId="39" applyFont="1" applyAlignment="1">
      <alignment horizontal="left" vertical="center"/>
    </xf>
    <xf numFmtId="38" fontId="60" fillId="0" borderId="12" xfId="39" applyFont="1" applyFill="1" applyBorder="1" applyAlignment="1" applyProtection="1">
      <alignment horizontal="right" vertical="center"/>
    </xf>
    <xf numFmtId="38" fontId="60" fillId="0" borderId="0" xfId="39" applyFont="1" applyFill="1" applyBorder="1" applyAlignment="1" applyProtection="1">
      <alignment horizontal="right" vertical="center"/>
    </xf>
    <xf numFmtId="38" fontId="60" fillId="0" borderId="12" xfId="39" applyFont="1" applyBorder="1" applyAlignment="1" applyProtection="1">
      <alignment horizontal="center" vertical="center"/>
    </xf>
    <xf numFmtId="38" fontId="83" fillId="0" borderId="0" xfId="39" applyFont="1" applyAlignment="1">
      <alignment horizontal="center" vertical="center"/>
    </xf>
    <xf numFmtId="38" fontId="29" fillId="0" borderId="12" xfId="39" applyFont="1" applyFill="1" applyBorder="1" applyAlignment="1">
      <alignment vertical="center"/>
    </xf>
    <xf numFmtId="38" fontId="29" fillId="0" borderId="0" xfId="39" applyFont="1" applyFill="1" applyBorder="1" applyAlignment="1">
      <alignment vertical="center"/>
    </xf>
    <xf numFmtId="38" fontId="34" fillId="0" borderId="0" xfId="39" applyFont="1" applyAlignment="1">
      <alignment vertical="center"/>
    </xf>
    <xf numFmtId="38" fontId="21" fillId="0" borderId="0" xfId="39" applyFont="1" applyBorder="1" applyAlignment="1">
      <alignment horizontal="center" vertical="center"/>
    </xf>
    <xf numFmtId="38" fontId="21" fillId="0" borderId="0" xfId="39" applyFont="1" applyAlignment="1"/>
    <xf numFmtId="0" fontId="36" fillId="0" borderId="25" xfId="50" applyFont="1" applyBorder="1" applyAlignment="1">
      <alignment horizontal="center" vertical="center"/>
    </xf>
    <xf numFmtId="0" fontId="21" fillId="0" borderId="0" xfId="50" applyFont="1" applyBorder="1" applyAlignment="1" applyProtection="1">
      <alignment horizontal="right" vertical="center"/>
    </xf>
    <xf numFmtId="0" fontId="21" fillId="0" borderId="23" xfId="50" applyFont="1" applyBorder="1" applyAlignment="1">
      <alignment horizontal="center" vertical="center" shrinkToFit="1"/>
    </xf>
    <xf numFmtId="0" fontId="21" fillId="0" borderId="25" xfId="50" applyFont="1" applyBorder="1" applyAlignment="1">
      <alignment horizontal="center"/>
    </xf>
    <xf numFmtId="3" fontId="21" fillId="0" borderId="29" xfId="50" applyNumberFormat="1" applyFont="1" applyBorder="1" applyAlignment="1">
      <alignment horizontal="center" vertical="center" wrapText="1"/>
    </xf>
    <xf numFmtId="3" fontId="21" fillId="0" borderId="33" xfId="50" applyNumberFormat="1" applyFont="1" applyBorder="1" applyAlignment="1">
      <alignment horizontal="center" vertical="center" wrapText="1"/>
    </xf>
    <xf numFmtId="3" fontId="21" fillId="0" borderId="23" xfId="50" applyNumberFormat="1" applyFont="1" applyBorder="1" applyAlignment="1">
      <alignment horizontal="center" vertical="center" wrapText="1"/>
    </xf>
    <xf numFmtId="3" fontId="21" fillId="0" borderId="25" xfId="50" applyNumberFormat="1" applyFont="1" applyBorder="1" applyAlignment="1">
      <alignment horizontal="center" vertical="center" wrapText="1"/>
    </xf>
    <xf numFmtId="0" fontId="21" fillId="0" borderId="0" xfId="50" applyFont="1" applyBorder="1" applyAlignment="1">
      <alignment horizontal="right" vertical="center"/>
    </xf>
    <xf numFmtId="0" fontId="26" fillId="0" borderId="0" xfId="50" applyFont="1" applyBorder="1" applyAlignment="1" applyProtection="1">
      <alignment horizontal="right" vertical="center"/>
    </xf>
    <xf numFmtId="0" fontId="36" fillId="0" borderId="0" xfId="50" applyFont="1" applyAlignment="1">
      <alignment horizontal="center"/>
    </xf>
    <xf numFmtId="0" fontId="21" fillId="0" borderId="12" xfId="50" applyFont="1" applyBorder="1" applyAlignment="1">
      <alignment horizontal="center" vertical="center" wrapText="1"/>
    </xf>
    <xf numFmtId="0" fontId="26" fillId="0" borderId="0" xfId="50" applyFont="1" applyAlignment="1">
      <alignment horizontal="center" vertical="center"/>
    </xf>
    <xf numFmtId="0" fontId="23" fillId="0" borderId="0" xfId="55" applyFont="1" applyAlignment="1">
      <alignment horizontal="left" wrapText="1"/>
    </xf>
    <xf numFmtId="0" fontId="21" fillId="0" borderId="0" xfId="55" applyFont="1" applyBorder="1" applyAlignment="1">
      <alignment horizontal="right"/>
    </xf>
    <xf numFmtId="0" fontId="21" fillId="0" borderId="10" xfId="55" applyFont="1" applyBorder="1" applyAlignment="1">
      <alignment horizontal="right"/>
    </xf>
    <xf numFmtId="0" fontId="21" fillId="0" borderId="15" xfId="55" applyFont="1" applyBorder="1" applyAlignment="1">
      <alignment horizontal="distributed" vertical="center" justifyLastLine="1"/>
    </xf>
    <xf numFmtId="0" fontId="21" fillId="0" borderId="0" xfId="55" applyFont="1" applyBorder="1" applyAlignment="1">
      <alignment horizontal="distributed" vertical="center" justifyLastLine="1"/>
    </xf>
    <xf numFmtId="0" fontId="26" fillId="0" borderId="34" xfId="55" applyFont="1" applyBorder="1" applyAlignment="1">
      <alignment horizontal="distributed" vertical="center"/>
    </xf>
    <xf numFmtId="0" fontId="26" fillId="0" borderId="0" xfId="55" applyFont="1" applyBorder="1" applyAlignment="1">
      <alignment horizontal="distributed" vertical="center"/>
    </xf>
    <xf numFmtId="0" fontId="25" fillId="0" borderId="0" xfId="55" applyFont="1" applyBorder="1" applyAlignment="1">
      <alignment horizontal="center" vertical="center"/>
    </xf>
    <xf numFmtId="0" fontId="21" fillId="0" borderId="34" xfId="55" applyFont="1" applyBorder="1" applyAlignment="1">
      <alignment horizontal="distributed" vertical="center" justifyLastLine="1"/>
    </xf>
    <xf numFmtId="0" fontId="21" fillId="0" borderId="18" xfId="55" applyFont="1" applyBorder="1" applyAlignment="1">
      <alignment horizontal="distributed" vertical="center" justifyLastLine="1"/>
    </xf>
    <xf numFmtId="0" fontId="21" fillId="0" borderId="10" xfId="55" applyFont="1" applyBorder="1" applyAlignment="1">
      <alignment horizontal="distributed" vertical="center" justifyLastLine="1"/>
    </xf>
    <xf numFmtId="176" fontId="21" fillId="19" borderId="21" xfId="55" applyNumberFormat="1" applyFont="1" applyFill="1" applyBorder="1" applyAlignment="1">
      <alignment vertical="center"/>
    </xf>
    <xf numFmtId="176" fontId="21" fillId="19" borderId="12" xfId="55" applyNumberFormat="1" applyFont="1" applyFill="1" applyBorder="1" applyAlignment="1">
      <alignment vertical="center"/>
    </xf>
    <xf numFmtId="0" fontId="23" fillId="0" borderId="0" xfId="50" applyFont="1" applyAlignment="1">
      <alignment horizontal="left"/>
    </xf>
    <xf numFmtId="0" fontId="23" fillId="0" borderId="0" xfId="50" applyFont="1" applyAlignment="1">
      <alignment vertical="center" wrapText="1"/>
    </xf>
    <xf numFmtId="0" fontId="21" fillId="0" borderId="15" xfId="50" applyFont="1" applyBorder="1" applyAlignment="1" applyProtection="1">
      <alignment horizontal="distributed" vertical="center" justifyLastLine="1"/>
    </xf>
    <xf numFmtId="0" fontId="21" fillId="0" borderId="18" xfId="50" applyFont="1" applyBorder="1" applyAlignment="1" applyProtection="1">
      <alignment horizontal="distributed" vertical="center" justifyLastLine="1"/>
    </xf>
    <xf numFmtId="0" fontId="21" fillId="0" borderId="29" xfId="50" applyFont="1" applyBorder="1" applyAlignment="1" applyProtection="1">
      <alignment horizontal="center" vertical="center"/>
    </xf>
    <xf numFmtId="0" fontId="21" fillId="0" borderId="31" xfId="50" applyFont="1" applyBorder="1" applyAlignment="1" applyProtection="1">
      <alignment horizontal="center" vertical="center"/>
    </xf>
    <xf numFmtId="0" fontId="21" fillId="0" borderId="33" xfId="50" applyFont="1" applyBorder="1" applyAlignment="1" applyProtection="1">
      <alignment horizontal="center" vertical="center"/>
    </xf>
    <xf numFmtId="0" fontId="21" fillId="0" borderId="32" xfId="50" applyFont="1" applyBorder="1" applyAlignment="1" applyProtection="1">
      <alignment horizontal="center" vertical="center"/>
    </xf>
    <xf numFmtId="0" fontId="21" fillId="0" borderId="23" xfId="50" applyFont="1" applyBorder="1" applyAlignment="1" applyProtection="1">
      <alignment horizontal="center" vertical="center"/>
    </xf>
    <xf numFmtId="0" fontId="21" fillId="0" borderId="25" xfId="50" applyFont="1" applyBorder="1" applyAlignment="1" applyProtection="1">
      <alignment horizontal="center"/>
    </xf>
    <xf numFmtId="0" fontId="21" fillId="0" borderId="25" xfId="50" applyFont="1" applyBorder="1" applyAlignment="1" applyProtection="1">
      <alignment horizontal="center" vertical="center"/>
    </xf>
    <xf numFmtId="3" fontId="21" fillId="0" borderId="23" xfId="50" applyNumberFormat="1" applyFont="1" applyBorder="1" applyAlignment="1" applyProtection="1">
      <alignment horizontal="center" vertical="center" wrapText="1"/>
    </xf>
    <xf numFmtId="3" fontId="21" fillId="0" borderId="25" xfId="50" applyNumberFormat="1" applyFont="1" applyBorder="1" applyAlignment="1" applyProtection="1">
      <alignment horizontal="center" vertical="center"/>
    </xf>
    <xf numFmtId="3" fontId="21" fillId="0" borderId="23" xfId="50" applyNumberFormat="1" applyFont="1" applyBorder="1" applyAlignment="1" applyProtection="1">
      <alignment horizontal="center" vertical="center"/>
    </xf>
    <xf numFmtId="3" fontId="21" fillId="0" borderId="29" xfId="50" applyNumberFormat="1" applyFont="1" applyBorder="1" applyAlignment="1" applyProtection="1">
      <alignment horizontal="center" vertical="center" wrapText="1"/>
    </xf>
    <xf numFmtId="3" fontId="21" fillId="0" borderId="33" xfId="50" applyNumberFormat="1" applyFont="1" applyBorder="1" applyAlignment="1" applyProtection="1">
      <alignment horizontal="center" vertical="center"/>
    </xf>
    <xf numFmtId="0" fontId="21" fillId="0" borderId="0" xfId="50" applyFont="1" applyFill="1" applyBorder="1" applyAlignment="1" applyProtection="1">
      <alignment horizontal="center" vertical="center" justifyLastLine="1"/>
    </xf>
    <xf numFmtId="38" fontId="21" fillId="0" borderId="12" xfId="39" applyFont="1" applyFill="1" applyBorder="1" applyAlignment="1" applyProtection="1">
      <alignment horizontal="right"/>
    </xf>
    <xf numFmtId="38" fontId="21" fillId="0" borderId="0" xfId="39" applyFont="1" applyFill="1" applyBorder="1" applyAlignment="1" applyProtection="1">
      <alignment horizontal="right"/>
    </xf>
    <xf numFmtId="0" fontId="21" fillId="0" borderId="0" xfId="50" applyFont="1" applyBorder="1" applyAlignment="1" applyProtection="1">
      <alignment horizontal="right" vertical="center" justifyLastLine="1"/>
    </xf>
    <xf numFmtId="38" fontId="21" fillId="0" borderId="12" xfId="39" applyFont="1" applyBorder="1" applyAlignment="1" applyProtection="1">
      <alignment horizontal="right"/>
    </xf>
    <xf numFmtId="38" fontId="21" fillId="0" borderId="0" xfId="39" applyFont="1" applyBorder="1" applyAlignment="1" applyProtection="1">
      <alignment horizontal="right"/>
    </xf>
    <xf numFmtId="0" fontId="83" fillId="0" borderId="0" xfId="50" applyFont="1" applyBorder="1" applyAlignment="1" applyProtection="1">
      <alignment horizontal="right" vertical="center"/>
    </xf>
    <xf numFmtId="38" fontId="26" fillId="0" borderId="12" xfId="39" applyFont="1" applyFill="1" applyBorder="1" applyAlignment="1" applyProtection="1">
      <alignment horizontal="right"/>
    </xf>
    <xf numFmtId="38" fontId="26" fillId="0" borderId="0" xfId="39" applyFont="1" applyFill="1" applyBorder="1" applyAlignment="1" applyProtection="1">
      <alignment horizontal="right"/>
    </xf>
    <xf numFmtId="3" fontId="21" fillId="0" borderId="29" xfId="50" applyNumberFormat="1" applyFont="1" applyBorder="1" applyAlignment="1" applyProtection="1">
      <alignment horizontal="center" vertical="center"/>
    </xf>
    <xf numFmtId="3" fontId="21" fillId="0" borderId="31" xfId="50" applyNumberFormat="1" applyFont="1" applyBorder="1" applyAlignment="1" applyProtection="1">
      <alignment horizontal="center" vertical="center"/>
    </xf>
    <xf numFmtId="3" fontId="21" fillId="0" borderId="32" xfId="50" applyNumberFormat="1" applyFont="1" applyBorder="1" applyAlignment="1" applyProtection="1">
      <alignment horizontal="center" vertical="center"/>
    </xf>
    <xf numFmtId="0" fontId="21" fillId="0" borderId="23" xfId="50" applyFont="1" applyFill="1" applyBorder="1" applyAlignment="1" applyProtection="1">
      <alignment horizontal="center" vertical="center" wrapText="1"/>
    </xf>
    <xf numFmtId="0" fontId="21" fillId="0" borderId="25" xfId="50" applyFont="1" applyFill="1" applyBorder="1" applyAlignment="1" applyProtection="1">
      <alignment horizontal="center" vertical="center"/>
    </xf>
    <xf numFmtId="0" fontId="21" fillId="0" borderId="0" xfId="50" applyFont="1" applyBorder="1" applyAlignment="1" applyProtection="1">
      <alignment horizontal="center" vertical="center"/>
    </xf>
    <xf numFmtId="0" fontId="21" fillId="0" borderId="12" xfId="50" applyFont="1" applyFill="1" applyBorder="1" applyAlignment="1">
      <alignment horizontal="right"/>
    </xf>
    <xf numFmtId="0" fontId="21" fillId="0" borderId="0" xfId="50" applyFont="1" applyFill="1" applyBorder="1" applyAlignment="1">
      <alignment horizontal="right"/>
    </xf>
    <xf numFmtId="3" fontId="21" fillId="0" borderId="12" xfId="50" applyNumberFormat="1" applyFont="1" applyFill="1" applyBorder="1" applyAlignment="1" applyProtection="1">
      <alignment horizontal="right"/>
    </xf>
    <xf numFmtId="3" fontId="21" fillId="0" borderId="0" xfId="50" applyNumberFormat="1" applyFont="1" applyFill="1" applyBorder="1" applyAlignment="1" applyProtection="1">
      <alignment horizontal="right"/>
    </xf>
    <xf numFmtId="0" fontId="21" fillId="0" borderId="29" xfId="50" applyFont="1" applyBorder="1" applyAlignment="1" applyProtection="1">
      <alignment horizontal="center" vertical="center" wrapText="1"/>
    </xf>
    <xf numFmtId="0" fontId="21" fillId="0" borderId="29" xfId="50" applyFont="1" applyFill="1" applyBorder="1" applyAlignment="1" applyProtection="1">
      <alignment horizontal="center" vertical="center" wrapText="1"/>
    </xf>
    <xf numFmtId="0" fontId="21" fillId="0" borderId="33" xfId="50" applyFont="1" applyFill="1" applyBorder="1" applyAlignment="1" applyProtection="1">
      <alignment horizontal="center" vertical="center"/>
    </xf>
    <xf numFmtId="0" fontId="21" fillId="0" borderId="0" xfId="50" applyFont="1" applyAlignment="1"/>
    <xf numFmtId="0" fontId="21" fillId="0" borderId="0" xfId="50" applyFont="1" applyFill="1" applyBorder="1" applyAlignment="1" applyProtection="1">
      <alignment horizontal="right" vertical="center" justifyLastLine="1"/>
    </xf>
    <xf numFmtId="38" fontId="21" fillId="0" borderId="12" xfId="39" applyFont="1" applyFill="1" applyBorder="1" applyAlignment="1">
      <alignment horizontal="right"/>
    </xf>
    <xf numFmtId="38" fontId="21" fillId="0" borderId="0" xfId="39" applyFont="1" applyFill="1" applyBorder="1" applyAlignment="1">
      <alignment horizontal="right"/>
    </xf>
    <xf numFmtId="0" fontId="26" fillId="0" borderId="0" xfId="50" applyFont="1" applyFill="1" applyBorder="1" applyAlignment="1" applyProtection="1">
      <alignment horizontal="right" vertical="center"/>
    </xf>
    <xf numFmtId="38" fontId="26" fillId="0" borderId="12" xfId="39" applyFont="1" applyFill="1" applyBorder="1" applyAlignment="1">
      <alignment horizontal="right"/>
    </xf>
    <xf numFmtId="38" fontId="26" fillId="0" borderId="0" xfId="39" applyFont="1" applyFill="1" applyBorder="1" applyAlignment="1">
      <alignment horizontal="right"/>
    </xf>
    <xf numFmtId="0" fontId="21" fillId="0" borderId="23" xfId="50" applyFont="1" applyBorder="1" applyAlignment="1" applyProtection="1">
      <alignment horizontal="distributed" vertical="center" justifyLastLine="1"/>
    </xf>
    <xf numFmtId="0" fontId="21" fillId="0" borderId="25" xfId="50" applyFont="1" applyBorder="1" applyAlignment="1" applyProtection="1">
      <alignment horizontal="distributed" vertical="center" justifyLastLine="1"/>
    </xf>
    <xf numFmtId="0" fontId="21" fillId="0" borderId="29" xfId="50" applyFont="1" applyBorder="1" applyAlignment="1" applyProtection="1">
      <alignment horizontal="distributed" vertical="center" justifyLastLine="1"/>
    </xf>
    <xf numFmtId="0" fontId="21" fillId="0" borderId="33" xfId="50" applyFont="1" applyBorder="1" applyAlignment="1" applyProtection="1">
      <alignment horizontal="distributed" vertical="center" justifyLastLine="1"/>
    </xf>
    <xf numFmtId="0" fontId="21" fillId="0" borderId="15" xfId="50" applyFont="1" applyBorder="1" applyAlignment="1" applyProtection="1">
      <alignment horizontal="center" vertical="center"/>
    </xf>
    <xf numFmtId="0" fontId="21" fillId="0" borderId="18" xfId="50" applyFont="1" applyBorder="1" applyAlignment="1" applyProtection="1">
      <alignment vertical="center"/>
    </xf>
    <xf numFmtId="0" fontId="21" fillId="0" borderId="31" xfId="50" applyFont="1" applyBorder="1" applyAlignment="1" applyProtection="1">
      <alignment horizontal="distributed" vertical="center" justifyLastLine="1"/>
    </xf>
    <xf numFmtId="0" fontId="21" fillId="0" borderId="32" xfId="50" applyFont="1" applyBorder="1" applyAlignment="1" applyProtection="1">
      <alignment horizontal="distributed" vertical="center" justifyLastLine="1"/>
    </xf>
    <xf numFmtId="0" fontId="26" fillId="0" borderId="0" xfId="50" applyFont="1" applyBorder="1" applyAlignment="1" applyProtection="1">
      <alignment horizontal="center" vertical="center"/>
    </xf>
    <xf numFmtId="0" fontId="21" fillId="0" borderId="15" xfId="50" applyFont="1" applyBorder="1" applyAlignment="1"/>
    <xf numFmtId="0" fontId="21" fillId="0" borderId="30" xfId="50" applyFont="1" applyBorder="1" applyAlignment="1">
      <alignment horizontal="distributed" justifyLastLine="1"/>
    </xf>
    <xf numFmtId="0" fontId="26" fillId="0" borderId="0" xfId="50" applyFont="1" applyFill="1" applyBorder="1" applyAlignment="1">
      <alignment horizontal="distributed" vertical="center"/>
    </xf>
    <xf numFmtId="0" fontId="21" fillId="0" borderId="15" xfId="50" applyNumberFormat="1" applyFont="1" applyBorder="1" applyAlignment="1">
      <alignment horizontal="distributed" vertical="center" justifyLastLine="1"/>
    </xf>
    <xf numFmtId="0" fontId="21" fillId="0" borderId="31" xfId="50" applyNumberFormat="1" applyFont="1" applyBorder="1" applyAlignment="1">
      <alignment horizontal="distributed" vertical="center" justifyLastLine="1"/>
    </xf>
    <xf numFmtId="0" fontId="21" fillId="0" borderId="18" xfId="50" applyNumberFormat="1" applyFont="1" applyBorder="1" applyAlignment="1">
      <alignment horizontal="distributed" vertical="center" justifyLastLine="1"/>
    </xf>
    <xf numFmtId="0" fontId="21" fillId="0" borderId="32" xfId="50" applyNumberFormat="1" applyFont="1" applyBorder="1" applyAlignment="1">
      <alignment horizontal="distributed" vertical="center" justifyLastLine="1"/>
    </xf>
    <xf numFmtId="0" fontId="25" fillId="0" borderId="0" xfId="50" applyFont="1" applyFill="1" applyBorder="1" applyAlignment="1">
      <alignment horizontal="distributed" vertical="center"/>
    </xf>
    <xf numFmtId="0" fontId="44" fillId="0" borderId="0" xfId="52" applyFont="1" applyAlignment="1">
      <alignment horizontal="center" vertical="center"/>
    </xf>
    <xf numFmtId="0" fontId="36" fillId="0" borderId="0" xfId="52" applyFont="1" applyAlignment="1">
      <alignment horizontal="center"/>
    </xf>
    <xf numFmtId="0" fontId="21" fillId="0" borderId="15" xfId="52" applyFont="1" applyBorder="1" applyAlignment="1">
      <alignment horizontal="distributed" vertical="center" justifyLastLine="1"/>
    </xf>
    <xf numFmtId="0" fontId="21" fillId="0" borderId="0" xfId="52" applyFont="1" applyBorder="1" applyAlignment="1">
      <alignment horizontal="distributed" vertical="center" justifyLastLine="1"/>
    </xf>
    <xf numFmtId="0" fontId="21" fillId="0" borderId="18" xfId="52" applyFont="1" applyBorder="1" applyAlignment="1">
      <alignment horizontal="distributed" vertical="center" justifyLastLine="1"/>
    </xf>
    <xf numFmtId="0" fontId="21" fillId="0" borderId="23" xfId="52" applyFont="1" applyBorder="1" applyAlignment="1">
      <alignment horizontal="center" vertical="center"/>
    </xf>
    <xf numFmtId="0" fontId="21" fillId="0" borderId="24" xfId="52" applyFont="1" applyBorder="1" applyAlignment="1">
      <alignment horizontal="center" vertical="center"/>
    </xf>
    <xf numFmtId="0" fontId="21" fillId="0" borderId="25" xfId="52" applyFont="1" applyBorder="1" applyAlignment="1">
      <alignment horizontal="center" vertical="center"/>
    </xf>
    <xf numFmtId="0" fontId="21" fillId="0" borderId="31" xfId="52" applyFont="1" applyBorder="1" applyAlignment="1">
      <alignment horizontal="center" vertical="center" wrapText="1"/>
    </xf>
    <xf numFmtId="0" fontId="21" fillId="0" borderId="13" xfId="52" applyFont="1" applyBorder="1" applyAlignment="1">
      <alignment horizontal="center" vertical="center"/>
    </xf>
    <xf numFmtId="0" fontId="21" fillId="0" borderId="32" xfId="52" applyFont="1" applyBorder="1" applyAlignment="1">
      <alignment horizontal="center" vertical="center"/>
    </xf>
    <xf numFmtId="0" fontId="21" fillId="0" borderId="0" xfId="52" applyFont="1" applyBorder="1" applyAlignment="1">
      <alignment horizontal="center" vertical="center"/>
    </xf>
  </cellXfs>
  <cellStyles count="5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ハイパーリンク" xfId="29" builtinId="8"/>
    <cellStyle name="メモ" xfId="30" builtinId="10" customBuiltin="1"/>
    <cellStyle name="メモ 2" xfId="3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桁区切り 3" xfId="37"/>
    <cellStyle name="桁区切り 3 2" xfId="38"/>
    <cellStyle name="桁区切り 4" xfId="39"/>
    <cellStyle name="見出し 1" xfId="40" builtinId="16" customBuiltin="1"/>
    <cellStyle name="見出し 2" xfId="41" builtinId="17" customBuiltin="1"/>
    <cellStyle name="見出し 3" xfId="42" builtinId="18" customBuiltin="1"/>
    <cellStyle name="見出し 4" xfId="43" builtinId="19" customBuiltin="1"/>
    <cellStyle name="集計" xfId="44" builtinId="25" customBuiltin="1"/>
    <cellStyle name="出力" xfId="45" builtinId="21" customBuiltin="1"/>
    <cellStyle name="説明文" xfId="46" builtinId="53" customBuiltin="1"/>
    <cellStyle name="入力" xfId="47" builtinId="20" customBuiltin="1"/>
    <cellStyle name="標準" xfId="0" builtinId="0"/>
    <cellStyle name="標準 2" xfId="48"/>
    <cellStyle name="標準 2 2" xfId="49"/>
    <cellStyle name="標準 2 3" xfId="50"/>
    <cellStyle name="標準 3" xfId="51"/>
    <cellStyle name="標準 3 2" xfId="52"/>
    <cellStyle name="標準 4" xfId="53"/>
    <cellStyle name="標準 5" xfId="54"/>
    <cellStyle name="標準 6" xfId="55"/>
    <cellStyle name="標準_14-18_生涯学習課" xfId="56"/>
    <cellStyle name="標準_労働課　回答まとめ" xfId="57"/>
    <cellStyle name="良い" xfId="58" builtinId="26" customBuiltin="1"/>
  </cellStyles>
  <dxfs count="375">
    <dxf>
      <fill>
        <patternFill patternType="none">
          <bgColor indexed="65"/>
        </patternFill>
      </fill>
    </dxf>
    <dxf>
      <fill>
        <patternFill patternType="none">
          <bgColor indexed="65"/>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bgColor rgb="FFFFFF00"/>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61" Type="http://schemas.openxmlformats.org/officeDocument/2006/relationships/worksheet" Target="worksheets/sheet6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calcChain" Target="calcChain.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s>
</file>

<file path=xl/drawings/drawing1.xml><?xml version="1.0" encoding="utf-8"?>
<xdr:wsDr xmlns:xdr="http://schemas.openxmlformats.org/drawingml/2006/spreadsheetDrawing" xmlns:a="http://schemas.openxmlformats.org/drawingml/2006/main">
  <xdr:twoCellAnchor>
    <xdr:from>
      <xdr:col>3</xdr:col>
      <xdr:colOff>85725</xdr:colOff>
      <xdr:row>2</xdr:row>
      <xdr:rowOff>19050</xdr:rowOff>
    </xdr:from>
    <xdr:to>
      <xdr:col>12</xdr:col>
      <xdr:colOff>552450</xdr:colOff>
      <xdr:row>3</xdr:row>
      <xdr:rowOff>9525</xdr:rowOff>
    </xdr:to>
    <xdr:sp macro="" textlink="">
      <xdr:nvSpPr>
        <xdr:cNvPr id="2" name="Text Box 1"/>
        <xdr:cNvSpPr txBox="1">
          <a:spLocks noChangeArrowheads="1"/>
        </xdr:cNvSpPr>
      </xdr:nvSpPr>
      <xdr:spPr bwMode="auto">
        <a:xfrm>
          <a:off x="866775" y="304800"/>
          <a:ext cx="5314950" cy="133350"/>
        </a:xfrm>
        <a:prstGeom prst="rect">
          <a:avLst/>
        </a:prstGeom>
        <a:noFill/>
        <a:ln w="9525">
          <a:noFill/>
          <a:miter lim="800000"/>
          <a:headEnd/>
          <a:tailEnd/>
        </a:ln>
      </xdr:spPr>
      <xdr:txBody>
        <a:bodyPr vertOverflow="clip" wrap="square" lIns="0" tIns="0" rIns="0" bIns="0" anchor="t" upright="1"/>
        <a:lstStyle/>
        <a:p>
          <a:pPr algn="l" rtl="0">
            <a:lnSpc>
              <a:spcPts val="1000"/>
            </a:lnSpc>
            <a:defRPr sz="1000"/>
          </a:pPr>
          <a:r>
            <a:rPr lang="en-US" altLang="ja-JP" sz="850" b="0" i="0" u="none" strike="noStrike" baseline="0">
              <a:solidFill>
                <a:srgbClr val="000000"/>
              </a:solidFill>
              <a:latin typeface="ＭＳ 明朝"/>
              <a:ea typeface="ＭＳ 明朝"/>
            </a:rPr>
            <a:t>( )</a:t>
          </a:r>
          <a:r>
            <a:rPr lang="ja-JP" altLang="en-US" sz="850" b="0" i="0" u="none" strike="noStrike" baseline="0">
              <a:solidFill>
                <a:srgbClr val="000000"/>
              </a:solidFill>
              <a:latin typeface="ＭＳ 明朝"/>
              <a:ea typeface="ＭＳ 明朝"/>
            </a:rPr>
            <a:t>内の数値は兼務者で外数である。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1066800</xdr:colOff>
      <xdr:row>25</xdr:row>
      <xdr:rowOff>76200</xdr:rowOff>
    </xdr:from>
    <xdr:to>
      <xdr:col>4</xdr:col>
      <xdr:colOff>95250</xdr:colOff>
      <xdr:row>28</xdr:row>
      <xdr:rowOff>76200</xdr:rowOff>
    </xdr:to>
    <xdr:sp macro="" textlink="">
      <xdr:nvSpPr>
        <xdr:cNvPr id="3310" name="AutoShape 1"/>
        <xdr:cNvSpPr>
          <a:spLocks/>
        </xdr:cNvSpPr>
      </xdr:nvSpPr>
      <xdr:spPr bwMode="auto">
        <a:xfrm>
          <a:off x="1076325" y="3267075"/>
          <a:ext cx="95250" cy="371475"/>
        </a:xfrm>
        <a:prstGeom prst="leftBrace">
          <a:avLst>
            <a:gd name="adj1" fmla="val 3250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28575</xdr:colOff>
      <xdr:row>8</xdr:row>
      <xdr:rowOff>57150</xdr:rowOff>
    </xdr:from>
    <xdr:to>
      <xdr:col>5</xdr:col>
      <xdr:colOff>66675</xdr:colOff>
      <xdr:row>10</xdr:row>
      <xdr:rowOff>95250</xdr:rowOff>
    </xdr:to>
    <xdr:sp macro="" textlink="">
      <xdr:nvSpPr>
        <xdr:cNvPr id="3311" name="AutoShape 2"/>
        <xdr:cNvSpPr>
          <a:spLocks/>
        </xdr:cNvSpPr>
      </xdr:nvSpPr>
      <xdr:spPr bwMode="auto">
        <a:xfrm>
          <a:off x="1504950" y="1114425"/>
          <a:ext cx="38100" cy="285750"/>
        </a:xfrm>
        <a:prstGeom prst="leftBrace">
          <a:avLst>
            <a:gd name="adj1" fmla="val 6250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38100</xdr:colOff>
      <xdr:row>11</xdr:row>
      <xdr:rowOff>76200</xdr:rowOff>
    </xdr:from>
    <xdr:to>
      <xdr:col>5</xdr:col>
      <xdr:colOff>66675</xdr:colOff>
      <xdr:row>12</xdr:row>
      <xdr:rowOff>76200</xdr:rowOff>
    </xdr:to>
    <xdr:sp macro="" textlink="">
      <xdr:nvSpPr>
        <xdr:cNvPr id="3312" name="AutoShape 3"/>
        <xdr:cNvSpPr>
          <a:spLocks/>
        </xdr:cNvSpPr>
      </xdr:nvSpPr>
      <xdr:spPr bwMode="auto">
        <a:xfrm>
          <a:off x="1514475" y="1504950"/>
          <a:ext cx="28575" cy="123825"/>
        </a:xfrm>
        <a:prstGeom prst="leftBrace">
          <a:avLst>
            <a:gd name="adj1" fmla="val 36111"/>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762000</xdr:colOff>
      <xdr:row>26</xdr:row>
      <xdr:rowOff>9525</xdr:rowOff>
    </xdr:from>
    <xdr:to>
      <xdr:col>4</xdr:col>
      <xdr:colOff>28575</xdr:colOff>
      <xdr:row>28</xdr:row>
      <xdr:rowOff>0</xdr:rowOff>
    </xdr:to>
    <xdr:sp macro="" textlink="">
      <xdr:nvSpPr>
        <xdr:cNvPr id="4176" name="AutoShape 1"/>
        <xdr:cNvSpPr>
          <a:spLocks/>
        </xdr:cNvSpPr>
      </xdr:nvSpPr>
      <xdr:spPr bwMode="auto">
        <a:xfrm>
          <a:off x="1057275" y="3409950"/>
          <a:ext cx="76200" cy="238125"/>
        </a:xfrm>
        <a:prstGeom prst="leftBrace">
          <a:avLst>
            <a:gd name="adj1" fmla="val 56496"/>
            <a:gd name="adj2" fmla="val 51065"/>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409575</xdr:colOff>
      <xdr:row>2</xdr:row>
      <xdr:rowOff>0</xdr:rowOff>
    </xdr:from>
    <xdr:to>
      <xdr:col>10</xdr:col>
      <xdr:colOff>733425</xdr:colOff>
      <xdr:row>5</xdr:row>
      <xdr:rowOff>9525</xdr:rowOff>
    </xdr:to>
    <xdr:sp macro="" textlink="">
      <xdr:nvSpPr>
        <xdr:cNvPr id="2" name="Text Box 1"/>
        <xdr:cNvSpPr txBox="1">
          <a:spLocks noChangeArrowheads="1"/>
        </xdr:cNvSpPr>
      </xdr:nvSpPr>
      <xdr:spPr bwMode="auto">
        <a:xfrm>
          <a:off x="742950" y="285750"/>
          <a:ext cx="6096000" cy="409575"/>
        </a:xfrm>
        <a:prstGeom prst="rect">
          <a:avLst/>
        </a:prstGeom>
        <a:noFill/>
        <a:ln>
          <a:noFill/>
        </a:ln>
      </xdr:spPr>
      <xdr:txBody>
        <a:bodyPr vertOverflow="clip" wrap="square" lIns="27432" tIns="18288" rIns="0" bIns="0" anchor="t" upright="1"/>
        <a:lstStyle/>
        <a:p>
          <a:pPr algn="l" rtl="0">
            <a:lnSpc>
              <a:spcPts val="900"/>
            </a:lnSpc>
            <a:defRPr sz="1000"/>
          </a:pPr>
          <a:r>
            <a:rPr lang="ja-JP" altLang="en-US" sz="800" b="0" i="0" u="none" strike="noStrike" baseline="0">
              <a:solidFill>
                <a:srgbClr val="000000"/>
              </a:solidFill>
              <a:latin typeface="ＭＳ 明朝"/>
              <a:ea typeface="ＭＳ 明朝"/>
            </a:rPr>
            <a:t>１．登録者数、蔵書冊数は各年度末現在の数値である。２．団体貸出の登録者数は団体数である。３．蔵書冊数・貸出冊数には視聴覚資料を含む。４．各館の登録者数については中央図書館の一括集計に含む。５．移動図書館の蔵書冊数は中央図書館の一般と児童にそれぞれ含む。</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200025</xdr:colOff>
      <xdr:row>3</xdr:row>
      <xdr:rowOff>104775</xdr:rowOff>
    </xdr:from>
    <xdr:to>
      <xdr:col>8</xdr:col>
      <xdr:colOff>0</xdr:colOff>
      <xdr:row>3</xdr:row>
      <xdr:rowOff>857250</xdr:rowOff>
    </xdr:to>
    <xdr:sp macro="" textlink="">
      <xdr:nvSpPr>
        <xdr:cNvPr id="2" name="Text Box 1">
          <a:extLst>
            <a:ext uri="{FF2B5EF4-FFF2-40B4-BE49-F238E27FC236}">
              <a16:creationId xmlns:a16="http://schemas.microsoft.com/office/drawing/2014/main" id="{41AB4DB4-E094-4BF2-B614-F9D9B90DCDE6}"/>
            </a:ext>
          </a:extLst>
        </xdr:cNvPr>
        <xdr:cNvSpPr txBox="1">
          <a:spLocks noChangeArrowheads="1"/>
        </xdr:cNvSpPr>
      </xdr:nvSpPr>
      <xdr:spPr bwMode="auto">
        <a:xfrm>
          <a:off x="1019175" y="600075"/>
          <a:ext cx="5791200" cy="457200"/>
        </a:xfrm>
        <a:prstGeom prst="rect">
          <a:avLst/>
        </a:prstGeom>
        <a:noFill/>
        <a:ln>
          <a:noFill/>
        </a:ln>
      </xdr:spPr>
      <xdr:txBody>
        <a:bodyPr vertOverflow="clip" wrap="square" lIns="27432" tIns="18288" rIns="0" bIns="0" anchor="t" upright="1"/>
        <a:lstStyle/>
        <a:p>
          <a:pPr algn="l" rtl="0">
            <a:lnSpc>
              <a:spcPts val="1000"/>
            </a:lnSpc>
            <a:defRPr sz="1000"/>
          </a:pPr>
          <a:r>
            <a:rPr lang="ja-JP" altLang="en-US" sz="850" b="0" i="0" u="none" strike="noStrike" baseline="0">
              <a:solidFill>
                <a:srgbClr val="000000"/>
              </a:solidFill>
              <a:latin typeface="ＭＳ 明朝"/>
              <a:ea typeface="ＭＳ 明朝"/>
            </a:rPr>
            <a:t>舳松人権歴史館の利用者数は併設している人権資料・図書室の利用者数を含んでおり、人権資料・図書室だけの利用者数については、集計を行っていない。</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3</xdr:col>
      <xdr:colOff>0</xdr:colOff>
      <xdr:row>1</xdr:row>
      <xdr:rowOff>76200</xdr:rowOff>
    </xdr:from>
    <xdr:to>
      <xdr:col>9</xdr:col>
      <xdr:colOff>790575</xdr:colOff>
      <xdr:row>1</xdr:row>
      <xdr:rowOff>447675</xdr:rowOff>
    </xdr:to>
    <xdr:sp macro="" textlink="">
      <xdr:nvSpPr>
        <xdr:cNvPr id="2" name="Text Box 1">
          <a:extLst>
            <a:ext uri="{FF2B5EF4-FFF2-40B4-BE49-F238E27FC236}">
              <a16:creationId xmlns:a16="http://schemas.microsoft.com/office/drawing/2014/main" id="{0F4D0F4C-01F2-461F-9F6E-66C0CF108CF3}"/>
            </a:ext>
          </a:extLst>
        </xdr:cNvPr>
        <xdr:cNvSpPr txBox="1">
          <a:spLocks noChangeArrowheads="1"/>
        </xdr:cNvSpPr>
      </xdr:nvSpPr>
      <xdr:spPr bwMode="auto">
        <a:xfrm>
          <a:off x="819150" y="304800"/>
          <a:ext cx="5934075"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明朝"/>
              <a:ea typeface="ＭＳ 明朝"/>
            </a:rPr>
            <a:t>メインホールは、平成27年6月に体育室と300人収容の文化ホールの兼用施設としてオープン。その他の利用者数の主なものは、体育室としての利用である。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B78"/>
  <sheetViews>
    <sheetView tabSelected="1" workbookViewId="0"/>
  </sheetViews>
  <sheetFormatPr defaultRowHeight="11.25"/>
  <cols>
    <col min="1" max="16384" width="9.33203125" style="1"/>
  </cols>
  <sheetData>
    <row r="1" spans="1:2" s="16" customFormat="1" ht="14.25" customHeight="1">
      <c r="A1" s="1567" t="s">
        <v>1150</v>
      </c>
    </row>
    <row r="2" spans="1:2" s="59" customFormat="1" ht="13.5" customHeight="1"/>
    <row r="3" spans="1:2" s="59" customFormat="1" ht="13.5" customHeight="1"/>
    <row r="4" spans="1:2" s="59" customFormat="1" ht="13.5" customHeight="1">
      <c r="A4" s="59" t="s">
        <v>1151</v>
      </c>
    </row>
    <row r="5" spans="1:2" s="59" customFormat="1" ht="13.5" customHeight="1">
      <c r="B5" s="1568" t="s">
        <v>1152</v>
      </c>
    </row>
    <row r="6" spans="1:2" s="59" customFormat="1" ht="13.5" customHeight="1">
      <c r="B6" s="1568" t="s">
        <v>1153</v>
      </c>
    </row>
    <row r="7" spans="1:2" s="59" customFormat="1" ht="13.5" customHeight="1">
      <c r="B7" s="1568" t="s">
        <v>1154</v>
      </c>
    </row>
    <row r="8" spans="1:2" s="59" customFormat="1" ht="13.5" customHeight="1">
      <c r="B8" s="1568" t="s">
        <v>1155</v>
      </c>
    </row>
    <row r="9" spans="1:2" s="59" customFormat="1" ht="13.5" customHeight="1">
      <c r="B9" s="1568" t="s">
        <v>1156</v>
      </c>
    </row>
    <row r="10" spans="1:2" s="59" customFormat="1" ht="13.5" customHeight="1">
      <c r="B10" s="1568" t="s">
        <v>1157</v>
      </c>
    </row>
    <row r="11" spans="1:2" s="59" customFormat="1" ht="13.5" customHeight="1">
      <c r="B11" s="1568" t="s">
        <v>1158</v>
      </c>
    </row>
    <row r="12" spans="1:2" s="59" customFormat="1" ht="13.5" customHeight="1">
      <c r="B12" s="1568" t="s">
        <v>1159</v>
      </c>
    </row>
    <row r="13" spans="1:2" s="59" customFormat="1" ht="13.5" customHeight="1">
      <c r="B13" s="1568" t="s">
        <v>1160</v>
      </c>
    </row>
    <row r="14" spans="1:2" s="59" customFormat="1" ht="13.5" customHeight="1">
      <c r="B14" s="1568" t="s">
        <v>1161</v>
      </c>
    </row>
    <row r="15" spans="1:2" s="59" customFormat="1" ht="13.5" customHeight="1">
      <c r="B15" s="1568" t="s">
        <v>1162</v>
      </c>
    </row>
    <row r="16" spans="1:2" s="59" customFormat="1" ht="13.5" customHeight="1">
      <c r="A16" s="59" t="s">
        <v>1163</v>
      </c>
    </row>
    <row r="17" spans="1:2" s="59" customFormat="1" ht="13.5" customHeight="1">
      <c r="B17" s="1568" t="s">
        <v>1165</v>
      </c>
    </row>
    <row r="18" spans="1:2" s="59" customFormat="1" ht="13.5" customHeight="1">
      <c r="B18" s="1568" t="s">
        <v>1166</v>
      </c>
    </row>
    <row r="19" spans="1:2" s="59" customFormat="1" ht="13.5" customHeight="1">
      <c r="B19" s="1568" t="s">
        <v>1167</v>
      </c>
    </row>
    <row r="20" spans="1:2" s="59" customFormat="1" ht="13.5" customHeight="1">
      <c r="B20" s="1568" t="s">
        <v>1168</v>
      </c>
    </row>
    <row r="21" spans="1:2" s="59" customFormat="1" ht="13.5" customHeight="1">
      <c r="A21" s="1568" t="s">
        <v>1169</v>
      </c>
    </row>
    <row r="22" spans="1:2" s="59" customFormat="1" ht="13.5" customHeight="1">
      <c r="A22" s="1568" t="s">
        <v>1170</v>
      </c>
    </row>
    <row r="23" spans="1:2" s="59" customFormat="1" ht="13.5" customHeight="1">
      <c r="A23" s="1568" t="s">
        <v>1171</v>
      </c>
    </row>
    <row r="24" spans="1:2" s="59" customFormat="1" ht="13.5" customHeight="1">
      <c r="A24" s="1568" t="s">
        <v>1172</v>
      </c>
    </row>
    <row r="25" spans="1:2" s="59" customFormat="1" ht="13.5" customHeight="1">
      <c r="A25" s="1568" t="s">
        <v>1173</v>
      </c>
    </row>
    <row r="26" spans="1:2" s="59" customFormat="1" ht="13.5" customHeight="1">
      <c r="A26" s="1568" t="s">
        <v>1174</v>
      </c>
    </row>
    <row r="27" spans="1:2" s="59" customFormat="1" ht="13.5" customHeight="1">
      <c r="A27" s="59" t="s">
        <v>1176</v>
      </c>
    </row>
    <row r="28" spans="1:2" s="59" customFormat="1" ht="13.5" customHeight="1">
      <c r="B28" s="1568" t="s">
        <v>1178</v>
      </c>
    </row>
    <row r="29" spans="1:2" s="59" customFormat="1" ht="13.5" customHeight="1">
      <c r="B29" s="1568" t="s">
        <v>1179</v>
      </c>
    </row>
    <row r="30" spans="1:2" s="59" customFormat="1" ht="13.5" customHeight="1">
      <c r="A30" s="1568" t="s">
        <v>1180</v>
      </c>
    </row>
    <row r="31" spans="1:2" s="59" customFormat="1" ht="13.5" customHeight="1">
      <c r="A31" s="1568" t="s">
        <v>1181</v>
      </c>
    </row>
    <row r="32" spans="1:2" s="59" customFormat="1" ht="13.5" customHeight="1">
      <c r="A32" s="1568" t="s">
        <v>1182</v>
      </c>
    </row>
    <row r="33" spans="1:2" s="59" customFormat="1" ht="13.5" customHeight="1">
      <c r="A33" s="1568" t="s">
        <v>1183</v>
      </c>
    </row>
    <row r="34" spans="1:2" s="59" customFormat="1" ht="13.5" customHeight="1">
      <c r="A34" s="1568" t="s">
        <v>1184</v>
      </c>
    </row>
    <row r="35" spans="1:2" s="59" customFormat="1" ht="13.5" customHeight="1">
      <c r="A35" s="1568" t="s">
        <v>1185</v>
      </c>
    </row>
    <row r="36" spans="1:2" s="59" customFormat="1" ht="13.5" customHeight="1">
      <c r="A36" s="59" t="s">
        <v>1186</v>
      </c>
    </row>
    <row r="37" spans="1:2" s="59" customFormat="1" ht="13.5" customHeight="1">
      <c r="B37" s="1568" t="s">
        <v>1187</v>
      </c>
    </row>
    <row r="38" spans="1:2" s="59" customFormat="1" ht="13.5" customHeight="1">
      <c r="B38" s="1568" t="s">
        <v>1188</v>
      </c>
    </row>
    <row r="39" spans="1:2" s="59" customFormat="1" ht="13.5" customHeight="1">
      <c r="B39" s="1568" t="s">
        <v>1189</v>
      </c>
    </row>
    <row r="40" spans="1:2" s="59" customFormat="1" ht="13.5" customHeight="1">
      <c r="A40" s="59" t="s">
        <v>1191</v>
      </c>
    </row>
    <row r="41" spans="1:2" s="59" customFormat="1" ht="13.5" customHeight="1">
      <c r="B41" s="1568" t="s">
        <v>1192</v>
      </c>
    </row>
    <row r="42" spans="1:2" s="59" customFormat="1" ht="13.5" customHeight="1">
      <c r="B42" s="1568" t="s">
        <v>1193</v>
      </c>
    </row>
    <row r="43" spans="1:2" s="59" customFormat="1" ht="13.5" customHeight="1">
      <c r="B43" s="1568" t="s">
        <v>1194</v>
      </c>
    </row>
    <row r="44" spans="1:2" s="59" customFormat="1" ht="13.5" customHeight="1">
      <c r="A44" s="59" t="s">
        <v>1195</v>
      </c>
    </row>
    <row r="45" spans="1:2" s="59" customFormat="1" ht="13.5" customHeight="1">
      <c r="B45" s="1568" t="s">
        <v>1196</v>
      </c>
    </row>
    <row r="46" spans="1:2" s="59" customFormat="1" ht="13.5" customHeight="1">
      <c r="B46" s="1568" t="s">
        <v>1197</v>
      </c>
    </row>
    <row r="47" spans="1:2" s="59" customFormat="1" ht="13.5" customHeight="1">
      <c r="B47" s="1568" t="s">
        <v>1198</v>
      </c>
    </row>
    <row r="48" spans="1:2" s="59" customFormat="1" ht="13.5" customHeight="1">
      <c r="A48" s="59" t="s">
        <v>1199</v>
      </c>
    </row>
    <row r="49" spans="1:2" s="59" customFormat="1" ht="13.5" customHeight="1">
      <c r="B49" s="1568" t="s">
        <v>1200</v>
      </c>
    </row>
    <row r="50" spans="1:2" s="59" customFormat="1" ht="13.5" customHeight="1">
      <c r="B50" s="1568" t="s">
        <v>1201</v>
      </c>
    </row>
    <row r="51" spans="1:2" s="59" customFormat="1" ht="13.5" customHeight="1">
      <c r="A51" s="59" t="s">
        <v>1202</v>
      </c>
    </row>
    <row r="52" spans="1:2" s="59" customFormat="1" ht="13.5" customHeight="1">
      <c r="B52" s="1568" t="s">
        <v>1203</v>
      </c>
    </row>
    <row r="53" spans="1:2" s="59" customFormat="1" ht="13.5" customHeight="1">
      <c r="B53" s="1568" t="s">
        <v>1205</v>
      </c>
    </row>
    <row r="54" spans="1:2" s="59" customFormat="1" ht="13.5" customHeight="1">
      <c r="A54" s="1568" t="s">
        <v>1207</v>
      </c>
    </row>
    <row r="55" spans="1:2" s="59" customFormat="1" ht="13.5" customHeight="1">
      <c r="A55" s="59" t="s">
        <v>1208</v>
      </c>
    </row>
    <row r="56" spans="1:2" s="59" customFormat="1" ht="13.5" customHeight="1">
      <c r="B56" s="1568" t="s">
        <v>1209</v>
      </c>
    </row>
    <row r="57" spans="1:2" s="59" customFormat="1" ht="13.5" customHeight="1">
      <c r="B57" s="1568" t="s">
        <v>1210</v>
      </c>
    </row>
    <row r="58" spans="1:2" s="59" customFormat="1" ht="13.5" customHeight="1">
      <c r="B58" s="1568" t="s">
        <v>1211</v>
      </c>
    </row>
    <row r="59" spans="1:2" s="59" customFormat="1" ht="13.5" customHeight="1">
      <c r="A59" s="59" t="s">
        <v>1212</v>
      </c>
    </row>
    <row r="60" spans="1:2" s="59" customFormat="1" ht="13.5" customHeight="1">
      <c r="B60" s="1568" t="s">
        <v>1213</v>
      </c>
    </row>
    <row r="61" spans="1:2" s="59" customFormat="1" ht="13.5" customHeight="1">
      <c r="B61" s="1568" t="s">
        <v>1214</v>
      </c>
    </row>
    <row r="62" spans="1:2" s="59" customFormat="1" ht="13.5" customHeight="1">
      <c r="A62" s="59" t="s">
        <v>1215</v>
      </c>
    </row>
    <row r="63" spans="1:2" s="59" customFormat="1" ht="13.5" customHeight="1">
      <c r="B63" s="1568" t="s">
        <v>1216</v>
      </c>
    </row>
    <row r="64" spans="1:2" s="59" customFormat="1" ht="13.5" customHeight="1">
      <c r="B64" s="1568" t="s">
        <v>1217</v>
      </c>
    </row>
    <row r="65" spans="1:2" s="59" customFormat="1" ht="13.5" customHeight="1">
      <c r="A65" s="59" t="s">
        <v>1218</v>
      </c>
    </row>
    <row r="66" spans="1:2" s="59" customFormat="1" ht="13.5" customHeight="1">
      <c r="B66" s="1568" t="s">
        <v>1219</v>
      </c>
    </row>
    <row r="67" spans="1:2" s="59" customFormat="1" ht="13.5" customHeight="1">
      <c r="B67" s="1568" t="s">
        <v>1220</v>
      </c>
    </row>
    <row r="68" spans="1:2" s="59" customFormat="1" ht="13.5" customHeight="1">
      <c r="A68" s="1568" t="s">
        <v>1221</v>
      </c>
    </row>
    <row r="69" spans="1:2" s="59" customFormat="1" ht="13.5" customHeight="1">
      <c r="A69" s="1568" t="s">
        <v>1222</v>
      </c>
    </row>
    <row r="70" spans="1:2" s="59" customFormat="1" ht="13.5" customHeight="1">
      <c r="A70" s="1568" t="s">
        <v>1223</v>
      </c>
    </row>
    <row r="71" spans="1:2" s="59" customFormat="1" ht="13.5" customHeight="1">
      <c r="A71" s="1568" t="s">
        <v>1225</v>
      </c>
    </row>
    <row r="72" spans="1:2" s="59" customFormat="1" ht="13.5" customHeight="1">
      <c r="A72" s="59" t="s">
        <v>1226</v>
      </c>
    </row>
    <row r="73" spans="1:2" s="59" customFormat="1" ht="13.5" customHeight="1">
      <c r="B73" s="1568" t="s">
        <v>1227</v>
      </c>
    </row>
    <row r="74" spans="1:2" s="59" customFormat="1" ht="13.5" customHeight="1">
      <c r="B74" s="1568" t="s">
        <v>1228</v>
      </c>
    </row>
    <row r="75" spans="1:2" s="59" customFormat="1" ht="13.5" customHeight="1">
      <c r="A75" s="1568" t="s">
        <v>1229</v>
      </c>
    </row>
    <row r="76" spans="1:2" s="59" customFormat="1" ht="13.5" customHeight="1">
      <c r="A76" s="1568" t="s">
        <v>1230</v>
      </c>
    </row>
    <row r="77" spans="1:2" s="59" customFormat="1" ht="13.5" customHeight="1">
      <c r="A77" s="1568" t="s">
        <v>1232</v>
      </c>
    </row>
    <row r="78" spans="1:2" s="59" customFormat="1" ht="13.5" customHeight="1">
      <c r="A78" s="1568" t="s">
        <v>1233</v>
      </c>
    </row>
  </sheetData>
  <phoneticPr fontId="20"/>
  <hyperlinks>
    <hyperlink ref="B5" location="'14-1-1'!A1" display="14-1-1 幼稚園"/>
    <hyperlink ref="B6" location="'14-1-2'!A1" display="14-1-2 幼保連携型認定こども園"/>
    <hyperlink ref="B7" location="'14-1-3'!A1" display="14-1-3 小学校"/>
    <hyperlink ref="B8" location="'14-1-4'!A1" display="14-1-4 中学校"/>
    <hyperlink ref="B9" location="'14-1-5'!A1" display="14-1-5 高等学校"/>
    <hyperlink ref="B10" location="'14-1-6'!A1" display="14-1-6 特別支援学校"/>
    <hyperlink ref="B11" location="'14-1-7'!A1" display="14-1-7 大学"/>
    <hyperlink ref="B12" location="'14-1-8'!A1" display="14-1-8 専修学校"/>
    <hyperlink ref="B13" location="'14-1-9'!A1" display="14-1-9 各種学校"/>
    <hyperlink ref="B14" location="'14-1-10'!A1" display="14-1-10 中学校卒業者の卒業後の状況"/>
    <hyperlink ref="B15" location="'14-1-11'!A1" display="14-1-11 高等学校卒業者の卒業後の状況"/>
    <hyperlink ref="B17" location="'14-2-1'!A1" display="14-2-1 幼稚園"/>
    <hyperlink ref="B18" location="'14-2-2'!A1" display="14-2-2 小学校"/>
    <hyperlink ref="B19" location="'14-2-3'!A1" display="14-2-3 中学校"/>
    <hyperlink ref="B20" location="'14-2-4'!A1" display="14-2-4 高等学校"/>
    <hyperlink ref="A21" location="'14-3'!A1" display="14-３. 年 齢 別 教 職 員 数"/>
    <hyperlink ref="A22" location="'14-4'!A1" display="14-４. 市立小・中・高等学校の校地面積等"/>
    <hyperlink ref="A23" location="'14-5'!A1" display="14-５. 児童・生徒の平均体位"/>
    <hyperlink ref="A24" location="'14-6'!A1" display="14-６. 健 康 状 況"/>
    <hyperlink ref="A25" location="'14-7'!A1" display="14-７. 図書館・図書室利用状況"/>
    <hyperlink ref="A26" location="'14-8 '!A1" display="14-８. 有料体育施設等（体育館除く）の利用状況"/>
    <hyperlink ref="B28" location="'14-9-1'!A1" display="14-9-1 目的別利用者数"/>
    <hyperlink ref="B29" location="'14-9-2'!A1" display="14-9-2 種目別利用者数（専用使用）"/>
    <hyperlink ref="A30" location="'14-10'!A1" display="14-10. 日高少年自然の家利用状況"/>
    <hyperlink ref="A31" location="'14-11'!A1" display="14-11. キ ャ ン プ 場 利 用 状 況"/>
    <hyperlink ref="A32" location="'14-12'!A1" display="14-12. 青少年センター利用者数"/>
    <hyperlink ref="A33" location="'14-13'!A1" display="14-13. 青 少 年 の 家 利 用 者 数"/>
    <hyperlink ref="A34" location="'14-14'!A1" display="14-14. 市民センター利用状況"/>
    <hyperlink ref="A35" location="'14-15 '!A1" display="14-15. 公民館利用状況"/>
    <hyperlink ref="B37" location="'14-16-1 '!A1" display="14-16-1 ホール別利用者数"/>
    <hyperlink ref="B38" location="'14-16-2'!A1" display="14-16-2 人権ふれあいセンターメインホール目的別利用者数"/>
    <hyperlink ref="B39" location="'14-16-3 '!A1" display="14-16-3 総合生活相談･人権相談･福祉相談件数"/>
    <hyperlink ref="B41" location="'14-17-1 '!A1" display="14-17-1 男女共同参画センター主催事業の実施状況及び利用者数"/>
    <hyperlink ref="B42" location="'14-17-2'!A1" display="14-17-2 堺自由の泉大学の回数及び延参加人員"/>
    <hyperlink ref="B43" location="'14-17-3'!A1" display="14-17-3 男女共同参画センター相談件数"/>
    <hyperlink ref="B45" location="'14-18-1'!A1" display="14-18-1 目的別利用件数及び入場者数"/>
    <hyperlink ref="B46" location="'14-18-2'!A1" display="14-18-2 利用者別利用件数"/>
    <hyperlink ref="B47" location="'14-18-3'!A1" display="14-18-3 利用区分別稼働率及び利用者数"/>
    <hyperlink ref="B49" location="'14-19-1'!A1" display="14-19-1 室別使用区数及び使用者数"/>
    <hyperlink ref="B50" location="'14-19-2'!A1" display="14-19-2 目的別使用区数"/>
    <hyperlink ref="B52" location="'14-20-1'!A1" display="14-20-1 堺市博物館等の利用者数"/>
    <hyperlink ref="B53" location="'14-20-2'!A1" display="14-20-2 みはら歴史博物館等の利用者数"/>
    <hyperlink ref="A54" location="'14-21'!A1" display="14-21. のびやか健康館利用状況"/>
    <hyperlink ref="B56" location="'14-22-1'!A1" display="14-22-1 教育文化センター利用者数"/>
    <hyperlink ref="B57" location="'14-22-2'!A1" display="14-22-2 中文化会館室別使用区数及び使用者数"/>
    <hyperlink ref="B58" location="'14-22-3'!A1" display="14-22-3 中文化会館目的別使用区数"/>
    <hyperlink ref="B60" location="'14-23-1'!A1" display="14-23-1 室別使用区数及び使用者数"/>
    <hyperlink ref="B61" location="'14-23-2 '!A1" display="14-23-2 目的別使用区数"/>
    <hyperlink ref="B63" location="'14-24-1'!A1" display="14-24-1 室別使用区数及び使用者数"/>
    <hyperlink ref="B64" location="'14-24-2 '!A1" display="14-24-2 目的別使用区数"/>
    <hyperlink ref="B66" location="'14-25-1'!A1" display="14-25-1 室別使用区数及び使用者数"/>
    <hyperlink ref="B67" location="'14-25-2'!A1" display="14-25-2 目的別使用区数"/>
    <hyperlink ref="A68" location="'14-26'!A1" display="14-26. 美原総合スポーツセンター利用者数"/>
    <hyperlink ref="A69" location="'14-27'!A1" display="14-27. J - GREEN 堺来場者数"/>
    <hyperlink ref="A70" location="'14-28 '!A1" display="14-28. 文 化 財"/>
    <hyperlink ref="A71" location="'14-29'!A1" display="14-29. 文化館入場者数"/>
    <hyperlink ref="B73" location="'14-30-1'!A1" display="14-30-1 室別使用区数及び使用者数"/>
    <hyperlink ref="B74" location="'14-30-2 '!A1" display="14-30-2 目的別使用区数"/>
    <hyperlink ref="A75" location="'14-31'!A1" display="14-31. テ レ ビ の 受 信 契 約 数"/>
    <hyperlink ref="A76" location="'14-32'!A1" display="14-32. 宗 教"/>
    <hyperlink ref="A77" location="'14-33'!A1" display="14-33. さかい利晶の杜の利用者数"/>
    <hyperlink ref="A78" location="'14-34'!A1" display="14-34. 百舌鳥古墳群ビジターセンター"/>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8"/>
  <sheetViews>
    <sheetView zoomScaleNormal="100" zoomScaleSheetLayoutView="100" workbookViewId="0"/>
  </sheetViews>
  <sheetFormatPr defaultRowHeight="11.25"/>
  <cols>
    <col min="1" max="1" width="1.33203125" style="1" customWidth="1"/>
    <col min="2" max="2" width="11" style="1" customWidth="1"/>
    <col min="3" max="3" width="1.6640625" style="1" customWidth="1"/>
    <col min="4" max="4" width="8.33203125" style="1" customWidth="1"/>
    <col min="5" max="5" width="5.83203125" style="1" customWidth="1"/>
    <col min="6" max="6" width="7.5" style="1" customWidth="1"/>
    <col min="7" max="7" width="5" style="1" customWidth="1"/>
    <col min="8" max="8" width="7.5" style="1" customWidth="1"/>
    <col min="9" max="9" width="5" style="1" customWidth="1"/>
    <col min="10" max="10" width="7.5" style="1" customWidth="1"/>
    <col min="11" max="16" width="7.6640625" style="1" customWidth="1"/>
    <col min="17" max="16384" width="9.33203125" style="1"/>
  </cols>
  <sheetData>
    <row r="1" spans="1:16" ht="16.5" customHeight="1">
      <c r="A1" s="4" t="s">
        <v>186</v>
      </c>
      <c r="C1" s="2"/>
      <c r="D1" s="2"/>
      <c r="F1" s="2"/>
      <c r="G1" s="2"/>
      <c r="H1" s="2"/>
      <c r="I1" s="2"/>
      <c r="J1" s="2"/>
      <c r="K1" s="2"/>
      <c r="L1" s="2"/>
      <c r="M1" s="2"/>
      <c r="N1" s="2"/>
      <c r="O1" s="2"/>
      <c r="P1" s="2"/>
    </row>
    <row r="2" spans="1:16" ht="6.75" customHeight="1">
      <c r="B2" s="198"/>
      <c r="C2" s="198"/>
    </row>
    <row r="3" spans="1:16" ht="10.5" customHeight="1">
      <c r="A3" s="234" t="s">
        <v>183</v>
      </c>
      <c r="C3" s="196"/>
    </row>
    <row r="4" spans="1:16" ht="6.75" customHeight="1">
      <c r="B4" s="198"/>
      <c r="C4" s="198"/>
    </row>
    <row r="5" spans="1:16" s="5" customFormat="1" ht="13.5" customHeight="1" thickBot="1">
      <c r="P5" s="199" t="s">
        <v>25</v>
      </c>
    </row>
    <row r="6" spans="1:16" s="7" customFormat="1" ht="12" customHeight="1">
      <c r="A6" s="1724" t="s">
        <v>0</v>
      </c>
      <c r="B6" s="1724"/>
      <c r="C6" s="1725"/>
      <c r="D6" s="1807" t="s">
        <v>57</v>
      </c>
      <c r="E6" s="1809" t="s">
        <v>3</v>
      </c>
      <c r="F6" s="1810"/>
      <c r="G6" s="1810"/>
      <c r="H6" s="1810"/>
      <c r="I6" s="1810"/>
      <c r="J6" s="1811"/>
      <c r="K6" s="1809" t="s">
        <v>4</v>
      </c>
      <c r="L6" s="1810"/>
      <c r="M6" s="1811"/>
      <c r="N6" s="1809" t="s">
        <v>185</v>
      </c>
      <c r="O6" s="1810"/>
      <c r="P6" s="1810"/>
    </row>
    <row r="7" spans="1:16" s="7" customFormat="1" ht="12" customHeight="1">
      <c r="A7" s="1728"/>
      <c r="B7" s="1728"/>
      <c r="C7" s="1729"/>
      <c r="D7" s="1808"/>
      <c r="E7" s="1812" t="s">
        <v>8</v>
      </c>
      <c r="F7" s="1813"/>
      <c r="G7" s="1812" t="s">
        <v>16</v>
      </c>
      <c r="H7" s="1813"/>
      <c r="I7" s="1812" t="s">
        <v>17</v>
      </c>
      <c r="J7" s="1813"/>
      <c r="K7" s="347" t="s">
        <v>8</v>
      </c>
      <c r="L7" s="347" t="s">
        <v>16</v>
      </c>
      <c r="M7" s="347" t="s">
        <v>17</v>
      </c>
      <c r="N7" s="347" t="s">
        <v>8</v>
      </c>
      <c r="O7" s="347" t="s">
        <v>16</v>
      </c>
      <c r="P7" s="348" t="s">
        <v>17</v>
      </c>
    </row>
    <row r="8" spans="1:16" s="7" customFormat="1" ht="12" customHeight="1">
      <c r="B8" s="18" t="s">
        <v>125</v>
      </c>
      <c r="C8" s="20"/>
      <c r="D8" s="349">
        <v>2</v>
      </c>
      <c r="E8" s="350">
        <v>2</v>
      </c>
      <c r="F8" s="351">
        <v>8</v>
      </c>
      <c r="G8" s="352">
        <v>1</v>
      </c>
      <c r="H8" s="351" t="s">
        <v>187</v>
      </c>
      <c r="I8" s="350">
        <v>1</v>
      </c>
      <c r="J8" s="353">
        <v>8</v>
      </c>
      <c r="K8" s="354">
        <v>0</v>
      </c>
      <c r="L8" s="354">
        <v>0</v>
      </c>
      <c r="M8" s="354">
        <v>0</v>
      </c>
      <c r="N8" s="354">
        <v>92</v>
      </c>
      <c r="O8" s="354">
        <v>40</v>
      </c>
      <c r="P8" s="354">
        <v>52</v>
      </c>
    </row>
    <row r="9" spans="1:16" s="7" customFormat="1" ht="12" customHeight="1">
      <c r="B9" s="18" t="s">
        <v>155</v>
      </c>
      <c r="C9" s="20"/>
      <c r="D9" s="349">
        <v>2</v>
      </c>
      <c r="E9" s="350">
        <v>2</v>
      </c>
      <c r="F9" s="351">
        <v>6</v>
      </c>
      <c r="G9" s="352">
        <v>1</v>
      </c>
      <c r="H9" s="351" t="s">
        <v>187</v>
      </c>
      <c r="I9" s="350">
        <v>1</v>
      </c>
      <c r="J9" s="353">
        <v>6</v>
      </c>
      <c r="K9" s="354">
        <v>0</v>
      </c>
      <c r="L9" s="354">
        <v>0</v>
      </c>
      <c r="M9" s="354">
        <v>0</v>
      </c>
      <c r="N9" s="354">
        <v>83</v>
      </c>
      <c r="O9" s="354">
        <v>36</v>
      </c>
      <c r="P9" s="354">
        <v>47</v>
      </c>
    </row>
    <row r="10" spans="1:16" s="7" customFormat="1" ht="12" customHeight="1">
      <c r="B10" s="18" t="s">
        <v>34</v>
      </c>
      <c r="C10" s="20"/>
      <c r="D10" s="349">
        <v>2</v>
      </c>
      <c r="E10" s="350">
        <v>2</v>
      </c>
      <c r="F10" s="351">
        <v>6</v>
      </c>
      <c r="G10" s="352">
        <v>1</v>
      </c>
      <c r="H10" s="351" t="s">
        <v>187</v>
      </c>
      <c r="I10" s="350">
        <v>1</v>
      </c>
      <c r="J10" s="353">
        <v>6</v>
      </c>
      <c r="K10" s="354">
        <v>0</v>
      </c>
      <c r="L10" s="354">
        <v>0</v>
      </c>
      <c r="M10" s="354">
        <v>0</v>
      </c>
      <c r="N10" s="354">
        <v>61</v>
      </c>
      <c r="O10" s="354">
        <v>28</v>
      </c>
      <c r="P10" s="354">
        <v>33</v>
      </c>
    </row>
    <row r="11" spans="1:16" s="10" customFormat="1" ht="12" customHeight="1">
      <c r="B11" s="18" t="s">
        <v>36</v>
      </c>
      <c r="C11" s="27"/>
      <c r="D11" s="349">
        <v>2</v>
      </c>
      <c r="E11" s="350">
        <v>2</v>
      </c>
      <c r="F11" s="351">
        <v>1</v>
      </c>
      <c r="G11" s="352">
        <v>1</v>
      </c>
      <c r="H11" s="351" t="s">
        <v>187</v>
      </c>
      <c r="I11" s="350">
        <v>1</v>
      </c>
      <c r="J11" s="353">
        <v>1</v>
      </c>
      <c r="K11" s="354">
        <v>0</v>
      </c>
      <c r="L11" s="354">
        <v>0</v>
      </c>
      <c r="M11" s="354">
        <v>0</v>
      </c>
      <c r="N11" s="354">
        <v>55</v>
      </c>
      <c r="O11" s="354">
        <v>25</v>
      </c>
      <c r="P11" s="354">
        <v>30</v>
      </c>
    </row>
    <row r="12" spans="1:16" s="10" customFormat="1" ht="12" customHeight="1">
      <c r="B12" s="26" t="s">
        <v>38</v>
      </c>
      <c r="C12" s="27"/>
      <c r="D12" s="355">
        <v>1</v>
      </c>
      <c r="E12" s="356">
        <v>1</v>
      </c>
      <c r="F12" s="357">
        <v>1</v>
      </c>
      <c r="G12" s="358">
        <v>0</v>
      </c>
      <c r="H12" s="357">
        <v>0</v>
      </c>
      <c r="I12" s="356">
        <v>1</v>
      </c>
      <c r="J12" s="357">
        <v>1</v>
      </c>
      <c r="K12" s="359">
        <v>0</v>
      </c>
      <c r="L12" s="359">
        <v>0</v>
      </c>
      <c r="M12" s="359">
        <v>0</v>
      </c>
      <c r="N12" s="359">
        <v>63</v>
      </c>
      <c r="O12" s="359">
        <v>29</v>
      </c>
      <c r="P12" s="359">
        <v>34</v>
      </c>
    </row>
    <row r="13" spans="1:16" s="7" customFormat="1" ht="3.75" customHeight="1" thickBot="1">
      <c r="A13" s="243"/>
      <c r="B13" s="339"/>
      <c r="C13" s="245"/>
      <c r="D13" s="243"/>
      <c r="E13" s="243"/>
      <c r="F13" s="243"/>
      <c r="G13" s="243"/>
      <c r="H13" s="243"/>
      <c r="I13" s="243"/>
      <c r="J13" s="243"/>
      <c r="K13" s="243"/>
      <c r="L13" s="243"/>
      <c r="M13" s="243"/>
      <c r="N13" s="243"/>
      <c r="O13" s="243"/>
      <c r="P13" s="243"/>
    </row>
    <row r="14" spans="1:16" s="3" customFormat="1" ht="13.5" customHeight="1">
      <c r="A14" s="7" t="s">
        <v>188</v>
      </c>
      <c r="C14" s="2"/>
    </row>
    <row r="15" spans="1:16">
      <c r="F15" s="360"/>
      <c r="K15" s="251"/>
      <c r="N15" s="251"/>
    </row>
    <row r="16" spans="1:16">
      <c r="F16" s="360"/>
      <c r="K16" s="251"/>
      <c r="N16" s="251"/>
    </row>
    <row r="17" spans="5:14">
      <c r="E17" s="361"/>
      <c r="F17" s="360"/>
      <c r="K17" s="251"/>
      <c r="N17" s="251"/>
    </row>
    <row r="18" spans="5:14">
      <c r="E18" s="361"/>
      <c r="F18" s="360"/>
      <c r="K18" s="251"/>
      <c r="N18" s="251"/>
    </row>
  </sheetData>
  <mergeCells count="8">
    <mergeCell ref="A6:C7"/>
    <mergeCell ref="D6:D7"/>
    <mergeCell ref="E6:J6"/>
    <mergeCell ref="K6:M6"/>
    <mergeCell ref="N6:P6"/>
    <mergeCell ref="E7:F7"/>
    <mergeCell ref="G7:H7"/>
    <mergeCell ref="I7:J7"/>
  </mergeCells>
  <phoneticPr fontId="20"/>
  <printOptions horizontalCentered="1"/>
  <pageMargins left="0.39370078740157483" right="0.39370078740157483" top="0.98425196850393704" bottom="0.98425196850393704" header="0.51181102362204722" footer="0.51181102362204722"/>
  <pageSetup paperSize="9" orientation="portrait" horizontalDpi="4294967293"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3"/>
  <sheetViews>
    <sheetView zoomScale="120" zoomScaleNormal="120" zoomScaleSheetLayoutView="100" workbookViewId="0"/>
  </sheetViews>
  <sheetFormatPr defaultRowHeight="11.25"/>
  <cols>
    <col min="1" max="1" width="0.83203125" style="362" customWidth="1"/>
    <col min="2" max="2" width="3" style="362" customWidth="1"/>
    <col min="3" max="3" width="1.6640625" style="362" customWidth="1"/>
    <col min="4" max="4" width="13.33203125" style="362" customWidth="1"/>
    <col min="5" max="5" width="7" style="362" customWidth="1"/>
    <col min="6" max="6" width="8.33203125" style="362" customWidth="1"/>
    <col min="7" max="7" width="0.83203125" style="362" customWidth="1"/>
    <col min="8" max="13" width="8.6640625" style="362" customWidth="1"/>
    <col min="14" max="16" width="7" style="362" customWidth="1"/>
    <col min="17" max="16384" width="9.33203125" style="362"/>
  </cols>
  <sheetData>
    <row r="1" spans="1:16" ht="18.75" customHeight="1">
      <c r="A1" s="4" t="s">
        <v>189</v>
      </c>
      <c r="C1" s="2"/>
      <c r="D1" s="2"/>
      <c r="E1" s="363"/>
      <c r="F1" s="2"/>
      <c r="G1" s="2"/>
      <c r="H1" s="2"/>
      <c r="I1" s="2"/>
      <c r="J1" s="2"/>
      <c r="K1" s="2"/>
      <c r="L1" s="2"/>
      <c r="M1" s="2"/>
      <c r="N1" s="2"/>
      <c r="O1" s="2"/>
      <c r="P1" s="2"/>
    </row>
    <row r="2" spans="1:16" ht="3.75" customHeight="1">
      <c r="B2" s="2"/>
      <c r="C2" s="2"/>
      <c r="D2" s="2"/>
      <c r="E2" s="2"/>
      <c r="F2" s="2"/>
      <c r="G2" s="2"/>
      <c r="H2" s="364"/>
      <c r="I2" s="364"/>
      <c r="J2" s="364"/>
      <c r="K2" s="364"/>
      <c r="L2" s="364"/>
      <c r="M2" s="364"/>
      <c r="N2" s="364"/>
      <c r="O2" s="364"/>
      <c r="P2" s="364"/>
    </row>
    <row r="3" spans="1:16" ht="10.5" customHeight="1">
      <c r="B3" s="197"/>
      <c r="C3" s="198"/>
      <c r="D3" s="2" t="s">
        <v>190</v>
      </c>
      <c r="E3" s="2"/>
      <c r="F3" s="2"/>
      <c r="G3" s="2"/>
      <c r="H3" s="2"/>
      <c r="I3" s="2"/>
      <c r="J3" s="252"/>
      <c r="K3" s="252"/>
      <c r="L3" s="252"/>
      <c r="M3" s="1814" t="s">
        <v>191</v>
      </c>
      <c r="N3" s="1814"/>
      <c r="O3" s="1814"/>
      <c r="P3" s="1814"/>
    </row>
    <row r="4" spans="1:16" s="365" customFormat="1" ht="5.25" customHeight="1" thickBot="1">
      <c r="M4" s="1570"/>
      <c r="N4" s="1570"/>
      <c r="O4" s="1570"/>
      <c r="P4" s="1570"/>
    </row>
    <row r="5" spans="1:16" s="368" customFormat="1" ht="12" customHeight="1">
      <c r="A5" s="366"/>
      <c r="B5" s="1815" t="s">
        <v>192</v>
      </c>
      <c r="C5" s="1816"/>
      <c r="D5" s="1816"/>
      <c r="E5" s="1816"/>
      <c r="F5" s="1816"/>
      <c r="G5" s="367"/>
      <c r="H5" s="1819" t="s">
        <v>8</v>
      </c>
      <c r="I5" s="1819"/>
      <c r="J5" s="1819"/>
      <c r="K5" s="1819" t="s">
        <v>18</v>
      </c>
      <c r="L5" s="1819"/>
      <c r="M5" s="1819"/>
      <c r="N5" s="1819" t="s">
        <v>20</v>
      </c>
      <c r="O5" s="1819"/>
      <c r="P5" s="1820"/>
    </row>
    <row r="6" spans="1:16" s="368" customFormat="1">
      <c r="A6" s="369"/>
      <c r="B6" s="1817"/>
      <c r="C6" s="1818"/>
      <c r="D6" s="1818"/>
      <c r="E6" s="1818"/>
      <c r="F6" s="1818"/>
      <c r="G6" s="370"/>
      <c r="H6" s="371" t="s">
        <v>8</v>
      </c>
      <c r="I6" s="371" t="s">
        <v>16</v>
      </c>
      <c r="J6" s="371" t="s">
        <v>17</v>
      </c>
      <c r="K6" s="371" t="s">
        <v>8</v>
      </c>
      <c r="L6" s="371" t="s">
        <v>16</v>
      </c>
      <c r="M6" s="371" t="s">
        <v>17</v>
      </c>
      <c r="N6" s="371" t="s">
        <v>8</v>
      </c>
      <c r="O6" s="371" t="s">
        <v>16</v>
      </c>
      <c r="P6" s="372" t="s">
        <v>17</v>
      </c>
    </row>
    <row r="7" spans="1:16" s="10" customFormat="1" ht="11.25" customHeight="1">
      <c r="A7" s="373"/>
      <c r="B7" s="1821" t="s">
        <v>193</v>
      </c>
      <c r="C7" s="1821"/>
      <c r="D7" s="1821"/>
      <c r="E7" s="1821"/>
      <c r="F7" s="1821"/>
      <c r="G7" s="374"/>
      <c r="H7" s="375">
        <v>7506</v>
      </c>
      <c r="I7" s="376">
        <v>3766</v>
      </c>
      <c r="J7" s="376">
        <v>3740</v>
      </c>
      <c r="K7" s="376">
        <v>7156</v>
      </c>
      <c r="L7" s="376">
        <v>3599</v>
      </c>
      <c r="M7" s="376">
        <v>3557</v>
      </c>
      <c r="N7" s="376">
        <v>350</v>
      </c>
      <c r="O7" s="376">
        <v>167</v>
      </c>
      <c r="P7" s="376">
        <v>183</v>
      </c>
    </row>
    <row r="8" spans="1:16" s="7" customFormat="1" ht="10.5" customHeight="1">
      <c r="A8" s="377"/>
      <c r="B8" s="377" t="s">
        <v>194</v>
      </c>
      <c r="C8" s="1822" t="s">
        <v>195</v>
      </c>
      <c r="D8" s="1822"/>
      <c r="E8" s="1822"/>
      <c r="F8" s="1822"/>
      <c r="G8" s="378"/>
      <c r="H8" s="379">
        <v>7383</v>
      </c>
      <c r="I8" s="380">
        <v>3703</v>
      </c>
      <c r="J8" s="380">
        <v>3680</v>
      </c>
      <c r="K8" s="380">
        <v>7035</v>
      </c>
      <c r="L8" s="380">
        <v>3538</v>
      </c>
      <c r="M8" s="380">
        <v>3497</v>
      </c>
      <c r="N8" s="380">
        <v>348</v>
      </c>
      <c r="O8" s="380">
        <v>165</v>
      </c>
      <c r="P8" s="380">
        <v>183</v>
      </c>
    </row>
    <row r="9" spans="1:16" s="7" customFormat="1" ht="9.75" customHeight="1">
      <c r="A9" s="377"/>
      <c r="B9" s="377"/>
      <c r="C9" s="381"/>
      <c r="D9" s="377" t="s">
        <v>196</v>
      </c>
      <c r="E9" s="377"/>
      <c r="F9" s="382" t="s">
        <v>197</v>
      </c>
      <c r="G9" s="378"/>
      <c r="H9" s="379">
        <v>6934</v>
      </c>
      <c r="I9" s="380">
        <v>3448</v>
      </c>
      <c r="J9" s="380">
        <v>3486</v>
      </c>
      <c r="K9" s="380">
        <v>6594</v>
      </c>
      <c r="L9" s="380">
        <v>3285</v>
      </c>
      <c r="M9" s="380">
        <v>3309</v>
      </c>
      <c r="N9" s="380">
        <v>340</v>
      </c>
      <c r="O9" s="380">
        <v>163</v>
      </c>
      <c r="P9" s="380">
        <v>177</v>
      </c>
    </row>
    <row r="10" spans="1:16" s="7" customFormat="1" ht="9.75" customHeight="1">
      <c r="A10" s="377"/>
      <c r="B10" s="377"/>
      <c r="C10" s="381"/>
      <c r="D10" s="1822" t="s">
        <v>198</v>
      </c>
      <c r="E10" s="1822"/>
      <c r="F10" s="382" t="s">
        <v>199</v>
      </c>
      <c r="G10" s="378"/>
      <c r="H10" s="379">
        <v>54</v>
      </c>
      <c r="I10" s="380">
        <v>36</v>
      </c>
      <c r="J10" s="380">
        <v>18</v>
      </c>
      <c r="K10" s="380">
        <v>54</v>
      </c>
      <c r="L10" s="380">
        <v>36</v>
      </c>
      <c r="M10" s="380">
        <v>18</v>
      </c>
      <c r="N10" s="380">
        <v>0</v>
      </c>
      <c r="O10" s="380">
        <v>0</v>
      </c>
      <c r="P10" s="380">
        <v>0</v>
      </c>
    </row>
    <row r="11" spans="1:16" s="7" customFormat="1" ht="9.75" customHeight="1">
      <c r="A11" s="377"/>
      <c r="B11" s="377"/>
      <c r="C11" s="381"/>
      <c r="D11" s="377" t="s">
        <v>196</v>
      </c>
      <c r="E11" s="377"/>
      <c r="F11" s="382" t="s">
        <v>200</v>
      </c>
      <c r="G11" s="378"/>
      <c r="H11" s="379">
        <v>294</v>
      </c>
      <c r="I11" s="380">
        <v>144</v>
      </c>
      <c r="J11" s="380">
        <v>150</v>
      </c>
      <c r="K11" s="380">
        <v>286</v>
      </c>
      <c r="L11" s="380">
        <v>142</v>
      </c>
      <c r="M11" s="380">
        <v>144</v>
      </c>
      <c r="N11" s="380">
        <v>8</v>
      </c>
      <c r="O11" s="380">
        <v>2</v>
      </c>
      <c r="P11" s="380">
        <v>6</v>
      </c>
    </row>
    <row r="12" spans="1:16" s="7" customFormat="1" ht="9.75" customHeight="1">
      <c r="A12" s="377"/>
      <c r="B12" s="377"/>
      <c r="C12" s="381"/>
      <c r="D12" s="1822" t="s">
        <v>201</v>
      </c>
      <c r="E12" s="1822"/>
      <c r="F12" s="382" t="s">
        <v>197</v>
      </c>
      <c r="G12" s="378"/>
      <c r="H12" s="379">
        <v>0</v>
      </c>
      <c r="I12" s="380">
        <v>0</v>
      </c>
      <c r="J12" s="380">
        <v>0</v>
      </c>
      <c r="K12" s="380">
        <v>0</v>
      </c>
      <c r="L12" s="380">
        <v>0</v>
      </c>
      <c r="M12" s="380">
        <v>0</v>
      </c>
      <c r="N12" s="380">
        <v>0</v>
      </c>
      <c r="O12" s="380">
        <v>0</v>
      </c>
      <c r="P12" s="380">
        <v>0</v>
      </c>
    </row>
    <row r="13" spans="1:16" s="7" customFormat="1" ht="9.75" customHeight="1">
      <c r="A13" s="377"/>
      <c r="B13" s="377"/>
      <c r="C13" s="381"/>
      <c r="D13" s="1822" t="s">
        <v>202</v>
      </c>
      <c r="E13" s="1822"/>
      <c r="F13" s="382" t="s">
        <v>199</v>
      </c>
      <c r="G13" s="378"/>
      <c r="H13" s="379">
        <v>0</v>
      </c>
      <c r="I13" s="380">
        <v>0</v>
      </c>
      <c r="J13" s="380">
        <v>0</v>
      </c>
      <c r="K13" s="380">
        <v>0</v>
      </c>
      <c r="L13" s="380">
        <v>0</v>
      </c>
      <c r="M13" s="380">
        <v>0</v>
      </c>
      <c r="N13" s="380">
        <v>0</v>
      </c>
      <c r="O13" s="380">
        <v>0</v>
      </c>
      <c r="P13" s="380">
        <v>0</v>
      </c>
    </row>
    <row r="14" spans="1:16" s="7" customFormat="1" ht="9.75" customHeight="1">
      <c r="A14" s="377"/>
      <c r="B14" s="377"/>
      <c r="C14" s="381"/>
      <c r="D14" s="1822" t="s">
        <v>203</v>
      </c>
      <c r="E14" s="1822"/>
      <c r="F14" s="1823"/>
      <c r="G14" s="378"/>
      <c r="H14" s="379">
        <v>0</v>
      </c>
      <c r="I14" s="380">
        <v>0</v>
      </c>
      <c r="J14" s="380">
        <v>0</v>
      </c>
      <c r="K14" s="380">
        <v>0</v>
      </c>
      <c r="L14" s="380">
        <v>0</v>
      </c>
      <c r="M14" s="380">
        <v>0</v>
      </c>
      <c r="N14" s="380">
        <v>0</v>
      </c>
      <c r="O14" s="380">
        <v>0</v>
      </c>
      <c r="P14" s="380">
        <v>0</v>
      </c>
    </row>
    <row r="15" spans="1:16" s="7" customFormat="1" ht="9.75" customHeight="1">
      <c r="A15" s="377"/>
      <c r="B15" s="377"/>
      <c r="C15" s="381"/>
      <c r="D15" s="1822" t="s">
        <v>204</v>
      </c>
      <c r="E15" s="1822"/>
      <c r="F15" s="1822"/>
      <c r="G15" s="378"/>
      <c r="H15" s="379">
        <v>0</v>
      </c>
      <c r="I15" s="380">
        <v>0</v>
      </c>
      <c r="J15" s="380">
        <v>0</v>
      </c>
      <c r="K15" s="380">
        <v>0</v>
      </c>
      <c r="L15" s="380">
        <v>0</v>
      </c>
      <c r="M15" s="380">
        <v>0</v>
      </c>
      <c r="N15" s="380">
        <v>0</v>
      </c>
      <c r="O15" s="380">
        <v>0</v>
      </c>
      <c r="P15" s="380">
        <v>0</v>
      </c>
    </row>
    <row r="16" spans="1:16" s="7" customFormat="1" ht="9.75" customHeight="1">
      <c r="A16" s="377"/>
      <c r="B16" s="377"/>
      <c r="C16" s="381"/>
      <c r="D16" s="1822" t="s">
        <v>205</v>
      </c>
      <c r="E16" s="1822"/>
      <c r="F16" s="1822"/>
      <c r="G16" s="378"/>
      <c r="H16" s="379">
        <v>28</v>
      </c>
      <c r="I16" s="380">
        <v>26</v>
      </c>
      <c r="J16" s="380">
        <v>2</v>
      </c>
      <c r="K16" s="380">
        <v>28</v>
      </c>
      <c r="L16" s="380">
        <v>26</v>
      </c>
      <c r="M16" s="380">
        <v>2</v>
      </c>
      <c r="N16" s="380">
        <v>0</v>
      </c>
      <c r="O16" s="380">
        <v>0</v>
      </c>
      <c r="P16" s="380">
        <v>0</v>
      </c>
    </row>
    <row r="17" spans="1:16" s="164" customFormat="1" ht="9.75" customHeight="1">
      <c r="A17" s="383"/>
      <c r="B17" s="383"/>
      <c r="C17" s="384"/>
      <c r="D17" s="1825" t="s">
        <v>206</v>
      </c>
      <c r="E17" s="1825"/>
      <c r="F17" s="1825"/>
      <c r="G17" s="385"/>
      <c r="H17" s="379">
        <v>73</v>
      </c>
      <c r="I17" s="380">
        <v>49</v>
      </c>
      <c r="J17" s="380">
        <v>24</v>
      </c>
      <c r="K17" s="380">
        <v>73</v>
      </c>
      <c r="L17" s="380">
        <v>49</v>
      </c>
      <c r="M17" s="380">
        <v>24</v>
      </c>
      <c r="N17" s="380">
        <v>0</v>
      </c>
      <c r="O17" s="380">
        <v>0</v>
      </c>
      <c r="P17" s="380">
        <v>0</v>
      </c>
    </row>
    <row r="18" spans="1:16" s="7" customFormat="1" ht="10.5" customHeight="1">
      <c r="A18" s="377"/>
      <c r="B18" s="377" t="s">
        <v>207</v>
      </c>
      <c r="C18" s="1822" t="s">
        <v>208</v>
      </c>
      <c r="D18" s="1822"/>
      <c r="E18" s="1822"/>
      <c r="F18" s="1822"/>
      <c r="G18" s="378"/>
      <c r="H18" s="379">
        <v>54</v>
      </c>
      <c r="I18" s="380">
        <v>27</v>
      </c>
      <c r="J18" s="380">
        <v>27</v>
      </c>
      <c r="K18" s="380">
        <v>54</v>
      </c>
      <c r="L18" s="380">
        <v>27</v>
      </c>
      <c r="M18" s="380">
        <v>27</v>
      </c>
      <c r="N18" s="380">
        <v>0</v>
      </c>
      <c r="O18" s="380">
        <v>0</v>
      </c>
      <c r="P18" s="380">
        <v>0</v>
      </c>
    </row>
    <row r="19" spans="1:16" s="164" customFormat="1" ht="10.5" customHeight="1">
      <c r="A19" s="383"/>
      <c r="B19" s="383" t="s">
        <v>209</v>
      </c>
      <c r="C19" s="1825" t="s">
        <v>210</v>
      </c>
      <c r="D19" s="1825"/>
      <c r="E19" s="1825"/>
      <c r="F19" s="1825"/>
      <c r="G19" s="385"/>
      <c r="H19" s="379">
        <v>14</v>
      </c>
      <c r="I19" s="380">
        <v>6</v>
      </c>
      <c r="J19" s="380">
        <v>8</v>
      </c>
      <c r="K19" s="380">
        <v>14</v>
      </c>
      <c r="L19" s="380">
        <v>6</v>
      </c>
      <c r="M19" s="380">
        <v>8</v>
      </c>
      <c r="N19" s="380">
        <v>0</v>
      </c>
      <c r="O19" s="380">
        <v>0</v>
      </c>
      <c r="P19" s="380">
        <v>0</v>
      </c>
    </row>
    <row r="20" spans="1:16" s="7" customFormat="1" ht="9.75" customHeight="1">
      <c r="A20" s="377"/>
      <c r="B20" s="377"/>
      <c r="C20" s="381"/>
      <c r="D20" s="1822" t="s">
        <v>211</v>
      </c>
      <c r="E20" s="1822"/>
      <c r="F20" s="1822"/>
      <c r="G20" s="378"/>
      <c r="H20" s="379">
        <v>8</v>
      </c>
      <c r="I20" s="380">
        <v>5</v>
      </c>
      <c r="J20" s="380">
        <v>3</v>
      </c>
      <c r="K20" s="380">
        <v>8</v>
      </c>
      <c r="L20" s="380">
        <v>5</v>
      </c>
      <c r="M20" s="380">
        <v>3</v>
      </c>
      <c r="N20" s="380">
        <v>0</v>
      </c>
      <c r="O20" s="380">
        <v>0</v>
      </c>
      <c r="P20" s="380">
        <v>0</v>
      </c>
    </row>
    <row r="21" spans="1:16" s="7" customFormat="1" ht="9.75" customHeight="1">
      <c r="A21" s="377"/>
      <c r="B21" s="377"/>
      <c r="C21" s="381"/>
      <c r="D21" s="1822" t="s">
        <v>212</v>
      </c>
      <c r="E21" s="1822"/>
      <c r="F21" s="1822"/>
      <c r="G21" s="378"/>
      <c r="H21" s="379">
        <v>6</v>
      </c>
      <c r="I21" s="380">
        <v>1</v>
      </c>
      <c r="J21" s="380">
        <v>5</v>
      </c>
      <c r="K21" s="380">
        <v>6</v>
      </c>
      <c r="L21" s="380">
        <v>1</v>
      </c>
      <c r="M21" s="380">
        <v>5</v>
      </c>
      <c r="N21" s="380">
        <v>0</v>
      </c>
      <c r="O21" s="380">
        <v>0</v>
      </c>
      <c r="P21" s="380">
        <v>0</v>
      </c>
    </row>
    <row r="22" spans="1:16" s="7" customFormat="1" ht="10.5" customHeight="1">
      <c r="A22" s="377"/>
      <c r="B22" s="377" t="s">
        <v>213</v>
      </c>
      <c r="C22" s="1822" t="s">
        <v>214</v>
      </c>
      <c r="D22" s="1822"/>
      <c r="E22" s="1822"/>
      <c r="F22" s="1822"/>
      <c r="G22" s="378"/>
      <c r="H22" s="379">
        <v>0</v>
      </c>
      <c r="I22" s="380">
        <v>0</v>
      </c>
      <c r="J22" s="380">
        <v>0</v>
      </c>
      <c r="K22" s="380">
        <v>0</v>
      </c>
      <c r="L22" s="380">
        <v>0</v>
      </c>
      <c r="M22" s="380">
        <v>0</v>
      </c>
      <c r="N22" s="380">
        <v>0</v>
      </c>
      <c r="O22" s="380">
        <v>0</v>
      </c>
      <c r="P22" s="380">
        <v>0</v>
      </c>
    </row>
    <row r="23" spans="1:16" s="7" customFormat="1" ht="9.75" customHeight="1">
      <c r="A23" s="377"/>
      <c r="B23" s="1822" t="s">
        <v>215</v>
      </c>
      <c r="C23" s="1822"/>
      <c r="D23" s="1822"/>
      <c r="E23" s="1822"/>
      <c r="F23" s="1822"/>
      <c r="G23" s="378"/>
      <c r="H23" s="379">
        <v>17</v>
      </c>
      <c r="I23" s="380">
        <v>12</v>
      </c>
      <c r="J23" s="380">
        <v>5</v>
      </c>
      <c r="K23" s="380">
        <v>17</v>
      </c>
      <c r="L23" s="380">
        <v>12</v>
      </c>
      <c r="M23" s="380">
        <v>5</v>
      </c>
      <c r="N23" s="380">
        <v>0</v>
      </c>
      <c r="O23" s="380">
        <v>0</v>
      </c>
      <c r="P23" s="380">
        <v>0</v>
      </c>
    </row>
    <row r="24" spans="1:16" s="7" customFormat="1" ht="9.75" customHeight="1">
      <c r="A24" s="377"/>
      <c r="B24" s="1822" t="s">
        <v>216</v>
      </c>
      <c r="C24" s="1822"/>
      <c r="D24" s="1822"/>
      <c r="E24" s="1822"/>
      <c r="F24" s="1822"/>
      <c r="G24" s="378"/>
      <c r="H24" s="379">
        <v>38</v>
      </c>
      <c r="I24" s="380">
        <v>18</v>
      </c>
      <c r="J24" s="380">
        <v>20</v>
      </c>
      <c r="K24" s="380">
        <v>36</v>
      </c>
      <c r="L24" s="380">
        <v>16</v>
      </c>
      <c r="M24" s="380">
        <v>20</v>
      </c>
      <c r="N24" s="380">
        <v>2</v>
      </c>
      <c r="O24" s="380">
        <v>2</v>
      </c>
      <c r="P24" s="380">
        <v>0</v>
      </c>
    </row>
    <row r="25" spans="1:16" s="7" customFormat="1" ht="9.75" customHeight="1">
      <c r="A25" s="377"/>
      <c r="B25" s="1822" t="s">
        <v>217</v>
      </c>
      <c r="C25" s="1822"/>
      <c r="D25" s="1822"/>
      <c r="E25" s="1822"/>
      <c r="F25" s="1822"/>
      <c r="G25" s="378"/>
      <c r="H25" s="379">
        <v>0</v>
      </c>
      <c r="I25" s="380">
        <v>0</v>
      </c>
      <c r="J25" s="380">
        <v>0</v>
      </c>
      <c r="K25" s="380">
        <v>0</v>
      </c>
      <c r="L25" s="380">
        <v>0</v>
      </c>
      <c r="M25" s="380">
        <v>0</v>
      </c>
      <c r="N25" s="380">
        <v>0</v>
      </c>
      <c r="O25" s="380">
        <v>0</v>
      </c>
      <c r="P25" s="380">
        <v>0</v>
      </c>
    </row>
    <row r="26" spans="1:16" s="7" customFormat="1" ht="9.75" customHeight="1">
      <c r="A26" s="377"/>
      <c r="B26" s="1822" t="s">
        <v>218</v>
      </c>
      <c r="C26" s="1822"/>
      <c r="D26" s="1822"/>
      <c r="E26" s="1824" t="s">
        <v>219</v>
      </c>
      <c r="F26" s="1824"/>
      <c r="G26" s="378"/>
      <c r="H26" s="379">
        <v>1</v>
      </c>
      <c r="I26" s="380">
        <v>1</v>
      </c>
      <c r="J26" s="380">
        <v>0</v>
      </c>
      <c r="K26" s="380">
        <v>1</v>
      </c>
      <c r="L26" s="380">
        <v>1</v>
      </c>
      <c r="M26" s="380">
        <v>0</v>
      </c>
      <c r="N26" s="380">
        <v>0</v>
      </c>
      <c r="O26" s="380">
        <v>0</v>
      </c>
      <c r="P26" s="380">
        <v>0</v>
      </c>
    </row>
    <row r="27" spans="1:16" s="7" customFormat="1" ht="9.75" customHeight="1">
      <c r="A27" s="377"/>
      <c r="B27" s="1822" t="s">
        <v>220</v>
      </c>
      <c r="C27" s="1822"/>
      <c r="D27" s="1822"/>
      <c r="E27" s="1824" t="s">
        <v>221</v>
      </c>
      <c r="F27" s="1824"/>
      <c r="G27" s="378"/>
      <c r="H27" s="379">
        <v>0</v>
      </c>
      <c r="I27" s="380">
        <v>0</v>
      </c>
      <c r="J27" s="380">
        <v>0</v>
      </c>
      <c r="K27" s="380">
        <v>0</v>
      </c>
      <c r="L27" s="380">
        <v>0</v>
      </c>
      <c r="M27" s="380">
        <v>0</v>
      </c>
      <c r="N27" s="380">
        <v>0</v>
      </c>
      <c r="O27" s="380">
        <v>0</v>
      </c>
      <c r="P27" s="380">
        <v>0</v>
      </c>
    </row>
    <row r="28" spans="1:16" s="7" customFormat="1" ht="9.75" customHeight="1">
      <c r="A28" s="377"/>
      <c r="B28" s="1823" t="s">
        <v>222</v>
      </c>
      <c r="C28" s="1823"/>
      <c r="D28" s="1823"/>
      <c r="E28" s="1824" t="s">
        <v>223</v>
      </c>
      <c r="F28" s="1824"/>
      <c r="G28" s="378"/>
      <c r="H28" s="379">
        <v>0</v>
      </c>
      <c r="I28" s="380">
        <v>0</v>
      </c>
      <c r="J28" s="380">
        <v>0</v>
      </c>
      <c r="K28" s="380">
        <v>0</v>
      </c>
      <c r="L28" s="380">
        <v>0</v>
      </c>
      <c r="M28" s="380">
        <v>0</v>
      </c>
      <c r="N28" s="380">
        <v>0</v>
      </c>
      <c r="O28" s="380">
        <v>0</v>
      </c>
      <c r="P28" s="380">
        <v>0</v>
      </c>
    </row>
    <row r="29" spans="1:16" s="7" customFormat="1" ht="9.75" customHeight="1">
      <c r="A29" s="377"/>
      <c r="B29" s="386" t="s">
        <v>224</v>
      </c>
      <c r="C29" s="377"/>
      <c r="D29" s="386"/>
      <c r="E29" s="1826" t="s">
        <v>225</v>
      </c>
      <c r="F29" s="1826"/>
      <c r="G29" s="387"/>
      <c r="H29" s="379">
        <v>0</v>
      </c>
      <c r="I29" s="380">
        <v>0</v>
      </c>
      <c r="J29" s="380">
        <v>0</v>
      </c>
      <c r="K29" s="380">
        <v>0</v>
      </c>
      <c r="L29" s="380">
        <v>0</v>
      </c>
      <c r="M29" s="380">
        <v>0</v>
      </c>
      <c r="N29" s="380">
        <v>0</v>
      </c>
      <c r="O29" s="380">
        <v>0</v>
      </c>
      <c r="P29" s="380">
        <v>0</v>
      </c>
    </row>
    <row r="30" spans="1:16" ht="3.75" customHeight="1" thickBot="1">
      <c r="A30" s="388"/>
      <c r="B30" s="389"/>
      <c r="C30" s="389"/>
      <c r="D30" s="389"/>
      <c r="E30" s="389"/>
      <c r="F30" s="389"/>
      <c r="G30" s="389"/>
      <c r="H30" s="390"/>
      <c r="I30" s="391"/>
      <c r="J30" s="391"/>
      <c r="K30" s="391"/>
      <c r="L30" s="391"/>
      <c r="M30" s="391"/>
      <c r="N30" s="391"/>
      <c r="O30" s="391"/>
      <c r="P30" s="391"/>
    </row>
    <row r="31" spans="1:16" ht="12" customHeight="1">
      <c r="A31" s="1" t="s">
        <v>22</v>
      </c>
      <c r="B31" s="1"/>
      <c r="H31" s="392"/>
      <c r="I31" s="392"/>
      <c r="J31" s="392"/>
      <c r="K31" s="392"/>
      <c r="L31" s="392"/>
      <c r="M31" s="392"/>
      <c r="N31" s="392"/>
      <c r="O31" s="392"/>
      <c r="P31" s="392"/>
    </row>
    <row r="32" spans="1:16">
      <c r="H32" s="392"/>
      <c r="I32" s="392"/>
      <c r="J32" s="392"/>
      <c r="K32" s="392"/>
      <c r="L32" s="392"/>
      <c r="M32" s="392"/>
      <c r="N32" s="392"/>
      <c r="O32" s="392"/>
      <c r="P32" s="392"/>
    </row>
    <row r="33" spans="8:16">
      <c r="H33" s="392"/>
      <c r="I33" s="392"/>
      <c r="J33" s="392"/>
      <c r="K33" s="392"/>
      <c r="L33" s="392"/>
      <c r="M33" s="392"/>
      <c r="N33" s="392"/>
      <c r="O33" s="392"/>
      <c r="P33" s="392"/>
    </row>
  </sheetData>
  <mergeCells count="29">
    <mergeCell ref="B27:D27"/>
    <mergeCell ref="E27:F27"/>
    <mergeCell ref="B28:D28"/>
    <mergeCell ref="E28:F28"/>
    <mergeCell ref="E29:F29"/>
    <mergeCell ref="D14:F14"/>
    <mergeCell ref="D15:F15"/>
    <mergeCell ref="E26:F26"/>
    <mergeCell ref="D16:F16"/>
    <mergeCell ref="D17:F17"/>
    <mergeCell ref="C18:F18"/>
    <mergeCell ref="C19:F19"/>
    <mergeCell ref="D20:F20"/>
    <mergeCell ref="D21:F21"/>
    <mergeCell ref="C22:F22"/>
    <mergeCell ref="B23:F23"/>
    <mergeCell ref="B24:F24"/>
    <mergeCell ref="B25:F25"/>
    <mergeCell ref="B26:D26"/>
    <mergeCell ref="B7:F7"/>
    <mergeCell ref="C8:F8"/>
    <mergeCell ref="D10:E10"/>
    <mergeCell ref="D12:E12"/>
    <mergeCell ref="D13:E13"/>
    <mergeCell ref="M3:P4"/>
    <mergeCell ref="B5:F6"/>
    <mergeCell ref="H5:J5"/>
    <mergeCell ref="K5:M5"/>
    <mergeCell ref="N5:P5"/>
  </mergeCells>
  <phoneticPr fontId="20"/>
  <pageMargins left="0.59055118110236227" right="0.59055118110236227" top="0.98425196850393704" bottom="0.98425196850393704" header="0.51181102362204722" footer="0.51181102362204722"/>
  <pageSetup paperSize="9" orientation="portrait" horizontalDpi="4294967293"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0"/>
  <sheetViews>
    <sheetView zoomScale="110" zoomScaleNormal="110" zoomScaleSheetLayoutView="100" workbookViewId="0"/>
  </sheetViews>
  <sheetFormatPr defaultRowHeight="11.25"/>
  <cols>
    <col min="1" max="1" width="0.6640625" style="394" customWidth="1"/>
    <col min="2" max="2" width="3" style="394" customWidth="1"/>
    <col min="3" max="3" width="1.5" style="394" customWidth="1"/>
    <col min="4" max="4" width="14.1640625" style="394" customWidth="1"/>
    <col min="5" max="5" width="5.83203125" style="394" customWidth="1"/>
    <col min="6" max="6" width="10.33203125" style="394" customWidth="1"/>
    <col min="7" max="7" width="0.6640625" style="394" customWidth="1"/>
    <col min="8" max="16" width="9.1640625" style="394" customWidth="1"/>
    <col min="17" max="16384" width="9.33203125" style="394"/>
  </cols>
  <sheetData>
    <row r="1" spans="1:16" ht="16.5" customHeight="1">
      <c r="A1" s="393" t="s">
        <v>226</v>
      </c>
      <c r="C1" s="395"/>
      <c r="D1" s="395"/>
      <c r="G1" s="395"/>
      <c r="H1" s="393"/>
      <c r="I1" s="396"/>
      <c r="J1" s="396"/>
      <c r="K1" s="396"/>
      <c r="L1" s="396"/>
      <c r="M1" s="396"/>
      <c r="N1" s="396"/>
      <c r="O1" s="395"/>
      <c r="P1" s="395"/>
    </row>
    <row r="2" spans="1:16" ht="5.25" customHeight="1">
      <c r="B2" s="397"/>
      <c r="C2" s="397"/>
      <c r="D2" s="397"/>
      <c r="E2" s="397"/>
      <c r="F2" s="397"/>
      <c r="G2" s="397"/>
      <c r="H2" s="396"/>
      <c r="I2" s="396"/>
      <c r="J2" s="396"/>
      <c r="K2" s="396"/>
      <c r="L2" s="396"/>
      <c r="M2" s="396"/>
      <c r="N2" s="396"/>
      <c r="O2" s="396"/>
      <c r="P2" s="396"/>
    </row>
    <row r="3" spans="1:16" ht="12" customHeight="1">
      <c r="B3" s="398"/>
      <c r="C3" s="399"/>
      <c r="D3" s="400" t="s">
        <v>227</v>
      </c>
      <c r="E3" s="400"/>
      <c r="F3" s="400"/>
      <c r="G3" s="400"/>
      <c r="H3" s="400"/>
      <c r="I3" s="400"/>
      <c r="J3" s="400"/>
      <c r="K3" s="400"/>
      <c r="L3" s="397"/>
      <c r="M3" s="397"/>
      <c r="N3" s="1827" t="s">
        <v>191</v>
      </c>
      <c r="O3" s="1827"/>
      <c r="P3" s="1827"/>
    </row>
    <row r="4" spans="1:16" s="401" customFormat="1" ht="11.25" customHeight="1" thickBot="1">
      <c r="H4" s="402"/>
      <c r="I4" s="402"/>
      <c r="J4" s="402"/>
      <c r="N4" s="1828"/>
      <c r="O4" s="1828"/>
      <c r="P4" s="1828"/>
    </row>
    <row r="5" spans="1:16" s="405" customFormat="1" ht="12" customHeight="1">
      <c r="A5" s="403"/>
      <c r="B5" s="1829" t="s">
        <v>228</v>
      </c>
      <c r="C5" s="1830"/>
      <c r="D5" s="1830"/>
      <c r="E5" s="1830"/>
      <c r="F5" s="1830"/>
      <c r="G5" s="404"/>
      <c r="H5" s="1833" t="s">
        <v>8</v>
      </c>
      <c r="I5" s="1834"/>
      <c r="J5" s="1835"/>
      <c r="K5" s="1833" t="s">
        <v>111</v>
      </c>
      <c r="L5" s="1834"/>
      <c r="M5" s="1835"/>
      <c r="N5" s="1833" t="s">
        <v>20</v>
      </c>
      <c r="O5" s="1834"/>
      <c r="P5" s="1834"/>
    </row>
    <row r="6" spans="1:16" s="405" customFormat="1">
      <c r="A6" s="406"/>
      <c r="B6" s="1831"/>
      <c r="C6" s="1832"/>
      <c r="D6" s="1832"/>
      <c r="E6" s="1832"/>
      <c r="F6" s="1832"/>
      <c r="G6" s="407"/>
      <c r="H6" s="408" t="s">
        <v>8</v>
      </c>
      <c r="I6" s="409" t="s">
        <v>16</v>
      </c>
      <c r="J6" s="410" t="s">
        <v>17</v>
      </c>
      <c r="K6" s="411" t="s">
        <v>8</v>
      </c>
      <c r="L6" s="408" t="s">
        <v>229</v>
      </c>
      <c r="M6" s="411" t="s">
        <v>230</v>
      </c>
      <c r="N6" s="408" t="s">
        <v>8</v>
      </c>
      <c r="O6" s="408" t="s">
        <v>16</v>
      </c>
      <c r="P6" s="412" t="s">
        <v>17</v>
      </c>
    </row>
    <row r="7" spans="1:16" s="417" customFormat="1" ht="11.25" customHeight="1">
      <c r="A7" s="413"/>
      <c r="B7" s="1836" t="s">
        <v>231</v>
      </c>
      <c r="C7" s="1836"/>
      <c r="D7" s="1836"/>
      <c r="E7" s="1836"/>
      <c r="F7" s="1836"/>
      <c r="G7" s="414"/>
      <c r="H7" s="415">
        <v>6334</v>
      </c>
      <c r="I7" s="416">
        <v>3110</v>
      </c>
      <c r="J7" s="416">
        <v>3224</v>
      </c>
      <c r="K7" s="416">
        <v>4260</v>
      </c>
      <c r="L7" s="416">
        <v>2083</v>
      </c>
      <c r="M7" s="416">
        <v>2177</v>
      </c>
      <c r="N7" s="416">
        <v>2074</v>
      </c>
      <c r="O7" s="416">
        <v>1027</v>
      </c>
      <c r="P7" s="416">
        <v>1047</v>
      </c>
    </row>
    <row r="8" spans="1:16" s="423" customFormat="1" ht="10.5" customHeight="1">
      <c r="A8" s="418"/>
      <c r="B8" s="418" t="s">
        <v>194</v>
      </c>
      <c r="C8" s="1838" t="s">
        <v>232</v>
      </c>
      <c r="D8" s="1838"/>
      <c r="E8" s="1838"/>
      <c r="F8" s="1838"/>
      <c r="G8" s="420"/>
      <c r="H8" s="421">
        <v>3961</v>
      </c>
      <c r="I8" s="422">
        <v>1921</v>
      </c>
      <c r="J8" s="422">
        <v>2040</v>
      </c>
      <c r="K8" s="422">
        <v>2370</v>
      </c>
      <c r="L8" s="422">
        <f>L9+L10</f>
        <v>1124</v>
      </c>
      <c r="M8" s="422">
        <v>1246</v>
      </c>
      <c r="N8" s="422">
        <v>1591</v>
      </c>
      <c r="O8" s="422">
        <v>797</v>
      </c>
      <c r="P8" s="422">
        <v>794</v>
      </c>
    </row>
    <row r="9" spans="1:16" s="423" customFormat="1" ht="9.75" customHeight="1">
      <c r="A9" s="418"/>
      <c r="B9" s="418"/>
      <c r="C9" s="418"/>
      <c r="D9" s="1838" t="s">
        <v>233</v>
      </c>
      <c r="E9" s="1838"/>
      <c r="F9" s="419" t="s">
        <v>234</v>
      </c>
      <c r="G9" s="420"/>
      <c r="H9" s="421">
        <v>3573</v>
      </c>
      <c r="I9" s="422">
        <v>1901</v>
      </c>
      <c r="J9" s="422">
        <v>1672</v>
      </c>
      <c r="K9" s="422">
        <v>2176</v>
      </c>
      <c r="L9" s="422">
        <v>1112</v>
      </c>
      <c r="M9" s="422">
        <v>1064</v>
      </c>
      <c r="N9" s="422">
        <v>1397</v>
      </c>
      <c r="O9" s="422">
        <v>789</v>
      </c>
      <c r="P9" s="422">
        <v>608</v>
      </c>
    </row>
    <row r="10" spans="1:16" s="423" customFormat="1" ht="9.75" customHeight="1">
      <c r="A10" s="418"/>
      <c r="B10" s="418"/>
      <c r="C10" s="418"/>
      <c r="D10" s="1838" t="s">
        <v>235</v>
      </c>
      <c r="E10" s="1838"/>
      <c r="F10" s="419" t="s">
        <v>236</v>
      </c>
      <c r="G10" s="420"/>
      <c r="H10" s="421">
        <v>384</v>
      </c>
      <c r="I10" s="422">
        <v>20</v>
      </c>
      <c r="J10" s="422">
        <v>364</v>
      </c>
      <c r="K10" s="422">
        <v>190</v>
      </c>
      <c r="L10" s="422">
        <v>12</v>
      </c>
      <c r="M10" s="422">
        <v>178</v>
      </c>
      <c r="N10" s="422">
        <v>194</v>
      </c>
      <c r="O10" s="422">
        <v>8</v>
      </c>
      <c r="P10" s="422">
        <v>186</v>
      </c>
    </row>
    <row r="11" spans="1:16" s="423" customFormat="1" ht="9.75" customHeight="1">
      <c r="A11" s="418"/>
      <c r="B11" s="418"/>
      <c r="C11" s="418"/>
      <c r="D11" s="1839" t="s">
        <v>237</v>
      </c>
      <c r="E11" s="1839"/>
      <c r="F11" s="1839"/>
      <c r="G11" s="420"/>
      <c r="H11" s="1840">
        <v>4</v>
      </c>
      <c r="I11" s="1841">
        <v>0</v>
      </c>
      <c r="J11" s="1837">
        <v>4</v>
      </c>
      <c r="K11" s="1837">
        <v>4</v>
      </c>
      <c r="L11" s="1841">
        <v>0</v>
      </c>
      <c r="M11" s="1837">
        <v>4</v>
      </c>
      <c r="N11" s="1837">
        <v>0</v>
      </c>
      <c r="O11" s="1837">
        <v>0</v>
      </c>
      <c r="P11" s="1837">
        <v>0</v>
      </c>
    </row>
    <row r="12" spans="1:16" s="423" customFormat="1" ht="9.75" customHeight="1">
      <c r="A12" s="418"/>
      <c r="B12" s="418"/>
      <c r="C12" s="418"/>
      <c r="D12" s="1842" t="s">
        <v>238</v>
      </c>
      <c r="E12" s="1842"/>
      <c r="F12" s="1842"/>
      <c r="G12" s="420"/>
      <c r="H12" s="1840"/>
      <c r="I12" s="1841"/>
      <c r="J12" s="1837"/>
      <c r="K12" s="1837"/>
      <c r="L12" s="1841"/>
      <c r="M12" s="1837"/>
      <c r="N12" s="1837"/>
      <c r="O12" s="1837"/>
      <c r="P12" s="1837"/>
    </row>
    <row r="13" spans="1:16" s="423" customFormat="1" ht="9.75" customHeight="1">
      <c r="A13" s="418"/>
      <c r="B13" s="418"/>
      <c r="C13" s="418"/>
      <c r="D13" s="1838" t="s">
        <v>239</v>
      </c>
      <c r="E13" s="1838"/>
      <c r="F13" s="419" t="s">
        <v>240</v>
      </c>
      <c r="G13" s="420"/>
      <c r="H13" s="421">
        <v>0</v>
      </c>
      <c r="I13" s="422">
        <v>0</v>
      </c>
      <c r="J13" s="422">
        <v>0</v>
      </c>
      <c r="K13" s="422">
        <v>0</v>
      </c>
      <c r="L13" s="422">
        <v>0</v>
      </c>
      <c r="M13" s="422">
        <v>0</v>
      </c>
      <c r="N13" s="422">
        <v>0</v>
      </c>
      <c r="O13" s="422">
        <v>0</v>
      </c>
      <c r="P13" s="422">
        <v>0</v>
      </c>
    </row>
    <row r="14" spans="1:16" s="423" customFormat="1" ht="9.75" customHeight="1">
      <c r="A14" s="418"/>
      <c r="B14" s="418"/>
      <c r="C14" s="418"/>
      <c r="D14" s="1838" t="s">
        <v>241</v>
      </c>
      <c r="E14" s="1838"/>
      <c r="F14" s="424" t="s">
        <v>242</v>
      </c>
      <c r="G14" s="420"/>
      <c r="H14" s="421">
        <v>0</v>
      </c>
      <c r="I14" s="422">
        <v>0</v>
      </c>
      <c r="J14" s="422">
        <v>0</v>
      </c>
      <c r="K14" s="422">
        <v>0</v>
      </c>
      <c r="L14" s="422">
        <v>0</v>
      </c>
      <c r="M14" s="422">
        <v>0</v>
      </c>
      <c r="N14" s="422">
        <v>0</v>
      </c>
      <c r="O14" s="422">
        <v>0</v>
      </c>
      <c r="P14" s="422">
        <v>0</v>
      </c>
    </row>
    <row r="15" spans="1:16" s="428" customFormat="1" ht="9.75" customHeight="1">
      <c r="A15" s="425"/>
      <c r="B15" s="425"/>
      <c r="C15" s="425"/>
      <c r="D15" s="1843" t="s">
        <v>243</v>
      </c>
      <c r="E15" s="1843"/>
      <c r="F15" s="1844"/>
      <c r="G15" s="427"/>
      <c r="H15" s="421">
        <v>0</v>
      </c>
      <c r="I15" s="422">
        <v>0</v>
      </c>
      <c r="J15" s="422">
        <v>0</v>
      </c>
      <c r="K15" s="422">
        <v>0</v>
      </c>
      <c r="L15" s="422">
        <v>0</v>
      </c>
      <c r="M15" s="422">
        <v>0</v>
      </c>
      <c r="N15" s="422">
        <v>0</v>
      </c>
      <c r="O15" s="422">
        <v>0</v>
      </c>
      <c r="P15" s="422">
        <v>0</v>
      </c>
    </row>
    <row r="16" spans="1:16" s="423" customFormat="1" ht="10.5" customHeight="1">
      <c r="A16" s="418"/>
      <c r="B16" s="418" t="s">
        <v>207</v>
      </c>
      <c r="C16" s="1838" t="s">
        <v>244</v>
      </c>
      <c r="D16" s="1838"/>
      <c r="E16" s="1838"/>
      <c r="F16" s="1838"/>
      <c r="G16" s="420"/>
      <c r="H16" s="421">
        <v>1156</v>
      </c>
      <c r="I16" s="422">
        <v>448</v>
      </c>
      <c r="J16" s="422">
        <v>708</v>
      </c>
      <c r="K16" s="422">
        <v>912</v>
      </c>
      <c r="L16" s="422">
        <v>344</v>
      </c>
      <c r="M16" s="422">
        <v>568</v>
      </c>
      <c r="N16" s="422">
        <v>244</v>
      </c>
      <c r="O16" s="422">
        <v>104</v>
      </c>
      <c r="P16" s="422">
        <v>140</v>
      </c>
    </row>
    <row r="17" spans="1:16" s="423" customFormat="1" ht="10.5" customHeight="1">
      <c r="A17" s="418"/>
      <c r="B17" s="418" t="s">
        <v>209</v>
      </c>
      <c r="C17" s="1838" t="s">
        <v>210</v>
      </c>
      <c r="D17" s="1838"/>
      <c r="E17" s="1838"/>
      <c r="F17" s="1838"/>
      <c r="G17" s="420"/>
      <c r="H17" s="421">
        <v>226</v>
      </c>
      <c r="I17" s="422">
        <v>147</v>
      </c>
      <c r="J17" s="422">
        <v>79</v>
      </c>
      <c r="K17" s="422">
        <v>139</v>
      </c>
      <c r="L17" s="422">
        <v>98</v>
      </c>
      <c r="M17" s="422">
        <v>41</v>
      </c>
      <c r="N17" s="422">
        <v>87</v>
      </c>
      <c r="O17" s="422">
        <v>49</v>
      </c>
      <c r="P17" s="422">
        <v>38</v>
      </c>
    </row>
    <row r="18" spans="1:16" s="423" customFormat="1" ht="9.75" customHeight="1">
      <c r="A18" s="418"/>
      <c r="B18" s="418"/>
      <c r="C18" s="418"/>
      <c r="D18" s="1838" t="s">
        <v>245</v>
      </c>
      <c r="E18" s="1838"/>
      <c r="F18" s="1838"/>
      <c r="G18" s="420"/>
      <c r="H18" s="421">
        <v>21</v>
      </c>
      <c r="I18" s="422">
        <v>13</v>
      </c>
      <c r="J18" s="422">
        <v>8</v>
      </c>
      <c r="K18" s="422">
        <v>5</v>
      </c>
      <c r="L18" s="422">
        <v>3</v>
      </c>
      <c r="M18" s="422">
        <v>2</v>
      </c>
      <c r="N18" s="422">
        <v>16</v>
      </c>
      <c r="O18" s="422">
        <v>10</v>
      </c>
      <c r="P18" s="422">
        <v>6</v>
      </c>
    </row>
    <row r="19" spans="1:16" s="423" customFormat="1" ht="9.75" customHeight="1">
      <c r="A19" s="418"/>
      <c r="B19" s="418"/>
      <c r="C19" s="418"/>
      <c r="D19" s="1838" t="s">
        <v>212</v>
      </c>
      <c r="E19" s="1838"/>
      <c r="F19" s="1838"/>
      <c r="G19" s="420"/>
      <c r="H19" s="421">
        <v>205</v>
      </c>
      <c r="I19" s="422">
        <v>134</v>
      </c>
      <c r="J19" s="422">
        <v>71</v>
      </c>
      <c r="K19" s="422">
        <v>134</v>
      </c>
      <c r="L19" s="422">
        <v>95</v>
      </c>
      <c r="M19" s="422">
        <v>39</v>
      </c>
      <c r="N19" s="422">
        <v>71</v>
      </c>
      <c r="O19" s="422">
        <v>39</v>
      </c>
      <c r="P19" s="422">
        <v>32</v>
      </c>
    </row>
    <row r="20" spans="1:16" s="423" customFormat="1" ht="10.5" customHeight="1">
      <c r="A20" s="418"/>
      <c r="B20" s="418" t="s">
        <v>246</v>
      </c>
      <c r="C20" s="1838" t="s">
        <v>214</v>
      </c>
      <c r="D20" s="1838"/>
      <c r="E20" s="1838"/>
      <c r="F20" s="1838"/>
      <c r="G20" s="420"/>
      <c r="H20" s="421">
        <v>16</v>
      </c>
      <c r="I20" s="422">
        <v>12</v>
      </c>
      <c r="J20" s="422">
        <v>4</v>
      </c>
      <c r="K20" s="422">
        <v>13</v>
      </c>
      <c r="L20" s="422">
        <v>9</v>
      </c>
      <c r="M20" s="422">
        <v>4</v>
      </c>
      <c r="N20" s="422">
        <v>3</v>
      </c>
      <c r="O20" s="422">
        <v>3</v>
      </c>
      <c r="P20" s="422">
        <v>0</v>
      </c>
    </row>
    <row r="21" spans="1:16" s="423" customFormat="1" ht="9.75" customHeight="1">
      <c r="A21" s="418"/>
      <c r="B21" s="1843" t="s">
        <v>215</v>
      </c>
      <c r="C21" s="1843"/>
      <c r="D21" s="1843"/>
      <c r="E21" s="1843"/>
      <c r="F21" s="1843"/>
      <c r="G21" s="427"/>
      <c r="H21" s="421">
        <f t="shared" ref="H21:P21" si="0">H22+H23</f>
        <v>729</v>
      </c>
      <c r="I21" s="422">
        <f t="shared" si="0"/>
        <v>472</v>
      </c>
      <c r="J21" s="422">
        <f t="shared" si="0"/>
        <v>257</v>
      </c>
      <c r="K21" s="422">
        <f t="shared" si="0"/>
        <v>658</v>
      </c>
      <c r="L21" s="422">
        <f t="shared" si="0"/>
        <v>438</v>
      </c>
      <c r="M21" s="422">
        <f t="shared" si="0"/>
        <v>220</v>
      </c>
      <c r="N21" s="422">
        <f t="shared" si="0"/>
        <v>71</v>
      </c>
      <c r="O21" s="422">
        <f t="shared" si="0"/>
        <v>34</v>
      </c>
      <c r="P21" s="422">
        <f t="shared" si="0"/>
        <v>37</v>
      </c>
    </row>
    <row r="22" spans="1:16" s="423" customFormat="1" ht="9.75" customHeight="1">
      <c r="A22" s="418"/>
      <c r="B22" s="426"/>
      <c r="C22" s="426"/>
      <c r="D22" s="1843" t="s">
        <v>247</v>
      </c>
      <c r="E22" s="1843"/>
      <c r="F22" s="1843"/>
      <c r="G22" s="427"/>
      <c r="H22" s="421">
        <v>704</v>
      </c>
      <c r="I22" s="422">
        <v>463</v>
      </c>
      <c r="J22" s="422">
        <v>241</v>
      </c>
      <c r="K22" s="422">
        <v>640</v>
      </c>
      <c r="L22" s="422">
        <v>429</v>
      </c>
      <c r="M22" s="422">
        <v>211</v>
      </c>
      <c r="N22" s="422">
        <v>64</v>
      </c>
      <c r="O22" s="422">
        <v>34</v>
      </c>
      <c r="P22" s="422">
        <v>30</v>
      </c>
    </row>
    <row r="23" spans="1:16" s="423" customFormat="1" ht="9.75" customHeight="1">
      <c r="A23" s="418"/>
      <c r="B23" s="426"/>
      <c r="C23" s="426"/>
      <c r="D23" s="1843" t="s">
        <v>248</v>
      </c>
      <c r="E23" s="1843"/>
      <c r="F23" s="1843"/>
      <c r="G23" s="427"/>
      <c r="H23" s="421">
        <v>25</v>
      </c>
      <c r="I23" s="422">
        <v>9</v>
      </c>
      <c r="J23" s="422">
        <v>16</v>
      </c>
      <c r="K23" s="422">
        <v>18</v>
      </c>
      <c r="L23" s="422">
        <v>9</v>
      </c>
      <c r="M23" s="422">
        <v>9</v>
      </c>
      <c r="N23" s="422">
        <v>7</v>
      </c>
      <c r="O23" s="422">
        <v>0</v>
      </c>
      <c r="P23" s="422">
        <v>7</v>
      </c>
    </row>
    <row r="24" spans="1:16" s="423" customFormat="1" ht="9.75" customHeight="1">
      <c r="A24" s="418"/>
      <c r="B24" s="1843" t="s">
        <v>249</v>
      </c>
      <c r="C24" s="1843"/>
      <c r="D24" s="1843"/>
      <c r="E24" s="1843"/>
      <c r="F24" s="1843"/>
      <c r="G24" s="427"/>
      <c r="H24" s="421">
        <v>71</v>
      </c>
      <c r="I24" s="422">
        <v>18</v>
      </c>
      <c r="J24" s="422">
        <v>53</v>
      </c>
      <c r="K24" s="422">
        <v>67</v>
      </c>
      <c r="L24" s="422">
        <v>18</v>
      </c>
      <c r="M24" s="422">
        <v>49</v>
      </c>
      <c r="N24" s="422">
        <v>4</v>
      </c>
      <c r="O24" s="422">
        <v>0</v>
      </c>
      <c r="P24" s="422">
        <v>4</v>
      </c>
    </row>
    <row r="25" spans="1:16" s="423" customFormat="1" ht="9.75" customHeight="1">
      <c r="A25" s="418"/>
      <c r="B25" s="1838" t="s">
        <v>216</v>
      </c>
      <c r="C25" s="1838"/>
      <c r="D25" s="1838"/>
      <c r="E25" s="1838"/>
      <c r="F25" s="1838"/>
      <c r="G25" s="420"/>
      <c r="H25" s="421">
        <v>175</v>
      </c>
      <c r="I25" s="422">
        <v>92</v>
      </c>
      <c r="J25" s="422">
        <v>83</v>
      </c>
      <c r="K25" s="422">
        <v>101</v>
      </c>
      <c r="L25" s="422">
        <v>52</v>
      </c>
      <c r="M25" s="422">
        <v>49</v>
      </c>
      <c r="N25" s="422">
        <v>74</v>
      </c>
      <c r="O25" s="422">
        <v>40</v>
      </c>
      <c r="P25" s="422">
        <v>34</v>
      </c>
    </row>
    <row r="26" spans="1:16" s="423" customFormat="1" ht="9.75" customHeight="1">
      <c r="A26" s="418"/>
      <c r="B26" s="1838" t="s">
        <v>217</v>
      </c>
      <c r="C26" s="1838"/>
      <c r="D26" s="1838"/>
      <c r="E26" s="1838"/>
      <c r="F26" s="1838"/>
      <c r="G26" s="420"/>
      <c r="H26" s="421">
        <v>0</v>
      </c>
      <c r="I26" s="422">
        <v>0</v>
      </c>
      <c r="J26" s="422">
        <v>0</v>
      </c>
      <c r="K26" s="422">
        <v>0</v>
      </c>
      <c r="L26" s="422">
        <v>0</v>
      </c>
      <c r="M26" s="422">
        <v>0</v>
      </c>
      <c r="N26" s="422">
        <v>0</v>
      </c>
      <c r="O26" s="422">
        <v>0</v>
      </c>
      <c r="P26" s="422">
        <v>0</v>
      </c>
    </row>
    <row r="27" spans="1:16" s="423" customFormat="1" ht="9.75" customHeight="1">
      <c r="A27" s="418"/>
      <c r="B27" s="1845" t="s">
        <v>250</v>
      </c>
      <c r="C27" s="1845"/>
      <c r="D27" s="1845"/>
      <c r="E27" s="1847" t="s">
        <v>247</v>
      </c>
      <c r="F27" s="1847"/>
      <c r="G27" s="420"/>
      <c r="H27" s="421">
        <v>0</v>
      </c>
      <c r="I27" s="422">
        <v>0</v>
      </c>
      <c r="J27" s="422">
        <v>0</v>
      </c>
      <c r="K27" s="422">
        <v>0</v>
      </c>
      <c r="L27" s="422">
        <v>0</v>
      </c>
      <c r="M27" s="422">
        <v>0</v>
      </c>
      <c r="N27" s="422">
        <v>0</v>
      </c>
      <c r="O27" s="422">
        <v>0</v>
      </c>
      <c r="P27" s="422">
        <v>0</v>
      </c>
    </row>
    <row r="28" spans="1:16" s="423" customFormat="1" ht="9.75" customHeight="1">
      <c r="A28" s="418"/>
      <c r="B28" s="1845" t="s">
        <v>251</v>
      </c>
      <c r="C28" s="1845"/>
      <c r="D28" s="1845"/>
      <c r="E28" s="1846" t="s">
        <v>248</v>
      </c>
      <c r="F28" s="1846"/>
      <c r="G28" s="420"/>
      <c r="H28" s="421">
        <v>0</v>
      </c>
      <c r="I28" s="422">
        <v>0</v>
      </c>
      <c r="J28" s="422">
        <v>0</v>
      </c>
      <c r="K28" s="422">
        <v>0</v>
      </c>
      <c r="L28" s="422">
        <v>0</v>
      </c>
      <c r="M28" s="422">
        <v>0</v>
      </c>
      <c r="N28" s="422">
        <v>0</v>
      </c>
      <c r="O28" s="422">
        <v>0</v>
      </c>
      <c r="P28" s="422">
        <v>0</v>
      </c>
    </row>
    <row r="29" spans="1:16" s="405" customFormat="1" ht="4.5" customHeight="1" thickBot="1">
      <c r="A29" s="429"/>
      <c r="B29" s="430"/>
      <c r="C29" s="430"/>
      <c r="D29" s="430"/>
      <c r="E29" s="430"/>
      <c r="F29" s="430"/>
      <c r="G29" s="430"/>
      <c r="H29" s="431"/>
      <c r="I29" s="432"/>
      <c r="J29" s="433"/>
      <c r="K29" s="433"/>
      <c r="L29" s="433"/>
      <c r="M29" s="433"/>
      <c r="N29" s="433"/>
      <c r="O29" s="433"/>
      <c r="P29" s="433"/>
    </row>
    <row r="30" spans="1:16" ht="12" customHeight="1">
      <c r="A30" s="434" t="s">
        <v>22</v>
      </c>
      <c r="B30" s="434"/>
      <c r="H30" s="435"/>
      <c r="I30" s="435"/>
      <c r="J30" s="435"/>
      <c r="K30" s="435"/>
      <c r="L30" s="435"/>
      <c r="M30" s="435"/>
      <c r="N30" s="435"/>
      <c r="O30" s="435"/>
      <c r="P30" s="435"/>
    </row>
  </sheetData>
  <mergeCells count="38">
    <mergeCell ref="D22:F22"/>
    <mergeCell ref="B28:D28"/>
    <mergeCell ref="E28:F28"/>
    <mergeCell ref="D23:F23"/>
    <mergeCell ref="B24:F24"/>
    <mergeCell ref="B25:F25"/>
    <mergeCell ref="B26:F26"/>
    <mergeCell ref="B27:D27"/>
    <mergeCell ref="E27:F27"/>
    <mergeCell ref="C17:F17"/>
    <mergeCell ref="D18:F18"/>
    <mergeCell ref="D19:F19"/>
    <mergeCell ref="C20:F20"/>
    <mergeCell ref="B21:F21"/>
    <mergeCell ref="C16:F16"/>
    <mergeCell ref="J11:J12"/>
    <mergeCell ref="K11:K12"/>
    <mergeCell ref="L11:L12"/>
    <mergeCell ref="M11:M12"/>
    <mergeCell ref="P11:P12"/>
    <mergeCell ref="D12:F12"/>
    <mergeCell ref="D13:E13"/>
    <mergeCell ref="D14:E14"/>
    <mergeCell ref="D15:F15"/>
    <mergeCell ref="B7:F7"/>
    <mergeCell ref="N11:N12"/>
    <mergeCell ref="O11:O12"/>
    <mergeCell ref="C8:F8"/>
    <mergeCell ref="D9:E9"/>
    <mergeCell ref="D10:E10"/>
    <mergeCell ref="D11:F11"/>
    <mergeCell ref="H11:H12"/>
    <mergeCell ref="I11:I12"/>
    <mergeCell ref="N3:P4"/>
    <mergeCell ref="B5:F6"/>
    <mergeCell ref="H5:J5"/>
    <mergeCell ref="K5:M5"/>
    <mergeCell ref="N5:P5"/>
  </mergeCells>
  <phoneticPr fontId="20"/>
  <conditionalFormatting sqref="H7:P28">
    <cfRule type="containsBlanks" dxfId="369" priority="1" stopIfTrue="1">
      <formula>LEN(TRIM(H7))=0</formula>
    </cfRule>
  </conditionalFormatting>
  <pageMargins left="0.59055118110236227" right="0.59055118110236227" top="0.98425196850393704" bottom="0.98425196850393704" header="0.51181102362204722" footer="0.51181102362204722"/>
  <pageSetup paperSize="9" scale="94" orientation="portrait" horizontalDpi="4294967293"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7"/>
  <sheetViews>
    <sheetView zoomScaleNormal="100" zoomScaleSheetLayoutView="100" workbookViewId="0"/>
  </sheetViews>
  <sheetFormatPr defaultRowHeight="11.25"/>
  <cols>
    <col min="1" max="1" width="11.33203125" customWidth="1"/>
    <col min="2" max="2" width="0.83203125" customWidth="1"/>
    <col min="3" max="3" width="9.5" customWidth="1"/>
    <col min="4" max="7" width="8" customWidth="1"/>
    <col min="8" max="8" width="0.83203125" customWidth="1"/>
    <col min="9" max="9" width="11.33203125" customWidth="1"/>
    <col min="10" max="10" width="0.83203125" customWidth="1"/>
    <col min="11" max="11" width="9.5" customWidth="1"/>
    <col min="12" max="15" width="8" customWidth="1"/>
  </cols>
  <sheetData>
    <row r="1" spans="1:19" ht="18" customHeight="1">
      <c r="A1" s="36" t="s">
        <v>1164</v>
      </c>
      <c r="B1" s="362"/>
      <c r="C1" s="362"/>
      <c r="D1" s="363"/>
      <c r="E1" s="363"/>
      <c r="F1" s="363"/>
      <c r="G1" s="363"/>
      <c r="H1" s="363"/>
      <c r="I1" s="363"/>
      <c r="J1" s="363"/>
      <c r="K1" s="363"/>
      <c r="L1" s="363"/>
      <c r="M1" s="363"/>
      <c r="N1" s="363"/>
      <c r="O1" s="362"/>
    </row>
    <row r="2" spans="1:19" ht="6" customHeight="1">
      <c r="A2" s="363"/>
      <c r="B2" s="362"/>
      <c r="C2" s="362"/>
      <c r="D2" s="363"/>
      <c r="E2" s="363"/>
      <c r="F2" s="363"/>
      <c r="G2" s="363"/>
      <c r="H2" s="363"/>
      <c r="I2" s="363"/>
      <c r="J2" s="363"/>
      <c r="K2" s="363"/>
      <c r="L2" s="363"/>
      <c r="M2" s="363"/>
      <c r="N2" s="363"/>
      <c r="O2" s="362"/>
    </row>
    <row r="3" spans="1:19" ht="18" customHeight="1">
      <c r="A3" s="4" t="s">
        <v>252</v>
      </c>
      <c r="B3" s="362"/>
      <c r="C3" s="362"/>
      <c r="D3" s="364"/>
      <c r="E3" s="364"/>
      <c r="F3" s="364"/>
      <c r="G3" s="364"/>
      <c r="H3" s="364"/>
      <c r="I3" s="364"/>
      <c r="J3" s="364"/>
      <c r="K3" s="364"/>
      <c r="L3" s="364"/>
      <c r="M3" s="364"/>
      <c r="N3" s="364"/>
      <c r="O3" s="362"/>
    </row>
    <row r="4" spans="1:19" ht="6" customHeight="1">
      <c r="A4" s="198"/>
      <c r="B4" s="198"/>
      <c r="C4" s="362"/>
      <c r="D4" s="362"/>
      <c r="E4" s="362"/>
      <c r="F4" s="362"/>
      <c r="G4" s="362"/>
      <c r="H4" s="362"/>
      <c r="I4" s="362"/>
      <c r="J4" s="362"/>
      <c r="K4" s="362"/>
      <c r="L4" s="362"/>
      <c r="M4" s="362"/>
      <c r="N4" s="362"/>
      <c r="O4" s="362"/>
    </row>
    <row r="5" spans="1:19" s="368" customFormat="1" ht="14.1" customHeight="1" thickBot="1">
      <c r="G5" s="199"/>
      <c r="H5" s="199"/>
      <c r="O5" s="199" t="s">
        <v>25</v>
      </c>
    </row>
    <row r="6" spans="1:19" s="368" customFormat="1" ht="15" customHeight="1">
      <c r="A6" s="1724" t="s">
        <v>253</v>
      </c>
      <c r="B6" s="200"/>
      <c r="C6" s="1807" t="s">
        <v>254</v>
      </c>
      <c r="D6" s="1809" t="s">
        <v>255</v>
      </c>
      <c r="E6" s="1810"/>
      <c r="F6" s="1810"/>
      <c r="G6" s="1810"/>
      <c r="H6" s="436"/>
      <c r="I6" s="1724" t="s">
        <v>253</v>
      </c>
      <c r="J6" s="200"/>
      <c r="K6" s="1807" t="s">
        <v>254</v>
      </c>
      <c r="L6" s="1809" t="s">
        <v>255</v>
      </c>
      <c r="M6" s="1810"/>
      <c r="N6" s="1810"/>
      <c r="O6" s="1810"/>
    </row>
    <row r="7" spans="1:19" s="368" customFormat="1" ht="15" customHeight="1">
      <c r="A7" s="1728"/>
      <c r="B7" s="202"/>
      <c r="C7" s="1808"/>
      <c r="D7" s="437" t="s">
        <v>8</v>
      </c>
      <c r="E7" s="347" t="s">
        <v>256</v>
      </c>
      <c r="F7" s="347" t="s">
        <v>257</v>
      </c>
      <c r="G7" s="348" t="s">
        <v>258</v>
      </c>
      <c r="H7" s="438"/>
      <c r="I7" s="1728"/>
      <c r="J7" s="202"/>
      <c r="K7" s="1808"/>
      <c r="L7" s="437" t="s">
        <v>8</v>
      </c>
      <c r="M7" s="347" t="s">
        <v>256</v>
      </c>
      <c r="N7" s="347" t="s">
        <v>257</v>
      </c>
      <c r="O7" s="348" t="s">
        <v>258</v>
      </c>
    </row>
    <row r="8" spans="1:19" s="368" customFormat="1" ht="3.75" customHeight="1">
      <c r="A8" s="439"/>
      <c r="B8" s="439"/>
      <c r="C8" s="440"/>
      <c r="D8" s="440"/>
      <c r="E8" s="441"/>
      <c r="F8" s="442"/>
      <c r="G8" s="442"/>
      <c r="H8" s="443"/>
      <c r="I8" s="444"/>
      <c r="K8" s="445"/>
      <c r="L8" s="446"/>
    </row>
    <row r="9" spans="1:19" s="10" customFormat="1" ht="12" customHeight="1">
      <c r="A9" s="447" t="s">
        <v>259</v>
      </c>
      <c r="B9" s="447"/>
      <c r="C9" s="448">
        <v>398</v>
      </c>
      <c r="D9" s="448">
        <v>353</v>
      </c>
      <c r="E9" s="449">
        <v>93</v>
      </c>
      <c r="F9" s="449">
        <v>129</v>
      </c>
      <c r="G9" s="450">
        <v>131</v>
      </c>
      <c r="H9" s="451"/>
      <c r="I9" s="452" t="s">
        <v>260</v>
      </c>
      <c r="J9" s="452"/>
      <c r="K9" s="205">
        <v>22</v>
      </c>
      <c r="L9" s="205">
        <v>9</v>
      </c>
      <c r="M9" s="453">
        <v>0</v>
      </c>
      <c r="N9" s="453">
        <v>0</v>
      </c>
      <c r="O9" s="22">
        <v>9</v>
      </c>
      <c r="P9" s="454"/>
      <c r="Q9" s="454"/>
      <c r="R9" s="454"/>
      <c r="S9" s="454"/>
    </row>
    <row r="10" spans="1:19" s="368" customFormat="1" ht="12" customHeight="1">
      <c r="A10" s="29" t="s">
        <v>261</v>
      </c>
      <c r="B10" s="29"/>
      <c r="C10" s="205">
        <v>76</v>
      </c>
      <c r="D10" s="205">
        <f>E10+F10+G10</f>
        <v>82</v>
      </c>
      <c r="E10" s="22">
        <v>22</v>
      </c>
      <c r="F10" s="22">
        <v>34</v>
      </c>
      <c r="G10" s="455">
        <v>26</v>
      </c>
      <c r="H10" s="22"/>
      <c r="I10" s="452" t="s">
        <v>262</v>
      </c>
      <c r="J10" s="452"/>
      <c r="K10" s="205">
        <v>46</v>
      </c>
      <c r="L10" s="205">
        <v>61</v>
      </c>
      <c r="M10" s="22">
        <v>16</v>
      </c>
      <c r="N10" s="22">
        <v>29</v>
      </c>
      <c r="O10" s="22">
        <v>16</v>
      </c>
    </row>
    <row r="11" spans="1:19" s="368" customFormat="1" ht="12" customHeight="1">
      <c r="A11" s="29" t="s">
        <v>263</v>
      </c>
      <c r="B11" s="29"/>
      <c r="C11" s="205">
        <v>27</v>
      </c>
      <c r="D11" s="205">
        <v>9</v>
      </c>
      <c r="E11" s="453">
        <v>0</v>
      </c>
      <c r="F11" s="453">
        <v>0</v>
      </c>
      <c r="G11" s="455">
        <v>9</v>
      </c>
      <c r="H11" s="22"/>
      <c r="I11" s="452" t="s">
        <v>264</v>
      </c>
      <c r="J11" s="452"/>
      <c r="K11" s="205">
        <v>18</v>
      </c>
      <c r="L11" s="205">
        <v>8</v>
      </c>
      <c r="M11" s="453">
        <v>0</v>
      </c>
      <c r="N11" s="453">
        <v>0</v>
      </c>
      <c r="O11" s="22">
        <v>8</v>
      </c>
    </row>
    <row r="12" spans="1:19" s="368" customFormat="1" ht="12" customHeight="1">
      <c r="A12" s="29" t="s">
        <v>265</v>
      </c>
      <c r="B12" s="29"/>
      <c r="C12" s="205">
        <v>18</v>
      </c>
      <c r="D12" s="205">
        <v>8</v>
      </c>
      <c r="E12" s="453">
        <v>0</v>
      </c>
      <c r="F12" s="453">
        <v>0</v>
      </c>
      <c r="G12" s="455">
        <v>8</v>
      </c>
      <c r="H12" s="22"/>
      <c r="I12" s="452" t="s">
        <v>266</v>
      </c>
      <c r="J12" s="452"/>
      <c r="K12" s="205">
        <v>142</v>
      </c>
      <c r="L12" s="205">
        <v>131</v>
      </c>
      <c r="M12" s="22">
        <v>40</v>
      </c>
      <c r="N12" s="22">
        <v>46</v>
      </c>
      <c r="O12" s="22">
        <v>45</v>
      </c>
    </row>
    <row r="13" spans="1:19" s="459" customFormat="1" ht="12" customHeight="1">
      <c r="A13" s="29" t="s">
        <v>267</v>
      </c>
      <c r="B13" s="456"/>
      <c r="C13" s="205">
        <v>49</v>
      </c>
      <c r="D13" s="205">
        <v>45</v>
      </c>
      <c r="E13" s="22">
        <v>15</v>
      </c>
      <c r="F13" s="22">
        <v>20</v>
      </c>
      <c r="G13" s="457">
        <v>10</v>
      </c>
      <c r="H13" s="458"/>
      <c r="I13" s="452"/>
      <c r="J13" s="452"/>
      <c r="K13" s="205"/>
      <c r="L13" s="205"/>
      <c r="M13" s="22"/>
      <c r="N13" s="128"/>
      <c r="O13" s="128"/>
    </row>
    <row r="14" spans="1:19" ht="2.25" customHeight="1" thickBot="1">
      <c r="A14" s="460"/>
      <c r="B14" s="461"/>
      <c r="C14" s="462"/>
      <c r="D14" s="463"/>
      <c r="E14" s="462"/>
      <c r="F14" s="462"/>
      <c r="G14" s="464"/>
      <c r="H14" s="462"/>
      <c r="I14" s="153"/>
      <c r="J14" s="112"/>
      <c r="K14" s="155"/>
      <c r="L14" s="155"/>
      <c r="M14" s="112"/>
      <c r="N14" s="112"/>
      <c r="O14" s="112"/>
    </row>
    <row r="15" spans="1:19" ht="13.5" customHeight="1">
      <c r="A15" s="7" t="s">
        <v>268</v>
      </c>
      <c r="B15" s="362"/>
      <c r="C15" s="362"/>
      <c r="D15" s="362"/>
      <c r="E15" s="362"/>
      <c r="F15" s="362"/>
      <c r="G15" s="362"/>
      <c r="H15" s="362"/>
      <c r="I15" s="465"/>
      <c r="J15" s="465"/>
      <c r="K15" s="465"/>
      <c r="L15" s="465"/>
      <c r="M15" s="465"/>
      <c r="N15" s="465"/>
      <c r="O15" s="465"/>
    </row>
    <row r="16" spans="1:19" ht="14.25" customHeight="1">
      <c r="A16" s="362"/>
      <c r="B16" s="362"/>
      <c r="C16" s="362"/>
      <c r="D16" s="362"/>
      <c r="E16" s="362"/>
      <c r="F16" s="362"/>
      <c r="G16" s="362"/>
      <c r="H16" s="362"/>
      <c r="I16" s="362"/>
      <c r="J16" s="362"/>
      <c r="K16" s="362"/>
      <c r="L16" s="362"/>
      <c r="M16" s="362"/>
      <c r="N16" s="362"/>
      <c r="O16" s="362"/>
    </row>
    <row r="17" spans="1:15">
      <c r="A17" s="362"/>
      <c r="B17" s="362"/>
      <c r="C17" s="362"/>
      <c r="D17" s="392"/>
      <c r="E17" s="392"/>
      <c r="F17" s="362"/>
      <c r="G17" s="362"/>
      <c r="H17" s="362"/>
      <c r="I17" s="362"/>
      <c r="J17" s="362"/>
      <c r="K17" s="362"/>
      <c r="L17" s="362"/>
      <c r="M17" s="362"/>
      <c r="N17" s="362"/>
      <c r="O17" s="362"/>
    </row>
  </sheetData>
  <mergeCells count="6">
    <mergeCell ref="L6:O6"/>
    <mergeCell ref="A6:A7"/>
    <mergeCell ref="C6:C7"/>
    <mergeCell ref="D6:G6"/>
    <mergeCell ref="I6:I7"/>
    <mergeCell ref="K6:K7"/>
  </mergeCells>
  <phoneticPr fontId="20"/>
  <printOptions horizontalCentered="1"/>
  <pageMargins left="0.59055118110236227" right="0.59055118110236227" top="0.70866141732283472" bottom="0.98425196850393704" header="0.51181102362204722" footer="0.51181102362204722"/>
  <pageSetup paperSize="9" orientation="portrait" horizontalDpi="4294967293"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6"/>
  <sheetViews>
    <sheetView zoomScaleNormal="100" zoomScaleSheetLayoutView="100" workbookViewId="0"/>
  </sheetViews>
  <sheetFormatPr defaultRowHeight="11.25"/>
  <cols>
    <col min="1" max="1" width="1.83203125" style="1" customWidth="1"/>
    <col min="2" max="2" width="12.83203125" style="1" customWidth="1"/>
    <col min="3" max="3" width="1.33203125" style="1" customWidth="1"/>
    <col min="4" max="4" width="10.6640625" style="1" customWidth="1"/>
    <col min="5" max="11" width="11.6640625" style="1" customWidth="1"/>
    <col min="12" max="13" width="10" style="1" bestFit="1" customWidth="1"/>
    <col min="14" max="16384" width="9.33203125" style="1"/>
  </cols>
  <sheetData>
    <row r="1" spans="1:13" ht="14.25">
      <c r="A1" s="4" t="s">
        <v>269</v>
      </c>
      <c r="D1" s="4"/>
      <c r="F1" s="4"/>
      <c r="G1" s="4"/>
      <c r="H1" s="4"/>
      <c r="I1" s="4"/>
      <c r="J1" s="4"/>
      <c r="K1" s="4"/>
    </row>
    <row r="2" spans="1:13" ht="6.75" customHeight="1">
      <c r="A2" s="4"/>
      <c r="D2" s="3"/>
      <c r="F2" s="4"/>
      <c r="G2" s="4"/>
      <c r="H2" s="4"/>
      <c r="I2" s="4"/>
      <c r="J2" s="4"/>
      <c r="K2" s="4"/>
    </row>
    <row r="3" spans="1:13" s="7" customFormat="1" ht="14.1" customHeight="1" thickBot="1">
      <c r="K3" s="199" t="s">
        <v>25</v>
      </c>
    </row>
    <row r="4" spans="1:13" s="466" customFormat="1" ht="15.75" customHeight="1">
      <c r="A4" s="1724"/>
      <c r="B4" s="1724"/>
      <c r="C4" s="1725"/>
      <c r="D4" s="1725" t="s">
        <v>254</v>
      </c>
      <c r="E4" s="1809" t="s">
        <v>255</v>
      </c>
      <c r="F4" s="1810"/>
      <c r="G4" s="1810"/>
      <c r="H4" s="1810"/>
      <c r="I4" s="1810"/>
      <c r="J4" s="1810"/>
      <c r="K4" s="1810"/>
    </row>
    <row r="5" spans="1:13" s="466" customFormat="1" ht="15.75" customHeight="1">
      <c r="A5" s="1728"/>
      <c r="B5" s="1728"/>
      <c r="C5" s="1729"/>
      <c r="D5" s="1729"/>
      <c r="E5" s="467" t="s">
        <v>8</v>
      </c>
      <c r="F5" s="468" t="s">
        <v>73</v>
      </c>
      <c r="G5" s="468" t="s">
        <v>74</v>
      </c>
      <c r="H5" s="468" t="s">
        <v>75</v>
      </c>
      <c r="I5" s="468" t="s">
        <v>76</v>
      </c>
      <c r="J5" s="468" t="s">
        <v>77</v>
      </c>
      <c r="K5" s="469" t="s">
        <v>78</v>
      </c>
    </row>
    <row r="6" spans="1:13" s="58" customFormat="1" ht="15" customHeight="1">
      <c r="A6" s="470"/>
      <c r="B6" s="471" t="s">
        <v>270</v>
      </c>
      <c r="C6" s="471"/>
      <c r="D6" s="472">
        <v>41844</v>
      </c>
      <c r="E6" s="472">
        <v>40926</v>
      </c>
      <c r="F6" s="473">
        <v>6545</v>
      </c>
      <c r="G6" s="473">
        <v>6647</v>
      </c>
      <c r="H6" s="473">
        <v>6606</v>
      </c>
      <c r="I6" s="473">
        <v>6908</v>
      </c>
      <c r="J6" s="473">
        <v>7000</v>
      </c>
      <c r="K6" s="473">
        <v>7220</v>
      </c>
      <c r="L6" s="474"/>
    </row>
    <row r="7" spans="1:13" s="7" customFormat="1" ht="7.5" customHeight="1">
      <c r="A7" s="475"/>
      <c r="B7" s="29"/>
      <c r="C7" s="29"/>
      <c r="D7" s="205"/>
      <c r="E7" s="205"/>
      <c r="F7" s="32"/>
      <c r="G7" s="32"/>
      <c r="H7" s="32"/>
      <c r="I7" s="32"/>
      <c r="J7" s="32"/>
      <c r="K7" s="32"/>
    </row>
    <row r="8" spans="1:13" s="7" customFormat="1">
      <c r="A8" s="475"/>
      <c r="B8" s="29" t="s">
        <v>271</v>
      </c>
      <c r="C8" s="29"/>
      <c r="D8" s="205">
        <v>638</v>
      </c>
      <c r="E8" s="205">
        <f>SUM(F8:K8)</f>
        <v>621</v>
      </c>
      <c r="F8" s="32">
        <v>113</v>
      </c>
      <c r="G8" s="32">
        <v>94</v>
      </c>
      <c r="H8" s="32">
        <v>91</v>
      </c>
      <c r="I8" s="32">
        <v>111</v>
      </c>
      <c r="J8" s="32">
        <v>105</v>
      </c>
      <c r="K8" s="32">
        <v>107</v>
      </c>
      <c r="L8" s="476"/>
      <c r="M8" s="477"/>
    </row>
    <row r="9" spans="1:13" s="7" customFormat="1">
      <c r="A9" s="475"/>
      <c r="B9" s="29" t="s">
        <v>272</v>
      </c>
      <c r="C9" s="29"/>
      <c r="D9" s="205">
        <v>308</v>
      </c>
      <c r="E9" s="205">
        <f t="shared" ref="E9:E23" si="0">SUM(F9:K9)</f>
        <v>291</v>
      </c>
      <c r="F9" s="32">
        <v>35</v>
      </c>
      <c r="G9" s="32">
        <v>49</v>
      </c>
      <c r="H9" s="32">
        <v>48</v>
      </c>
      <c r="I9" s="32">
        <v>48</v>
      </c>
      <c r="J9" s="32">
        <v>56</v>
      </c>
      <c r="K9" s="32">
        <v>55</v>
      </c>
      <c r="L9" s="476"/>
      <c r="M9" s="477"/>
    </row>
    <row r="10" spans="1:13" s="7" customFormat="1">
      <c r="A10" s="475"/>
      <c r="B10" s="29" t="s">
        <v>19</v>
      </c>
      <c r="C10" s="29"/>
      <c r="D10" s="205">
        <v>340</v>
      </c>
      <c r="E10" s="205">
        <f t="shared" si="0"/>
        <v>351</v>
      </c>
      <c r="F10" s="32">
        <v>72</v>
      </c>
      <c r="G10" s="32">
        <v>60</v>
      </c>
      <c r="H10" s="32">
        <v>51</v>
      </c>
      <c r="I10" s="32">
        <v>65</v>
      </c>
      <c r="J10" s="32">
        <v>49</v>
      </c>
      <c r="K10" s="32">
        <v>54</v>
      </c>
      <c r="L10" s="476"/>
      <c r="M10" s="477"/>
    </row>
    <row r="11" spans="1:13" s="7" customFormat="1">
      <c r="A11" s="475"/>
      <c r="B11" s="29" t="s">
        <v>273</v>
      </c>
      <c r="C11" s="29"/>
      <c r="D11" s="205">
        <v>224</v>
      </c>
      <c r="E11" s="205">
        <f t="shared" si="0"/>
        <v>214</v>
      </c>
      <c r="F11" s="32">
        <v>35</v>
      </c>
      <c r="G11" s="32">
        <v>41</v>
      </c>
      <c r="H11" s="32">
        <v>29</v>
      </c>
      <c r="I11" s="32">
        <v>40</v>
      </c>
      <c r="J11" s="32">
        <v>41</v>
      </c>
      <c r="K11" s="32">
        <v>28</v>
      </c>
      <c r="L11" s="476"/>
      <c r="M11" s="477"/>
    </row>
    <row r="12" spans="1:13" s="7" customFormat="1">
      <c r="A12" s="475"/>
      <c r="B12" s="29" t="s">
        <v>274</v>
      </c>
      <c r="C12" s="29"/>
      <c r="D12" s="205">
        <v>510</v>
      </c>
      <c r="E12" s="205">
        <f t="shared" si="0"/>
        <v>503</v>
      </c>
      <c r="F12" s="32">
        <v>93</v>
      </c>
      <c r="G12" s="32">
        <v>81</v>
      </c>
      <c r="H12" s="32">
        <v>62</v>
      </c>
      <c r="I12" s="32">
        <v>94</v>
      </c>
      <c r="J12" s="32">
        <v>79</v>
      </c>
      <c r="K12" s="32">
        <v>94</v>
      </c>
      <c r="L12" s="476"/>
      <c r="M12" s="477"/>
    </row>
    <row r="13" spans="1:13" s="7" customFormat="1">
      <c r="A13" s="475"/>
      <c r="B13" s="29" t="s">
        <v>275</v>
      </c>
      <c r="C13" s="29"/>
      <c r="D13" s="205">
        <v>221</v>
      </c>
      <c r="E13" s="205">
        <f t="shared" si="0"/>
        <v>215</v>
      </c>
      <c r="F13" s="32">
        <v>31</v>
      </c>
      <c r="G13" s="32">
        <v>36</v>
      </c>
      <c r="H13" s="32">
        <v>39</v>
      </c>
      <c r="I13" s="32">
        <v>37</v>
      </c>
      <c r="J13" s="32">
        <v>27</v>
      </c>
      <c r="K13" s="32">
        <v>45</v>
      </c>
      <c r="L13" s="476"/>
      <c r="M13" s="477"/>
    </row>
    <row r="14" spans="1:13" s="7" customFormat="1">
      <c r="A14" s="475"/>
      <c r="B14" s="29" t="s">
        <v>276</v>
      </c>
      <c r="C14" s="29"/>
      <c r="D14" s="205">
        <v>299</v>
      </c>
      <c r="E14" s="205">
        <f t="shared" si="0"/>
        <v>306</v>
      </c>
      <c r="F14" s="32">
        <v>56</v>
      </c>
      <c r="G14" s="32">
        <v>43</v>
      </c>
      <c r="H14" s="32">
        <v>57</v>
      </c>
      <c r="I14" s="32">
        <v>47</v>
      </c>
      <c r="J14" s="32">
        <v>49</v>
      </c>
      <c r="K14" s="32">
        <v>54</v>
      </c>
      <c r="L14" s="476"/>
      <c r="M14" s="477"/>
    </row>
    <row r="15" spans="1:13" s="7" customFormat="1">
      <c r="A15" s="475"/>
      <c r="B15" s="29" t="s">
        <v>277</v>
      </c>
      <c r="C15" s="29"/>
      <c r="D15" s="205">
        <v>875</v>
      </c>
      <c r="E15" s="205">
        <f t="shared" si="0"/>
        <v>873</v>
      </c>
      <c r="F15" s="32">
        <v>133</v>
      </c>
      <c r="G15" s="32">
        <v>148</v>
      </c>
      <c r="H15" s="32">
        <v>154</v>
      </c>
      <c r="I15" s="32">
        <v>153</v>
      </c>
      <c r="J15" s="32">
        <v>155</v>
      </c>
      <c r="K15" s="32">
        <v>130</v>
      </c>
      <c r="L15" s="476"/>
      <c r="M15" s="477"/>
    </row>
    <row r="16" spans="1:13" s="7" customFormat="1">
      <c r="A16" s="475"/>
      <c r="B16" s="29" t="s">
        <v>261</v>
      </c>
      <c r="C16" s="29"/>
      <c r="D16" s="205">
        <v>770</v>
      </c>
      <c r="E16" s="205">
        <f t="shared" si="0"/>
        <v>839</v>
      </c>
      <c r="F16" s="32">
        <v>164</v>
      </c>
      <c r="G16" s="32">
        <v>150</v>
      </c>
      <c r="H16" s="32">
        <v>134</v>
      </c>
      <c r="I16" s="32">
        <v>155</v>
      </c>
      <c r="J16" s="32">
        <v>126</v>
      </c>
      <c r="K16" s="32">
        <v>110</v>
      </c>
      <c r="L16" s="476"/>
      <c r="M16" s="477"/>
    </row>
    <row r="17" spans="1:13" s="7" customFormat="1">
      <c r="A17" s="475"/>
      <c r="B17" s="29" t="s">
        <v>278</v>
      </c>
      <c r="C17" s="29"/>
      <c r="D17" s="205">
        <v>409</v>
      </c>
      <c r="E17" s="205">
        <f t="shared" si="0"/>
        <v>385</v>
      </c>
      <c r="F17" s="32">
        <v>56</v>
      </c>
      <c r="G17" s="32">
        <v>46</v>
      </c>
      <c r="H17" s="32">
        <v>55</v>
      </c>
      <c r="I17" s="32">
        <v>62</v>
      </c>
      <c r="J17" s="32">
        <v>78</v>
      </c>
      <c r="K17" s="32">
        <v>88</v>
      </c>
      <c r="L17" s="476"/>
      <c r="M17" s="477"/>
    </row>
    <row r="18" spans="1:13" s="7" customFormat="1">
      <c r="A18" s="475"/>
      <c r="B18" s="29" t="s">
        <v>279</v>
      </c>
      <c r="C18" s="29"/>
      <c r="D18" s="205">
        <v>486</v>
      </c>
      <c r="E18" s="205">
        <f t="shared" si="0"/>
        <v>463</v>
      </c>
      <c r="F18" s="32">
        <v>68</v>
      </c>
      <c r="G18" s="32">
        <v>72</v>
      </c>
      <c r="H18" s="32">
        <v>77</v>
      </c>
      <c r="I18" s="32">
        <v>93</v>
      </c>
      <c r="J18" s="32">
        <v>76</v>
      </c>
      <c r="K18" s="32">
        <v>77</v>
      </c>
      <c r="L18" s="476"/>
      <c r="M18" s="477"/>
    </row>
    <row r="19" spans="1:13" s="7" customFormat="1">
      <c r="A19" s="475"/>
      <c r="B19" s="29" t="s">
        <v>280</v>
      </c>
      <c r="C19" s="29"/>
      <c r="D19" s="205">
        <v>105</v>
      </c>
      <c r="E19" s="205">
        <f t="shared" si="0"/>
        <v>107</v>
      </c>
      <c r="F19" s="32">
        <v>20</v>
      </c>
      <c r="G19" s="32">
        <v>15</v>
      </c>
      <c r="H19" s="32">
        <v>12</v>
      </c>
      <c r="I19" s="32">
        <v>18</v>
      </c>
      <c r="J19" s="32">
        <v>16</v>
      </c>
      <c r="K19" s="32">
        <v>26</v>
      </c>
      <c r="L19" s="476"/>
      <c r="M19" s="477"/>
    </row>
    <row r="20" spans="1:13" s="7" customFormat="1">
      <c r="A20" s="475"/>
      <c r="B20" s="29" t="s">
        <v>281</v>
      </c>
      <c r="C20" s="29"/>
      <c r="D20" s="205">
        <v>152</v>
      </c>
      <c r="E20" s="205">
        <f t="shared" si="0"/>
        <v>139</v>
      </c>
      <c r="F20" s="32">
        <v>26</v>
      </c>
      <c r="G20" s="32">
        <v>19</v>
      </c>
      <c r="H20" s="32">
        <v>25</v>
      </c>
      <c r="I20" s="32">
        <v>18</v>
      </c>
      <c r="J20" s="32">
        <v>22</v>
      </c>
      <c r="K20" s="32">
        <v>29</v>
      </c>
      <c r="L20" s="476"/>
      <c r="M20" s="477"/>
    </row>
    <row r="21" spans="1:13" s="7" customFormat="1">
      <c r="A21" s="475"/>
      <c r="B21" s="29" t="s">
        <v>282</v>
      </c>
      <c r="C21" s="29"/>
      <c r="D21" s="205">
        <v>131</v>
      </c>
      <c r="E21" s="205">
        <f t="shared" si="0"/>
        <v>119</v>
      </c>
      <c r="F21" s="32">
        <v>14</v>
      </c>
      <c r="G21" s="32">
        <v>24</v>
      </c>
      <c r="H21" s="32">
        <v>17</v>
      </c>
      <c r="I21" s="32">
        <v>23</v>
      </c>
      <c r="J21" s="32">
        <v>18</v>
      </c>
      <c r="K21" s="32">
        <v>23</v>
      </c>
      <c r="L21" s="476"/>
      <c r="M21" s="477"/>
    </row>
    <row r="22" spans="1:13" s="7" customFormat="1">
      <c r="A22" s="475"/>
      <c r="B22" s="29" t="s">
        <v>283</v>
      </c>
      <c r="C22" s="29"/>
      <c r="D22" s="205">
        <v>290</v>
      </c>
      <c r="E22" s="205">
        <f t="shared" si="0"/>
        <v>312</v>
      </c>
      <c r="F22" s="32">
        <v>57</v>
      </c>
      <c r="G22" s="32">
        <v>53</v>
      </c>
      <c r="H22" s="32">
        <v>52</v>
      </c>
      <c r="I22" s="32">
        <v>44</v>
      </c>
      <c r="J22" s="32">
        <v>63</v>
      </c>
      <c r="K22" s="32">
        <v>43</v>
      </c>
      <c r="L22" s="476"/>
      <c r="M22" s="477"/>
    </row>
    <row r="23" spans="1:13" s="7" customFormat="1">
      <c r="A23" s="475"/>
      <c r="B23" s="29" t="s">
        <v>284</v>
      </c>
      <c r="C23" s="29"/>
      <c r="D23" s="205">
        <v>492</v>
      </c>
      <c r="E23" s="205">
        <f t="shared" si="0"/>
        <v>467</v>
      </c>
      <c r="F23" s="32">
        <v>66</v>
      </c>
      <c r="G23" s="32">
        <v>70</v>
      </c>
      <c r="H23" s="32">
        <v>74</v>
      </c>
      <c r="I23" s="32">
        <v>89</v>
      </c>
      <c r="J23" s="32">
        <v>80</v>
      </c>
      <c r="K23" s="32">
        <v>88</v>
      </c>
      <c r="L23" s="476"/>
      <c r="M23" s="477"/>
    </row>
    <row r="24" spans="1:13" s="478" customFormat="1" ht="7.5" customHeight="1">
      <c r="A24" s="475"/>
      <c r="B24" s="29"/>
      <c r="C24" s="29"/>
      <c r="D24" s="205"/>
      <c r="E24" s="205"/>
      <c r="F24" s="32"/>
      <c r="G24" s="32"/>
      <c r="H24" s="32"/>
      <c r="I24" s="32"/>
      <c r="J24" s="32"/>
      <c r="K24" s="32"/>
      <c r="L24" s="476"/>
      <c r="M24" s="477"/>
    </row>
    <row r="25" spans="1:13" s="7" customFormat="1">
      <c r="A25" s="475"/>
      <c r="B25" s="452" t="s">
        <v>263</v>
      </c>
      <c r="C25" s="452"/>
      <c r="D25" s="205">
        <v>468</v>
      </c>
      <c r="E25" s="205">
        <f>SUM(F25:K25)</f>
        <v>461</v>
      </c>
      <c r="F25" s="32">
        <v>69</v>
      </c>
      <c r="G25" s="32">
        <v>78</v>
      </c>
      <c r="H25" s="32">
        <v>85</v>
      </c>
      <c r="I25" s="32">
        <v>85</v>
      </c>
      <c r="J25" s="32">
        <v>75</v>
      </c>
      <c r="K25" s="32">
        <v>69</v>
      </c>
      <c r="L25" s="476"/>
      <c r="M25" s="477"/>
    </row>
    <row r="26" spans="1:13" s="7" customFormat="1">
      <c r="A26" s="475"/>
      <c r="B26" s="452" t="s">
        <v>285</v>
      </c>
      <c r="C26" s="452"/>
      <c r="D26" s="205">
        <v>508</v>
      </c>
      <c r="E26" s="205">
        <f t="shared" ref="E26:E37" si="1">SUM(F26:K26)</f>
        <v>496</v>
      </c>
      <c r="F26" s="32">
        <v>71</v>
      </c>
      <c r="G26" s="32">
        <v>80</v>
      </c>
      <c r="H26" s="32">
        <v>83</v>
      </c>
      <c r="I26" s="32">
        <v>68</v>
      </c>
      <c r="J26" s="32">
        <v>91</v>
      </c>
      <c r="K26" s="32">
        <v>103</v>
      </c>
      <c r="L26" s="476"/>
      <c r="M26" s="477"/>
    </row>
    <row r="27" spans="1:13" s="7" customFormat="1">
      <c r="A27" s="475"/>
      <c r="B27" s="452" t="s">
        <v>286</v>
      </c>
      <c r="C27" s="452"/>
      <c r="D27" s="205">
        <v>1001</v>
      </c>
      <c r="E27" s="205">
        <f t="shared" si="1"/>
        <v>947</v>
      </c>
      <c r="F27" s="32">
        <v>134</v>
      </c>
      <c r="G27" s="32">
        <v>155</v>
      </c>
      <c r="H27" s="32">
        <v>158</v>
      </c>
      <c r="I27" s="32">
        <v>160</v>
      </c>
      <c r="J27" s="32">
        <v>160</v>
      </c>
      <c r="K27" s="32">
        <v>180</v>
      </c>
      <c r="L27" s="476"/>
      <c r="M27" s="477"/>
    </row>
    <row r="28" spans="1:13" s="7" customFormat="1">
      <c r="A28" s="475"/>
      <c r="B28" s="452" t="s">
        <v>287</v>
      </c>
      <c r="C28" s="452"/>
      <c r="D28" s="205">
        <v>1025</v>
      </c>
      <c r="E28" s="205">
        <f t="shared" si="1"/>
        <v>992</v>
      </c>
      <c r="F28" s="32">
        <v>143</v>
      </c>
      <c r="G28" s="32">
        <v>174</v>
      </c>
      <c r="H28" s="32">
        <v>169</v>
      </c>
      <c r="I28" s="32">
        <v>157</v>
      </c>
      <c r="J28" s="32">
        <v>172</v>
      </c>
      <c r="K28" s="32">
        <v>177</v>
      </c>
      <c r="L28" s="476"/>
      <c r="M28" s="477"/>
    </row>
    <row r="29" spans="1:13" s="7" customFormat="1">
      <c r="A29" s="475"/>
      <c r="B29" s="452" t="s">
        <v>265</v>
      </c>
      <c r="C29" s="452"/>
      <c r="D29" s="205">
        <v>720</v>
      </c>
      <c r="E29" s="205">
        <f t="shared" si="1"/>
        <v>736</v>
      </c>
      <c r="F29" s="32">
        <v>126</v>
      </c>
      <c r="G29" s="32">
        <v>118</v>
      </c>
      <c r="H29" s="32">
        <v>136</v>
      </c>
      <c r="I29" s="32">
        <v>133</v>
      </c>
      <c r="J29" s="32">
        <v>113</v>
      </c>
      <c r="K29" s="32">
        <v>110</v>
      </c>
      <c r="L29" s="476"/>
      <c r="M29" s="477"/>
    </row>
    <row r="30" spans="1:13" s="7" customFormat="1">
      <c r="A30" s="475"/>
      <c r="B30" s="452" t="s">
        <v>288</v>
      </c>
      <c r="C30" s="452"/>
      <c r="D30" s="205">
        <v>388</v>
      </c>
      <c r="E30" s="205">
        <f t="shared" si="1"/>
        <v>382</v>
      </c>
      <c r="F30" s="32">
        <v>47</v>
      </c>
      <c r="G30" s="32">
        <v>56</v>
      </c>
      <c r="H30" s="32">
        <v>69</v>
      </c>
      <c r="I30" s="32">
        <v>62</v>
      </c>
      <c r="J30" s="32">
        <v>78</v>
      </c>
      <c r="K30" s="32">
        <v>70</v>
      </c>
      <c r="L30" s="476"/>
      <c r="M30" s="477"/>
    </row>
    <row r="31" spans="1:13" s="7" customFormat="1">
      <c r="A31" s="475"/>
      <c r="B31" s="452" t="s">
        <v>289</v>
      </c>
      <c r="C31" s="452"/>
      <c r="D31" s="205">
        <v>61</v>
      </c>
      <c r="E31" s="205">
        <f t="shared" si="1"/>
        <v>60</v>
      </c>
      <c r="F31" s="32">
        <v>11</v>
      </c>
      <c r="G31" s="32">
        <v>7</v>
      </c>
      <c r="H31" s="32">
        <v>7</v>
      </c>
      <c r="I31" s="32">
        <v>6</v>
      </c>
      <c r="J31" s="32">
        <v>11</v>
      </c>
      <c r="K31" s="32">
        <v>18</v>
      </c>
      <c r="L31" s="476"/>
      <c r="M31" s="477"/>
    </row>
    <row r="32" spans="1:13" s="7" customFormat="1">
      <c r="A32" s="475"/>
      <c r="B32" s="452" t="s">
        <v>290</v>
      </c>
      <c r="C32" s="452"/>
      <c r="D32" s="205">
        <v>537</v>
      </c>
      <c r="E32" s="205">
        <f t="shared" si="1"/>
        <v>533</v>
      </c>
      <c r="F32" s="32">
        <v>82</v>
      </c>
      <c r="G32" s="32">
        <v>93</v>
      </c>
      <c r="H32" s="32">
        <v>81</v>
      </c>
      <c r="I32" s="32">
        <v>92</v>
      </c>
      <c r="J32" s="32">
        <v>86</v>
      </c>
      <c r="K32" s="32">
        <v>99</v>
      </c>
      <c r="L32" s="476"/>
      <c r="M32" s="477"/>
    </row>
    <row r="33" spans="1:13" s="7" customFormat="1">
      <c r="A33" s="475"/>
      <c r="B33" s="452" t="s">
        <v>291</v>
      </c>
      <c r="C33" s="452"/>
      <c r="D33" s="205">
        <v>224</v>
      </c>
      <c r="E33" s="205">
        <f t="shared" si="1"/>
        <v>224</v>
      </c>
      <c r="F33" s="32">
        <v>46</v>
      </c>
      <c r="G33" s="32">
        <v>37</v>
      </c>
      <c r="H33" s="32">
        <v>43</v>
      </c>
      <c r="I33" s="32">
        <v>29</v>
      </c>
      <c r="J33" s="32">
        <v>33</v>
      </c>
      <c r="K33" s="32">
        <v>36</v>
      </c>
      <c r="L33" s="476"/>
      <c r="M33" s="477"/>
    </row>
    <row r="34" spans="1:13" s="7" customFormat="1">
      <c r="A34" s="475"/>
      <c r="B34" s="452" t="s">
        <v>292</v>
      </c>
      <c r="C34" s="452"/>
      <c r="D34" s="205">
        <v>685</v>
      </c>
      <c r="E34" s="205">
        <f t="shared" si="1"/>
        <v>661</v>
      </c>
      <c r="F34" s="32">
        <v>100</v>
      </c>
      <c r="G34" s="32">
        <v>108</v>
      </c>
      <c r="H34" s="32">
        <v>97</v>
      </c>
      <c r="I34" s="32">
        <v>127</v>
      </c>
      <c r="J34" s="32">
        <v>119</v>
      </c>
      <c r="K34" s="32">
        <v>110</v>
      </c>
      <c r="L34" s="476"/>
      <c r="M34" s="477"/>
    </row>
    <row r="35" spans="1:13" s="7" customFormat="1">
      <c r="A35" s="475"/>
      <c r="B35" s="452" t="s">
        <v>293</v>
      </c>
      <c r="C35" s="452"/>
      <c r="D35" s="205">
        <v>427</v>
      </c>
      <c r="E35" s="205">
        <f t="shared" si="1"/>
        <v>437</v>
      </c>
      <c r="F35" s="32">
        <v>79</v>
      </c>
      <c r="G35" s="32">
        <v>67</v>
      </c>
      <c r="H35" s="32">
        <v>68</v>
      </c>
      <c r="I35" s="32">
        <v>79</v>
      </c>
      <c r="J35" s="32">
        <v>71</v>
      </c>
      <c r="K35" s="32">
        <v>73</v>
      </c>
      <c r="L35" s="476"/>
      <c r="M35" s="477"/>
    </row>
    <row r="36" spans="1:13" s="7" customFormat="1">
      <c r="A36" s="475"/>
      <c r="B36" s="452" t="s">
        <v>294</v>
      </c>
      <c r="C36" s="452"/>
      <c r="D36" s="205">
        <v>383</v>
      </c>
      <c r="E36" s="205">
        <f t="shared" si="1"/>
        <v>361</v>
      </c>
      <c r="F36" s="32">
        <v>49</v>
      </c>
      <c r="G36" s="32">
        <v>63</v>
      </c>
      <c r="H36" s="32">
        <v>61</v>
      </c>
      <c r="I36" s="32">
        <v>62</v>
      </c>
      <c r="J36" s="32">
        <v>58</v>
      </c>
      <c r="K36" s="32">
        <v>68</v>
      </c>
      <c r="L36" s="476"/>
      <c r="M36" s="477"/>
    </row>
    <row r="37" spans="1:13" s="7" customFormat="1">
      <c r="A37" s="475"/>
      <c r="B37" s="452" t="s">
        <v>295</v>
      </c>
      <c r="C37" s="452"/>
      <c r="D37" s="205">
        <v>245</v>
      </c>
      <c r="E37" s="205">
        <f t="shared" si="1"/>
        <v>237</v>
      </c>
      <c r="F37" s="32">
        <v>42</v>
      </c>
      <c r="G37" s="32">
        <v>32</v>
      </c>
      <c r="H37" s="32">
        <v>42</v>
      </c>
      <c r="I37" s="32">
        <v>47</v>
      </c>
      <c r="J37" s="32">
        <v>36</v>
      </c>
      <c r="K37" s="32">
        <v>38</v>
      </c>
      <c r="L37" s="476"/>
      <c r="M37" s="477"/>
    </row>
    <row r="38" spans="1:13" s="478" customFormat="1" ht="7.5" customHeight="1">
      <c r="A38" s="475"/>
      <c r="B38" s="29"/>
      <c r="C38" s="29"/>
      <c r="D38" s="205"/>
      <c r="E38" s="205"/>
      <c r="F38" s="32"/>
      <c r="G38" s="32"/>
      <c r="H38" s="32"/>
      <c r="I38" s="32"/>
      <c r="J38" s="32"/>
      <c r="K38" s="32"/>
      <c r="L38" s="476"/>
      <c r="M38" s="477"/>
    </row>
    <row r="39" spans="1:13" s="7" customFormat="1">
      <c r="A39" s="475"/>
      <c r="B39" s="29" t="s">
        <v>296</v>
      </c>
      <c r="C39" s="29"/>
      <c r="D39" s="205">
        <v>538</v>
      </c>
      <c r="E39" s="205">
        <f>SUM(F39:K39)</f>
        <v>536</v>
      </c>
      <c r="F39" s="32">
        <v>87</v>
      </c>
      <c r="G39" s="32">
        <v>89</v>
      </c>
      <c r="H39" s="32">
        <v>86</v>
      </c>
      <c r="I39" s="32">
        <v>92</v>
      </c>
      <c r="J39" s="32">
        <v>98</v>
      </c>
      <c r="K39" s="32">
        <v>84</v>
      </c>
      <c r="L39" s="476"/>
      <c r="M39" s="477"/>
    </row>
    <row r="40" spans="1:13" s="7" customFormat="1">
      <c r="A40" s="475"/>
      <c r="B40" s="29" t="s">
        <v>267</v>
      </c>
      <c r="C40" s="29"/>
      <c r="D40" s="205">
        <v>315</v>
      </c>
      <c r="E40" s="205">
        <f t="shared" ref="E40:E47" si="2">SUM(F40:K40)</f>
        <v>331</v>
      </c>
      <c r="F40" s="32">
        <v>74</v>
      </c>
      <c r="G40" s="32">
        <v>54</v>
      </c>
      <c r="H40" s="32">
        <v>48</v>
      </c>
      <c r="I40" s="32">
        <v>49</v>
      </c>
      <c r="J40" s="32">
        <v>51</v>
      </c>
      <c r="K40" s="32">
        <v>55</v>
      </c>
      <c r="L40" s="476"/>
      <c r="M40" s="477"/>
    </row>
    <row r="41" spans="1:13" s="7" customFormat="1">
      <c r="A41" s="475"/>
      <c r="B41" s="29" t="s">
        <v>297</v>
      </c>
      <c r="C41" s="29"/>
      <c r="D41" s="205">
        <v>655</v>
      </c>
      <c r="E41" s="205">
        <f t="shared" si="2"/>
        <v>663</v>
      </c>
      <c r="F41" s="32">
        <v>120</v>
      </c>
      <c r="G41" s="32">
        <v>97</v>
      </c>
      <c r="H41" s="32">
        <v>97</v>
      </c>
      <c r="I41" s="32">
        <v>113</v>
      </c>
      <c r="J41" s="32">
        <v>117</v>
      </c>
      <c r="K41" s="32">
        <v>119</v>
      </c>
      <c r="L41" s="476"/>
      <c r="M41" s="477"/>
    </row>
    <row r="42" spans="1:13" s="7" customFormat="1">
      <c r="A42" s="475"/>
      <c r="B42" s="29" t="s">
        <v>260</v>
      </c>
      <c r="C42" s="29"/>
      <c r="D42" s="205">
        <v>440</v>
      </c>
      <c r="E42" s="205">
        <f t="shared" si="2"/>
        <v>385</v>
      </c>
      <c r="F42" s="32">
        <v>48</v>
      </c>
      <c r="G42" s="32">
        <v>67</v>
      </c>
      <c r="H42" s="32">
        <v>66</v>
      </c>
      <c r="I42" s="32">
        <v>71</v>
      </c>
      <c r="J42" s="32">
        <v>69</v>
      </c>
      <c r="K42" s="32">
        <v>64</v>
      </c>
      <c r="L42" s="476"/>
      <c r="M42" s="477"/>
    </row>
    <row r="43" spans="1:13" s="7" customFormat="1">
      <c r="A43" s="475"/>
      <c r="B43" s="29" t="s">
        <v>298</v>
      </c>
      <c r="C43" s="29"/>
      <c r="D43" s="205">
        <v>654</v>
      </c>
      <c r="E43" s="205">
        <f t="shared" si="2"/>
        <v>659</v>
      </c>
      <c r="F43" s="32">
        <v>106</v>
      </c>
      <c r="G43" s="32">
        <v>112</v>
      </c>
      <c r="H43" s="32">
        <v>118</v>
      </c>
      <c r="I43" s="32">
        <v>96</v>
      </c>
      <c r="J43" s="32">
        <v>99</v>
      </c>
      <c r="K43" s="32">
        <v>128</v>
      </c>
      <c r="L43" s="476"/>
      <c r="M43" s="477"/>
    </row>
    <row r="44" spans="1:13" s="7" customFormat="1">
      <c r="A44" s="475"/>
      <c r="B44" s="29" t="s">
        <v>299</v>
      </c>
      <c r="C44" s="29"/>
      <c r="D44" s="205">
        <v>810</v>
      </c>
      <c r="E44" s="205">
        <f t="shared" si="2"/>
        <v>815</v>
      </c>
      <c r="F44" s="32">
        <v>130</v>
      </c>
      <c r="G44" s="32">
        <v>130</v>
      </c>
      <c r="H44" s="32">
        <v>116</v>
      </c>
      <c r="I44" s="32">
        <v>146</v>
      </c>
      <c r="J44" s="32">
        <v>147</v>
      </c>
      <c r="K44" s="32">
        <v>146</v>
      </c>
      <c r="L44" s="476"/>
      <c r="M44" s="477"/>
    </row>
    <row r="45" spans="1:13" s="7" customFormat="1">
      <c r="A45" s="475"/>
      <c r="B45" s="29" t="s">
        <v>300</v>
      </c>
      <c r="C45" s="29"/>
      <c r="D45" s="205">
        <v>245</v>
      </c>
      <c r="E45" s="205">
        <f t="shared" si="2"/>
        <v>246</v>
      </c>
      <c r="F45" s="32">
        <v>44</v>
      </c>
      <c r="G45" s="32">
        <v>46</v>
      </c>
      <c r="H45" s="32">
        <v>32</v>
      </c>
      <c r="I45" s="32">
        <v>48</v>
      </c>
      <c r="J45" s="32">
        <v>35</v>
      </c>
      <c r="K45" s="32">
        <v>41</v>
      </c>
      <c r="L45" s="476"/>
      <c r="M45" s="477"/>
    </row>
    <row r="46" spans="1:13" s="7" customFormat="1">
      <c r="A46" s="475"/>
      <c r="B46" s="29" t="s">
        <v>301</v>
      </c>
      <c r="C46" s="29"/>
      <c r="D46" s="205">
        <v>300</v>
      </c>
      <c r="E46" s="205">
        <f t="shared" si="2"/>
        <v>294</v>
      </c>
      <c r="F46" s="32">
        <v>35</v>
      </c>
      <c r="G46" s="32">
        <v>47</v>
      </c>
      <c r="H46" s="32">
        <v>44</v>
      </c>
      <c r="I46" s="32">
        <v>49</v>
      </c>
      <c r="J46" s="32">
        <v>49</v>
      </c>
      <c r="K46" s="32">
        <v>70</v>
      </c>
      <c r="L46" s="476"/>
      <c r="M46" s="477"/>
    </row>
    <row r="47" spans="1:13" s="7" customFormat="1">
      <c r="A47" s="475"/>
      <c r="B47" s="29" t="s">
        <v>302</v>
      </c>
      <c r="C47" s="29"/>
      <c r="D47" s="205">
        <v>589</v>
      </c>
      <c r="E47" s="205">
        <f t="shared" si="2"/>
        <v>575</v>
      </c>
      <c r="F47" s="32">
        <v>89</v>
      </c>
      <c r="G47" s="32">
        <v>98</v>
      </c>
      <c r="H47" s="32">
        <v>97</v>
      </c>
      <c r="I47" s="32">
        <v>88</v>
      </c>
      <c r="J47" s="32">
        <v>99</v>
      </c>
      <c r="K47" s="32">
        <v>104</v>
      </c>
      <c r="L47" s="476"/>
      <c r="M47" s="477"/>
    </row>
    <row r="48" spans="1:13" s="481" customFormat="1" ht="3" customHeight="1" thickBot="1">
      <c r="A48" s="475"/>
      <c r="B48" s="29"/>
      <c r="C48" s="29"/>
      <c r="D48" s="479"/>
      <c r="E48" s="479"/>
      <c r="F48" s="480"/>
      <c r="G48" s="480"/>
      <c r="H48" s="480"/>
      <c r="I48" s="480"/>
      <c r="J48" s="480"/>
      <c r="K48" s="480"/>
      <c r="L48" s="1"/>
      <c r="M48" s="1"/>
    </row>
    <row r="49" spans="1:11" s="7" customFormat="1" ht="13.5" customHeight="1">
      <c r="A49" s="482" t="s">
        <v>303</v>
      </c>
      <c r="B49" s="482"/>
      <c r="C49" s="482"/>
      <c r="D49" s="482"/>
      <c r="E49" s="482"/>
      <c r="F49" s="482"/>
      <c r="G49" s="482"/>
      <c r="H49" s="482"/>
      <c r="I49" s="482"/>
      <c r="J49" s="482"/>
      <c r="K49" s="482"/>
    </row>
    <row r="50" spans="1:11">
      <c r="J50" s="476"/>
      <c r="K50" s="476"/>
    </row>
    <row r="51" spans="1:11" ht="14.25">
      <c r="A51" s="4" t="s">
        <v>304</v>
      </c>
      <c r="D51" s="4"/>
      <c r="F51" s="4"/>
      <c r="G51" s="4"/>
      <c r="H51" s="4"/>
      <c r="I51" s="4"/>
      <c r="J51" s="4"/>
      <c r="K51" s="4"/>
    </row>
    <row r="52" spans="1:11" ht="14.25">
      <c r="A52" s="4"/>
      <c r="D52" s="4"/>
      <c r="F52" s="4"/>
      <c r="G52" s="4"/>
      <c r="H52" s="4"/>
      <c r="I52" s="4"/>
      <c r="J52" s="4"/>
      <c r="K52" s="4"/>
    </row>
    <row r="53" spans="1:11" ht="12" thickBot="1">
      <c r="A53" s="7"/>
      <c r="B53" s="7"/>
      <c r="C53" s="7"/>
      <c r="D53" s="7"/>
      <c r="E53" s="7"/>
      <c r="F53" s="7"/>
      <c r="G53" s="7"/>
      <c r="H53" s="7"/>
      <c r="I53" s="7"/>
      <c r="J53" s="7"/>
      <c r="K53" s="199" t="s">
        <v>25</v>
      </c>
    </row>
    <row r="54" spans="1:11">
      <c r="A54" s="1724"/>
      <c r="B54" s="1724"/>
      <c r="C54" s="1725"/>
      <c r="D54" s="1725" t="s">
        <v>254</v>
      </c>
      <c r="E54" s="1809" t="s">
        <v>255</v>
      </c>
      <c r="F54" s="1810"/>
      <c r="G54" s="1810"/>
      <c r="H54" s="1810"/>
      <c r="I54" s="1810"/>
      <c r="J54" s="1810"/>
      <c r="K54" s="1810"/>
    </row>
    <row r="55" spans="1:11">
      <c r="A55" s="1728"/>
      <c r="B55" s="1728"/>
      <c r="C55" s="1729"/>
      <c r="D55" s="1728"/>
      <c r="E55" s="437" t="s">
        <v>8</v>
      </c>
      <c r="F55" s="347" t="s">
        <v>73</v>
      </c>
      <c r="G55" s="347" t="s">
        <v>74</v>
      </c>
      <c r="H55" s="347" t="s">
        <v>75</v>
      </c>
      <c r="I55" s="347" t="s">
        <v>76</v>
      </c>
      <c r="J55" s="347" t="s">
        <v>77</v>
      </c>
      <c r="K55" s="348" t="s">
        <v>78</v>
      </c>
    </row>
    <row r="56" spans="1:11">
      <c r="A56" s="17"/>
      <c r="B56" s="483"/>
      <c r="C56" s="483"/>
      <c r="D56" s="484"/>
      <c r="E56" s="485"/>
      <c r="F56" s="483"/>
      <c r="G56" s="483"/>
      <c r="H56" s="483"/>
      <c r="I56" s="483"/>
      <c r="J56" s="483"/>
      <c r="K56" s="483"/>
    </row>
    <row r="57" spans="1:11">
      <c r="A57" s="475"/>
      <c r="B57" s="29" t="s">
        <v>305</v>
      </c>
      <c r="C57" s="29"/>
      <c r="D57" s="205">
        <v>379</v>
      </c>
      <c r="E57" s="205">
        <f>SUM(F57:K57)</f>
        <v>363</v>
      </c>
      <c r="F57" s="32">
        <v>58</v>
      </c>
      <c r="G57" s="32">
        <v>60</v>
      </c>
      <c r="H57" s="32">
        <v>54</v>
      </c>
      <c r="I57" s="32">
        <v>55</v>
      </c>
      <c r="J57" s="32">
        <v>60</v>
      </c>
      <c r="K57" s="32">
        <v>76</v>
      </c>
    </row>
    <row r="58" spans="1:11">
      <c r="A58" s="475"/>
      <c r="B58" s="29" t="s">
        <v>306</v>
      </c>
      <c r="C58" s="29"/>
      <c r="D58" s="205">
        <v>459</v>
      </c>
      <c r="E58" s="205">
        <f t="shared" ref="E58:E70" si="3">SUM(F58:K58)</f>
        <v>463</v>
      </c>
      <c r="F58" s="32">
        <v>70</v>
      </c>
      <c r="G58" s="32">
        <v>79</v>
      </c>
      <c r="H58" s="32">
        <v>85</v>
      </c>
      <c r="I58" s="32">
        <v>75</v>
      </c>
      <c r="J58" s="32">
        <v>78</v>
      </c>
      <c r="K58" s="32">
        <v>76</v>
      </c>
    </row>
    <row r="59" spans="1:11">
      <c r="A59" s="475"/>
      <c r="B59" s="29" t="s">
        <v>307</v>
      </c>
      <c r="C59" s="29"/>
      <c r="D59" s="205">
        <v>623</v>
      </c>
      <c r="E59" s="205">
        <f t="shared" si="3"/>
        <v>592</v>
      </c>
      <c r="F59" s="32">
        <v>80</v>
      </c>
      <c r="G59" s="32">
        <v>113</v>
      </c>
      <c r="H59" s="32">
        <v>76</v>
      </c>
      <c r="I59" s="32">
        <v>84</v>
      </c>
      <c r="J59" s="32">
        <v>126</v>
      </c>
      <c r="K59" s="477">
        <v>113</v>
      </c>
    </row>
    <row r="60" spans="1:11">
      <c r="A60" s="475"/>
      <c r="B60" s="29" t="s">
        <v>262</v>
      </c>
      <c r="C60" s="29"/>
      <c r="D60" s="205">
        <v>421</v>
      </c>
      <c r="E60" s="205">
        <f t="shared" si="3"/>
        <v>393</v>
      </c>
      <c r="F60" s="32">
        <v>59</v>
      </c>
      <c r="G60" s="32">
        <v>61</v>
      </c>
      <c r="H60" s="32">
        <v>70</v>
      </c>
      <c r="I60" s="32">
        <v>46</v>
      </c>
      <c r="J60" s="32">
        <v>72</v>
      </c>
      <c r="K60" s="32">
        <v>85</v>
      </c>
    </row>
    <row r="61" spans="1:11">
      <c r="A61" s="475"/>
      <c r="B61" s="29" t="s">
        <v>308</v>
      </c>
      <c r="C61" s="29"/>
      <c r="D61" s="205">
        <v>691</v>
      </c>
      <c r="E61" s="205">
        <f t="shared" si="3"/>
        <v>652</v>
      </c>
      <c r="F61" s="32">
        <v>95</v>
      </c>
      <c r="G61" s="32">
        <v>92</v>
      </c>
      <c r="H61" s="32">
        <v>107</v>
      </c>
      <c r="I61" s="32">
        <v>121</v>
      </c>
      <c r="J61" s="32">
        <v>103</v>
      </c>
      <c r="K61" s="32">
        <v>134</v>
      </c>
    </row>
    <row r="62" spans="1:11">
      <c r="A62" s="475"/>
      <c r="B62" s="29" t="s">
        <v>309</v>
      </c>
      <c r="C62" s="29"/>
      <c r="D62" s="205">
        <v>504</v>
      </c>
      <c r="E62" s="205">
        <f t="shared" si="3"/>
        <v>484</v>
      </c>
      <c r="F62" s="32">
        <v>76</v>
      </c>
      <c r="G62" s="32">
        <v>93</v>
      </c>
      <c r="H62" s="32">
        <v>75</v>
      </c>
      <c r="I62" s="32">
        <v>80</v>
      </c>
      <c r="J62" s="32">
        <v>84</v>
      </c>
      <c r="K62" s="32">
        <v>76</v>
      </c>
    </row>
    <row r="63" spans="1:11">
      <c r="A63" s="475"/>
      <c r="B63" s="29" t="s">
        <v>310</v>
      </c>
      <c r="C63" s="29"/>
      <c r="D63" s="205">
        <v>321</v>
      </c>
      <c r="E63" s="205">
        <f t="shared" si="3"/>
        <v>367</v>
      </c>
      <c r="F63" s="32">
        <v>92</v>
      </c>
      <c r="G63" s="32">
        <v>85</v>
      </c>
      <c r="H63" s="32">
        <v>44</v>
      </c>
      <c r="I63" s="32">
        <v>46</v>
      </c>
      <c r="J63" s="32">
        <v>52</v>
      </c>
      <c r="K63" s="32">
        <v>48</v>
      </c>
    </row>
    <row r="64" spans="1:11">
      <c r="A64" s="475"/>
      <c r="B64" s="29" t="s">
        <v>311</v>
      </c>
      <c r="C64" s="29"/>
      <c r="D64" s="205">
        <v>1188</v>
      </c>
      <c r="E64" s="205">
        <f t="shared" si="3"/>
        <v>1147</v>
      </c>
      <c r="F64" s="32">
        <v>180</v>
      </c>
      <c r="G64" s="32">
        <v>186</v>
      </c>
      <c r="H64" s="32">
        <v>192</v>
      </c>
      <c r="I64" s="32">
        <v>191</v>
      </c>
      <c r="J64" s="32">
        <v>201</v>
      </c>
      <c r="K64" s="32">
        <v>197</v>
      </c>
    </row>
    <row r="65" spans="1:11">
      <c r="A65" s="475"/>
      <c r="B65" s="29" t="s">
        <v>312</v>
      </c>
      <c r="C65" s="29"/>
      <c r="D65" s="205">
        <v>1118</v>
      </c>
      <c r="E65" s="205">
        <f t="shared" si="3"/>
        <v>1068</v>
      </c>
      <c r="F65" s="32">
        <v>161</v>
      </c>
      <c r="G65" s="32">
        <v>160</v>
      </c>
      <c r="H65" s="32">
        <v>161</v>
      </c>
      <c r="I65" s="32">
        <v>206</v>
      </c>
      <c r="J65" s="32">
        <v>172</v>
      </c>
      <c r="K65" s="32">
        <v>208</v>
      </c>
    </row>
    <row r="66" spans="1:11">
      <c r="A66" s="475"/>
      <c r="B66" s="29" t="s">
        <v>313</v>
      </c>
      <c r="C66" s="29"/>
      <c r="D66" s="205">
        <v>269</v>
      </c>
      <c r="E66" s="205">
        <f t="shared" si="3"/>
        <v>253</v>
      </c>
      <c r="F66" s="32">
        <v>42</v>
      </c>
      <c r="G66" s="32">
        <v>38</v>
      </c>
      <c r="H66" s="32">
        <v>43</v>
      </c>
      <c r="I66" s="32">
        <v>47</v>
      </c>
      <c r="J66" s="32">
        <v>36</v>
      </c>
      <c r="K66" s="32">
        <v>47</v>
      </c>
    </row>
    <row r="67" spans="1:11">
      <c r="A67" s="475"/>
      <c r="B67" s="29" t="s">
        <v>314</v>
      </c>
      <c r="C67" s="29"/>
      <c r="D67" s="205">
        <v>381</v>
      </c>
      <c r="E67" s="205">
        <f t="shared" si="3"/>
        <v>402</v>
      </c>
      <c r="F67" s="32">
        <v>69</v>
      </c>
      <c r="G67" s="32">
        <v>49</v>
      </c>
      <c r="H67" s="32">
        <v>73</v>
      </c>
      <c r="I67" s="32">
        <v>61</v>
      </c>
      <c r="J67" s="32">
        <v>69</v>
      </c>
      <c r="K67" s="32">
        <v>81</v>
      </c>
    </row>
    <row r="68" spans="1:11">
      <c r="A68" s="475"/>
      <c r="B68" s="29" t="s">
        <v>315</v>
      </c>
      <c r="C68" s="29"/>
      <c r="D68" s="205">
        <v>146</v>
      </c>
      <c r="E68" s="205">
        <f t="shared" si="3"/>
        <v>125</v>
      </c>
      <c r="F68" s="32">
        <v>10</v>
      </c>
      <c r="G68" s="32">
        <v>19</v>
      </c>
      <c r="H68" s="32">
        <v>23</v>
      </c>
      <c r="I68" s="32">
        <v>25</v>
      </c>
      <c r="J68" s="32">
        <v>23</v>
      </c>
      <c r="K68" s="32">
        <v>25</v>
      </c>
    </row>
    <row r="69" spans="1:11">
      <c r="A69" s="475"/>
      <c r="B69" s="29" t="s">
        <v>316</v>
      </c>
      <c r="C69" s="29"/>
      <c r="D69" s="205">
        <v>410</v>
      </c>
      <c r="E69" s="205">
        <f t="shared" si="3"/>
        <v>415</v>
      </c>
      <c r="F69" s="32">
        <v>62</v>
      </c>
      <c r="G69" s="32">
        <v>61</v>
      </c>
      <c r="H69" s="32">
        <v>67</v>
      </c>
      <c r="I69" s="32">
        <v>64</v>
      </c>
      <c r="J69" s="32">
        <v>73</v>
      </c>
      <c r="K69" s="32">
        <v>88</v>
      </c>
    </row>
    <row r="70" spans="1:11">
      <c r="A70" s="475"/>
      <c r="B70" s="29" t="s">
        <v>317</v>
      </c>
      <c r="C70" s="29"/>
      <c r="D70" s="205">
        <v>594</v>
      </c>
      <c r="E70" s="205">
        <f t="shared" si="3"/>
        <v>573</v>
      </c>
      <c r="F70" s="32">
        <v>89</v>
      </c>
      <c r="G70" s="32">
        <v>81</v>
      </c>
      <c r="H70" s="32">
        <v>101</v>
      </c>
      <c r="I70" s="32">
        <v>105</v>
      </c>
      <c r="J70" s="32">
        <v>101</v>
      </c>
      <c r="K70" s="32">
        <v>96</v>
      </c>
    </row>
    <row r="71" spans="1:11">
      <c r="A71" s="475"/>
      <c r="B71" s="29"/>
      <c r="C71" s="29"/>
      <c r="D71" s="205"/>
      <c r="E71" s="205"/>
      <c r="F71" s="32"/>
      <c r="G71" s="32"/>
      <c r="H71" s="32"/>
      <c r="I71" s="32"/>
      <c r="J71" s="32"/>
      <c r="K71" s="32"/>
    </row>
    <row r="72" spans="1:11">
      <c r="A72" s="475"/>
      <c r="B72" s="29" t="s">
        <v>318</v>
      </c>
      <c r="C72" s="29"/>
      <c r="D72" s="205">
        <v>217</v>
      </c>
      <c r="E72" s="205">
        <f>SUM(F72:K72)</f>
        <v>198</v>
      </c>
      <c r="F72" s="32">
        <v>33</v>
      </c>
      <c r="G72" s="32">
        <v>28</v>
      </c>
      <c r="H72" s="32">
        <v>31</v>
      </c>
      <c r="I72" s="32">
        <v>28</v>
      </c>
      <c r="J72" s="32">
        <v>38</v>
      </c>
      <c r="K72" s="32">
        <v>40</v>
      </c>
    </row>
    <row r="73" spans="1:11">
      <c r="A73" s="475"/>
      <c r="B73" s="29" t="s">
        <v>319</v>
      </c>
      <c r="C73" s="29"/>
      <c r="D73" s="205">
        <v>447</v>
      </c>
      <c r="E73" s="205">
        <f t="shared" ref="E73:E90" si="4">SUM(F73:K73)</f>
        <v>461</v>
      </c>
      <c r="F73" s="32">
        <v>75</v>
      </c>
      <c r="G73" s="32">
        <v>75</v>
      </c>
      <c r="H73" s="32">
        <v>63</v>
      </c>
      <c r="I73" s="32">
        <v>77</v>
      </c>
      <c r="J73" s="32">
        <v>91</v>
      </c>
      <c r="K73" s="32">
        <v>80</v>
      </c>
    </row>
    <row r="74" spans="1:11">
      <c r="A74" s="475"/>
      <c r="B74" s="29" t="s">
        <v>320</v>
      </c>
      <c r="C74" s="29"/>
      <c r="D74" s="205">
        <v>761</v>
      </c>
      <c r="E74" s="205">
        <f t="shared" si="4"/>
        <v>775</v>
      </c>
      <c r="F74" s="32">
        <v>138</v>
      </c>
      <c r="G74" s="32">
        <v>127</v>
      </c>
      <c r="H74" s="32">
        <v>129</v>
      </c>
      <c r="I74" s="32">
        <v>132</v>
      </c>
      <c r="J74" s="32">
        <v>133</v>
      </c>
      <c r="K74" s="32">
        <v>116</v>
      </c>
    </row>
    <row r="75" spans="1:11">
      <c r="A75" s="475"/>
      <c r="B75" s="29" t="s">
        <v>321</v>
      </c>
      <c r="C75" s="29"/>
      <c r="D75" s="205">
        <v>394</v>
      </c>
      <c r="E75" s="205">
        <f t="shared" si="4"/>
        <v>384</v>
      </c>
      <c r="F75" s="32">
        <v>64</v>
      </c>
      <c r="G75" s="32">
        <v>62</v>
      </c>
      <c r="H75" s="32">
        <v>64</v>
      </c>
      <c r="I75" s="32">
        <v>67</v>
      </c>
      <c r="J75" s="32">
        <v>58</v>
      </c>
      <c r="K75" s="32">
        <v>69</v>
      </c>
    </row>
    <row r="76" spans="1:11">
      <c r="A76" s="475"/>
      <c r="B76" s="29" t="s">
        <v>322</v>
      </c>
      <c r="C76" s="29"/>
      <c r="D76" s="205">
        <v>212</v>
      </c>
      <c r="E76" s="205">
        <f t="shared" si="4"/>
        <v>200</v>
      </c>
      <c r="F76" s="32">
        <v>35</v>
      </c>
      <c r="G76" s="32">
        <v>22</v>
      </c>
      <c r="H76" s="32">
        <v>28</v>
      </c>
      <c r="I76" s="32">
        <v>38</v>
      </c>
      <c r="J76" s="32">
        <v>34</v>
      </c>
      <c r="K76" s="32">
        <v>43</v>
      </c>
    </row>
    <row r="77" spans="1:11">
      <c r="A77" s="475"/>
      <c r="B77" s="29" t="s">
        <v>323</v>
      </c>
      <c r="C77" s="29"/>
      <c r="D77" s="205">
        <v>223</v>
      </c>
      <c r="E77" s="205">
        <f t="shared" si="4"/>
        <v>209</v>
      </c>
      <c r="F77" s="32">
        <v>32</v>
      </c>
      <c r="G77" s="32">
        <v>40</v>
      </c>
      <c r="H77" s="32">
        <v>34</v>
      </c>
      <c r="I77" s="32">
        <v>41</v>
      </c>
      <c r="J77" s="32">
        <v>31</v>
      </c>
      <c r="K77" s="32">
        <v>31</v>
      </c>
    </row>
    <row r="78" spans="1:11">
      <c r="A78" s="475"/>
      <c r="B78" s="29" t="s">
        <v>324</v>
      </c>
      <c r="C78" s="29"/>
      <c r="D78" s="205">
        <v>698</v>
      </c>
      <c r="E78" s="205">
        <f t="shared" si="4"/>
        <v>622</v>
      </c>
      <c r="F78" s="32">
        <v>92</v>
      </c>
      <c r="G78" s="32">
        <v>86</v>
      </c>
      <c r="H78" s="32">
        <v>88</v>
      </c>
      <c r="I78" s="32">
        <v>104</v>
      </c>
      <c r="J78" s="32">
        <v>128</v>
      </c>
      <c r="K78" s="32">
        <v>124</v>
      </c>
    </row>
    <row r="79" spans="1:11">
      <c r="A79" s="475"/>
      <c r="B79" s="29" t="s">
        <v>325</v>
      </c>
      <c r="C79" s="29"/>
      <c r="D79" s="205">
        <v>224</v>
      </c>
      <c r="E79" s="205">
        <f t="shared" si="4"/>
        <v>216</v>
      </c>
      <c r="F79" s="32">
        <v>34</v>
      </c>
      <c r="G79" s="32">
        <v>39</v>
      </c>
      <c r="H79" s="32">
        <v>30</v>
      </c>
      <c r="I79" s="32">
        <v>38</v>
      </c>
      <c r="J79" s="32">
        <v>35</v>
      </c>
      <c r="K79" s="32">
        <v>40</v>
      </c>
    </row>
    <row r="80" spans="1:11">
      <c r="A80" s="475"/>
      <c r="B80" s="29" t="s">
        <v>326</v>
      </c>
      <c r="C80" s="29"/>
      <c r="D80" s="205">
        <v>388</v>
      </c>
      <c r="E80" s="205">
        <f t="shared" si="4"/>
        <v>378</v>
      </c>
      <c r="F80" s="32">
        <v>70</v>
      </c>
      <c r="G80" s="32">
        <v>62</v>
      </c>
      <c r="H80" s="32">
        <v>65</v>
      </c>
      <c r="I80" s="32">
        <v>58</v>
      </c>
      <c r="J80" s="32">
        <v>68</v>
      </c>
      <c r="K80" s="32">
        <v>55</v>
      </c>
    </row>
    <row r="81" spans="1:11">
      <c r="A81" s="475"/>
      <c r="B81" s="29" t="s">
        <v>327</v>
      </c>
      <c r="C81" s="29"/>
      <c r="D81" s="205">
        <v>166</v>
      </c>
      <c r="E81" s="205">
        <f t="shared" si="4"/>
        <v>158</v>
      </c>
      <c r="F81" s="32">
        <v>15</v>
      </c>
      <c r="G81" s="32">
        <v>28</v>
      </c>
      <c r="H81" s="32">
        <v>36</v>
      </c>
      <c r="I81" s="32">
        <v>27</v>
      </c>
      <c r="J81" s="32">
        <v>22</v>
      </c>
      <c r="K81" s="32">
        <v>30</v>
      </c>
    </row>
    <row r="82" spans="1:11">
      <c r="A82" s="475"/>
      <c r="B82" s="29" t="s">
        <v>328</v>
      </c>
      <c r="C82" s="29"/>
      <c r="D82" s="205">
        <v>150</v>
      </c>
      <c r="E82" s="205">
        <f t="shared" si="4"/>
        <v>139</v>
      </c>
      <c r="F82" s="32">
        <v>20</v>
      </c>
      <c r="G82" s="32">
        <v>26</v>
      </c>
      <c r="H82" s="32">
        <v>19</v>
      </c>
      <c r="I82" s="32">
        <v>20</v>
      </c>
      <c r="J82" s="32">
        <v>24</v>
      </c>
      <c r="K82" s="32">
        <v>30</v>
      </c>
    </row>
    <row r="83" spans="1:11">
      <c r="A83" s="475"/>
      <c r="B83" s="29" t="s">
        <v>329</v>
      </c>
      <c r="C83" s="29"/>
      <c r="D83" s="205">
        <v>291</v>
      </c>
      <c r="E83" s="205">
        <f t="shared" si="4"/>
        <v>279</v>
      </c>
      <c r="F83" s="32">
        <v>42</v>
      </c>
      <c r="G83" s="32">
        <v>47</v>
      </c>
      <c r="H83" s="32">
        <v>43</v>
      </c>
      <c r="I83" s="32">
        <v>52</v>
      </c>
      <c r="J83" s="32">
        <v>46</v>
      </c>
      <c r="K83" s="32">
        <v>49</v>
      </c>
    </row>
    <row r="84" spans="1:11">
      <c r="A84" s="475"/>
      <c r="B84" s="29" t="s">
        <v>330</v>
      </c>
      <c r="C84" s="29"/>
      <c r="D84" s="205">
        <v>339</v>
      </c>
      <c r="E84" s="205">
        <f t="shared" si="4"/>
        <v>331</v>
      </c>
      <c r="F84" s="32">
        <v>60</v>
      </c>
      <c r="G84" s="32">
        <v>61</v>
      </c>
      <c r="H84" s="32">
        <v>52</v>
      </c>
      <c r="I84" s="32">
        <v>48</v>
      </c>
      <c r="J84" s="32">
        <v>51</v>
      </c>
      <c r="K84" s="32">
        <v>59</v>
      </c>
    </row>
    <row r="85" spans="1:11">
      <c r="A85" s="475"/>
      <c r="B85" s="29" t="s">
        <v>331</v>
      </c>
      <c r="C85" s="29"/>
      <c r="D85" s="205">
        <v>357</v>
      </c>
      <c r="E85" s="205">
        <f t="shared" si="4"/>
        <v>349</v>
      </c>
      <c r="F85" s="32">
        <v>55</v>
      </c>
      <c r="G85" s="32">
        <v>69</v>
      </c>
      <c r="H85" s="32">
        <v>48</v>
      </c>
      <c r="I85" s="32">
        <v>54</v>
      </c>
      <c r="J85" s="32">
        <v>62</v>
      </c>
      <c r="K85" s="32">
        <v>61</v>
      </c>
    </row>
    <row r="86" spans="1:11">
      <c r="A86" s="475"/>
      <c r="B86" s="29" t="s">
        <v>332</v>
      </c>
      <c r="C86" s="29"/>
      <c r="D86" s="205">
        <v>456</v>
      </c>
      <c r="E86" s="205">
        <f t="shared" si="4"/>
        <v>412</v>
      </c>
      <c r="F86" s="32">
        <v>51</v>
      </c>
      <c r="G86" s="32">
        <v>67</v>
      </c>
      <c r="H86" s="32">
        <v>59</v>
      </c>
      <c r="I86" s="32">
        <v>77</v>
      </c>
      <c r="J86" s="32">
        <v>77</v>
      </c>
      <c r="K86" s="32">
        <v>81</v>
      </c>
    </row>
    <row r="87" spans="1:11">
      <c r="A87" s="475"/>
      <c r="B87" s="29" t="s">
        <v>333</v>
      </c>
      <c r="C87" s="29"/>
      <c r="D87" s="205">
        <v>341</v>
      </c>
      <c r="E87" s="205">
        <f t="shared" si="4"/>
        <v>314</v>
      </c>
      <c r="F87" s="32">
        <v>44</v>
      </c>
      <c r="G87" s="32">
        <v>52</v>
      </c>
      <c r="H87" s="32">
        <v>46</v>
      </c>
      <c r="I87" s="32">
        <v>59</v>
      </c>
      <c r="J87" s="32">
        <v>51</v>
      </c>
      <c r="K87" s="32">
        <v>62</v>
      </c>
    </row>
    <row r="88" spans="1:11">
      <c r="A88" s="475"/>
      <c r="B88" s="29" t="s">
        <v>334</v>
      </c>
      <c r="C88" s="29"/>
      <c r="D88" s="205">
        <v>356</v>
      </c>
      <c r="E88" s="205">
        <f t="shared" si="4"/>
        <v>352</v>
      </c>
      <c r="F88" s="32">
        <v>60</v>
      </c>
      <c r="G88" s="32">
        <v>57</v>
      </c>
      <c r="H88" s="32">
        <v>48</v>
      </c>
      <c r="I88" s="32">
        <v>67</v>
      </c>
      <c r="J88" s="32">
        <v>58</v>
      </c>
      <c r="K88" s="32">
        <v>62</v>
      </c>
    </row>
    <row r="89" spans="1:11">
      <c r="A89" s="475"/>
      <c r="B89" s="29" t="s">
        <v>335</v>
      </c>
      <c r="C89" s="29"/>
      <c r="D89" s="205">
        <v>304</v>
      </c>
      <c r="E89" s="205">
        <f t="shared" si="4"/>
        <v>288</v>
      </c>
      <c r="F89" s="32">
        <v>29</v>
      </c>
      <c r="G89" s="32">
        <v>49</v>
      </c>
      <c r="H89" s="32">
        <v>42</v>
      </c>
      <c r="I89" s="32">
        <v>46</v>
      </c>
      <c r="J89" s="32">
        <v>66</v>
      </c>
      <c r="K89" s="32">
        <v>56</v>
      </c>
    </row>
    <row r="90" spans="1:11">
      <c r="A90" s="475"/>
      <c r="B90" s="29" t="s">
        <v>336</v>
      </c>
      <c r="C90" s="29"/>
      <c r="D90" s="205">
        <v>358</v>
      </c>
      <c r="E90" s="205">
        <f t="shared" si="4"/>
        <v>340</v>
      </c>
      <c r="F90" s="32">
        <v>49</v>
      </c>
      <c r="G90" s="32">
        <v>54</v>
      </c>
      <c r="H90" s="32">
        <v>56</v>
      </c>
      <c r="I90" s="32">
        <v>51</v>
      </c>
      <c r="J90" s="32">
        <v>63</v>
      </c>
      <c r="K90" s="32">
        <v>67</v>
      </c>
    </row>
    <row r="91" spans="1:11">
      <c r="A91" s="475"/>
      <c r="B91" s="29"/>
      <c r="C91" s="29"/>
      <c r="D91" s="205"/>
      <c r="E91" s="205"/>
      <c r="F91" s="32"/>
      <c r="G91" s="32"/>
      <c r="H91" s="32"/>
      <c r="I91" s="32"/>
      <c r="J91" s="32"/>
      <c r="K91" s="32"/>
    </row>
    <row r="92" spans="1:11">
      <c r="A92" s="475"/>
      <c r="B92" s="29" t="s">
        <v>337</v>
      </c>
      <c r="C92" s="29"/>
      <c r="D92" s="205">
        <v>708</v>
      </c>
      <c r="E92" s="486">
        <f>SUM(F92:K92)</f>
        <v>719</v>
      </c>
      <c r="F92" s="487">
        <v>144</v>
      </c>
      <c r="G92" s="487">
        <v>118</v>
      </c>
      <c r="H92" s="487">
        <v>113</v>
      </c>
      <c r="I92" s="487">
        <v>129</v>
      </c>
      <c r="J92" s="487">
        <v>100</v>
      </c>
      <c r="K92" s="487">
        <v>115</v>
      </c>
    </row>
    <row r="93" spans="1:11">
      <c r="A93" s="475"/>
      <c r="B93" s="29" t="s">
        <v>338</v>
      </c>
      <c r="C93" s="29"/>
      <c r="D93" s="205">
        <v>605</v>
      </c>
      <c r="E93" s="486">
        <f t="shared" ref="E93:E106" si="5">SUM(F93:K93)</f>
        <v>585</v>
      </c>
      <c r="F93" s="487">
        <v>85</v>
      </c>
      <c r="G93" s="487">
        <v>90</v>
      </c>
      <c r="H93" s="487">
        <v>93</v>
      </c>
      <c r="I93" s="487">
        <v>114</v>
      </c>
      <c r="J93" s="487">
        <v>104</v>
      </c>
      <c r="K93" s="487">
        <v>99</v>
      </c>
    </row>
    <row r="94" spans="1:11">
      <c r="A94" s="475"/>
      <c r="B94" s="29" t="s">
        <v>339</v>
      </c>
      <c r="C94" s="29"/>
      <c r="D94" s="205">
        <v>534</v>
      </c>
      <c r="E94" s="486">
        <f t="shared" si="5"/>
        <v>492</v>
      </c>
      <c r="F94" s="487">
        <v>60</v>
      </c>
      <c r="G94" s="487">
        <v>79</v>
      </c>
      <c r="H94" s="487">
        <v>77</v>
      </c>
      <c r="I94" s="487">
        <v>95</v>
      </c>
      <c r="J94" s="487">
        <v>83</v>
      </c>
      <c r="K94" s="487">
        <v>98</v>
      </c>
    </row>
    <row r="95" spans="1:11">
      <c r="A95" s="475"/>
      <c r="B95" s="29" t="s">
        <v>340</v>
      </c>
      <c r="C95" s="29"/>
      <c r="D95" s="205">
        <v>444</v>
      </c>
      <c r="E95" s="486">
        <f t="shared" si="5"/>
        <v>445</v>
      </c>
      <c r="F95" s="487">
        <v>83</v>
      </c>
      <c r="G95" s="487">
        <v>62</v>
      </c>
      <c r="H95" s="487">
        <v>83</v>
      </c>
      <c r="I95" s="487">
        <v>58</v>
      </c>
      <c r="J95" s="487">
        <v>81</v>
      </c>
      <c r="K95" s="487">
        <v>78</v>
      </c>
    </row>
    <row r="96" spans="1:11">
      <c r="A96" s="475"/>
      <c r="B96" s="29" t="s">
        <v>341</v>
      </c>
      <c r="C96" s="29"/>
      <c r="D96" s="205">
        <v>1091</v>
      </c>
      <c r="E96" s="486">
        <f t="shared" si="5"/>
        <v>1047</v>
      </c>
      <c r="F96" s="487">
        <v>153</v>
      </c>
      <c r="G96" s="487">
        <v>180</v>
      </c>
      <c r="H96" s="487">
        <v>170</v>
      </c>
      <c r="I96" s="487">
        <v>171</v>
      </c>
      <c r="J96" s="487">
        <v>167</v>
      </c>
      <c r="K96" s="487">
        <v>206</v>
      </c>
    </row>
    <row r="97" spans="1:11">
      <c r="A97" s="475"/>
      <c r="B97" s="29" t="s">
        <v>264</v>
      </c>
      <c r="C97" s="29"/>
      <c r="D97" s="205">
        <v>525</v>
      </c>
      <c r="E97" s="486">
        <f t="shared" si="5"/>
        <v>516</v>
      </c>
      <c r="F97" s="487">
        <v>84</v>
      </c>
      <c r="G97" s="487">
        <v>84</v>
      </c>
      <c r="H97" s="487">
        <v>84</v>
      </c>
      <c r="I97" s="487">
        <v>98</v>
      </c>
      <c r="J97" s="487">
        <v>82</v>
      </c>
      <c r="K97" s="487">
        <v>84</v>
      </c>
    </row>
    <row r="98" spans="1:11">
      <c r="A98" s="475"/>
      <c r="B98" s="29" t="s">
        <v>342</v>
      </c>
      <c r="C98" s="29"/>
      <c r="D98" s="205">
        <v>800</v>
      </c>
      <c r="E98" s="486">
        <f t="shared" si="5"/>
        <v>774</v>
      </c>
      <c r="F98" s="487">
        <v>132</v>
      </c>
      <c r="G98" s="487">
        <v>118</v>
      </c>
      <c r="H98" s="487">
        <v>140</v>
      </c>
      <c r="I98" s="487">
        <v>122</v>
      </c>
      <c r="J98" s="487">
        <v>134</v>
      </c>
      <c r="K98" s="487">
        <v>128</v>
      </c>
    </row>
    <row r="99" spans="1:11">
      <c r="A99" s="475"/>
      <c r="B99" s="29" t="s">
        <v>343</v>
      </c>
      <c r="C99" s="29"/>
      <c r="D99" s="205">
        <v>151</v>
      </c>
      <c r="E99" s="486">
        <f t="shared" si="5"/>
        <v>147</v>
      </c>
      <c r="F99" s="487">
        <v>23</v>
      </c>
      <c r="G99" s="487">
        <v>21</v>
      </c>
      <c r="H99" s="487">
        <v>33</v>
      </c>
      <c r="I99" s="487">
        <v>27</v>
      </c>
      <c r="J99" s="487">
        <v>24</v>
      </c>
      <c r="K99" s="487">
        <v>19</v>
      </c>
    </row>
    <row r="100" spans="1:11">
      <c r="A100" s="475"/>
      <c r="B100" s="29" t="s">
        <v>344</v>
      </c>
      <c r="C100" s="29"/>
      <c r="D100" s="205">
        <v>156</v>
      </c>
      <c r="E100" s="486">
        <f t="shared" si="5"/>
        <v>163</v>
      </c>
      <c r="F100" s="487">
        <v>33</v>
      </c>
      <c r="G100" s="487">
        <v>24</v>
      </c>
      <c r="H100" s="487">
        <v>17</v>
      </c>
      <c r="I100" s="487">
        <v>32</v>
      </c>
      <c r="J100" s="487">
        <v>34</v>
      </c>
      <c r="K100" s="487">
        <v>23</v>
      </c>
    </row>
    <row r="101" spans="1:11">
      <c r="A101" s="475"/>
      <c r="B101" s="29" t="s">
        <v>345</v>
      </c>
      <c r="C101" s="29"/>
      <c r="D101" s="205">
        <v>742</v>
      </c>
      <c r="E101" s="486">
        <f t="shared" si="5"/>
        <v>685</v>
      </c>
      <c r="F101" s="487">
        <v>103</v>
      </c>
      <c r="G101" s="487">
        <v>107</v>
      </c>
      <c r="H101" s="487">
        <v>128</v>
      </c>
      <c r="I101" s="487">
        <v>96</v>
      </c>
      <c r="J101" s="487">
        <v>133</v>
      </c>
      <c r="K101" s="487">
        <v>118</v>
      </c>
    </row>
    <row r="102" spans="1:11">
      <c r="A102" s="475"/>
      <c r="B102" s="29" t="s">
        <v>346</v>
      </c>
      <c r="C102" s="29"/>
      <c r="D102" s="205">
        <v>590</v>
      </c>
      <c r="E102" s="486">
        <f t="shared" si="5"/>
        <v>599</v>
      </c>
      <c r="F102" s="487">
        <v>96</v>
      </c>
      <c r="G102" s="487">
        <v>88</v>
      </c>
      <c r="H102" s="487">
        <v>106</v>
      </c>
      <c r="I102" s="487">
        <v>112</v>
      </c>
      <c r="J102" s="487">
        <v>95</v>
      </c>
      <c r="K102" s="487">
        <v>102</v>
      </c>
    </row>
    <row r="103" spans="1:11">
      <c r="A103" s="475"/>
      <c r="B103" s="29" t="s">
        <v>347</v>
      </c>
      <c r="C103" s="29"/>
      <c r="D103" s="205">
        <v>322</v>
      </c>
      <c r="E103" s="486">
        <f t="shared" si="5"/>
        <v>323</v>
      </c>
      <c r="F103" s="487">
        <v>64</v>
      </c>
      <c r="G103" s="487">
        <v>37</v>
      </c>
      <c r="H103" s="487">
        <v>55</v>
      </c>
      <c r="I103" s="487">
        <v>50</v>
      </c>
      <c r="J103" s="487">
        <v>59</v>
      </c>
      <c r="K103" s="487">
        <v>58</v>
      </c>
    </row>
    <row r="104" spans="1:11">
      <c r="A104" s="475"/>
      <c r="B104" s="29" t="s">
        <v>348</v>
      </c>
      <c r="C104" s="29"/>
      <c r="D104" s="205">
        <v>1133</v>
      </c>
      <c r="E104" s="486">
        <f t="shared" si="5"/>
        <v>1149</v>
      </c>
      <c r="F104" s="487">
        <v>210</v>
      </c>
      <c r="G104" s="487">
        <v>213</v>
      </c>
      <c r="H104" s="487">
        <v>189</v>
      </c>
      <c r="I104" s="487">
        <v>172</v>
      </c>
      <c r="J104" s="487">
        <v>196</v>
      </c>
      <c r="K104" s="487">
        <v>169</v>
      </c>
    </row>
    <row r="105" spans="1:11">
      <c r="A105" s="475"/>
      <c r="B105" s="29" t="s">
        <v>349</v>
      </c>
      <c r="C105" s="29"/>
      <c r="D105" s="205">
        <v>179</v>
      </c>
      <c r="E105" s="486">
        <f t="shared" si="5"/>
        <v>181</v>
      </c>
      <c r="F105" s="487">
        <v>27</v>
      </c>
      <c r="G105" s="487">
        <v>35</v>
      </c>
      <c r="H105" s="487">
        <v>24</v>
      </c>
      <c r="I105" s="487">
        <v>30</v>
      </c>
      <c r="J105" s="487">
        <v>37</v>
      </c>
      <c r="K105" s="487">
        <v>28</v>
      </c>
    </row>
    <row r="106" spans="1:11">
      <c r="A106" s="475"/>
      <c r="B106" s="29" t="s">
        <v>350</v>
      </c>
      <c r="C106" s="29"/>
      <c r="D106" s="205">
        <v>210</v>
      </c>
      <c r="E106" s="486">
        <f t="shared" si="5"/>
        <v>183</v>
      </c>
      <c r="F106" s="487">
        <v>24</v>
      </c>
      <c r="G106" s="487">
        <v>32</v>
      </c>
      <c r="H106" s="487">
        <v>25</v>
      </c>
      <c r="I106" s="487">
        <v>31</v>
      </c>
      <c r="J106" s="487">
        <v>29</v>
      </c>
      <c r="K106" s="487">
        <v>42</v>
      </c>
    </row>
    <row r="107" spans="1:11">
      <c r="A107" s="475"/>
      <c r="B107" s="29"/>
      <c r="C107" s="29"/>
      <c r="D107" s="205"/>
      <c r="E107" s="205"/>
      <c r="F107" s="32"/>
      <c r="G107" s="32"/>
      <c r="H107" s="32"/>
      <c r="I107" s="32"/>
      <c r="J107" s="32"/>
      <c r="K107" s="32"/>
    </row>
    <row r="108" spans="1:11">
      <c r="A108" s="475"/>
      <c r="B108" s="29" t="s">
        <v>351</v>
      </c>
      <c r="C108" s="29"/>
      <c r="D108" s="205">
        <v>385</v>
      </c>
      <c r="E108" s="205">
        <f t="shared" ref="E108:E113" si="6">SUM(F108:K108)</f>
        <v>371</v>
      </c>
      <c r="F108" s="32">
        <v>53</v>
      </c>
      <c r="G108" s="32">
        <v>61</v>
      </c>
      <c r="H108" s="32">
        <v>63</v>
      </c>
      <c r="I108" s="32">
        <v>56</v>
      </c>
      <c r="J108" s="32">
        <v>80</v>
      </c>
      <c r="K108" s="32">
        <v>58</v>
      </c>
    </row>
    <row r="109" spans="1:11">
      <c r="A109" s="475"/>
      <c r="B109" s="29" t="s">
        <v>352</v>
      </c>
      <c r="C109" s="29"/>
      <c r="D109" s="205">
        <v>256</v>
      </c>
      <c r="E109" s="205">
        <f t="shared" si="6"/>
        <v>262</v>
      </c>
      <c r="F109" s="32">
        <v>38</v>
      </c>
      <c r="G109" s="32">
        <v>43</v>
      </c>
      <c r="H109" s="32">
        <v>38</v>
      </c>
      <c r="I109" s="32">
        <v>48</v>
      </c>
      <c r="J109" s="32">
        <v>51</v>
      </c>
      <c r="K109" s="32">
        <v>44</v>
      </c>
    </row>
    <row r="110" spans="1:11">
      <c r="A110" s="475"/>
      <c r="B110" s="29" t="s">
        <v>353</v>
      </c>
      <c r="C110" s="29"/>
      <c r="D110" s="205">
        <v>487</v>
      </c>
      <c r="E110" s="205">
        <f t="shared" si="6"/>
        <v>479</v>
      </c>
      <c r="F110" s="32">
        <v>77</v>
      </c>
      <c r="G110" s="32">
        <v>78</v>
      </c>
      <c r="H110" s="32">
        <v>86</v>
      </c>
      <c r="I110" s="32">
        <v>75</v>
      </c>
      <c r="J110" s="32">
        <v>73</v>
      </c>
      <c r="K110" s="32">
        <v>90</v>
      </c>
    </row>
    <row r="111" spans="1:11">
      <c r="A111" s="475"/>
      <c r="B111" s="29" t="s">
        <v>354</v>
      </c>
      <c r="C111" s="29"/>
      <c r="D111" s="205">
        <v>438</v>
      </c>
      <c r="E111" s="205">
        <f t="shared" si="6"/>
        <v>447</v>
      </c>
      <c r="F111" s="32">
        <v>82</v>
      </c>
      <c r="G111" s="32">
        <v>70</v>
      </c>
      <c r="H111" s="32">
        <v>72</v>
      </c>
      <c r="I111" s="32">
        <v>86</v>
      </c>
      <c r="J111" s="32">
        <v>65</v>
      </c>
      <c r="K111" s="32">
        <v>72</v>
      </c>
    </row>
    <row r="112" spans="1:11">
      <c r="A112" s="475"/>
      <c r="B112" s="29" t="s">
        <v>355</v>
      </c>
      <c r="C112" s="29"/>
      <c r="D112" s="205">
        <v>185</v>
      </c>
      <c r="E112" s="205">
        <f t="shared" si="6"/>
        <v>170</v>
      </c>
      <c r="F112" s="32">
        <v>23</v>
      </c>
      <c r="G112" s="32">
        <v>29</v>
      </c>
      <c r="H112" s="32">
        <v>33</v>
      </c>
      <c r="I112" s="32">
        <v>28</v>
      </c>
      <c r="J112" s="32">
        <v>28</v>
      </c>
      <c r="K112" s="32">
        <v>29</v>
      </c>
    </row>
    <row r="113" spans="1:11">
      <c r="A113" s="475"/>
      <c r="B113" s="29" t="s">
        <v>356</v>
      </c>
      <c r="C113" s="29"/>
      <c r="D113" s="205">
        <v>249</v>
      </c>
      <c r="E113" s="205">
        <f t="shared" si="6"/>
        <v>251</v>
      </c>
      <c r="F113" s="32">
        <v>39</v>
      </c>
      <c r="G113" s="32">
        <v>41</v>
      </c>
      <c r="H113" s="32">
        <v>45</v>
      </c>
      <c r="I113" s="32">
        <v>32</v>
      </c>
      <c r="J113" s="32">
        <v>52</v>
      </c>
      <c r="K113" s="32">
        <v>42</v>
      </c>
    </row>
    <row r="114" spans="1:11" ht="12" thickBot="1">
      <c r="A114" s="488"/>
      <c r="B114" s="12"/>
      <c r="C114" s="14"/>
      <c r="E114" s="489"/>
      <c r="F114" s="490"/>
      <c r="G114" s="490"/>
      <c r="H114" s="490"/>
      <c r="I114" s="490"/>
      <c r="J114" s="490"/>
      <c r="K114" s="490"/>
    </row>
    <row r="115" spans="1:11">
      <c r="A115" s="482" t="s">
        <v>303</v>
      </c>
      <c r="B115" s="482"/>
      <c r="C115" s="482"/>
      <c r="D115" s="482"/>
      <c r="E115" s="482"/>
      <c r="F115" s="482"/>
      <c r="G115" s="482"/>
      <c r="H115" s="482"/>
      <c r="I115" s="482"/>
      <c r="J115" s="482"/>
      <c r="K115" s="482"/>
    </row>
    <row r="116" spans="1:11">
      <c r="A116" s="13"/>
      <c r="B116" s="13"/>
      <c r="C116" s="13"/>
      <c r="D116" s="13"/>
      <c r="E116" s="13"/>
      <c r="F116" s="13"/>
      <c r="G116" s="13"/>
      <c r="H116" s="13"/>
      <c r="I116" s="13"/>
      <c r="J116" s="13"/>
      <c r="K116" s="13"/>
    </row>
  </sheetData>
  <mergeCells count="6">
    <mergeCell ref="A4:C5"/>
    <mergeCell ref="D4:D5"/>
    <mergeCell ref="E4:K4"/>
    <mergeCell ref="A54:C55"/>
    <mergeCell ref="D54:D55"/>
    <mergeCell ref="E54:K54"/>
  </mergeCells>
  <phoneticPr fontId="20"/>
  <printOptions horizontalCentered="1"/>
  <pageMargins left="0.59055118110236227" right="0.59055118110236227" top="0.70866141732283472" bottom="0.78740157480314965" header="0.51181102362204722" footer="0.51181102362204722"/>
  <pageSetup paperSize="9" orientation="portrait" horizontalDpi="4294967293" r:id="rId1"/>
  <headerFooter alignWithMargins="0"/>
  <rowBreaks count="1" manualBreakCount="1">
    <brk id="50" max="16383"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4"/>
  <sheetViews>
    <sheetView zoomScaleNormal="100" zoomScaleSheetLayoutView="100" workbookViewId="0"/>
  </sheetViews>
  <sheetFormatPr defaultRowHeight="11.25"/>
  <cols>
    <col min="1" max="1" width="2.5" style="1" customWidth="1"/>
    <col min="2" max="2" width="17.83203125" style="1" customWidth="1"/>
    <col min="3" max="3" width="1.5" style="1" customWidth="1"/>
    <col min="4" max="8" width="17.1640625" style="159" customWidth="1"/>
    <col min="9" max="9" width="10" style="1" bestFit="1" customWidth="1"/>
    <col min="10" max="10" width="13.83203125" style="159" customWidth="1"/>
    <col min="11" max="16384" width="9.33203125" style="1"/>
  </cols>
  <sheetData>
    <row r="1" spans="1:10" ht="18" customHeight="1">
      <c r="A1" s="4" t="s">
        <v>357</v>
      </c>
      <c r="E1" s="111"/>
      <c r="F1" s="111"/>
      <c r="G1" s="111"/>
      <c r="H1" s="111"/>
    </row>
    <row r="2" spans="1:10" s="7" customFormat="1" ht="15" customHeight="1" thickBot="1">
      <c r="D2" s="164"/>
      <c r="E2" s="164"/>
      <c r="F2" s="164"/>
      <c r="G2" s="164"/>
      <c r="H2" s="126" t="s">
        <v>25</v>
      </c>
      <c r="J2" s="164"/>
    </row>
    <row r="3" spans="1:10" ht="14.1" customHeight="1">
      <c r="A3" s="1724" t="s">
        <v>358</v>
      </c>
      <c r="B3" s="1724"/>
      <c r="C3" s="1725"/>
      <c r="D3" s="1575" t="s">
        <v>254</v>
      </c>
      <c r="E3" s="1578" t="s">
        <v>255</v>
      </c>
      <c r="F3" s="1579"/>
      <c r="G3" s="1579"/>
      <c r="H3" s="1579"/>
    </row>
    <row r="4" spans="1:10" ht="14.1" customHeight="1">
      <c r="A4" s="1728"/>
      <c r="B4" s="1728"/>
      <c r="C4" s="1729"/>
      <c r="D4" s="1577"/>
      <c r="E4" s="54" t="s">
        <v>8</v>
      </c>
      <c r="F4" s="56" t="s">
        <v>73</v>
      </c>
      <c r="G4" s="56" t="s">
        <v>74</v>
      </c>
      <c r="H4" s="55" t="s">
        <v>75</v>
      </c>
    </row>
    <row r="5" spans="1:10" s="58" customFormat="1" ht="15" customHeight="1">
      <c r="A5" s="1848" t="s">
        <v>359</v>
      </c>
      <c r="B5" s="1848"/>
      <c r="C5" s="1849"/>
      <c r="D5" s="492">
        <v>20853</v>
      </c>
      <c r="E5" s="492">
        <f>SUM(F5:H5)</f>
        <v>20492</v>
      </c>
      <c r="F5" s="493">
        <f>SUM(F7:F55)</f>
        <v>6795</v>
      </c>
      <c r="G5" s="493">
        <f>SUM(G7:G55)</f>
        <v>6904</v>
      </c>
      <c r="H5" s="493">
        <f>SUM(H7:H55)</f>
        <v>6793</v>
      </c>
      <c r="I5" s="474"/>
      <c r="J5" s="494"/>
    </row>
    <row r="6" spans="1:10" ht="5.0999999999999996" customHeight="1">
      <c r="B6" s="456"/>
      <c r="C6" s="495"/>
      <c r="D6" s="496"/>
      <c r="E6" s="497"/>
      <c r="F6" s="458"/>
      <c r="G6" s="458"/>
      <c r="H6" s="458"/>
      <c r="I6" s="474"/>
    </row>
    <row r="7" spans="1:10" s="7" customFormat="1" ht="11.1" customHeight="1">
      <c r="B7" s="29" t="s">
        <v>360</v>
      </c>
      <c r="C7" s="498"/>
      <c r="D7" s="21">
        <v>685</v>
      </c>
      <c r="E7" s="496">
        <f>SUM(F7:H7)</f>
        <v>660</v>
      </c>
      <c r="F7" s="22">
        <v>222</v>
      </c>
      <c r="G7" s="22">
        <v>210</v>
      </c>
      <c r="H7" s="22">
        <v>228</v>
      </c>
      <c r="I7" s="474"/>
      <c r="J7" s="164"/>
    </row>
    <row r="8" spans="1:10" s="7" customFormat="1" ht="11.1" customHeight="1">
      <c r="B8" s="29" t="s">
        <v>274</v>
      </c>
      <c r="C8" s="498"/>
      <c r="D8" s="21">
        <v>392</v>
      </c>
      <c r="E8" s="496">
        <f t="shared" ref="E8:E13" si="0">SUM(F8:H8)</f>
        <v>399</v>
      </c>
      <c r="F8" s="22">
        <v>130</v>
      </c>
      <c r="G8" s="22">
        <v>138</v>
      </c>
      <c r="H8" s="22">
        <v>131</v>
      </c>
      <c r="I8" s="474"/>
      <c r="J8" s="164"/>
    </row>
    <row r="9" spans="1:10" s="7" customFormat="1" ht="11.1" customHeight="1">
      <c r="B9" s="29" t="s">
        <v>361</v>
      </c>
      <c r="C9" s="498"/>
      <c r="D9" s="21">
        <v>274</v>
      </c>
      <c r="E9" s="496">
        <f t="shared" si="0"/>
        <v>263</v>
      </c>
      <c r="F9" s="22">
        <v>85</v>
      </c>
      <c r="G9" s="22">
        <v>83</v>
      </c>
      <c r="H9" s="22">
        <v>95</v>
      </c>
      <c r="I9" s="474"/>
      <c r="J9" s="164"/>
    </row>
    <row r="10" spans="1:10" s="7" customFormat="1" ht="11.1" customHeight="1">
      <c r="B10" s="29" t="s">
        <v>261</v>
      </c>
      <c r="C10" s="498"/>
      <c r="D10" s="21">
        <v>653</v>
      </c>
      <c r="E10" s="496">
        <f t="shared" si="0"/>
        <v>635</v>
      </c>
      <c r="F10" s="22">
        <v>213</v>
      </c>
      <c r="G10" s="22">
        <v>215</v>
      </c>
      <c r="H10" s="22">
        <v>207</v>
      </c>
      <c r="I10" s="474"/>
      <c r="J10" s="164"/>
    </row>
    <row r="11" spans="1:10" s="7" customFormat="1" ht="11.1" customHeight="1">
      <c r="B11" s="29" t="s">
        <v>362</v>
      </c>
      <c r="C11" s="498"/>
      <c r="D11" s="21">
        <v>505</v>
      </c>
      <c r="E11" s="496">
        <f t="shared" si="0"/>
        <v>477</v>
      </c>
      <c r="F11" s="22">
        <v>164</v>
      </c>
      <c r="G11" s="22">
        <v>160</v>
      </c>
      <c r="H11" s="22">
        <v>153</v>
      </c>
      <c r="I11" s="474"/>
      <c r="J11" s="164"/>
    </row>
    <row r="12" spans="1:10" s="7" customFormat="1" ht="11.1" customHeight="1">
      <c r="B12" s="29" t="s">
        <v>363</v>
      </c>
      <c r="C12" s="498"/>
      <c r="D12" s="21">
        <v>178</v>
      </c>
      <c r="E12" s="496">
        <f t="shared" si="0"/>
        <v>176</v>
      </c>
      <c r="F12" s="22">
        <v>65</v>
      </c>
      <c r="G12" s="22">
        <v>46</v>
      </c>
      <c r="H12" s="22">
        <v>65</v>
      </c>
      <c r="I12" s="474"/>
      <c r="J12" s="164"/>
    </row>
    <row r="13" spans="1:10" s="7" customFormat="1" ht="11.1" customHeight="1">
      <c r="B13" s="29" t="s">
        <v>364</v>
      </c>
      <c r="C13" s="498"/>
      <c r="D13" s="21">
        <v>334</v>
      </c>
      <c r="E13" s="496">
        <f t="shared" si="0"/>
        <v>356</v>
      </c>
      <c r="F13" s="22">
        <v>131</v>
      </c>
      <c r="G13" s="22">
        <v>110</v>
      </c>
      <c r="H13" s="22">
        <v>115</v>
      </c>
      <c r="I13" s="474"/>
      <c r="J13" s="164"/>
    </row>
    <row r="14" spans="1:10" s="478" customFormat="1" ht="5.25" customHeight="1">
      <c r="A14" s="7"/>
      <c r="B14" s="29"/>
      <c r="C14" s="498"/>
      <c r="D14" s="21"/>
      <c r="E14" s="496"/>
      <c r="F14" s="22"/>
      <c r="G14" s="22"/>
      <c r="H14" s="22"/>
      <c r="I14" s="474"/>
      <c r="J14" s="499"/>
    </row>
    <row r="15" spans="1:10" s="7" customFormat="1" ht="11.1" customHeight="1">
      <c r="B15" s="29" t="s">
        <v>286</v>
      </c>
      <c r="C15" s="498"/>
      <c r="D15" s="21">
        <v>828</v>
      </c>
      <c r="E15" s="496">
        <f>SUM(F15:H15)</f>
        <v>833</v>
      </c>
      <c r="F15" s="22">
        <v>282</v>
      </c>
      <c r="G15" s="22">
        <v>283</v>
      </c>
      <c r="H15" s="22">
        <v>268</v>
      </c>
      <c r="I15" s="474"/>
      <c r="J15" s="164"/>
    </row>
    <row r="16" spans="1:10" s="7" customFormat="1" ht="11.1" customHeight="1">
      <c r="B16" s="29" t="s">
        <v>365</v>
      </c>
      <c r="C16" s="498"/>
      <c r="D16" s="21">
        <v>683</v>
      </c>
      <c r="E16" s="496">
        <f t="shared" ref="E16:E25" si="1">SUM(F16:H16)</f>
        <v>687</v>
      </c>
      <c r="F16" s="22">
        <v>229</v>
      </c>
      <c r="G16" s="22">
        <v>267</v>
      </c>
      <c r="H16" s="22">
        <v>191</v>
      </c>
      <c r="I16" s="474"/>
      <c r="J16" s="164"/>
    </row>
    <row r="17" spans="1:10" s="7" customFormat="1" ht="11.1" customHeight="1">
      <c r="B17" s="29" t="s">
        <v>263</v>
      </c>
      <c r="C17" s="498"/>
      <c r="D17" s="21">
        <v>407</v>
      </c>
      <c r="E17" s="496">
        <f t="shared" si="1"/>
        <v>372</v>
      </c>
      <c r="F17" s="22">
        <v>107</v>
      </c>
      <c r="G17" s="22">
        <v>127</v>
      </c>
      <c r="H17" s="22">
        <v>138</v>
      </c>
      <c r="I17" s="474"/>
      <c r="J17" s="164"/>
    </row>
    <row r="18" spans="1:10" s="7" customFormat="1" ht="11.1" customHeight="1">
      <c r="B18" s="29" t="s">
        <v>285</v>
      </c>
      <c r="C18" s="498"/>
      <c r="D18" s="21">
        <v>374</v>
      </c>
      <c r="E18" s="496">
        <f t="shared" si="1"/>
        <v>383</v>
      </c>
      <c r="F18" s="22">
        <v>129</v>
      </c>
      <c r="G18" s="22">
        <v>129</v>
      </c>
      <c r="H18" s="22">
        <v>125</v>
      </c>
      <c r="I18" s="474"/>
      <c r="J18" s="164"/>
    </row>
    <row r="19" spans="1:10" s="7" customFormat="1" ht="11.1" customHeight="1">
      <c r="B19" s="29" t="s">
        <v>366</v>
      </c>
      <c r="C19" s="498"/>
      <c r="D19" s="21">
        <v>690</v>
      </c>
      <c r="E19" s="496">
        <f t="shared" si="1"/>
        <v>678</v>
      </c>
      <c r="F19" s="22">
        <v>209</v>
      </c>
      <c r="G19" s="22">
        <v>252</v>
      </c>
      <c r="H19" s="22">
        <v>217</v>
      </c>
      <c r="I19" s="474"/>
      <c r="J19" s="164"/>
    </row>
    <row r="20" spans="1:10" s="7" customFormat="1" ht="11.1" customHeight="1">
      <c r="B20" s="29" t="s">
        <v>367</v>
      </c>
      <c r="C20" s="498"/>
      <c r="D20" s="21">
        <v>458</v>
      </c>
      <c r="E20" s="496">
        <f t="shared" si="1"/>
        <v>479</v>
      </c>
      <c r="F20" s="22">
        <v>161</v>
      </c>
      <c r="G20" s="22">
        <v>165</v>
      </c>
      <c r="H20" s="22">
        <v>153</v>
      </c>
      <c r="I20" s="474"/>
      <c r="J20" s="164"/>
    </row>
    <row r="21" spans="1:10" s="478" customFormat="1" ht="5.25" customHeight="1">
      <c r="A21" s="7"/>
      <c r="B21" s="29"/>
      <c r="C21" s="498"/>
      <c r="D21" s="21"/>
      <c r="E21" s="496">
        <f t="shared" si="1"/>
        <v>0</v>
      </c>
      <c r="F21" s="22"/>
      <c r="G21" s="22"/>
      <c r="H21" s="22"/>
      <c r="I21" s="474"/>
      <c r="J21" s="499"/>
    </row>
    <row r="22" spans="1:10" s="7" customFormat="1" ht="11.1" customHeight="1">
      <c r="B22" s="29" t="s">
        <v>297</v>
      </c>
      <c r="C22" s="498"/>
      <c r="D22" s="21">
        <v>427</v>
      </c>
      <c r="E22" s="496">
        <f t="shared" si="1"/>
        <v>410</v>
      </c>
      <c r="F22" s="22">
        <v>142</v>
      </c>
      <c r="G22" s="22">
        <v>141</v>
      </c>
      <c r="H22" s="22">
        <v>127</v>
      </c>
      <c r="I22" s="474"/>
      <c r="J22" s="164"/>
    </row>
    <row r="23" spans="1:10" s="7" customFormat="1" ht="11.1" customHeight="1">
      <c r="B23" s="29" t="s">
        <v>368</v>
      </c>
      <c r="C23" s="498"/>
      <c r="D23" s="21">
        <v>738</v>
      </c>
      <c r="E23" s="496">
        <f t="shared" si="1"/>
        <v>791</v>
      </c>
      <c r="F23" s="22">
        <v>273</v>
      </c>
      <c r="G23" s="22">
        <v>257</v>
      </c>
      <c r="H23" s="22">
        <v>261</v>
      </c>
      <c r="I23" s="474"/>
      <c r="J23" s="164"/>
    </row>
    <row r="24" spans="1:10" s="7" customFormat="1" ht="11.1" customHeight="1">
      <c r="B24" s="29" t="s">
        <v>299</v>
      </c>
      <c r="C24" s="498"/>
      <c r="D24" s="21">
        <v>417</v>
      </c>
      <c r="E24" s="496">
        <f t="shared" si="1"/>
        <v>401</v>
      </c>
      <c r="F24" s="22">
        <v>114</v>
      </c>
      <c r="G24" s="22">
        <v>142</v>
      </c>
      <c r="H24" s="22">
        <v>145</v>
      </c>
      <c r="I24" s="474"/>
      <c r="J24" s="164"/>
    </row>
    <row r="25" spans="1:10" s="7" customFormat="1" ht="11.1" customHeight="1">
      <c r="B25" s="29" t="s">
        <v>296</v>
      </c>
      <c r="C25" s="498"/>
      <c r="D25" s="21">
        <v>437</v>
      </c>
      <c r="E25" s="496">
        <f t="shared" si="1"/>
        <v>422</v>
      </c>
      <c r="F25" s="22">
        <v>134</v>
      </c>
      <c r="G25" s="22">
        <v>137</v>
      </c>
      <c r="H25" s="22">
        <v>151</v>
      </c>
      <c r="I25" s="474"/>
      <c r="J25" s="164"/>
    </row>
    <row r="26" spans="1:10" s="478" customFormat="1" ht="6.75" customHeight="1">
      <c r="A26" s="7"/>
      <c r="B26" s="29"/>
      <c r="C26" s="498"/>
      <c r="D26" s="21"/>
      <c r="E26" s="496"/>
      <c r="F26" s="22"/>
      <c r="G26" s="22"/>
      <c r="H26" s="22"/>
      <c r="I26" s="474"/>
      <c r="J26" s="499"/>
    </row>
    <row r="27" spans="1:10" s="7" customFormat="1" ht="11.1" customHeight="1">
      <c r="B27" s="29" t="s">
        <v>306</v>
      </c>
      <c r="C27" s="498"/>
      <c r="D27" s="21">
        <v>405</v>
      </c>
      <c r="E27" s="496">
        <f t="shared" ref="E27:E32" si="2">SUM(F27:H27)</f>
        <v>391</v>
      </c>
      <c r="F27" s="22">
        <v>130</v>
      </c>
      <c r="G27" s="22">
        <v>114</v>
      </c>
      <c r="H27" s="22">
        <v>147</v>
      </c>
      <c r="I27" s="474"/>
      <c r="J27" s="164"/>
    </row>
    <row r="28" spans="1:10" s="7" customFormat="1" ht="11.1" customHeight="1">
      <c r="B28" s="29" t="s">
        <v>317</v>
      </c>
      <c r="C28" s="498"/>
      <c r="D28" s="21">
        <v>362</v>
      </c>
      <c r="E28" s="496">
        <f t="shared" si="2"/>
        <v>370</v>
      </c>
      <c r="F28" s="22">
        <v>135</v>
      </c>
      <c r="G28" s="22">
        <v>129</v>
      </c>
      <c r="H28" s="22">
        <v>106</v>
      </c>
      <c r="I28" s="474"/>
      <c r="J28" s="164"/>
    </row>
    <row r="29" spans="1:10" s="7" customFormat="1" ht="11.1" customHeight="1">
      <c r="B29" s="29" t="s">
        <v>311</v>
      </c>
      <c r="C29" s="498"/>
      <c r="D29" s="21">
        <v>854</v>
      </c>
      <c r="E29" s="496">
        <f t="shared" si="2"/>
        <v>827</v>
      </c>
      <c r="F29" s="22">
        <v>269</v>
      </c>
      <c r="G29" s="22">
        <v>276</v>
      </c>
      <c r="H29" s="22">
        <v>282</v>
      </c>
      <c r="I29" s="474"/>
      <c r="J29" s="164"/>
    </row>
    <row r="30" spans="1:10" s="7" customFormat="1" ht="11.1" customHeight="1">
      <c r="B30" s="29" t="s">
        <v>308</v>
      </c>
      <c r="C30" s="498"/>
      <c r="D30" s="21">
        <v>908</v>
      </c>
      <c r="E30" s="496">
        <f t="shared" si="2"/>
        <v>883</v>
      </c>
      <c r="F30" s="22">
        <v>304</v>
      </c>
      <c r="G30" s="22">
        <v>302</v>
      </c>
      <c r="H30" s="22">
        <v>277</v>
      </c>
      <c r="I30" s="474"/>
      <c r="J30" s="164"/>
    </row>
    <row r="31" spans="1:10" s="7" customFormat="1" ht="11.1" customHeight="1">
      <c r="B31" s="29" t="s">
        <v>262</v>
      </c>
      <c r="C31" s="498"/>
      <c r="D31" s="21">
        <v>618</v>
      </c>
      <c r="E31" s="496">
        <f t="shared" si="2"/>
        <v>630</v>
      </c>
      <c r="F31" s="22">
        <v>221</v>
      </c>
      <c r="G31" s="22">
        <v>211</v>
      </c>
      <c r="H31" s="22">
        <v>198</v>
      </c>
      <c r="I31" s="474"/>
      <c r="J31" s="164"/>
    </row>
    <row r="32" spans="1:10" s="7" customFormat="1" ht="11.1" customHeight="1">
      <c r="B32" s="29" t="s">
        <v>369</v>
      </c>
      <c r="C32" s="498"/>
      <c r="D32" s="21">
        <v>568</v>
      </c>
      <c r="E32" s="496">
        <f t="shared" si="2"/>
        <v>519</v>
      </c>
      <c r="F32" s="22">
        <v>144</v>
      </c>
      <c r="G32" s="22">
        <v>183</v>
      </c>
      <c r="H32" s="22">
        <v>192</v>
      </c>
      <c r="I32" s="474"/>
      <c r="J32" s="164"/>
    </row>
    <row r="33" spans="2:10" s="7" customFormat="1" ht="5.25" customHeight="1">
      <c r="B33" s="29"/>
      <c r="C33" s="498"/>
      <c r="D33" s="21"/>
      <c r="E33" s="496"/>
      <c r="F33" s="22"/>
      <c r="G33" s="22"/>
      <c r="H33" s="22"/>
      <c r="I33" s="474"/>
      <c r="J33" s="164"/>
    </row>
    <row r="34" spans="2:10" s="7" customFormat="1" ht="11.1" customHeight="1">
      <c r="B34" s="452" t="s">
        <v>370</v>
      </c>
      <c r="C34" s="500"/>
      <c r="D34" s="21">
        <v>286</v>
      </c>
      <c r="E34" s="496">
        <f>SUM(F34:H34)</f>
        <v>272</v>
      </c>
      <c r="F34" s="22">
        <v>82</v>
      </c>
      <c r="G34" s="22">
        <v>103</v>
      </c>
      <c r="H34" s="22">
        <v>87</v>
      </c>
      <c r="I34" s="474"/>
      <c r="J34" s="164"/>
    </row>
    <row r="35" spans="2:10" s="7" customFormat="1" ht="11.1" customHeight="1">
      <c r="B35" s="452" t="s">
        <v>321</v>
      </c>
      <c r="C35" s="500"/>
      <c r="D35" s="21">
        <v>386</v>
      </c>
      <c r="E35" s="496">
        <f t="shared" ref="E35:E40" si="3">SUM(F35:H35)</f>
        <v>357</v>
      </c>
      <c r="F35" s="22">
        <v>127</v>
      </c>
      <c r="G35" s="22">
        <v>120</v>
      </c>
      <c r="H35" s="22">
        <v>110</v>
      </c>
      <c r="I35" s="474"/>
      <c r="J35" s="164"/>
    </row>
    <row r="36" spans="2:10" s="7" customFormat="1" ht="11.1" customHeight="1">
      <c r="B36" s="452" t="s">
        <v>323</v>
      </c>
      <c r="C36" s="500"/>
      <c r="D36" s="21">
        <v>331</v>
      </c>
      <c r="E36" s="496">
        <f t="shared" si="3"/>
        <v>337</v>
      </c>
      <c r="F36" s="22">
        <v>126</v>
      </c>
      <c r="G36" s="22">
        <v>107</v>
      </c>
      <c r="H36" s="22">
        <v>104</v>
      </c>
      <c r="I36" s="474"/>
      <c r="J36" s="164"/>
    </row>
    <row r="37" spans="2:10" s="7" customFormat="1" ht="11.1" customHeight="1">
      <c r="B37" s="452" t="s">
        <v>324</v>
      </c>
      <c r="C37" s="500"/>
      <c r="D37" s="21">
        <v>598</v>
      </c>
      <c r="E37" s="496">
        <f t="shared" si="3"/>
        <v>607</v>
      </c>
      <c r="F37" s="22">
        <v>205</v>
      </c>
      <c r="G37" s="22">
        <v>213</v>
      </c>
      <c r="H37" s="22">
        <v>189</v>
      </c>
      <c r="I37" s="474"/>
      <c r="J37" s="164"/>
    </row>
    <row r="38" spans="2:10" s="7" customFormat="1" ht="11.1" customHeight="1">
      <c r="B38" s="452" t="s">
        <v>371</v>
      </c>
      <c r="C38" s="500"/>
      <c r="D38" s="21">
        <v>383</v>
      </c>
      <c r="E38" s="496">
        <f t="shared" si="3"/>
        <v>366</v>
      </c>
      <c r="F38" s="22">
        <v>120</v>
      </c>
      <c r="G38" s="22">
        <v>130</v>
      </c>
      <c r="H38" s="22">
        <v>116</v>
      </c>
      <c r="I38" s="474"/>
      <c r="J38" s="164"/>
    </row>
    <row r="39" spans="2:10" s="7" customFormat="1" ht="11.1" customHeight="1">
      <c r="B39" s="452" t="s">
        <v>372</v>
      </c>
      <c r="C39" s="500"/>
      <c r="D39" s="21">
        <v>256</v>
      </c>
      <c r="E39" s="496">
        <f t="shared" si="3"/>
        <v>216</v>
      </c>
      <c r="F39" s="22">
        <v>61</v>
      </c>
      <c r="G39" s="22">
        <v>74</v>
      </c>
      <c r="H39" s="22">
        <v>81</v>
      </c>
      <c r="I39" s="474"/>
      <c r="J39" s="164"/>
    </row>
    <row r="40" spans="2:10" s="7" customFormat="1" ht="11.1" customHeight="1">
      <c r="B40" s="452" t="s">
        <v>329</v>
      </c>
      <c r="C40" s="500"/>
      <c r="D40" s="21">
        <v>443</v>
      </c>
      <c r="E40" s="496">
        <f t="shared" si="3"/>
        <v>401</v>
      </c>
      <c r="F40" s="22">
        <v>129</v>
      </c>
      <c r="G40" s="22">
        <v>132</v>
      </c>
      <c r="H40" s="22">
        <v>140</v>
      </c>
      <c r="I40" s="474"/>
      <c r="J40" s="164"/>
    </row>
    <row r="41" spans="2:10" s="7" customFormat="1" ht="11.1" customHeight="1">
      <c r="B41" s="452" t="s">
        <v>330</v>
      </c>
      <c r="C41" s="500"/>
      <c r="D41" s="21">
        <v>401</v>
      </c>
      <c r="E41" s="496">
        <f>SUM(F41:H41)</f>
        <v>379</v>
      </c>
      <c r="F41" s="22">
        <v>128</v>
      </c>
      <c r="G41" s="22">
        <v>109</v>
      </c>
      <c r="H41" s="22">
        <v>142</v>
      </c>
      <c r="I41" s="474"/>
      <c r="J41" s="164"/>
    </row>
    <row r="42" spans="2:10" s="7" customFormat="1" ht="11.1" customHeight="1">
      <c r="B42" s="452" t="s">
        <v>320</v>
      </c>
      <c r="C42" s="500"/>
      <c r="D42" s="21">
        <v>509</v>
      </c>
      <c r="E42" s="496">
        <f>SUM(F42:H42)</f>
        <v>511</v>
      </c>
      <c r="F42" s="22">
        <v>171</v>
      </c>
      <c r="G42" s="22">
        <v>176</v>
      </c>
      <c r="H42" s="22">
        <v>164</v>
      </c>
      <c r="I42" s="474"/>
      <c r="J42" s="164"/>
    </row>
    <row r="43" spans="2:10" s="7" customFormat="1" ht="5.25" customHeight="1">
      <c r="B43" s="29"/>
      <c r="C43" s="498"/>
      <c r="D43" s="21"/>
      <c r="E43" s="496"/>
      <c r="F43" s="22"/>
      <c r="G43" s="22"/>
      <c r="H43" s="22"/>
      <c r="I43" s="474"/>
      <c r="J43" s="164"/>
    </row>
    <row r="44" spans="2:10" s="7" customFormat="1" ht="11.1" customHeight="1">
      <c r="B44" s="29" t="s">
        <v>373</v>
      </c>
      <c r="C44" s="498"/>
      <c r="D44" s="21">
        <v>332</v>
      </c>
      <c r="E44" s="496">
        <f>SUM(F44:H44)</f>
        <v>354</v>
      </c>
      <c r="F44" s="22">
        <v>126</v>
      </c>
      <c r="G44" s="22">
        <v>106</v>
      </c>
      <c r="H44" s="22">
        <v>122</v>
      </c>
      <c r="I44" s="474"/>
      <c r="J44" s="164"/>
    </row>
    <row r="45" spans="2:10" s="7" customFormat="1" ht="11.1" customHeight="1">
      <c r="B45" s="29" t="s">
        <v>374</v>
      </c>
      <c r="C45" s="498"/>
      <c r="D45" s="21">
        <v>211</v>
      </c>
      <c r="E45" s="496">
        <f t="shared" ref="E45:E51" si="4">SUM(F45:H45)</f>
        <v>224</v>
      </c>
      <c r="F45" s="22">
        <v>86</v>
      </c>
      <c r="G45" s="22">
        <v>58</v>
      </c>
      <c r="H45" s="22">
        <v>80</v>
      </c>
      <c r="I45" s="474"/>
      <c r="J45" s="164"/>
    </row>
    <row r="46" spans="2:10" s="7" customFormat="1" ht="11.1" customHeight="1">
      <c r="B46" s="29" t="s">
        <v>375</v>
      </c>
      <c r="C46" s="498"/>
      <c r="D46" s="21">
        <v>586</v>
      </c>
      <c r="E46" s="496">
        <f t="shared" si="4"/>
        <v>581</v>
      </c>
      <c r="F46" s="22">
        <v>203</v>
      </c>
      <c r="G46" s="22">
        <v>182</v>
      </c>
      <c r="H46" s="22">
        <v>196</v>
      </c>
      <c r="I46" s="474"/>
      <c r="J46" s="164"/>
    </row>
    <row r="47" spans="2:10" s="7" customFormat="1" ht="11.1" customHeight="1">
      <c r="B47" s="29" t="s">
        <v>376</v>
      </c>
      <c r="C47" s="498"/>
      <c r="D47" s="21">
        <v>646</v>
      </c>
      <c r="E47" s="496">
        <f t="shared" si="4"/>
        <v>653</v>
      </c>
      <c r="F47" s="22">
        <v>214</v>
      </c>
      <c r="G47" s="22">
        <v>216</v>
      </c>
      <c r="H47" s="22">
        <v>223</v>
      </c>
      <c r="I47" s="474"/>
      <c r="J47" s="164"/>
    </row>
    <row r="48" spans="2:10" s="7" customFormat="1" ht="11.1" customHeight="1">
      <c r="B48" s="29" t="s">
        <v>377</v>
      </c>
      <c r="C48" s="498"/>
      <c r="D48" s="21">
        <v>956</v>
      </c>
      <c r="E48" s="496">
        <f t="shared" si="4"/>
        <v>957</v>
      </c>
      <c r="F48" s="22">
        <v>316</v>
      </c>
      <c r="G48" s="22">
        <v>321</v>
      </c>
      <c r="H48" s="22">
        <v>320</v>
      </c>
      <c r="I48" s="474"/>
      <c r="J48" s="164"/>
    </row>
    <row r="49" spans="1:10" s="7" customFormat="1" ht="11.1" customHeight="1">
      <c r="B49" s="29" t="s">
        <v>339</v>
      </c>
      <c r="C49" s="498"/>
      <c r="D49" s="21">
        <v>703</v>
      </c>
      <c r="E49" s="496">
        <f t="shared" si="4"/>
        <v>651</v>
      </c>
      <c r="F49" s="22">
        <v>208</v>
      </c>
      <c r="G49" s="22">
        <v>235</v>
      </c>
      <c r="H49" s="22">
        <v>208</v>
      </c>
      <c r="I49" s="474"/>
      <c r="J49" s="164"/>
    </row>
    <row r="50" spans="1:10" s="7" customFormat="1" ht="11.1" customHeight="1">
      <c r="B50" s="29" t="s">
        <v>345</v>
      </c>
      <c r="C50" s="498"/>
      <c r="D50" s="21">
        <v>458</v>
      </c>
      <c r="E50" s="496">
        <f t="shared" si="4"/>
        <v>485</v>
      </c>
      <c r="F50" s="22">
        <v>166</v>
      </c>
      <c r="G50" s="22">
        <v>171</v>
      </c>
      <c r="H50" s="22">
        <v>148</v>
      </c>
      <c r="I50" s="474"/>
      <c r="J50" s="164"/>
    </row>
    <row r="51" spans="1:10" s="7" customFormat="1" ht="11.1" customHeight="1">
      <c r="B51" s="29" t="s">
        <v>344</v>
      </c>
      <c r="C51" s="498"/>
      <c r="D51" s="21">
        <v>78</v>
      </c>
      <c r="E51" s="496">
        <f t="shared" si="4"/>
        <v>68</v>
      </c>
      <c r="F51" s="22">
        <v>22</v>
      </c>
      <c r="G51" s="22">
        <v>32</v>
      </c>
      <c r="H51" s="22">
        <v>14</v>
      </c>
      <c r="I51" s="474"/>
      <c r="J51" s="164"/>
    </row>
    <row r="52" spans="1:10" s="478" customFormat="1" ht="5.25" customHeight="1">
      <c r="A52" s="7"/>
      <c r="B52" s="29"/>
      <c r="C52" s="498"/>
      <c r="D52" s="21"/>
      <c r="E52" s="496"/>
      <c r="F52" s="22"/>
      <c r="G52" s="22"/>
      <c r="H52" s="22"/>
      <c r="I52" s="474"/>
      <c r="J52" s="499"/>
    </row>
    <row r="53" spans="1:10" s="7" customFormat="1" ht="11.1" customHeight="1">
      <c r="B53" s="29" t="s">
        <v>378</v>
      </c>
      <c r="C53" s="498"/>
      <c r="D53" s="21">
        <v>474</v>
      </c>
      <c r="E53" s="496">
        <f>SUM(F53:H53)</f>
        <v>450</v>
      </c>
      <c r="F53" s="22">
        <v>136</v>
      </c>
      <c r="G53" s="22">
        <v>150</v>
      </c>
      <c r="H53" s="22">
        <v>164</v>
      </c>
      <c r="I53" s="474"/>
      <c r="J53" s="164"/>
    </row>
    <row r="54" spans="1:10" s="7" customFormat="1" ht="11.1" customHeight="1">
      <c r="B54" s="29" t="s">
        <v>355</v>
      </c>
      <c r="C54" s="498"/>
      <c r="D54" s="21">
        <v>506</v>
      </c>
      <c r="E54" s="496">
        <f>SUM(F54:H54)</f>
        <v>469</v>
      </c>
      <c r="F54" s="22">
        <v>136</v>
      </c>
      <c r="G54" s="22">
        <v>159</v>
      </c>
      <c r="H54" s="22">
        <v>174</v>
      </c>
      <c r="I54" s="474"/>
      <c r="J54" s="164"/>
    </row>
    <row r="55" spans="1:10" s="7" customFormat="1" ht="11.1" customHeight="1">
      <c r="B55" s="29" t="s">
        <v>356</v>
      </c>
      <c r="C55" s="498"/>
      <c r="D55" s="21">
        <v>115</v>
      </c>
      <c r="E55" s="496">
        <f>SUM(F55:H55)</f>
        <v>112</v>
      </c>
      <c r="F55" s="22">
        <v>40</v>
      </c>
      <c r="G55" s="22">
        <v>33</v>
      </c>
      <c r="H55" s="22">
        <v>39</v>
      </c>
      <c r="I55" s="474"/>
      <c r="J55" s="164"/>
    </row>
    <row r="56" spans="1:10" s="478" customFormat="1" ht="3" customHeight="1" thickBot="1">
      <c r="A56" s="243"/>
      <c r="B56" s="501"/>
      <c r="C56" s="502"/>
      <c r="D56" s="503"/>
      <c r="E56" s="504"/>
      <c r="F56" s="505"/>
      <c r="G56" s="505"/>
      <c r="H56" s="505"/>
      <c r="I56" s="7"/>
      <c r="J56" s="499"/>
    </row>
    <row r="57" spans="1:10" s="7" customFormat="1" ht="13.5" customHeight="1">
      <c r="A57" s="8" t="s">
        <v>303</v>
      </c>
      <c r="B57" s="227"/>
      <c r="C57" s="227"/>
      <c r="D57" s="164"/>
      <c r="E57" s="164"/>
      <c r="F57" s="164"/>
      <c r="G57" s="164"/>
      <c r="H57" s="164"/>
      <c r="I57" s="476"/>
      <c r="J57" s="164"/>
    </row>
    <row r="58" spans="1:10">
      <c r="D58" s="506"/>
      <c r="E58" s="506"/>
      <c r="F58" s="506"/>
      <c r="G58" s="506"/>
      <c r="H58" s="506"/>
    </row>
    <row r="59" spans="1:10">
      <c r="D59" s="506"/>
      <c r="E59" s="507"/>
      <c r="F59" s="506"/>
      <c r="G59" s="506"/>
      <c r="H59" s="506"/>
    </row>
    <row r="60" spans="1:10">
      <c r="D60" s="506"/>
      <c r="E60" s="506"/>
      <c r="F60" s="506"/>
      <c r="G60" s="506"/>
      <c r="H60" s="506"/>
    </row>
    <row r="61" spans="1:10">
      <c r="D61" s="506"/>
      <c r="E61" s="506"/>
      <c r="F61" s="506"/>
      <c r="G61" s="506"/>
      <c r="H61" s="506"/>
    </row>
    <row r="62" spans="1:10">
      <c r="D62" s="506"/>
      <c r="E62" s="506"/>
      <c r="F62" s="506"/>
      <c r="G62" s="506"/>
      <c r="H62" s="506"/>
    </row>
    <row r="63" spans="1:10">
      <c r="D63" s="506"/>
      <c r="E63" s="506"/>
      <c r="F63" s="506"/>
      <c r="G63" s="506"/>
      <c r="H63" s="506"/>
    </row>
    <row r="64" spans="1:10">
      <c r="D64" s="506"/>
      <c r="E64" s="506"/>
      <c r="F64" s="506"/>
      <c r="G64" s="506"/>
      <c r="H64" s="506"/>
    </row>
    <row r="65" spans="4:8">
      <c r="D65" s="506"/>
      <c r="E65" s="506"/>
      <c r="F65" s="506"/>
      <c r="G65" s="506"/>
      <c r="H65" s="506"/>
    </row>
    <row r="66" spans="4:8">
      <c r="D66" s="506"/>
      <c r="E66" s="506"/>
      <c r="F66" s="506"/>
      <c r="G66" s="506"/>
      <c r="H66" s="506"/>
    </row>
    <row r="67" spans="4:8">
      <c r="D67" s="506"/>
      <c r="E67" s="506"/>
      <c r="F67" s="506"/>
      <c r="G67" s="506"/>
      <c r="H67" s="506"/>
    </row>
    <row r="68" spans="4:8">
      <c r="D68" s="506"/>
      <c r="E68" s="506"/>
      <c r="F68" s="506"/>
      <c r="G68" s="506"/>
      <c r="H68" s="506"/>
    </row>
    <row r="69" spans="4:8">
      <c r="D69" s="506"/>
      <c r="E69" s="506"/>
      <c r="F69" s="506"/>
      <c r="G69" s="506"/>
      <c r="H69" s="506"/>
    </row>
    <row r="70" spans="4:8">
      <c r="D70" s="506"/>
      <c r="E70" s="506"/>
      <c r="F70" s="506"/>
      <c r="G70" s="506"/>
      <c r="H70" s="506"/>
    </row>
    <row r="71" spans="4:8">
      <c r="D71" s="506"/>
      <c r="E71" s="506"/>
      <c r="F71" s="506"/>
      <c r="G71" s="506"/>
      <c r="H71" s="506"/>
    </row>
    <row r="72" spans="4:8">
      <c r="D72" s="506"/>
      <c r="E72" s="506"/>
      <c r="F72" s="506"/>
      <c r="G72" s="506"/>
      <c r="H72" s="506"/>
    </row>
    <row r="73" spans="4:8">
      <c r="D73" s="506"/>
      <c r="E73" s="506"/>
      <c r="F73" s="506"/>
      <c r="G73" s="506"/>
      <c r="H73" s="506"/>
    </row>
    <row r="74" spans="4:8">
      <c r="D74" s="506"/>
      <c r="E74" s="506"/>
      <c r="F74" s="506"/>
      <c r="G74" s="506"/>
      <c r="H74" s="506"/>
    </row>
    <row r="75" spans="4:8">
      <c r="D75" s="506"/>
      <c r="E75" s="506"/>
      <c r="F75" s="506"/>
      <c r="G75" s="506"/>
      <c r="H75" s="506"/>
    </row>
    <row r="76" spans="4:8">
      <c r="D76" s="506"/>
      <c r="E76" s="506"/>
      <c r="F76" s="506"/>
      <c r="G76" s="506"/>
      <c r="H76" s="506"/>
    </row>
    <row r="77" spans="4:8">
      <c r="D77" s="506"/>
      <c r="E77" s="506"/>
      <c r="F77" s="506"/>
      <c r="G77" s="506"/>
      <c r="H77" s="506"/>
    </row>
    <row r="78" spans="4:8">
      <c r="D78" s="506"/>
      <c r="E78" s="506"/>
      <c r="F78" s="506"/>
      <c r="G78" s="506"/>
      <c r="H78" s="506"/>
    </row>
    <row r="79" spans="4:8">
      <c r="D79" s="506"/>
      <c r="E79" s="506"/>
      <c r="F79" s="506"/>
      <c r="G79" s="506"/>
      <c r="H79" s="506"/>
    </row>
    <row r="80" spans="4:8">
      <c r="D80" s="506"/>
      <c r="E80" s="506"/>
      <c r="F80" s="506"/>
      <c r="G80" s="506"/>
      <c r="H80" s="506"/>
    </row>
    <row r="81" spans="4:8">
      <c r="D81" s="506"/>
      <c r="E81" s="506"/>
      <c r="F81" s="506"/>
      <c r="G81" s="506"/>
      <c r="H81" s="506"/>
    </row>
    <row r="82" spans="4:8">
      <c r="D82" s="506"/>
      <c r="E82" s="506"/>
      <c r="F82" s="506"/>
      <c r="G82" s="506"/>
      <c r="H82" s="506"/>
    </row>
    <row r="83" spans="4:8">
      <c r="D83" s="506"/>
      <c r="E83" s="506"/>
      <c r="F83" s="506"/>
      <c r="G83" s="506"/>
      <c r="H83" s="506"/>
    </row>
    <row r="84" spans="4:8">
      <c r="D84" s="506"/>
      <c r="E84" s="506"/>
      <c r="F84" s="506"/>
      <c r="G84" s="506"/>
      <c r="H84" s="506"/>
    </row>
    <row r="85" spans="4:8">
      <c r="D85" s="506"/>
      <c r="E85" s="506"/>
      <c r="F85" s="506"/>
      <c r="G85" s="506"/>
      <c r="H85" s="506"/>
    </row>
    <row r="86" spans="4:8">
      <c r="D86" s="506"/>
      <c r="E86" s="506"/>
      <c r="F86" s="506"/>
      <c r="G86" s="506"/>
      <c r="H86" s="506"/>
    </row>
    <row r="87" spans="4:8">
      <c r="D87" s="506"/>
      <c r="E87" s="506"/>
      <c r="F87" s="506"/>
      <c r="G87" s="506"/>
      <c r="H87" s="506"/>
    </row>
    <row r="88" spans="4:8">
      <c r="D88" s="506"/>
      <c r="E88" s="506"/>
      <c r="F88" s="506"/>
      <c r="G88" s="506"/>
      <c r="H88" s="506"/>
    </row>
    <row r="89" spans="4:8">
      <c r="D89" s="506"/>
      <c r="E89" s="506"/>
      <c r="F89" s="506"/>
      <c r="G89" s="506"/>
      <c r="H89" s="506"/>
    </row>
    <row r="90" spans="4:8">
      <c r="D90" s="506"/>
      <c r="E90" s="506"/>
      <c r="F90" s="506"/>
      <c r="G90" s="506"/>
      <c r="H90" s="506"/>
    </row>
    <row r="91" spans="4:8">
      <c r="D91" s="506"/>
      <c r="E91" s="506"/>
      <c r="F91" s="506"/>
      <c r="G91" s="506"/>
      <c r="H91" s="506"/>
    </row>
    <row r="92" spans="4:8">
      <c r="D92" s="506"/>
      <c r="E92" s="506"/>
      <c r="F92" s="506"/>
      <c r="G92" s="506"/>
      <c r="H92" s="506"/>
    </row>
    <row r="93" spans="4:8">
      <c r="D93" s="506"/>
      <c r="E93" s="506"/>
      <c r="F93" s="506"/>
      <c r="G93" s="506"/>
      <c r="H93" s="506"/>
    </row>
    <row r="94" spans="4:8">
      <c r="D94" s="506"/>
      <c r="E94" s="506"/>
      <c r="F94" s="506"/>
      <c r="G94" s="506"/>
      <c r="H94" s="506"/>
    </row>
    <row r="95" spans="4:8">
      <c r="D95" s="506"/>
      <c r="E95" s="506"/>
      <c r="F95" s="506"/>
      <c r="G95" s="506"/>
      <c r="H95" s="506"/>
    </row>
    <row r="96" spans="4:8">
      <c r="D96" s="506"/>
      <c r="E96" s="506"/>
      <c r="F96" s="506"/>
      <c r="G96" s="506"/>
      <c r="H96" s="506"/>
    </row>
    <row r="97" spans="4:8">
      <c r="D97" s="506"/>
      <c r="E97" s="506"/>
      <c r="F97" s="506"/>
      <c r="G97" s="506"/>
      <c r="H97" s="506"/>
    </row>
    <row r="98" spans="4:8">
      <c r="D98" s="506"/>
      <c r="E98" s="506"/>
      <c r="F98" s="506"/>
      <c r="G98" s="506"/>
      <c r="H98" s="506"/>
    </row>
    <row r="99" spans="4:8">
      <c r="D99" s="506"/>
      <c r="E99" s="506"/>
      <c r="F99" s="506"/>
      <c r="G99" s="506"/>
      <c r="H99" s="506"/>
    </row>
    <row r="100" spans="4:8">
      <c r="D100" s="506"/>
      <c r="E100" s="506"/>
      <c r="F100" s="506"/>
      <c r="G100" s="506"/>
      <c r="H100" s="506"/>
    </row>
    <row r="101" spans="4:8">
      <c r="D101" s="506"/>
      <c r="E101" s="506"/>
      <c r="F101" s="506"/>
      <c r="G101" s="506"/>
      <c r="H101" s="506"/>
    </row>
    <row r="102" spans="4:8">
      <c r="D102" s="506"/>
      <c r="E102" s="506"/>
      <c r="F102" s="506"/>
      <c r="G102" s="506"/>
      <c r="H102" s="506"/>
    </row>
    <row r="103" spans="4:8">
      <c r="D103" s="506"/>
      <c r="E103" s="506"/>
      <c r="F103" s="506"/>
      <c r="G103" s="506"/>
      <c r="H103" s="506"/>
    </row>
    <row r="104" spans="4:8">
      <c r="D104" s="506"/>
      <c r="E104" s="506"/>
      <c r="F104" s="506"/>
      <c r="G104" s="506"/>
      <c r="H104" s="506"/>
    </row>
    <row r="105" spans="4:8">
      <c r="D105" s="506"/>
      <c r="E105" s="506"/>
      <c r="F105" s="506"/>
      <c r="G105" s="506"/>
      <c r="H105" s="506"/>
    </row>
    <row r="106" spans="4:8">
      <c r="D106" s="506"/>
      <c r="E106" s="506"/>
      <c r="F106" s="506"/>
      <c r="G106" s="506"/>
      <c r="H106" s="506"/>
    </row>
    <row r="107" spans="4:8">
      <c r="D107" s="506"/>
      <c r="E107" s="506"/>
      <c r="F107" s="506"/>
      <c r="G107" s="506"/>
      <c r="H107" s="506"/>
    </row>
    <row r="108" spans="4:8">
      <c r="D108" s="506"/>
      <c r="E108" s="506"/>
      <c r="F108" s="506"/>
      <c r="G108" s="506"/>
      <c r="H108" s="506"/>
    </row>
    <row r="109" spans="4:8">
      <c r="D109" s="506"/>
      <c r="E109" s="506"/>
      <c r="F109" s="506"/>
      <c r="G109" s="506"/>
      <c r="H109" s="506"/>
    </row>
    <row r="110" spans="4:8">
      <c r="D110" s="506"/>
      <c r="E110" s="506"/>
      <c r="F110" s="506"/>
      <c r="G110" s="506"/>
      <c r="H110" s="506"/>
    </row>
    <row r="111" spans="4:8">
      <c r="D111" s="506"/>
      <c r="E111" s="506"/>
      <c r="F111" s="506"/>
      <c r="G111" s="506"/>
      <c r="H111" s="506"/>
    </row>
    <row r="112" spans="4:8">
      <c r="D112" s="506"/>
      <c r="E112" s="506"/>
      <c r="F112" s="506"/>
      <c r="G112" s="506"/>
      <c r="H112" s="506"/>
    </row>
    <row r="113" spans="4:8">
      <c r="D113" s="506"/>
      <c r="E113" s="506"/>
      <c r="F113" s="506"/>
      <c r="G113" s="506"/>
      <c r="H113" s="506"/>
    </row>
    <row r="114" spans="4:8">
      <c r="D114" s="506"/>
      <c r="E114" s="506"/>
      <c r="F114" s="506"/>
      <c r="G114" s="506"/>
      <c r="H114" s="506"/>
    </row>
    <row r="115" spans="4:8">
      <c r="D115" s="506"/>
      <c r="E115" s="506"/>
      <c r="F115" s="506"/>
      <c r="G115" s="506"/>
      <c r="H115" s="506"/>
    </row>
    <row r="116" spans="4:8">
      <c r="D116" s="506"/>
      <c r="E116" s="506"/>
      <c r="F116" s="506"/>
      <c r="G116" s="506"/>
      <c r="H116" s="506"/>
    </row>
    <row r="117" spans="4:8">
      <c r="D117" s="506"/>
      <c r="E117" s="506"/>
      <c r="F117" s="506"/>
      <c r="G117" s="506"/>
      <c r="H117" s="506"/>
    </row>
    <row r="118" spans="4:8">
      <c r="D118" s="506"/>
      <c r="E118" s="506"/>
      <c r="F118" s="506"/>
      <c r="G118" s="506"/>
      <c r="H118" s="506"/>
    </row>
    <row r="119" spans="4:8">
      <c r="D119" s="506"/>
      <c r="E119" s="506"/>
      <c r="F119" s="506"/>
      <c r="G119" s="506"/>
      <c r="H119" s="506"/>
    </row>
    <row r="120" spans="4:8">
      <c r="D120" s="506"/>
      <c r="E120" s="506"/>
      <c r="F120" s="506"/>
      <c r="G120" s="506"/>
      <c r="H120" s="506"/>
    </row>
    <row r="121" spans="4:8">
      <c r="D121" s="506"/>
      <c r="E121" s="506"/>
      <c r="F121" s="506"/>
      <c r="G121" s="506"/>
      <c r="H121" s="506"/>
    </row>
    <row r="122" spans="4:8">
      <c r="D122" s="506"/>
      <c r="E122" s="506"/>
      <c r="F122" s="506"/>
      <c r="G122" s="506"/>
      <c r="H122" s="506"/>
    </row>
    <row r="123" spans="4:8">
      <c r="D123" s="506"/>
      <c r="E123" s="506"/>
      <c r="F123" s="506"/>
      <c r="G123" s="506"/>
      <c r="H123" s="506"/>
    </row>
    <row r="124" spans="4:8">
      <c r="D124" s="506"/>
      <c r="E124" s="506"/>
      <c r="F124" s="506"/>
      <c r="G124" s="506"/>
      <c r="H124" s="506"/>
    </row>
  </sheetData>
  <mergeCells count="4">
    <mergeCell ref="A3:C4"/>
    <mergeCell ref="D3:D4"/>
    <mergeCell ref="E3:H3"/>
    <mergeCell ref="A5:C5"/>
  </mergeCells>
  <phoneticPr fontId="20"/>
  <printOptions horizontalCentered="1"/>
  <pageMargins left="0.59055118110236227" right="0.59055118110236227" top="0.70866141732283472" bottom="0.98425196850393704" header="0.51181102362204722" footer="0.51181102362204722"/>
  <pageSetup paperSize="9" orientation="portrait" horizontalDpi="4294967293"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
  <sheetViews>
    <sheetView zoomScaleNormal="100" zoomScaleSheetLayoutView="100" workbookViewId="0"/>
  </sheetViews>
  <sheetFormatPr defaultRowHeight="11.25"/>
  <cols>
    <col min="1" max="1" width="2.33203125" style="1" customWidth="1"/>
    <col min="2" max="2" width="17.5" style="1" customWidth="1"/>
    <col min="3" max="3" width="1.83203125" style="1" customWidth="1"/>
    <col min="4" max="9" width="14.33203125" style="1" customWidth="1"/>
    <col min="10" max="16384" width="9.33203125" style="1"/>
  </cols>
  <sheetData>
    <row r="1" spans="1:9" ht="18" customHeight="1">
      <c r="A1" s="4" t="s">
        <v>379</v>
      </c>
      <c r="E1" s="4"/>
      <c r="F1" s="4"/>
      <c r="G1" s="4"/>
      <c r="H1" s="4"/>
      <c r="I1" s="4"/>
    </row>
    <row r="2" spans="1:9" ht="4.5" customHeight="1">
      <c r="A2" s="4"/>
      <c r="E2" s="4"/>
      <c r="F2" s="4"/>
      <c r="G2" s="4"/>
      <c r="H2" s="4"/>
      <c r="I2" s="4"/>
    </row>
    <row r="3" spans="1:9" s="7" customFormat="1" ht="14.1" customHeight="1" thickBot="1">
      <c r="I3" s="199" t="s">
        <v>25</v>
      </c>
    </row>
    <row r="4" spans="1:9" s="7" customFormat="1" ht="14.1" customHeight="1">
      <c r="A4" s="1724" t="s">
        <v>358</v>
      </c>
      <c r="B4" s="1724"/>
      <c r="C4" s="201"/>
      <c r="D4" s="1807" t="s">
        <v>254</v>
      </c>
      <c r="E4" s="1810" t="s">
        <v>255</v>
      </c>
      <c r="F4" s="1810"/>
      <c r="G4" s="1810"/>
      <c r="H4" s="1810"/>
      <c r="I4" s="1810"/>
    </row>
    <row r="5" spans="1:9" s="7" customFormat="1" ht="14.1" customHeight="1">
      <c r="A5" s="1728"/>
      <c r="B5" s="1728"/>
      <c r="C5" s="203"/>
      <c r="D5" s="1808"/>
      <c r="E5" s="437" t="s">
        <v>8</v>
      </c>
      <c r="F5" s="468" t="s">
        <v>73</v>
      </c>
      <c r="G5" s="468" t="s">
        <v>74</v>
      </c>
      <c r="H5" s="508" t="s">
        <v>75</v>
      </c>
      <c r="I5" s="508" t="s">
        <v>76</v>
      </c>
    </row>
    <row r="6" spans="1:9" s="10" customFormat="1" ht="15" customHeight="1">
      <c r="A6" s="1848" t="s">
        <v>359</v>
      </c>
      <c r="B6" s="1848"/>
      <c r="C6" s="491"/>
      <c r="D6" s="492">
        <v>796</v>
      </c>
      <c r="E6" s="492">
        <f>SUM(F6:I6)</f>
        <v>760</v>
      </c>
      <c r="F6" s="493">
        <f>SUM(F8:F9)</f>
        <v>243</v>
      </c>
      <c r="G6" s="493">
        <f>SUM(G8:G9)</f>
        <v>234</v>
      </c>
      <c r="H6" s="493">
        <f>SUM(H8:H9)</f>
        <v>265</v>
      </c>
      <c r="I6" s="493">
        <f>SUM(I8:I9)</f>
        <v>18</v>
      </c>
    </row>
    <row r="7" spans="1:9" s="7" customFormat="1" ht="6" customHeight="1">
      <c r="B7" s="456"/>
      <c r="C7" s="495"/>
      <c r="D7" s="496"/>
      <c r="E7" s="21"/>
      <c r="F7" s="458"/>
      <c r="G7" s="458"/>
      <c r="H7" s="458"/>
      <c r="I7" s="458"/>
    </row>
    <row r="8" spans="1:9" s="7" customFormat="1" ht="11.25" customHeight="1">
      <c r="B8" s="456" t="s">
        <v>380</v>
      </c>
      <c r="C8" s="495"/>
      <c r="D8" s="21">
        <v>672</v>
      </c>
      <c r="E8" s="21">
        <f>SUM(F8:I8)</f>
        <v>657</v>
      </c>
      <c r="F8" s="458">
        <v>220</v>
      </c>
      <c r="G8" s="458">
        <v>212</v>
      </c>
      <c r="H8" s="458">
        <v>225</v>
      </c>
      <c r="I8" s="458">
        <v>0</v>
      </c>
    </row>
    <row r="9" spans="1:9" s="7" customFormat="1" ht="11.25" customHeight="1">
      <c r="B9" s="29" t="s">
        <v>381</v>
      </c>
      <c r="C9" s="498"/>
      <c r="D9" s="21">
        <v>124</v>
      </c>
      <c r="E9" s="21">
        <f>SUM(F9:I9)</f>
        <v>103</v>
      </c>
      <c r="F9" s="22">
        <v>23</v>
      </c>
      <c r="G9" s="22">
        <v>22</v>
      </c>
      <c r="H9" s="22">
        <v>40</v>
      </c>
      <c r="I9" s="22">
        <v>18</v>
      </c>
    </row>
    <row r="10" spans="1:9" s="7" customFormat="1" ht="3.75" customHeight="1" thickBot="1">
      <c r="A10" s="243"/>
      <c r="B10" s="501"/>
      <c r="C10" s="502"/>
      <c r="D10" s="509"/>
      <c r="E10" s="510"/>
      <c r="F10" s="510"/>
      <c r="G10" s="510"/>
      <c r="H10" s="510"/>
      <c r="I10" s="510"/>
    </row>
    <row r="11" spans="1:9" s="7" customFormat="1" ht="13.5" customHeight="1">
      <c r="A11" s="511" t="s">
        <v>382</v>
      </c>
      <c r="B11" s="482"/>
      <c r="C11" s="482"/>
      <c r="D11" s="482"/>
      <c r="E11" s="482"/>
      <c r="F11" s="482"/>
      <c r="G11" s="482"/>
      <c r="H11" s="482"/>
      <c r="I11" s="482"/>
    </row>
    <row r="12" spans="1:9">
      <c r="A12" s="13"/>
      <c r="B12" s="13"/>
      <c r="C12" s="13"/>
      <c r="D12" s="13"/>
      <c r="E12" s="13"/>
      <c r="F12" s="13"/>
      <c r="G12" s="13"/>
      <c r="H12" s="13"/>
      <c r="I12" s="13"/>
    </row>
  </sheetData>
  <mergeCells count="4">
    <mergeCell ref="A4:B5"/>
    <mergeCell ref="D4:D5"/>
    <mergeCell ref="E4:I4"/>
    <mergeCell ref="A6:B6"/>
  </mergeCells>
  <phoneticPr fontId="20"/>
  <printOptions horizontalCentered="1"/>
  <pageMargins left="0.59055118110236227" right="0.59055118110236227" top="0.70866141732283472" bottom="0.98425196850393704" header="0.51181102362204722" footer="0.51181102362204722"/>
  <pageSetup paperSize="9" orientation="portrait" horizontalDpi="4294967293"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9"/>
  <sheetViews>
    <sheetView zoomScaleNormal="100" zoomScaleSheetLayoutView="130" workbookViewId="0"/>
  </sheetViews>
  <sheetFormatPr defaultRowHeight="13.5"/>
  <cols>
    <col min="1" max="1" width="0.83203125" style="255" customWidth="1"/>
    <col min="2" max="2" width="10" style="254" customWidth="1"/>
    <col min="3" max="3" width="1.1640625" style="254" customWidth="1"/>
    <col min="4" max="4" width="8.33203125" style="254" customWidth="1"/>
    <col min="5" max="5" width="7.83203125" style="254" customWidth="1"/>
    <col min="6" max="6" width="8.33203125" style="254" customWidth="1"/>
    <col min="7" max="7" width="8" style="254" customWidth="1"/>
    <col min="8" max="8" width="7.5" style="254" customWidth="1"/>
    <col min="9" max="9" width="8" style="254" customWidth="1"/>
    <col min="10" max="10" width="0.83203125" style="254" customWidth="1"/>
    <col min="11" max="11" width="10" style="254" customWidth="1"/>
    <col min="12" max="12" width="0.6640625" style="254" customWidth="1"/>
    <col min="13" max="13" width="8.33203125" style="254" customWidth="1"/>
    <col min="14" max="14" width="7.5" style="254" customWidth="1"/>
    <col min="15" max="16" width="8" style="254" customWidth="1"/>
    <col min="17" max="17" width="7.5" style="254" customWidth="1"/>
    <col min="18" max="18" width="8" style="254" customWidth="1"/>
    <col min="19" max="21" width="9.33203125" style="254"/>
    <col min="22" max="22" width="9.33203125" style="255"/>
    <col min="23" max="16384" width="9.33203125" style="254"/>
  </cols>
  <sheetData>
    <row r="1" spans="1:22" ht="18" customHeight="1">
      <c r="A1" s="512" t="s">
        <v>383</v>
      </c>
      <c r="G1" s="513"/>
      <c r="H1" s="255"/>
      <c r="I1" s="255"/>
      <c r="J1" s="255"/>
      <c r="K1" s="255"/>
      <c r="L1" s="255"/>
      <c r="M1" s="255"/>
      <c r="N1" s="255"/>
      <c r="O1" s="255"/>
    </row>
    <row r="2" spans="1:22" ht="4.5" customHeight="1">
      <c r="B2" s="513"/>
      <c r="G2" s="513"/>
      <c r="H2" s="255"/>
      <c r="I2" s="255"/>
      <c r="J2" s="255"/>
      <c r="K2" s="255"/>
      <c r="L2" s="255"/>
      <c r="M2" s="255"/>
      <c r="N2" s="255"/>
      <c r="O2" s="255"/>
    </row>
    <row r="3" spans="1:22" s="262" customFormat="1" ht="11.1" customHeight="1">
      <c r="A3" s="262" t="s">
        <v>384</v>
      </c>
    </row>
    <row r="4" spans="1:22" s="514" customFormat="1" ht="4.5" customHeight="1">
      <c r="B4" s="262"/>
      <c r="D4" s="262"/>
      <c r="V4" s="262"/>
    </row>
    <row r="5" spans="1:22" s="515" customFormat="1" ht="14.1" customHeight="1" thickBot="1">
      <c r="R5" s="516" t="s">
        <v>385</v>
      </c>
    </row>
    <row r="6" spans="1:22" s="520" customFormat="1" ht="15" customHeight="1">
      <c r="A6" s="1853" t="s">
        <v>386</v>
      </c>
      <c r="B6" s="1853"/>
      <c r="C6" s="1854"/>
      <c r="D6" s="1850" t="s">
        <v>387</v>
      </c>
      <c r="E6" s="1852" t="s">
        <v>388</v>
      </c>
      <c r="F6" s="1850" t="s">
        <v>389</v>
      </c>
      <c r="G6" s="1858" t="s">
        <v>390</v>
      </c>
      <c r="H6" s="517" t="s">
        <v>391</v>
      </c>
      <c r="I6" s="519" t="s">
        <v>392</v>
      </c>
      <c r="J6" s="1860" t="s">
        <v>386</v>
      </c>
      <c r="K6" s="1853"/>
      <c r="L6" s="1854"/>
      <c r="M6" s="1850" t="s">
        <v>387</v>
      </c>
      <c r="N6" s="1852" t="s">
        <v>388</v>
      </c>
      <c r="O6" s="1850" t="s">
        <v>389</v>
      </c>
      <c r="P6" s="1850" t="s">
        <v>390</v>
      </c>
      <c r="Q6" s="518" t="s">
        <v>391</v>
      </c>
      <c r="R6" s="519" t="s">
        <v>392</v>
      </c>
    </row>
    <row r="7" spans="1:22" s="520" customFormat="1" ht="15" customHeight="1">
      <c r="A7" s="1855"/>
      <c r="B7" s="1855"/>
      <c r="C7" s="1856"/>
      <c r="D7" s="1857"/>
      <c r="E7" s="1793"/>
      <c r="F7" s="1857"/>
      <c r="G7" s="1859"/>
      <c r="H7" s="521" t="s">
        <v>393</v>
      </c>
      <c r="I7" s="522" t="s">
        <v>394</v>
      </c>
      <c r="J7" s="1861"/>
      <c r="K7" s="1855"/>
      <c r="L7" s="1856"/>
      <c r="M7" s="1851"/>
      <c r="N7" s="1788"/>
      <c r="O7" s="1851"/>
      <c r="P7" s="1851"/>
      <c r="Q7" s="523" t="s">
        <v>393</v>
      </c>
      <c r="R7" s="523" t="s">
        <v>393</v>
      </c>
    </row>
    <row r="8" spans="1:22" s="515" customFormat="1" ht="13.5" customHeight="1">
      <c r="B8" s="524" t="s">
        <v>395</v>
      </c>
      <c r="C8" s="525"/>
      <c r="D8" s="526">
        <v>4555</v>
      </c>
      <c r="E8" s="527">
        <v>59</v>
      </c>
      <c r="F8" s="527">
        <v>2637</v>
      </c>
      <c r="G8" s="527">
        <v>1540</v>
      </c>
      <c r="H8" s="527">
        <v>125</v>
      </c>
      <c r="I8" s="528">
        <v>194</v>
      </c>
      <c r="J8" s="529"/>
      <c r="K8" s="530">
        <v>36</v>
      </c>
      <c r="L8" s="531"/>
      <c r="M8" s="532">
        <v>178</v>
      </c>
      <c r="N8" s="533">
        <v>4</v>
      </c>
      <c r="O8" s="533">
        <v>102</v>
      </c>
      <c r="P8" s="533">
        <v>61</v>
      </c>
      <c r="Q8" s="533">
        <v>0</v>
      </c>
      <c r="R8" s="533">
        <v>11</v>
      </c>
    </row>
    <row r="9" spans="1:22" s="515" customFormat="1" ht="13.5" customHeight="1">
      <c r="B9" s="524" t="s">
        <v>396</v>
      </c>
      <c r="C9" s="525"/>
      <c r="D9" s="526">
        <v>4522</v>
      </c>
      <c r="E9" s="527">
        <v>44</v>
      </c>
      <c r="F9" s="527">
        <v>2607</v>
      </c>
      <c r="G9" s="527">
        <v>1553</v>
      </c>
      <c r="H9" s="527">
        <v>122</v>
      </c>
      <c r="I9" s="528">
        <v>196</v>
      </c>
      <c r="J9" s="529"/>
      <c r="K9" s="534">
        <v>37</v>
      </c>
      <c r="L9" s="531"/>
      <c r="M9" s="535">
        <v>167</v>
      </c>
      <c r="N9" s="536">
        <v>1</v>
      </c>
      <c r="O9" s="536">
        <v>100</v>
      </c>
      <c r="P9" s="536">
        <v>57</v>
      </c>
      <c r="Q9" s="536">
        <v>0</v>
      </c>
      <c r="R9" s="536">
        <v>9</v>
      </c>
    </row>
    <row r="10" spans="1:22" s="515" customFormat="1" ht="13.5" customHeight="1">
      <c r="A10" s="537"/>
      <c r="B10" s="524" t="s">
        <v>397</v>
      </c>
      <c r="C10" s="525"/>
      <c r="D10" s="526">
        <v>4497</v>
      </c>
      <c r="E10" s="527">
        <v>45</v>
      </c>
      <c r="F10" s="527">
        <v>2611</v>
      </c>
      <c r="G10" s="527">
        <v>1517</v>
      </c>
      <c r="H10" s="527">
        <v>123</v>
      </c>
      <c r="I10" s="528">
        <v>201</v>
      </c>
      <c r="J10" s="529"/>
      <c r="K10" s="530">
        <v>38</v>
      </c>
      <c r="L10" s="531"/>
      <c r="M10" s="535">
        <v>159</v>
      </c>
      <c r="N10" s="536">
        <v>1</v>
      </c>
      <c r="O10" s="536">
        <v>98</v>
      </c>
      <c r="P10" s="536">
        <v>51</v>
      </c>
      <c r="Q10" s="536">
        <v>2</v>
      </c>
      <c r="R10" s="536">
        <v>7</v>
      </c>
    </row>
    <row r="11" spans="1:22" s="537" customFormat="1" ht="13.5" customHeight="1">
      <c r="A11" s="515"/>
      <c r="B11" s="524" t="s">
        <v>398</v>
      </c>
      <c r="C11" s="525"/>
      <c r="D11" s="526">
        <v>4530</v>
      </c>
      <c r="E11" s="527">
        <v>50</v>
      </c>
      <c r="F11" s="527">
        <v>2644</v>
      </c>
      <c r="G11" s="527">
        <v>1505</v>
      </c>
      <c r="H11" s="527">
        <v>123</v>
      </c>
      <c r="I11" s="528">
        <v>208</v>
      </c>
      <c r="J11" s="538"/>
      <c r="K11" s="530">
        <v>39</v>
      </c>
      <c r="L11" s="539"/>
      <c r="M11" s="535">
        <v>140</v>
      </c>
      <c r="N11" s="536">
        <v>1</v>
      </c>
      <c r="O11" s="536">
        <v>96</v>
      </c>
      <c r="P11" s="536">
        <v>35</v>
      </c>
      <c r="Q11" s="536">
        <v>2</v>
      </c>
      <c r="R11" s="536">
        <v>6</v>
      </c>
    </row>
    <row r="12" spans="1:22" s="515" customFormat="1" ht="13.5" customHeight="1">
      <c r="B12" s="540" t="s">
        <v>399</v>
      </c>
      <c r="C12" s="541"/>
      <c r="D12" s="542">
        <v>4524</v>
      </c>
      <c r="E12" s="543">
        <v>49</v>
      </c>
      <c r="F12" s="543">
        <v>2639</v>
      </c>
      <c r="G12" s="543">
        <v>1506</v>
      </c>
      <c r="H12" s="543">
        <v>119</v>
      </c>
      <c r="I12" s="544">
        <v>211</v>
      </c>
      <c r="J12" s="545"/>
      <c r="K12" s="546" t="s">
        <v>400</v>
      </c>
      <c r="L12" s="531"/>
      <c r="M12" s="547">
        <v>566</v>
      </c>
      <c r="N12" s="548">
        <v>7</v>
      </c>
      <c r="O12" s="548">
        <v>379</v>
      </c>
      <c r="P12" s="548">
        <v>146</v>
      </c>
      <c r="Q12" s="548">
        <v>13</v>
      </c>
      <c r="R12" s="548">
        <v>21</v>
      </c>
    </row>
    <row r="13" spans="1:22" s="515" customFormat="1" ht="13.5" customHeight="1">
      <c r="B13" s="290"/>
      <c r="C13" s="525"/>
      <c r="D13" s="535"/>
      <c r="E13" s="536"/>
      <c r="F13" s="536"/>
      <c r="G13" s="536"/>
      <c r="H13" s="536"/>
      <c r="I13" s="549"/>
      <c r="J13" s="545"/>
      <c r="K13" s="530">
        <v>40</v>
      </c>
      <c r="L13" s="531"/>
      <c r="M13" s="535">
        <v>134</v>
      </c>
      <c r="N13" s="536">
        <v>2</v>
      </c>
      <c r="O13" s="536">
        <v>94</v>
      </c>
      <c r="P13" s="536">
        <v>29</v>
      </c>
      <c r="Q13" s="536">
        <v>4</v>
      </c>
      <c r="R13" s="536">
        <v>5</v>
      </c>
    </row>
    <row r="14" spans="1:22" s="515" customFormat="1" ht="13.5" customHeight="1">
      <c r="B14" s="266" t="s">
        <v>401</v>
      </c>
      <c r="C14" s="525"/>
      <c r="D14" s="535">
        <v>1977</v>
      </c>
      <c r="E14" s="536">
        <v>1</v>
      </c>
      <c r="F14" s="536">
        <v>1003</v>
      </c>
      <c r="G14" s="536">
        <v>802</v>
      </c>
      <c r="H14" s="536">
        <v>88</v>
      </c>
      <c r="I14" s="549">
        <v>83</v>
      </c>
      <c r="J14" s="545"/>
      <c r="K14" s="530">
        <v>41</v>
      </c>
      <c r="L14" s="531"/>
      <c r="M14" s="535">
        <v>125</v>
      </c>
      <c r="N14" s="536">
        <v>0</v>
      </c>
      <c r="O14" s="536">
        <v>78</v>
      </c>
      <c r="P14" s="536">
        <v>43</v>
      </c>
      <c r="Q14" s="536">
        <v>1</v>
      </c>
      <c r="R14" s="536">
        <v>3</v>
      </c>
    </row>
    <row r="15" spans="1:22" s="515" customFormat="1" ht="13.5" customHeight="1">
      <c r="B15" s="266" t="s">
        <v>402</v>
      </c>
      <c r="C15" s="525"/>
      <c r="D15" s="535">
        <v>2547</v>
      </c>
      <c r="E15" s="536">
        <v>48</v>
      </c>
      <c r="F15" s="536">
        <v>1636</v>
      </c>
      <c r="G15" s="536">
        <v>704</v>
      </c>
      <c r="H15" s="536">
        <v>31</v>
      </c>
      <c r="I15" s="549">
        <v>128</v>
      </c>
      <c r="J15" s="545"/>
      <c r="K15" s="530">
        <v>42</v>
      </c>
      <c r="L15" s="531"/>
      <c r="M15" s="535">
        <v>104</v>
      </c>
      <c r="N15" s="536">
        <v>1</v>
      </c>
      <c r="O15" s="536">
        <v>72</v>
      </c>
      <c r="P15" s="536">
        <v>24</v>
      </c>
      <c r="Q15" s="536">
        <v>2</v>
      </c>
      <c r="R15" s="536">
        <v>5</v>
      </c>
    </row>
    <row r="16" spans="1:22" s="515" customFormat="1" ht="13.5" customHeight="1">
      <c r="B16" s="283" t="s">
        <v>403</v>
      </c>
      <c r="C16" s="541"/>
      <c r="D16" s="547">
        <v>0</v>
      </c>
      <c r="E16" s="548">
        <v>0</v>
      </c>
      <c r="F16" s="548">
        <v>0</v>
      </c>
      <c r="G16" s="548">
        <v>0</v>
      </c>
      <c r="H16" s="548">
        <v>0</v>
      </c>
      <c r="I16" s="550">
        <v>0</v>
      </c>
      <c r="J16" s="545"/>
      <c r="K16" s="530">
        <v>43</v>
      </c>
      <c r="L16" s="531"/>
      <c r="M16" s="535">
        <v>100</v>
      </c>
      <c r="N16" s="536">
        <v>2</v>
      </c>
      <c r="O16" s="536">
        <v>67</v>
      </c>
      <c r="P16" s="536">
        <v>25</v>
      </c>
      <c r="Q16" s="536">
        <v>4</v>
      </c>
      <c r="R16" s="536">
        <v>2</v>
      </c>
    </row>
    <row r="17" spans="2:18" s="515" customFormat="1" ht="13.5" customHeight="1">
      <c r="B17" s="283" t="s">
        <v>404</v>
      </c>
      <c r="C17" s="541"/>
      <c r="D17" s="547">
        <v>179</v>
      </c>
      <c r="E17" s="548">
        <v>3</v>
      </c>
      <c r="F17" s="548">
        <v>89</v>
      </c>
      <c r="G17" s="548">
        <v>69</v>
      </c>
      <c r="H17" s="548">
        <v>4</v>
      </c>
      <c r="I17" s="550">
        <v>14</v>
      </c>
      <c r="J17" s="545"/>
      <c r="K17" s="530">
        <v>44</v>
      </c>
      <c r="L17" s="539"/>
      <c r="M17" s="535">
        <v>103</v>
      </c>
      <c r="N17" s="536">
        <v>2</v>
      </c>
      <c r="O17" s="536">
        <v>68</v>
      </c>
      <c r="P17" s="536">
        <v>25</v>
      </c>
      <c r="Q17" s="536">
        <v>2</v>
      </c>
      <c r="R17" s="536">
        <v>6</v>
      </c>
    </row>
    <row r="18" spans="2:18" s="515" customFormat="1" ht="13.5" customHeight="1">
      <c r="B18" s="268">
        <v>20</v>
      </c>
      <c r="C18" s="525"/>
      <c r="D18" s="535">
        <v>0</v>
      </c>
      <c r="E18" s="536">
        <v>0</v>
      </c>
      <c r="F18" s="536">
        <v>0</v>
      </c>
      <c r="G18" s="536">
        <v>0</v>
      </c>
      <c r="H18" s="536">
        <v>0</v>
      </c>
      <c r="I18" s="549">
        <v>0</v>
      </c>
      <c r="J18" s="545"/>
      <c r="K18" s="546" t="s">
        <v>405</v>
      </c>
      <c r="L18" s="531"/>
      <c r="M18" s="547">
        <v>374</v>
      </c>
      <c r="N18" s="548">
        <v>9</v>
      </c>
      <c r="O18" s="548">
        <v>238</v>
      </c>
      <c r="P18" s="548">
        <v>107</v>
      </c>
      <c r="Q18" s="548">
        <v>9</v>
      </c>
      <c r="R18" s="548">
        <v>11</v>
      </c>
    </row>
    <row r="19" spans="2:18" s="515" customFormat="1" ht="13.5" customHeight="1">
      <c r="B19" s="268">
        <v>21</v>
      </c>
      <c r="C19" s="525"/>
      <c r="D19" s="535">
        <v>5</v>
      </c>
      <c r="E19" s="536">
        <v>0</v>
      </c>
      <c r="F19" s="536">
        <v>2</v>
      </c>
      <c r="G19" s="536">
        <v>2</v>
      </c>
      <c r="H19" s="536">
        <v>0</v>
      </c>
      <c r="I19" s="549">
        <v>1</v>
      </c>
      <c r="J19" s="545"/>
      <c r="K19" s="530">
        <v>45</v>
      </c>
      <c r="L19" s="531"/>
      <c r="M19" s="535">
        <v>79</v>
      </c>
      <c r="N19" s="536">
        <v>0</v>
      </c>
      <c r="O19" s="536">
        <v>53</v>
      </c>
      <c r="P19" s="536">
        <v>24</v>
      </c>
      <c r="Q19" s="536">
        <v>1</v>
      </c>
      <c r="R19" s="536">
        <v>1</v>
      </c>
    </row>
    <row r="20" spans="2:18" s="515" customFormat="1" ht="13.5" customHeight="1">
      <c r="B20" s="268">
        <v>22</v>
      </c>
      <c r="C20" s="525"/>
      <c r="D20" s="535">
        <v>1</v>
      </c>
      <c r="E20" s="536">
        <v>0</v>
      </c>
      <c r="F20" s="536">
        <v>0</v>
      </c>
      <c r="G20" s="536">
        <v>0</v>
      </c>
      <c r="H20" s="536">
        <v>1</v>
      </c>
      <c r="I20" s="549">
        <v>0</v>
      </c>
      <c r="J20" s="545">
        <v>0</v>
      </c>
      <c r="K20" s="530">
        <v>46</v>
      </c>
      <c r="L20" s="531"/>
      <c r="M20" s="535">
        <v>74</v>
      </c>
      <c r="N20" s="536">
        <v>2</v>
      </c>
      <c r="O20" s="536">
        <v>48</v>
      </c>
      <c r="P20" s="536">
        <v>20</v>
      </c>
      <c r="Q20" s="536">
        <v>0</v>
      </c>
      <c r="R20" s="536">
        <v>4</v>
      </c>
    </row>
    <row r="21" spans="2:18" s="515" customFormat="1" ht="13.5" customHeight="1">
      <c r="B21" s="268">
        <v>23</v>
      </c>
      <c r="C21" s="525"/>
      <c r="D21" s="535">
        <v>86</v>
      </c>
      <c r="E21" s="536">
        <v>1</v>
      </c>
      <c r="F21" s="536">
        <v>36</v>
      </c>
      <c r="G21" s="536">
        <v>42</v>
      </c>
      <c r="H21" s="536">
        <v>1</v>
      </c>
      <c r="I21" s="549">
        <v>6</v>
      </c>
      <c r="J21" s="545"/>
      <c r="K21" s="530">
        <v>47</v>
      </c>
      <c r="L21" s="531"/>
      <c r="M21" s="535">
        <v>81</v>
      </c>
      <c r="N21" s="536">
        <v>1</v>
      </c>
      <c r="O21" s="536">
        <v>51</v>
      </c>
      <c r="P21" s="536">
        <v>22</v>
      </c>
      <c r="Q21" s="536">
        <v>4</v>
      </c>
      <c r="R21" s="536">
        <v>3</v>
      </c>
    </row>
    <row r="22" spans="2:18" s="515" customFormat="1" ht="13.5" customHeight="1">
      <c r="B22" s="268">
        <v>24</v>
      </c>
      <c r="C22" s="525"/>
      <c r="D22" s="535">
        <v>87</v>
      </c>
      <c r="E22" s="536">
        <v>2</v>
      </c>
      <c r="F22" s="536">
        <v>51</v>
      </c>
      <c r="G22" s="536">
        <v>25</v>
      </c>
      <c r="H22" s="536">
        <v>2</v>
      </c>
      <c r="I22" s="549">
        <v>7</v>
      </c>
      <c r="J22" s="545"/>
      <c r="K22" s="530">
        <v>48</v>
      </c>
      <c r="L22" s="531"/>
      <c r="M22" s="535">
        <v>77</v>
      </c>
      <c r="N22" s="536">
        <v>1</v>
      </c>
      <c r="O22" s="536">
        <v>49</v>
      </c>
      <c r="P22" s="536">
        <v>23</v>
      </c>
      <c r="Q22" s="536">
        <v>2</v>
      </c>
      <c r="R22" s="536">
        <v>2</v>
      </c>
    </row>
    <row r="23" spans="2:18" s="515" customFormat="1" ht="13.5" customHeight="1">
      <c r="B23" s="283" t="s">
        <v>406</v>
      </c>
      <c r="C23" s="541"/>
      <c r="D23" s="547">
        <v>656</v>
      </c>
      <c r="E23" s="548">
        <v>3</v>
      </c>
      <c r="F23" s="548">
        <v>371</v>
      </c>
      <c r="G23" s="548">
        <v>237</v>
      </c>
      <c r="H23" s="548">
        <v>11</v>
      </c>
      <c r="I23" s="550">
        <v>34</v>
      </c>
      <c r="J23" s="545"/>
      <c r="K23" s="530">
        <v>49</v>
      </c>
      <c r="L23" s="539"/>
      <c r="M23" s="535">
        <v>63</v>
      </c>
      <c r="N23" s="536">
        <v>5</v>
      </c>
      <c r="O23" s="536">
        <v>37</v>
      </c>
      <c r="P23" s="536">
        <v>18</v>
      </c>
      <c r="Q23" s="536">
        <v>2</v>
      </c>
      <c r="R23" s="536">
        <v>1</v>
      </c>
    </row>
    <row r="24" spans="2:18" s="515" customFormat="1" ht="13.5" customHeight="1">
      <c r="B24" s="268">
        <v>25</v>
      </c>
      <c r="C24" s="525"/>
      <c r="D24" s="535">
        <v>88</v>
      </c>
      <c r="E24" s="536">
        <v>1</v>
      </c>
      <c r="F24" s="536">
        <v>51</v>
      </c>
      <c r="G24" s="536">
        <v>30</v>
      </c>
      <c r="H24" s="536">
        <v>1</v>
      </c>
      <c r="I24" s="549">
        <v>5</v>
      </c>
      <c r="J24" s="545"/>
      <c r="K24" s="546" t="s">
        <v>407</v>
      </c>
      <c r="L24" s="531"/>
      <c r="M24" s="547">
        <v>253</v>
      </c>
      <c r="N24" s="548">
        <v>6</v>
      </c>
      <c r="O24" s="548">
        <v>136</v>
      </c>
      <c r="P24" s="548">
        <v>77</v>
      </c>
      <c r="Q24" s="548">
        <v>17</v>
      </c>
      <c r="R24" s="548">
        <v>17</v>
      </c>
    </row>
    <row r="25" spans="2:18" s="515" customFormat="1" ht="13.5" customHeight="1">
      <c r="B25" s="268">
        <v>26</v>
      </c>
      <c r="C25" s="525"/>
      <c r="D25" s="535">
        <v>131</v>
      </c>
      <c r="E25" s="536">
        <v>1</v>
      </c>
      <c r="F25" s="536">
        <v>76</v>
      </c>
      <c r="G25" s="536">
        <v>46</v>
      </c>
      <c r="H25" s="536">
        <v>4</v>
      </c>
      <c r="I25" s="549">
        <v>4</v>
      </c>
      <c r="J25" s="545"/>
      <c r="K25" s="530">
        <v>50</v>
      </c>
      <c r="L25" s="531"/>
      <c r="M25" s="535">
        <v>69</v>
      </c>
      <c r="N25" s="536">
        <v>1</v>
      </c>
      <c r="O25" s="536">
        <v>39</v>
      </c>
      <c r="P25" s="536">
        <v>17</v>
      </c>
      <c r="Q25" s="536">
        <v>8</v>
      </c>
      <c r="R25" s="536">
        <v>4</v>
      </c>
    </row>
    <row r="26" spans="2:18" s="515" customFormat="1" ht="13.5" customHeight="1">
      <c r="B26" s="268">
        <v>27</v>
      </c>
      <c r="C26" s="525"/>
      <c r="D26" s="535">
        <v>128</v>
      </c>
      <c r="E26" s="536">
        <v>1</v>
      </c>
      <c r="F26" s="536">
        <v>83</v>
      </c>
      <c r="G26" s="536">
        <v>37</v>
      </c>
      <c r="H26" s="536">
        <v>0</v>
      </c>
      <c r="I26" s="549">
        <v>7</v>
      </c>
      <c r="J26" s="545"/>
      <c r="K26" s="530">
        <v>51</v>
      </c>
      <c r="L26" s="531"/>
      <c r="M26" s="535">
        <v>56</v>
      </c>
      <c r="N26" s="536">
        <v>2</v>
      </c>
      <c r="O26" s="536">
        <v>26</v>
      </c>
      <c r="P26" s="536">
        <v>21</v>
      </c>
      <c r="Q26" s="536">
        <v>5</v>
      </c>
      <c r="R26" s="536">
        <v>2</v>
      </c>
    </row>
    <row r="27" spans="2:18" s="515" customFormat="1" ht="13.5" customHeight="1">
      <c r="B27" s="268">
        <v>28</v>
      </c>
      <c r="C27" s="525"/>
      <c r="D27" s="535">
        <v>138</v>
      </c>
      <c r="E27" s="536">
        <v>0</v>
      </c>
      <c r="F27" s="536">
        <v>78</v>
      </c>
      <c r="G27" s="536">
        <v>49</v>
      </c>
      <c r="H27" s="536">
        <v>3</v>
      </c>
      <c r="I27" s="549">
        <v>8</v>
      </c>
      <c r="J27" s="545"/>
      <c r="K27" s="530">
        <v>52</v>
      </c>
      <c r="L27" s="531"/>
      <c r="M27" s="535">
        <v>46</v>
      </c>
      <c r="N27" s="536">
        <v>2</v>
      </c>
      <c r="O27" s="536">
        <v>27</v>
      </c>
      <c r="P27" s="536">
        <v>14</v>
      </c>
      <c r="Q27" s="536">
        <v>0</v>
      </c>
      <c r="R27" s="536">
        <v>3</v>
      </c>
    </row>
    <row r="28" spans="2:18" s="515" customFormat="1" ht="13.5" customHeight="1">
      <c r="B28" s="268">
        <v>29</v>
      </c>
      <c r="C28" s="525"/>
      <c r="D28" s="535">
        <v>171</v>
      </c>
      <c r="E28" s="536">
        <v>0</v>
      </c>
      <c r="F28" s="536">
        <v>83</v>
      </c>
      <c r="G28" s="536">
        <v>75</v>
      </c>
      <c r="H28" s="536">
        <v>3</v>
      </c>
      <c r="I28" s="549">
        <v>10</v>
      </c>
      <c r="J28" s="545"/>
      <c r="K28" s="530">
        <v>53</v>
      </c>
      <c r="L28" s="531"/>
      <c r="M28" s="535">
        <v>45</v>
      </c>
      <c r="N28" s="536">
        <v>0</v>
      </c>
      <c r="O28" s="536">
        <v>26</v>
      </c>
      <c r="P28" s="536">
        <v>13</v>
      </c>
      <c r="Q28" s="536">
        <v>2</v>
      </c>
      <c r="R28" s="536">
        <v>4</v>
      </c>
    </row>
    <row r="29" spans="2:18" s="515" customFormat="1" ht="13.5" customHeight="1">
      <c r="B29" s="283" t="s">
        <v>408</v>
      </c>
      <c r="C29" s="541"/>
      <c r="D29" s="547">
        <v>955</v>
      </c>
      <c r="E29" s="548">
        <v>3</v>
      </c>
      <c r="F29" s="548">
        <v>578</v>
      </c>
      <c r="G29" s="548">
        <v>325</v>
      </c>
      <c r="H29" s="548">
        <v>8</v>
      </c>
      <c r="I29" s="550">
        <v>41</v>
      </c>
      <c r="J29" s="545"/>
      <c r="K29" s="530">
        <v>54</v>
      </c>
      <c r="L29" s="539"/>
      <c r="M29" s="535">
        <v>37</v>
      </c>
      <c r="N29" s="536">
        <v>1</v>
      </c>
      <c r="O29" s="536">
        <v>18</v>
      </c>
      <c r="P29" s="536">
        <v>12</v>
      </c>
      <c r="Q29" s="536">
        <v>2</v>
      </c>
      <c r="R29" s="536">
        <v>4</v>
      </c>
    </row>
    <row r="30" spans="2:18" s="515" customFormat="1" ht="13.5" customHeight="1">
      <c r="B30" s="268">
        <v>30</v>
      </c>
      <c r="C30" s="525"/>
      <c r="D30" s="535">
        <v>186</v>
      </c>
      <c r="E30" s="536">
        <v>0</v>
      </c>
      <c r="F30" s="536">
        <v>104</v>
      </c>
      <c r="G30" s="536">
        <v>71</v>
      </c>
      <c r="H30" s="536">
        <v>2</v>
      </c>
      <c r="I30" s="549">
        <v>9</v>
      </c>
      <c r="J30" s="545"/>
      <c r="K30" s="546" t="s">
        <v>409</v>
      </c>
      <c r="L30" s="531"/>
      <c r="M30" s="547">
        <v>215</v>
      </c>
      <c r="N30" s="548">
        <v>4</v>
      </c>
      <c r="O30" s="548">
        <v>101</v>
      </c>
      <c r="P30" s="548">
        <v>78</v>
      </c>
      <c r="Q30" s="548">
        <v>16</v>
      </c>
      <c r="R30" s="548">
        <v>16</v>
      </c>
    </row>
    <row r="31" spans="2:18" s="515" customFormat="1" ht="13.5" customHeight="1">
      <c r="B31" s="268">
        <v>31</v>
      </c>
      <c r="C31" s="525"/>
      <c r="D31" s="535">
        <v>166</v>
      </c>
      <c r="E31" s="536">
        <v>1</v>
      </c>
      <c r="F31" s="536">
        <v>95</v>
      </c>
      <c r="G31" s="536">
        <v>63</v>
      </c>
      <c r="H31" s="536">
        <v>1</v>
      </c>
      <c r="I31" s="549">
        <v>6</v>
      </c>
      <c r="J31" s="545"/>
      <c r="K31" s="530">
        <v>55</v>
      </c>
      <c r="L31" s="531"/>
      <c r="M31" s="535">
        <v>45</v>
      </c>
      <c r="N31" s="536">
        <v>1</v>
      </c>
      <c r="O31" s="536">
        <v>19</v>
      </c>
      <c r="P31" s="536">
        <v>20</v>
      </c>
      <c r="Q31" s="536">
        <v>3</v>
      </c>
      <c r="R31" s="536">
        <v>2</v>
      </c>
    </row>
    <row r="32" spans="2:18" s="515" customFormat="1" ht="13.5" customHeight="1">
      <c r="B32" s="268">
        <v>32</v>
      </c>
      <c r="C32" s="525"/>
      <c r="D32" s="535">
        <v>198</v>
      </c>
      <c r="E32" s="536">
        <v>0</v>
      </c>
      <c r="F32" s="536">
        <v>128</v>
      </c>
      <c r="G32" s="536">
        <v>60</v>
      </c>
      <c r="H32" s="536">
        <v>1</v>
      </c>
      <c r="I32" s="549">
        <v>9</v>
      </c>
      <c r="J32" s="545"/>
      <c r="K32" s="530">
        <v>56</v>
      </c>
      <c r="L32" s="531"/>
      <c r="M32" s="535">
        <v>38</v>
      </c>
      <c r="N32" s="536">
        <v>0</v>
      </c>
      <c r="O32" s="536">
        <v>19</v>
      </c>
      <c r="P32" s="536">
        <v>12</v>
      </c>
      <c r="Q32" s="536">
        <v>5</v>
      </c>
      <c r="R32" s="536">
        <v>2</v>
      </c>
    </row>
    <row r="33" spans="1:21" s="515" customFormat="1" ht="13.5" customHeight="1">
      <c r="B33" s="268">
        <v>33</v>
      </c>
      <c r="C33" s="525"/>
      <c r="D33" s="535">
        <v>203</v>
      </c>
      <c r="E33" s="536">
        <v>0</v>
      </c>
      <c r="F33" s="536">
        <v>138</v>
      </c>
      <c r="G33" s="536">
        <v>53</v>
      </c>
      <c r="H33" s="536">
        <v>1</v>
      </c>
      <c r="I33" s="549">
        <v>11</v>
      </c>
      <c r="J33" s="545"/>
      <c r="K33" s="530">
        <v>57</v>
      </c>
      <c r="L33" s="531"/>
      <c r="M33" s="535">
        <v>33</v>
      </c>
      <c r="N33" s="536">
        <v>2</v>
      </c>
      <c r="O33" s="536">
        <v>14</v>
      </c>
      <c r="P33" s="536">
        <v>11</v>
      </c>
      <c r="Q33" s="536">
        <v>1</v>
      </c>
      <c r="R33" s="536">
        <v>5</v>
      </c>
    </row>
    <row r="34" spans="1:21" s="515" customFormat="1" ht="13.5" customHeight="1">
      <c r="B34" s="268">
        <v>34</v>
      </c>
      <c r="C34" s="525"/>
      <c r="D34" s="535">
        <v>202</v>
      </c>
      <c r="E34" s="536">
        <v>2</v>
      </c>
      <c r="F34" s="536">
        <v>113</v>
      </c>
      <c r="G34" s="536">
        <v>78</v>
      </c>
      <c r="H34" s="536">
        <v>3</v>
      </c>
      <c r="I34" s="549">
        <v>6</v>
      </c>
      <c r="J34" s="545"/>
      <c r="K34" s="530">
        <v>58</v>
      </c>
      <c r="L34" s="531"/>
      <c r="M34" s="535">
        <v>49</v>
      </c>
      <c r="N34" s="536">
        <v>1</v>
      </c>
      <c r="O34" s="536">
        <v>20</v>
      </c>
      <c r="P34" s="536">
        <v>22</v>
      </c>
      <c r="Q34" s="536">
        <v>2</v>
      </c>
      <c r="R34" s="536">
        <v>4</v>
      </c>
    </row>
    <row r="35" spans="1:21" s="515" customFormat="1" ht="13.5" customHeight="1">
      <c r="B35" s="283" t="s">
        <v>410</v>
      </c>
      <c r="C35" s="525"/>
      <c r="D35" s="547">
        <v>852</v>
      </c>
      <c r="E35" s="548">
        <v>8</v>
      </c>
      <c r="F35" s="548">
        <v>534</v>
      </c>
      <c r="G35" s="548">
        <v>266</v>
      </c>
      <c r="H35" s="548">
        <v>6</v>
      </c>
      <c r="I35" s="550">
        <v>38</v>
      </c>
      <c r="J35" s="545"/>
      <c r="K35" s="530">
        <v>59</v>
      </c>
      <c r="L35" s="531"/>
      <c r="M35" s="535">
        <v>50</v>
      </c>
      <c r="N35" s="536">
        <v>0</v>
      </c>
      <c r="O35" s="536">
        <v>29</v>
      </c>
      <c r="P35" s="536">
        <v>13</v>
      </c>
      <c r="Q35" s="536">
        <v>5</v>
      </c>
      <c r="R35" s="536">
        <v>3</v>
      </c>
    </row>
    <row r="36" spans="1:21" s="515" customFormat="1" ht="11.25">
      <c r="A36" s="551"/>
      <c r="B36" s="268">
        <v>35</v>
      </c>
      <c r="C36" s="541"/>
      <c r="D36" s="535">
        <v>208</v>
      </c>
      <c r="E36" s="536">
        <v>1</v>
      </c>
      <c r="F36" s="536">
        <v>138</v>
      </c>
      <c r="G36" s="536">
        <v>62</v>
      </c>
      <c r="H36" s="536">
        <v>2</v>
      </c>
      <c r="I36" s="549">
        <v>5</v>
      </c>
      <c r="J36" s="545"/>
      <c r="K36" s="546" t="s">
        <v>411</v>
      </c>
      <c r="L36" s="539"/>
      <c r="M36" s="547">
        <v>474</v>
      </c>
      <c r="N36" s="548">
        <v>6</v>
      </c>
      <c r="O36" s="548">
        <v>213</v>
      </c>
      <c r="P36" s="548">
        <v>201</v>
      </c>
      <c r="Q36" s="548">
        <v>35</v>
      </c>
      <c r="R36" s="548">
        <v>19</v>
      </c>
      <c r="U36" s="551"/>
    </row>
    <row r="37" spans="1:21" s="515" customFormat="1" ht="3" customHeight="1" thickBot="1">
      <c r="A37" s="551"/>
      <c r="B37" s="552"/>
      <c r="C37" s="553"/>
      <c r="D37" s="554"/>
      <c r="E37" s="555"/>
      <c r="F37" s="555"/>
      <c r="G37" s="555"/>
      <c r="H37" s="555"/>
      <c r="I37" s="556"/>
      <c r="J37" s="557"/>
      <c r="K37" s="558"/>
      <c r="L37" s="559"/>
      <c r="M37" s="560"/>
      <c r="N37" s="561"/>
      <c r="O37" s="561"/>
      <c r="P37" s="561"/>
      <c r="Q37" s="561"/>
      <c r="R37" s="561"/>
    </row>
    <row r="38" spans="1:21">
      <c r="A38" s="562" t="s">
        <v>412</v>
      </c>
      <c r="B38" s="563"/>
      <c r="C38" s="564"/>
      <c r="D38" s="565"/>
      <c r="E38" s="566"/>
      <c r="F38" s="566"/>
      <c r="G38" s="566"/>
      <c r="H38" s="566"/>
      <c r="I38" s="566"/>
    </row>
    <row r="39" spans="1:21">
      <c r="N39" s="567"/>
    </row>
  </sheetData>
  <mergeCells count="10">
    <mergeCell ref="M6:M7"/>
    <mergeCell ref="N6:N7"/>
    <mergeCell ref="O6:O7"/>
    <mergeCell ref="P6:P7"/>
    <mergeCell ref="A6:C7"/>
    <mergeCell ref="D6:D7"/>
    <mergeCell ref="E6:E7"/>
    <mergeCell ref="F6:F7"/>
    <mergeCell ref="G6:G7"/>
    <mergeCell ref="J6:L7"/>
  </mergeCells>
  <phoneticPr fontId="20"/>
  <conditionalFormatting sqref="D12:I12">
    <cfRule type="containsBlanks" dxfId="368" priority="4" stopIfTrue="1">
      <formula>LEN(TRIM(D12))=0</formula>
    </cfRule>
  </conditionalFormatting>
  <conditionalFormatting sqref="D14:I36">
    <cfRule type="containsBlanks" dxfId="367" priority="3" stopIfTrue="1">
      <formula>LEN(TRIM(D14))=0</formula>
    </cfRule>
  </conditionalFormatting>
  <conditionalFormatting sqref="M8:R36">
    <cfRule type="containsBlanks" dxfId="366" priority="2" stopIfTrue="1">
      <formula>LEN(TRIM(M8))=0</formula>
    </cfRule>
  </conditionalFormatting>
  <conditionalFormatting sqref="D11:I11">
    <cfRule type="containsBlanks" dxfId="365" priority="1" stopIfTrue="1">
      <formula>LEN(TRIM(D11))=0</formula>
    </cfRule>
  </conditionalFormatting>
  <pageMargins left="0.59055118110236227" right="0.59055118110236227" top="0.70866141732283472" bottom="0.78740157480314965" header="0.51181102362204722" footer="0.51181102362204722"/>
  <pageSetup paperSize="9" scale="93" orientation="portrait" horizontalDpi="4294967293" r:id="rId1"/>
  <headerFooter alignWithMargins="0"/>
  <rowBreaks count="1" manualBreakCount="1">
    <brk id="38" max="16383" man="1"/>
  </rowBreaks>
  <colBreaks count="1" manualBreakCount="1">
    <brk id="18" max="1048575" man="1"/>
  </col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3"/>
  <sheetViews>
    <sheetView zoomScaleNormal="100" zoomScaleSheetLayoutView="100" workbookViewId="0"/>
  </sheetViews>
  <sheetFormatPr defaultRowHeight="13.5"/>
  <cols>
    <col min="1" max="1" width="3.83203125" style="571" customWidth="1"/>
    <col min="2" max="2" width="1.33203125" style="571" customWidth="1"/>
    <col min="3" max="3" width="12.5" style="570" customWidth="1"/>
    <col min="4" max="4" width="0.83203125" style="570" customWidth="1"/>
    <col min="5" max="9" width="20" style="570" customWidth="1"/>
    <col min="10" max="10" width="9.33203125" style="570"/>
    <col min="11" max="11" width="9.33203125" style="571"/>
    <col min="12" max="16384" width="9.33203125" style="570"/>
  </cols>
  <sheetData>
    <row r="1" spans="1:11" ht="18" customHeight="1">
      <c r="A1" s="568" t="s">
        <v>413</v>
      </c>
      <c r="B1" s="569"/>
      <c r="F1" s="569"/>
      <c r="G1" s="569"/>
      <c r="H1" s="569"/>
    </row>
    <row r="2" spans="1:11" ht="6.75" customHeight="1">
      <c r="A2" s="572"/>
      <c r="B2" s="572"/>
    </row>
    <row r="3" spans="1:11" s="571" customFormat="1" ht="11.1" customHeight="1">
      <c r="A3" s="573"/>
      <c r="C3" s="1862" t="s">
        <v>414</v>
      </c>
      <c r="D3" s="1862"/>
      <c r="E3" s="1862"/>
      <c r="F3" s="1862"/>
      <c r="G3" s="1862"/>
      <c r="H3" s="1862"/>
      <c r="I3" s="1862"/>
    </row>
    <row r="4" spans="1:11" ht="6.75" customHeight="1">
      <c r="C4" s="575"/>
      <c r="E4" s="574"/>
    </row>
    <row r="5" spans="1:11" s="576" customFormat="1" ht="14.1" customHeight="1" thickBot="1">
      <c r="A5" s="576" t="s">
        <v>415</v>
      </c>
      <c r="I5" s="577" t="s">
        <v>416</v>
      </c>
    </row>
    <row r="6" spans="1:11" s="584" customFormat="1" ht="15.75" customHeight="1">
      <c r="A6" s="1863" t="s">
        <v>184</v>
      </c>
      <c r="B6" s="1863"/>
      <c r="C6" s="1863"/>
      <c r="D6" s="579"/>
      <c r="E6" s="1865" t="s">
        <v>417</v>
      </c>
      <c r="F6" s="579"/>
      <c r="G6" s="1867" t="s">
        <v>418</v>
      </c>
      <c r="H6" s="1865" t="s">
        <v>419</v>
      </c>
      <c r="I6" s="1865" t="s">
        <v>420</v>
      </c>
      <c r="J6" s="582"/>
      <c r="K6" s="583"/>
    </row>
    <row r="7" spans="1:11" s="584" customFormat="1" ht="15.75" customHeight="1">
      <c r="A7" s="1864"/>
      <c r="B7" s="1864"/>
      <c r="C7" s="1864"/>
      <c r="D7" s="586"/>
      <c r="E7" s="1866"/>
      <c r="F7" s="588" t="s">
        <v>421</v>
      </c>
      <c r="G7" s="1868"/>
      <c r="H7" s="1866"/>
      <c r="I7" s="1866"/>
      <c r="J7" s="582"/>
      <c r="K7" s="583"/>
    </row>
    <row r="8" spans="1:11" s="593" customFormat="1" ht="14.25" customHeight="1">
      <c r="A8" s="1870" t="s">
        <v>422</v>
      </c>
      <c r="B8" s="1870"/>
      <c r="C8" s="1870"/>
      <c r="D8" s="590"/>
      <c r="E8" s="591">
        <v>2792380</v>
      </c>
      <c r="F8" s="592">
        <v>1369360</v>
      </c>
      <c r="G8" s="592">
        <v>823543</v>
      </c>
      <c r="H8" s="592">
        <v>117304</v>
      </c>
      <c r="I8" s="592">
        <v>136</v>
      </c>
    </row>
    <row r="9" spans="1:11" s="576" customFormat="1" ht="14.25" customHeight="1">
      <c r="A9" s="1870" t="s">
        <v>423</v>
      </c>
      <c r="B9" s="1870"/>
      <c r="C9" s="1870"/>
      <c r="D9" s="590"/>
      <c r="E9" s="591">
        <v>2793370</v>
      </c>
      <c r="F9" s="592">
        <v>1370947</v>
      </c>
      <c r="G9" s="592">
        <v>823366</v>
      </c>
      <c r="H9" s="592">
        <v>117304</v>
      </c>
      <c r="I9" s="592">
        <v>136</v>
      </c>
    </row>
    <row r="10" spans="1:11" s="576" customFormat="1" ht="14.25" customHeight="1">
      <c r="A10" s="1870" t="s">
        <v>424</v>
      </c>
      <c r="B10" s="1870"/>
      <c r="C10" s="1870"/>
      <c r="D10" s="590"/>
      <c r="E10" s="591">
        <v>2815962</v>
      </c>
      <c r="F10" s="592">
        <v>1367885</v>
      </c>
      <c r="G10" s="592">
        <v>840784</v>
      </c>
      <c r="H10" s="592">
        <v>118375</v>
      </c>
      <c r="I10" s="592">
        <v>136</v>
      </c>
    </row>
    <row r="11" spans="1:11" s="576" customFormat="1" ht="14.25" customHeight="1">
      <c r="A11" s="1870" t="s">
        <v>425</v>
      </c>
      <c r="B11" s="1870"/>
      <c r="C11" s="1870"/>
      <c r="D11" s="590"/>
      <c r="E11" s="591">
        <v>2815962</v>
      </c>
      <c r="F11" s="592">
        <v>1367884</v>
      </c>
      <c r="G11" s="592">
        <v>842210</v>
      </c>
      <c r="H11" s="592">
        <v>118375</v>
      </c>
      <c r="I11" s="592">
        <v>136</v>
      </c>
    </row>
    <row r="12" spans="1:11" s="593" customFormat="1" ht="14.25" customHeight="1">
      <c r="A12" s="1871" t="s">
        <v>426</v>
      </c>
      <c r="B12" s="1871"/>
      <c r="C12" s="1871"/>
      <c r="D12" s="594"/>
      <c r="E12" s="595">
        <f>SUM(E14:E16)</f>
        <v>2815602</v>
      </c>
      <c r="F12" s="596">
        <f>SUM(F14:F16)</f>
        <v>1370394</v>
      </c>
      <c r="G12" s="596">
        <f>SUM(G14:G16)</f>
        <v>837428</v>
      </c>
      <c r="H12" s="596">
        <f>SUM(H14:H16)</f>
        <v>118375</v>
      </c>
      <c r="I12" s="596">
        <f>SUM(I14:I16)</f>
        <v>136</v>
      </c>
    </row>
    <row r="13" spans="1:11" s="576" customFormat="1" ht="7.5" customHeight="1">
      <c r="A13" s="597"/>
      <c r="B13" s="597"/>
      <c r="C13" s="597"/>
      <c r="D13" s="590"/>
      <c r="E13" s="591"/>
      <c r="F13" s="592"/>
      <c r="G13" s="592"/>
      <c r="H13" s="592"/>
      <c r="I13" s="592"/>
    </row>
    <row r="14" spans="1:11" s="576" customFormat="1" ht="14.25" customHeight="1">
      <c r="A14" s="1869" t="s">
        <v>427</v>
      </c>
      <c r="B14" s="1869"/>
      <c r="C14" s="1869"/>
      <c r="D14" s="598"/>
      <c r="E14" s="591">
        <v>1684267</v>
      </c>
      <c r="F14" s="592">
        <v>776837</v>
      </c>
      <c r="G14" s="592">
        <v>520309</v>
      </c>
      <c r="H14" s="592">
        <v>75700</v>
      </c>
      <c r="I14" s="592">
        <v>92</v>
      </c>
    </row>
    <row r="15" spans="1:11" s="576" customFormat="1" ht="14.25" customHeight="1">
      <c r="A15" s="1869" t="s">
        <v>428</v>
      </c>
      <c r="B15" s="1869"/>
      <c r="C15" s="1869"/>
      <c r="D15" s="598"/>
      <c r="E15" s="591">
        <v>1089132</v>
      </c>
      <c r="F15" s="592">
        <v>571890</v>
      </c>
      <c r="G15" s="592">
        <v>296671</v>
      </c>
      <c r="H15" s="592">
        <v>40881</v>
      </c>
      <c r="I15" s="592">
        <v>43</v>
      </c>
    </row>
    <row r="16" spans="1:11" s="602" customFormat="1" ht="14.25" customHeight="1">
      <c r="A16" s="1869" t="s">
        <v>429</v>
      </c>
      <c r="B16" s="1869"/>
      <c r="C16" s="1869"/>
      <c r="D16" s="599"/>
      <c r="E16" s="600">
        <v>42203</v>
      </c>
      <c r="F16" s="601">
        <v>21667</v>
      </c>
      <c r="G16" s="601">
        <v>20448</v>
      </c>
      <c r="H16" s="601">
        <v>1794</v>
      </c>
      <c r="I16" s="601">
        <v>1</v>
      </c>
    </row>
    <row r="17" spans="1:9" s="576" customFormat="1" ht="3" customHeight="1" thickBot="1">
      <c r="A17" s="603"/>
      <c r="B17" s="603"/>
      <c r="C17" s="604"/>
      <c r="D17" s="605"/>
      <c r="E17" s="606"/>
      <c r="F17" s="607"/>
      <c r="G17" s="607"/>
      <c r="H17" s="607"/>
      <c r="I17" s="608"/>
    </row>
    <row r="18" spans="1:9" s="576" customFormat="1" ht="13.5" customHeight="1">
      <c r="A18" s="576" t="s">
        <v>430</v>
      </c>
    </row>
    <row r="19" spans="1:9" s="609" customFormat="1"/>
    <row r="20" spans="1:9" ht="18" customHeight="1">
      <c r="C20" s="551"/>
      <c r="D20" s="551"/>
      <c r="E20" s="610"/>
      <c r="F20" s="610"/>
      <c r="G20" s="610"/>
      <c r="H20" s="610"/>
      <c r="I20" s="610"/>
    </row>
    <row r="21" spans="1:9">
      <c r="C21" s="571"/>
      <c r="D21" s="571"/>
      <c r="E21" s="571"/>
      <c r="F21" s="571"/>
      <c r="G21" s="571"/>
      <c r="H21" s="571"/>
      <c r="I21" s="571"/>
    </row>
    <row r="22" spans="1:9">
      <c r="C22" s="571"/>
      <c r="D22" s="571"/>
      <c r="E22" s="571"/>
      <c r="F22" s="571"/>
      <c r="G22" s="571"/>
      <c r="H22" s="571"/>
      <c r="I22" s="571"/>
    </row>
    <row r="23" spans="1:9">
      <c r="C23" s="571"/>
      <c r="D23" s="571"/>
      <c r="E23" s="571"/>
      <c r="F23" s="571"/>
      <c r="G23" s="571"/>
      <c r="H23" s="571"/>
      <c r="I23" s="571"/>
    </row>
  </sheetData>
  <mergeCells count="14">
    <mergeCell ref="A15:C15"/>
    <mergeCell ref="A16:C16"/>
    <mergeCell ref="A8:C8"/>
    <mergeCell ref="A9:C9"/>
    <mergeCell ref="A10:C10"/>
    <mergeCell ref="A11:C11"/>
    <mergeCell ref="A12:C12"/>
    <mergeCell ref="A14:C14"/>
    <mergeCell ref="C3:I3"/>
    <mergeCell ref="A6:C7"/>
    <mergeCell ref="E6:E7"/>
    <mergeCell ref="G6:G7"/>
    <mergeCell ref="H6:H7"/>
    <mergeCell ref="I6:I7"/>
  </mergeCells>
  <phoneticPr fontId="20"/>
  <conditionalFormatting sqref="E12:I12">
    <cfRule type="containsBlanks" dxfId="364" priority="3" stopIfTrue="1">
      <formula>LEN(TRIM(E12))=0</formula>
    </cfRule>
  </conditionalFormatting>
  <conditionalFormatting sqref="E14:I16">
    <cfRule type="containsBlanks" dxfId="363" priority="2" stopIfTrue="1">
      <formula>LEN(TRIM(E14))=0</formula>
    </cfRule>
  </conditionalFormatting>
  <conditionalFormatting sqref="E11:I11">
    <cfRule type="containsBlanks" dxfId="362" priority="1" stopIfTrue="1">
      <formula>LEN(TRIM(E11))=0</formula>
    </cfRule>
  </conditionalFormatting>
  <pageMargins left="0.59055118110236227" right="0.59055118110236227" top="0.78740157480314965" bottom="0.78740157480314965" header="0.51181102362204722" footer="0.51181102362204722"/>
  <pageSetup paperSize="9" scale="94" orientation="portrait" horizontalDpi="4294967293"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4"/>
  <sheetViews>
    <sheetView zoomScaleNormal="100" zoomScaleSheetLayoutView="100" workbookViewId="0"/>
  </sheetViews>
  <sheetFormatPr defaultRowHeight="13.5"/>
  <cols>
    <col min="1" max="1" width="1.6640625" style="571" customWidth="1"/>
    <col min="2" max="3" width="2.5" style="571" customWidth="1"/>
    <col min="4" max="4" width="12.83203125" style="570" customWidth="1"/>
    <col min="5" max="5" width="1.6640625" style="570" customWidth="1"/>
    <col min="6" max="11" width="16.33203125" style="570" customWidth="1"/>
    <col min="12" max="12" width="10.33203125" style="570" customWidth="1"/>
    <col min="13" max="13" width="9.33203125" style="571"/>
    <col min="14" max="16384" width="9.33203125" style="570"/>
  </cols>
  <sheetData>
    <row r="1" spans="1:13" ht="18" customHeight="1">
      <c r="A1" s="568" t="s">
        <v>431</v>
      </c>
      <c r="B1" s="568"/>
      <c r="C1" s="569"/>
      <c r="F1" s="569"/>
      <c r="G1" s="569"/>
      <c r="H1" s="569"/>
      <c r="I1" s="569"/>
      <c r="J1" s="569"/>
      <c r="K1" s="569"/>
    </row>
    <row r="2" spans="1:13" ht="6.75" customHeight="1">
      <c r="A2" s="572"/>
      <c r="B2" s="572"/>
      <c r="C2" s="572"/>
    </row>
    <row r="3" spans="1:13" s="571" customFormat="1" ht="11.1" customHeight="1">
      <c r="A3" s="1872" t="s">
        <v>432</v>
      </c>
      <c r="B3" s="1872"/>
      <c r="C3" s="1872"/>
      <c r="D3" s="1872"/>
      <c r="E3" s="1872"/>
      <c r="F3" s="1872"/>
      <c r="G3" s="1872"/>
      <c r="H3" s="1872"/>
      <c r="I3" s="1872"/>
      <c r="J3" s="1872"/>
      <c r="K3" s="1872"/>
    </row>
    <row r="4" spans="1:13" s="571" customFormat="1" ht="11.1" customHeight="1">
      <c r="A4" s="1872"/>
      <c r="B4" s="1872"/>
      <c r="C4" s="1872"/>
      <c r="D4" s="1872"/>
      <c r="E4" s="1872"/>
      <c r="F4" s="1872"/>
      <c r="G4" s="1872"/>
      <c r="H4" s="1872"/>
      <c r="I4" s="1872"/>
      <c r="J4" s="1872"/>
      <c r="K4" s="1872"/>
    </row>
    <row r="5" spans="1:13" ht="6" customHeight="1">
      <c r="B5" s="574"/>
      <c r="C5" s="574"/>
      <c r="F5" s="574"/>
    </row>
    <row r="6" spans="1:13" s="576" customFormat="1" ht="14.1" customHeight="1" thickBot="1">
      <c r="K6" s="577" t="s">
        <v>433</v>
      </c>
      <c r="L6" s="577"/>
    </row>
    <row r="7" spans="1:13" s="584" customFormat="1" ht="12" customHeight="1">
      <c r="A7" s="1873" t="s">
        <v>434</v>
      </c>
      <c r="B7" s="1874"/>
      <c r="C7" s="1874"/>
      <c r="D7" s="1874"/>
      <c r="E7" s="1875"/>
      <c r="F7" s="1880" t="s">
        <v>435</v>
      </c>
      <c r="G7" s="1881"/>
      <c r="H7" s="1882"/>
      <c r="I7" s="1880" t="s">
        <v>436</v>
      </c>
      <c r="J7" s="1881"/>
      <c r="K7" s="1882"/>
      <c r="L7" s="597"/>
      <c r="M7" s="614"/>
    </row>
    <row r="8" spans="1:13" s="584" customFormat="1" ht="12" customHeight="1">
      <c r="A8" s="1876"/>
      <c r="B8" s="1876"/>
      <c r="C8" s="1876"/>
      <c r="D8" s="1876"/>
      <c r="E8" s="1877"/>
      <c r="F8" s="616" t="s">
        <v>437</v>
      </c>
      <c r="G8" s="616" t="s">
        <v>438</v>
      </c>
      <c r="H8" s="617" t="s">
        <v>438</v>
      </c>
      <c r="I8" s="616" t="s">
        <v>437</v>
      </c>
      <c r="J8" s="616" t="s">
        <v>438</v>
      </c>
      <c r="K8" s="617" t="s">
        <v>438</v>
      </c>
      <c r="L8" s="597"/>
      <c r="M8" s="618"/>
    </row>
    <row r="9" spans="1:13" s="584" customFormat="1" ht="12" customHeight="1">
      <c r="A9" s="1878"/>
      <c r="B9" s="1878"/>
      <c r="C9" s="1878"/>
      <c r="D9" s="1878"/>
      <c r="E9" s="1879"/>
      <c r="F9" s="621" t="s">
        <v>439</v>
      </c>
      <c r="G9" s="621" t="s">
        <v>440</v>
      </c>
      <c r="H9" s="622" t="s">
        <v>441</v>
      </c>
      <c r="I9" s="621" t="s">
        <v>439</v>
      </c>
      <c r="J9" s="621" t="s">
        <v>440</v>
      </c>
      <c r="K9" s="622" t="s">
        <v>441</v>
      </c>
      <c r="L9" s="597"/>
      <c r="M9" s="618"/>
    </row>
    <row r="10" spans="1:13" s="626" customFormat="1" ht="13.5" customHeight="1">
      <c r="A10" s="623"/>
      <c r="B10" s="1883" t="s">
        <v>442</v>
      </c>
      <c r="C10" s="1884"/>
      <c r="D10" s="1884"/>
      <c r="E10" s="624"/>
      <c r="F10" s="625"/>
      <c r="G10" s="625"/>
      <c r="H10" s="625"/>
      <c r="I10" s="625"/>
      <c r="L10" s="627"/>
    </row>
    <row r="11" spans="1:13" s="593" customFormat="1" ht="11.25" customHeight="1">
      <c r="B11" s="628"/>
      <c r="C11" s="1885" t="s">
        <v>443</v>
      </c>
      <c r="D11" s="1885"/>
      <c r="E11" s="629"/>
      <c r="F11" s="630"/>
      <c r="G11" s="630"/>
      <c r="H11" s="630"/>
      <c r="I11" s="630"/>
      <c r="L11" s="631"/>
    </row>
    <row r="12" spans="1:13" s="576" customFormat="1" ht="11.25" customHeight="1">
      <c r="D12" s="632" t="s">
        <v>444</v>
      </c>
      <c r="E12" s="633"/>
      <c r="F12" s="634">
        <v>101.7</v>
      </c>
      <c r="G12" s="635">
        <v>105.4</v>
      </c>
      <c r="H12" s="636">
        <v>103.1</v>
      </c>
      <c r="I12" s="634">
        <v>16.399999999999999</v>
      </c>
      <c r="J12" s="635">
        <v>17.399999999999999</v>
      </c>
      <c r="K12" s="576">
        <v>16.7</v>
      </c>
      <c r="L12" s="637"/>
    </row>
    <row r="13" spans="1:13" s="576" customFormat="1" ht="11.25" customHeight="1">
      <c r="D13" s="632" t="s">
        <v>445</v>
      </c>
      <c r="E13" s="633"/>
      <c r="F13" s="634">
        <v>107</v>
      </c>
      <c r="G13" s="635">
        <v>111.6</v>
      </c>
      <c r="H13" s="636">
        <v>110.5</v>
      </c>
      <c r="I13" s="634">
        <v>17.899999999999999</v>
      </c>
      <c r="J13" s="635">
        <v>19.7</v>
      </c>
      <c r="K13" s="576">
        <v>18.100000000000001</v>
      </c>
      <c r="L13" s="637"/>
    </row>
    <row r="14" spans="1:13" s="593" customFormat="1" ht="11.25" customHeight="1">
      <c r="C14" s="1885" t="s">
        <v>427</v>
      </c>
      <c r="D14" s="1885"/>
      <c r="E14" s="629"/>
      <c r="F14" s="638"/>
      <c r="G14" s="638"/>
      <c r="H14" s="639"/>
      <c r="I14" s="638"/>
      <c r="L14" s="640"/>
    </row>
    <row r="15" spans="1:13" s="576" customFormat="1" ht="11.25" customHeight="1">
      <c r="D15" s="632" t="s">
        <v>446</v>
      </c>
      <c r="E15" s="633"/>
      <c r="F15" s="634">
        <v>116.6</v>
      </c>
      <c r="G15" s="635">
        <v>117.7</v>
      </c>
      <c r="H15" s="641">
        <v>116.5</v>
      </c>
      <c r="I15" s="634">
        <v>21.3</v>
      </c>
      <c r="J15" s="635">
        <v>22</v>
      </c>
      <c r="K15" s="593">
        <v>21.4</v>
      </c>
      <c r="L15" s="637"/>
    </row>
    <row r="16" spans="1:13" s="576" customFormat="1" ht="11.25" customHeight="1">
      <c r="D16" s="632" t="s">
        <v>447</v>
      </c>
      <c r="E16" s="633"/>
      <c r="F16" s="634">
        <v>122.5</v>
      </c>
      <c r="G16" s="635">
        <v>123.4</v>
      </c>
      <c r="H16" s="641">
        <v>122.1</v>
      </c>
      <c r="I16" s="634">
        <v>24</v>
      </c>
      <c r="J16" s="635">
        <v>24.5</v>
      </c>
      <c r="K16" s="576">
        <v>24</v>
      </c>
      <c r="L16" s="637"/>
    </row>
    <row r="17" spans="2:12" s="576" customFormat="1" ht="11.25" customHeight="1">
      <c r="D17" s="632" t="s">
        <v>448</v>
      </c>
      <c r="E17" s="633"/>
      <c r="F17" s="634">
        <v>127.7</v>
      </c>
      <c r="G17" s="635">
        <v>128.69999999999999</v>
      </c>
      <c r="H17" s="641">
        <v>128.80000000000001</v>
      </c>
      <c r="I17" s="634">
        <v>27</v>
      </c>
      <c r="J17" s="635">
        <v>27.7</v>
      </c>
      <c r="K17" s="576">
        <v>27.6</v>
      </c>
      <c r="L17" s="637"/>
    </row>
    <row r="18" spans="2:12" s="576" customFormat="1" ht="11.25" customHeight="1">
      <c r="D18" s="632" t="s">
        <v>449</v>
      </c>
      <c r="E18" s="633"/>
      <c r="F18" s="634">
        <v>132.1</v>
      </c>
      <c r="G18" s="635">
        <v>133.1</v>
      </c>
      <c r="H18" s="641">
        <v>133.30000000000001</v>
      </c>
      <c r="I18" s="634">
        <v>29.9</v>
      </c>
      <c r="J18" s="635">
        <v>31.7</v>
      </c>
      <c r="K18" s="576">
        <v>30.9</v>
      </c>
      <c r="L18" s="637"/>
    </row>
    <row r="19" spans="2:12" s="576" customFormat="1" ht="11.25" customHeight="1">
      <c r="D19" s="632" t="s">
        <v>450</v>
      </c>
      <c r="E19" s="633"/>
      <c r="F19" s="634">
        <v>139.1</v>
      </c>
      <c r="G19" s="635">
        <v>139.69999999999999</v>
      </c>
      <c r="H19" s="641">
        <v>139</v>
      </c>
      <c r="I19" s="634">
        <v>34.700000000000003</v>
      </c>
      <c r="J19" s="635">
        <v>35.5</v>
      </c>
      <c r="K19" s="576">
        <v>34.700000000000003</v>
      </c>
      <c r="L19" s="637"/>
    </row>
    <row r="20" spans="2:12" s="576" customFormat="1" ht="11.25" customHeight="1">
      <c r="D20" s="632" t="s">
        <v>451</v>
      </c>
      <c r="E20" s="633"/>
      <c r="F20" s="634">
        <v>144.69999999999999</v>
      </c>
      <c r="G20" s="635">
        <v>146.4</v>
      </c>
      <c r="H20" s="641">
        <v>145.4</v>
      </c>
      <c r="I20" s="634">
        <v>38.4</v>
      </c>
      <c r="J20" s="635">
        <v>40.299999999999997</v>
      </c>
      <c r="K20" s="576">
        <v>39.299999999999997</v>
      </c>
      <c r="L20" s="637"/>
    </row>
    <row r="21" spans="2:12" s="593" customFormat="1" ht="11.25" customHeight="1">
      <c r="C21" s="1885" t="s">
        <v>428</v>
      </c>
      <c r="D21" s="1885"/>
      <c r="E21" s="629"/>
      <c r="F21" s="642"/>
      <c r="G21" s="642"/>
      <c r="I21" s="642"/>
      <c r="L21" s="640"/>
    </row>
    <row r="22" spans="2:12" s="576" customFormat="1" ht="11.25" customHeight="1">
      <c r="D22" s="632" t="s">
        <v>446</v>
      </c>
      <c r="E22" s="633"/>
      <c r="F22" s="634">
        <v>152.4</v>
      </c>
      <c r="G22" s="635">
        <v>153.4</v>
      </c>
      <c r="H22" s="641">
        <v>153.4</v>
      </c>
      <c r="I22" s="634">
        <v>43.8</v>
      </c>
      <c r="J22" s="635">
        <v>44.2</v>
      </c>
      <c r="K22" s="576">
        <v>44.5</v>
      </c>
      <c r="L22" s="637"/>
    </row>
    <row r="23" spans="2:12" s="576" customFormat="1" ht="11.25" customHeight="1">
      <c r="D23" s="632" t="s">
        <v>447</v>
      </c>
      <c r="E23" s="633"/>
      <c r="F23" s="634">
        <v>159.69999999999999</v>
      </c>
      <c r="G23" s="635">
        <v>160.4</v>
      </c>
      <c r="H23" s="641">
        <v>160.4</v>
      </c>
      <c r="I23" s="634">
        <v>49</v>
      </c>
      <c r="J23" s="635">
        <v>49.6</v>
      </c>
      <c r="K23" s="593">
        <v>49.1</v>
      </c>
      <c r="L23" s="637"/>
    </row>
    <row r="24" spans="2:12" s="576" customFormat="1" ht="11.25" customHeight="1">
      <c r="D24" s="632" t="s">
        <v>448</v>
      </c>
      <c r="E24" s="633"/>
      <c r="F24" s="634">
        <v>165.1</v>
      </c>
      <c r="G24" s="635">
        <v>165.6</v>
      </c>
      <c r="H24" s="641">
        <v>164.8</v>
      </c>
      <c r="I24" s="634">
        <v>53.9</v>
      </c>
      <c r="J24" s="635">
        <v>54.4</v>
      </c>
      <c r="K24" s="576">
        <v>53.7</v>
      </c>
      <c r="L24" s="637"/>
    </row>
    <row r="25" spans="2:12" s="593" customFormat="1" ht="11.25" customHeight="1">
      <c r="C25" s="1885" t="s">
        <v>429</v>
      </c>
      <c r="D25" s="1885"/>
      <c r="E25" s="629"/>
      <c r="F25" s="638"/>
      <c r="G25" s="638"/>
      <c r="H25" s="639"/>
      <c r="I25" s="638"/>
      <c r="L25" s="640"/>
    </row>
    <row r="26" spans="2:12" s="576" customFormat="1" ht="11.25" customHeight="1">
      <c r="D26" s="632" t="s">
        <v>446</v>
      </c>
      <c r="E26" s="633"/>
      <c r="F26" s="634">
        <v>168.1</v>
      </c>
      <c r="G26" s="635">
        <v>168.5</v>
      </c>
      <c r="H26" s="641">
        <v>168.2</v>
      </c>
      <c r="I26" s="634">
        <v>60.5</v>
      </c>
      <c r="J26" s="634">
        <v>58.4</v>
      </c>
      <c r="K26" s="576">
        <v>60.3</v>
      </c>
      <c r="L26" s="637"/>
    </row>
    <row r="27" spans="2:12" s="576" customFormat="1" ht="11.25" customHeight="1">
      <c r="D27" s="632" t="s">
        <v>447</v>
      </c>
      <c r="E27" s="633"/>
      <c r="F27" s="634">
        <v>170</v>
      </c>
      <c r="G27" s="635">
        <v>170.1</v>
      </c>
      <c r="H27" s="641">
        <v>169.7</v>
      </c>
      <c r="I27" s="634">
        <v>61</v>
      </c>
      <c r="J27" s="635">
        <v>61.9</v>
      </c>
      <c r="K27" s="576">
        <v>60.1</v>
      </c>
      <c r="L27" s="637"/>
    </row>
    <row r="28" spans="2:12" s="576" customFormat="1" ht="11.25" customHeight="1">
      <c r="D28" s="632" t="s">
        <v>448</v>
      </c>
      <c r="E28" s="633"/>
      <c r="F28" s="634">
        <v>170.6</v>
      </c>
      <c r="G28" s="635">
        <v>171</v>
      </c>
      <c r="H28" s="641">
        <v>171.2</v>
      </c>
      <c r="I28" s="634">
        <v>62.3</v>
      </c>
      <c r="J28" s="635">
        <v>62.7</v>
      </c>
      <c r="K28" s="593">
        <v>64.2</v>
      </c>
      <c r="L28" s="637"/>
    </row>
    <row r="29" spans="2:12" s="576" customFormat="1" ht="6" customHeight="1">
      <c r="D29" s="632"/>
      <c r="E29" s="633"/>
      <c r="F29" s="643"/>
      <c r="G29" s="643"/>
      <c r="I29" s="643"/>
      <c r="L29" s="637"/>
    </row>
    <row r="30" spans="2:12" s="593" customFormat="1" ht="11.25" customHeight="1">
      <c r="B30" s="1885" t="s">
        <v>452</v>
      </c>
      <c r="C30" s="1885"/>
      <c r="D30" s="1885"/>
      <c r="E30" s="629"/>
      <c r="F30" s="642"/>
      <c r="G30" s="642"/>
      <c r="I30" s="642"/>
      <c r="L30" s="640"/>
    </row>
    <row r="31" spans="2:12" s="593" customFormat="1" ht="11.25" customHeight="1">
      <c r="B31" s="628"/>
      <c r="C31" s="1885" t="s">
        <v>443</v>
      </c>
      <c r="D31" s="1885"/>
      <c r="E31" s="629"/>
      <c r="F31" s="642"/>
      <c r="G31" s="642"/>
      <c r="I31" s="642"/>
      <c r="L31" s="640"/>
    </row>
    <row r="32" spans="2:12" s="576" customFormat="1" ht="11.25" customHeight="1">
      <c r="D32" s="632" t="s">
        <v>444</v>
      </c>
      <c r="E32" s="633"/>
      <c r="F32" s="634">
        <v>100.2</v>
      </c>
      <c r="G32" s="635">
        <v>103.4</v>
      </c>
      <c r="H32" s="641">
        <v>103.1</v>
      </c>
      <c r="I32" s="634">
        <v>15.5</v>
      </c>
      <c r="J32" s="635">
        <v>16.399999999999999</v>
      </c>
      <c r="K32" s="576">
        <v>16.2</v>
      </c>
      <c r="L32" s="637"/>
    </row>
    <row r="33" spans="1:12" s="576" customFormat="1" ht="11.25" customHeight="1">
      <c r="D33" s="632" t="s">
        <v>445</v>
      </c>
      <c r="E33" s="633"/>
      <c r="F33" s="634">
        <v>106.3</v>
      </c>
      <c r="G33" s="635">
        <v>110.6</v>
      </c>
      <c r="H33" s="641">
        <v>108.8</v>
      </c>
      <c r="I33" s="634">
        <v>17.5</v>
      </c>
      <c r="J33" s="635">
        <v>18.2</v>
      </c>
      <c r="K33" s="576">
        <v>18.2</v>
      </c>
      <c r="L33" s="637"/>
    </row>
    <row r="34" spans="1:12" s="593" customFormat="1" ht="11.25" customHeight="1">
      <c r="C34" s="1885" t="s">
        <v>427</v>
      </c>
      <c r="D34" s="1885"/>
      <c r="E34" s="629"/>
      <c r="F34" s="638"/>
      <c r="G34" s="638"/>
      <c r="H34" s="639"/>
      <c r="I34" s="638"/>
      <c r="L34" s="640"/>
    </row>
    <row r="35" spans="1:12" s="576" customFormat="1" ht="11.25" customHeight="1">
      <c r="D35" s="632" t="s">
        <v>446</v>
      </c>
      <c r="E35" s="633"/>
      <c r="F35" s="634">
        <v>115</v>
      </c>
      <c r="G35" s="638">
        <v>116.4</v>
      </c>
      <c r="H35" s="641">
        <v>115.6</v>
      </c>
      <c r="I35" s="634">
        <v>20.7</v>
      </c>
      <c r="J35" s="635">
        <v>21.2</v>
      </c>
      <c r="K35" s="593">
        <v>21</v>
      </c>
      <c r="L35" s="637"/>
    </row>
    <row r="36" spans="1:12" s="576" customFormat="1" ht="11.25" customHeight="1">
      <c r="D36" s="632" t="s">
        <v>447</v>
      </c>
      <c r="E36" s="633"/>
      <c r="F36" s="634">
        <v>120.8</v>
      </c>
      <c r="G36" s="635">
        <v>122.7</v>
      </c>
      <c r="H36" s="641">
        <v>121.6</v>
      </c>
      <c r="I36" s="634">
        <v>23.1</v>
      </c>
      <c r="J36" s="635">
        <v>23.9</v>
      </c>
      <c r="K36" s="576">
        <v>23.5</v>
      </c>
      <c r="L36" s="637"/>
    </row>
    <row r="37" spans="1:12" s="576" customFormat="1" ht="11.25" customHeight="1">
      <c r="D37" s="632" t="s">
        <v>448</v>
      </c>
      <c r="E37" s="633"/>
      <c r="F37" s="634">
        <v>126.9</v>
      </c>
      <c r="G37" s="635">
        <v>128.4</v>
      </c>
      <c r="H37" s="641">
        <v>127.1</v>
      </c>
      <c r="I37" s="634">
        <v>26.1</v>
      </c>
      <c r="J37" s="635">
        <v>27.3</v>
      </c>
      <c r="K37" s="576">
        <v>26.7</v>
      </c>
      <c r="L37" s="637"/>
    </row>
    <row r="38" spans="1:12" s="576" customFormat="1" ht="11.25" customHeight="1">
      <c r="D38" s="632" t="s">
        <v>449</v>
      </c>
      <c r="E38" s="633"/>
      <c r="F38" s="634">
        <v>133</v>
      </c>
      <c r="G38" s="635">
        <v>134.5</v>
      </c>
      <c r="H38" s="641">
        <v>133.80000000000001</v>
      </c>
      <c r="I38" s="634">
        <v>29.5</v>
      </c>
      <c r="J38" s="635">
        <v>30.9</v>
      </c>
      <c r="K38" s="576">
        <v>30.3</v>
      </c>
      <c r="L38" s="637"/>
    </row>
    <row r="39" spans="1:12" s="576" customFormat="1" ht="11.25" customHeight="1">
      <c r="D39" s="632" t="s">
        <v>450</v>
      </c>
      <c r="E39" s="633"/>
      <c r="F39" s="634">
        <v>140.6</v>
      </c>
      <c r="G39" s="635">
        <v>141.30000000000001</v>
      </c>
      <c r="H39" s="641">
        <v>141</v>
      </c>
      <c r="I39" s="634">
        <v>34.6</v>
      </c>
      <c r="J39" s="635">
        <v>35.4</v>
      </c>
      <c r="K39" s="576">
        <v>34.799999999999997</v>
      </c>
      <c r="L39" s="637"/>
    </row>
    <row r="40" spans="1:12" s="576" customFormat="1" ht="11.25" customHeight="1">
      <c r="D40" s="632" t="s">
        <v>451</v>
      </c>
      <c r="E40" s="633"/>
      <c r="F40" s="634">
        <v>146.4</v>
      </c>
      <c r="G40" s="635">
        <v>147.69999999999999</v>
      </c>
      <c r="H40" s="641">
        <v>146.6</v>
      </c>
      <c r="I40" s="634">
        <v>38.6</v>
      </c>
      <c r="J40" s="635">
        <v>39.5</v>
      </c>
      <c r="K40" s="576">
        <v>39.4</v>
      </c>
      <c r="L40" s="637"/>
    </row>
    <row r="41" spans="1:12" s="593" customFormat="1" ht="11.25" customHeight="1">
      <c r="C41" s="1885" t="s">
        <v>428</v>
      </c>
      <c r="D41" s="1885"/>
      <c r="E41" s="629"/>
      <c r="F41" s="638"/>
      <c r="G41" s="638"/>
      <c r="H41" s="639"/>
      <c r="I41" s="638"/>
      <c r="L41" s="640"/>
    </row>
    <row r="42" spans="1:12" s="576" customFormat="1" ht="11.25" customHeight="1">
      <c r="D42" s="632" t="s">
        <v>446</v>
      </c>
      <c r="E42" s="633"/>
      <c r="F42" s="634">
        <v>151.6</v>
      </c>
      <c r="G42" s="635">
        <v>152.1</v>
      </c>
      <c r="H42" s="641">
        <v>151.9</v>
      </c>
      <c r="I42" s="634">
        <v>43.5</v>
      </c>
      <c r="J42" s="635">
        <v>43.5</v>
      </c>
      <c r="K42" s="576">
        <v>43.2</v>
      </c>
      <c r="L42" s="637"/>
    </row>
    <row r="43" spans="1:12" s="576" customFormat="1" ht="11.25" customHeight="1">
      <c r="D43" s="632" t="s">
        <v>447</v>
      </c>
      <c r="E43" s="633"/>
      <c r="F43" s="634">
        <v>154.6</v>
      </c>
      <c r="G43" s="635">
        <v>155</v>
      </c>
      <c r="H43" s="641">
        <v>154.69999999999999</v>
      </c>
      <c r="I43" s="634">
        <v>46.8</v>
      </c>
      <c r="J43" s="635">
        <v>48.5</v>
      </c>
      <c r="K43" s="593">
        <v>47</v>
      </c>
      <c r="L43" s="637"/>
    </row>
    <row r="44" spans="1:12" s="576" customFormat="1" ht="11.25" customHeight="1">
      <c r="D44" s="632" t="s">
        <v>448</v>
      </c>
      <c r="E44" s="633"/>
      <c r="F44" s="634">
        <v>156.30000000000001</v>
      </c>
      <c r="G44" s="635">
        <v>156.5</v>
      </c>
      <c r="H44" s="641">
        <v>156.30000000000001</v>
      </c>
      <c r="I44" s="634">
        <v>49.7</v>
      </c>
      <c r="J44" s="635">
        <v>48.9</v>
      </c>
      <c r="K44" s="576">
        <v>49.2</v>
      </c>
      <c r="L44" s="637"/>
    </row>
    <row r="45" spans="1:12" s="593" customFormat="1" ht="11.25" customHeight="1">
      <c r="C45" s="1885" t="s">
        <v>429</v>
      </c>
      <c r="D45" s="1885"/>
      <c r="E45" s="629"/>
      <c r="F45" s="644"/>
      <c r="G45" s="644"/>
      <c r="H45" s="645"/>
      <c r="I45" s="644"/>
      <c r="J45" s="537"/>
      <c r="K45" s="537"/>
      <c r="L45" s="640"/>
    </row>
    <row r="46" spans="1:12" s="576" customFormat="1" ht="11.25" customHeight="1">
      <c r="D46" s="632" t="s">
        <v>446</v>
      </c>
      <c r="E46" s="633"/>
      <c r="F46" s="634">
        <v>156.30000000000001</v>
      </c>
      <c r="G46" s="635">
        <v>156</v>
      </c>
      <c r="H46" s="641">
        <v>156.69999999999999</v>
      </c>
      <c r="I46" s="634">
        <v>51.6</v>
      </c>
      <c r="J46" s="635">
        <v>50.6</v>
      </c>
      <c r="K46" s="576">
        <v>52.6</v>
      </c>
      <c r="L46" s="637"/>
    </row>
    <row r="47" spans="1:12" s="576" customFormat="1" ht="11.25" customHeight="1">
      <c r="D47" s="632" t="s">
        <v>447</v>
      </c>
      <c r="E47" s="633"/>
      <c r="F47" s="634">
        <v>157.69999999999999</v>
      </c>
      <c r="G47" s="635">
        <v>156.9</v>
      </c>
      <c r="H47" s="641">
        <v>156.19999999999999</v>
      </c>
      <c r="I47" s="634">
        <v>52.3</v>
      </c>
      <c r="J47" s="635">
        <v>52.4</v>
      </c>
      <c r="K47" s="576">
        <v>51.8</v>
      </c>
      <c r="L47" s="637"/>
    </row>
    <row r="48" spans="1:12" s="576" customFormat="1" ht="11.25" customHeight="1">
      <c r="A48" s="643"/>
      <c r="B48" s="643"/>
      <c r="C48" s="643"/>
      <c r="D48" s="598" t="s">
        <v>448</v>
      </c>
      <c r="E48" s="633"/>
      <c r="F48" s="634">
        <v>158.30000000000001</v>
      </c>
      <c r="G48" s="635">
        <v>157.5</v>
      </c>
      <c r="H48" s="641">
        <v>157.30000000000001</v>
      </c>
      <c r="I48" s="634">
        <v>53</v>
      </c>
      <c r="J48" s="635">
        <v>52.3</v>
      </c>
      <c r="K48" s="593">
        <v>53.4</v>
      </c>
      <c r="L48" s="637"/>
    </row>
    <row r="49" spans="1:13" s="576" customFormat="1" ht="3" customHeight="1" thickBot="1">
      <c r="A49" s="646"/>
      <c r="B49" s="646"/>
      <c r="C49" s="646"/>
      <c r="D49" s="604"/>
      <c r="E49" s="647"/>
      <c r="F49" s="648"/>
      <c r="G49" s="648"/>
      <c r="H49" s="648"/>
      <c r="I49" s="648"/>
      <c r="J49" s="648"/>
      <c r="L49" s="649"/>
    </row>
    <row r="50" spans="1:13" s="576" customFormat="1" ht="13.5" customHeight="1">
      <c r="A50" s="576" t="s">
        <v>453</v>
      </c>
      <c r="K50" s="650"/>
    </row>
    <row r="51" spans="1:13" s="584" customFormat="1" ht="11.25">
      <c r="B51" s="614"/>
      <c r="C51" s="614"/>
      <c r="M51" s="614"/>
    </row>
    <row r="52" spans="1:13" s="584" customFormat="1" ht="11.25">
      <c r="A52" s="614"/>
      <c r="B52" s="614"/>
      <c r="C52" s="614"/>
      <c r="M52" s="614"/>
    </row>
    <row r="53" spans="1:13" s="584" customFormat="1" ht="11.25">
      <c r="A53" s="614"/>
      <c r="B53" s="614"/>
      <c r="C53" s="614"/>
      <c r="M53" s="614"/>
    </row>
    <row r="54" spans="1:13" s="584" customFormat="1" ht="11.25">
      <c r="A54" s="614"/>
      <c r="B54" s="614"/>
      <c r="C54" s="614"/>
      <c r="M54" s="614"/>
    </row>
  </sheetData>
  <mergeCells count="14">
    <mergeCell ref="C11:D11"/>
    <mergeCell ref="C41:D41"/>
    <mergeCell ref="C45:D45"/>
    <mergeCell ref="C14:D14"/>
    <mergeCell ref="C21:D21"/>
    <mergeCell ref="C25:D25"/>
    <mergeCell ref="B30:D30"/>
    <mergeCell ref="C31:D31"/>
    <mergeCell ref="C34:D34"/>
    <mergeCell ref="A3:K4"/>
    <mergeCell ref="A7:E9"/>
    <mergeCell ref="F7:H7"/>
    <mergeCell ref="I7:K7"/>
    <mergeCell ref="B10:D10"/>
  </mergeCells>
  <phoneticPr fontId="20"/>
  <conditionalFormatting sqref="F12:F13 F22:F24 F26:F28 F32:F33 F42:F44 F46:F48 F16:F20 F36:F40">
    <cfRule type="containsBlanks" dxfId="361" priority="27" stopIfTrue="1">
      <formula>LEN(TRIM(F12))=0</formula>
    </cfRule>
  </conditionalFormatting>
  <conditionalFormatting sqref="G12">
    <cfRule type="expression" dxfId="360" priority="26" stopIfTrue="1">
      <formula>ISBLANK(G12)=FALSE</formula>
    </cfRule>
  </conditionalFormatting>
  <conditionalFormatting sqref="G13">
    <cfRule type="expression" dxfId="359" priority="25" stopIfTrue="1">
      <formula>ISBLANK(G13)=FALSE</formula>
    </cfRule>
  </conditionalFormatting>
  <conditionalFormatting sqref="G15:G20">
    <cfRule type="expression" dxfId="358" priority="24" stopIfTrue="1">
      <formula>ISBLANK(G15)=FALSE</formula>
    </cfRule>
  </conditionalFormatting>
  <conditionalFormatting sqref="G22:G24">
    <cfRule type="expression" dxfId="357" priority="23" stopIfTrue="1">
      <formula>ISBLANK(G22)=FALSE</formula>
    </cfRule>
  </conditionalFormatting>
  <conditionalFormatting sqref="G26:G28">
    <cfRule type="expression" dxfId="356" priority="22" stopIfTrue="1">
      <formula>ISBLANK(G26)=FALSE</formula>
    </cfRule>
  </conditionalFormatting>
  <conditionalFormatting sqref="G32:G33">
    <cfRule type="expression" dxfId="355" priority="21" stopIfTrue="1">
      <formula>ISBLANK(G32)=FALSE</formula>
    </cfRule>
  </conditionalFormatting>
  <conditionalFormatting sqref="G35:G40">
    <cfRule type="expression" dxfId="354" priority="20" stopIfTrue="1">
      <formula>ISBLANK(G35)=FALSE</formula>
    </cfRule>
  </conditionalFormatting>
  <conditionalFormatting sqref="G42:G44">
    <cfRule type="expression" dxfId="353" priority="19" stopIfTrue="1">
      <formula>ISBLANK(G42)=FALSE</formula>
    </cfRule>
  </conditionalFormatting>
  <conditionalFormatting sqref="G46:G48">
    <cfRule type="expression" dxfId="352" priority="18" stopIfTrue="1">
      <formula>ISBLANK(G46)=FALSE</formula>
    </cfRule>
  </conditionalFormatting>
  <conditionalFormatting sqref="I46:I48 I42:I44 I35:I40 I32:I33 I26:I28 I22:I24 I15:I20 I12:I13 J26">
    <cfRule type="containsBlanks" dxfId="351" priority="17" stopIfTrue="1">
      <formula>LEN(TRIM(I12))=0</formula>
    </cfRule>
  </conditionalFormatting>
  <conditionalFormatting sqref="J46:J48">
    <cfRule type="expression" dxfId="350" priority="16" stopIfTrue="1">
      <formula>ISBLANK(J46)=FALSE</formula>
    </cfRule>
  </conditionalFormatting>
  <conditionalFormatting sqref="J42:J44">
    <cfRule type="expression" dxfId="349" priority="15" stopIfTrue="1">
      <formula>ISBLANK(J42)=FALSE</formula>
    </cfRule>
  </conditionalFormatting>
  <conditionalFormatting sqref="J35:J40">
    <cfRule type="expression" dxfId="348" priority="14" stopIfTrue="1">
      <formula>ISBLANK(J35)=FALSE</formula>
    </cfRule>
  </conditionalFormatting>
  <conditionalFormatting sqref="J32:J33">
    <cfRule type="expression" dxfId="347" priority="13" stopIfTrue="1">
      <formula>ISBLANK(J32)=FALSE</formula>
    </cfRule>
  </conditionalFormatting>
  <conditionalFormatting sqref="J27:J28">
    <cfRule type="expression" dxfId="346" priority="12" stopIfTrue="1">
      <formula>ISBLANK(J27)=FALSE</formula>
    </cfRule>
  </conditionalFormatting>
  <conditionalFormatting sqref="J22:J24">
    <cfRule type="expression" dxfId="345" priority="11" stopIfTrue="1">
      <formula>ISBLANK(J22)=FALSE</formula>
    </cfRule>
  </conditionalFormatting>
  <conditionalFormatting sqref="J15:J20">
    <cfRule type="expression" dxfId="344" priority="10" stopIfTrue="1">
      <formula>ISBLANK(J15)=FALSE</formula>
    </cfRule>
  </conditionalFormatting>
  <conditionalFormatting sqref="J12:J13">
    <cfRule type="expression" dxfId="343" priority="9" stopIfTrue="1">
      <formula>ISBLANK(J12)=FALSE</formula>
    </cfRule>
  </conditionalFormatting>
  <conditionalFormatting sqref="H12:H13">
    <cfRule type="expression" dxfId="342" priority="8" stopIfTrue="1">
      <formula>ISBLANK(H12)=FALSE</formula>
    </cfRule>
  </conditionalFormatting>
  <conditionalFormatting sqref="H15:H20">
    <cfRule type="expression" dxfId="341" priority="7" stopIfTrue="1">
      <formula>ISBLANK(H15)=FALSE</formula>
    </cfRule>
  </conditionalFormatting>
  <conditionalFormatting sqref="H22:H24">
    <cfRule type="expression" dxfId="340" priority="6" stopIfTrue="1">
      <formula>ISBLANK(H22)=FALSE</formula>
    </cfRule>
  </conditionalFormatting>
  <conditionalFormatting sqref="H26:H28">
    <cfRule type="expression" dxfId="339" priority="5" stopIfTrue="1">
      <formula>ISBLANK(H26)=FALSE</formula>
    </cfRule>
  </conditionalFormatting>
  <conditionalFormatting sqref="H32:H33">
    <cfRule type="expression" dxfId="338" priority="4" stopIfTrue="1">
      <formula>ISBLANK(H32)=FALSE</formula>
    </cfRule>
  </conditionalFormatting>
  <conditionalFormatting sqref="H35:H40">
    <cfRule type="expression" dxfId="337" priority="3" stopIfTrue="1">
      <formula>ISBLANK(H35)=FALSE</formula>
    </cfRule>
  </conditionalFormatting>
  <conditionalFormatting sqref="H42:H44">
    <cfRule type="expression" dxfId="336" priority="2" stopIfTrue="1">
      <formula>ISBLANK(H42)=FALSE</formula>
    </cfRule>
  </conditionalFormatting>
  <conditionalFormatting sqref="H46:H48">
    <cfRule type="expression" dxfId="335" priority="1" stopIfTrue="1">
      <formula>ISBLANK(H46)=FALSE</formula>
    </cfRule>
  </conditionalFormatting>
  <pageMargins left="0.59055118110236227" right="0.59055118110236227" top="0.70866141732283472" bottom="0.78740157480314965" header="0.51181102362204722" footer="0.51181102362204722"/>
  <pageSetup paperSize="9" scale="93" orientation="portrait" horizontalDpi="4294967293" r:id="rId1"/>
  <headerFooter alignWithMargins="0"/>
  <colBreaks count="1" manualBreakCount="1">
    <brk id="11" max="49"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26"/>
  <sheetViews>
    <sheetView zoomScaleNormal="100" zoomScaleSheetLayoutView="100" workbookViewId="0"/>
  </sheetViews>
  <sheetFormatPr defaultRowHeight="11.25"/>
  <cols>
    <col min="1" max="1" width="1.6640625" style="1" customWidth="1"/>
    <col min="2" max="2" width="10.83203125" style="1" customWidth="1"/>
    <col min="3" max="3" width="1.6640625" style="1" customWidth="1"/>
    <col min="4" max="5" width="11.83203125" style="1" customWidth="1"/>
    <col min="6" max="11" width="11.6640625" style="1" customWidth="1"/>
    <col min="12" max="13" width="0.83203125" style="1" customWidth="1"/>
    <col min="14" max="23" width="10.1640625" style="1" customWidth="1"/>
    <col min="24" max="24" width="6.6640625" style="1" customWidth="1"/>
    <col min="25" max="16384" width="9.33203125" style="1"/>
  </cols>
  <sheetData>
    <row r="1" spans="1:24" ht="18.75" customHeight="1">
      <c r="A1" s="36" t="s">
        <v>28</v>
      </c>
      <c r="C1" s="2"/>
      <c r="D1" s="2"/>
      <c r="E1" s="2"/>
      <c r="G1" s="2"/>
      <c r="H1" s="2"/>
      <c r="I1" s="2"/>
      <c r="J1" s="2"/>
      <c r="K1" s="2"/>
      <c r="L1" s="2"/>
      <c r="M1" s="3"/>
      <c r="N1" s="2" t="s">
        <v>29</v>
      </c>
      <c r="O1" s="2"/>
      <c r="P1" s="2"/>
      <c r="Q1" s="2"/>
      <c r="R1" s="2"/>
      <c r="S1" s="2"/>
      <c r="T1" s="2"/>
    </row>
    <row r="2" spans="1:24" ht="22.5" customHeight="1">
      <c r="A2" s="1588" t="s">
        <v>30</v>
      </c>
      <c r="B2" s="1589"/>
      <c r="C2" s="1589"/>
      <c r="D2" s="1589"/>
      <c r="E2" s="1589"/>
      <c r="F2" s="1589"/>
      <c r="G2" s="1589"/>
      <c r="H2" s="1589"/>
      <c r="I2" s="1589"/>
      <c r="J2" s="1589"/>
      <c r="K2" s="1589"/>
      <c r="L2" s="3"/>
      <c r="M2" s="3"/>
      <c r="N2" s="2"/>
      <c r="O2" s="3"/>
      <c r="P2" s="3"/>
      <c r="Q2" s="3"/>
      <c r="R2" s="3"/>
      <c r="S2" s="3"/>
      <c r="T2" s="3"/>
    </row>
    <row r="3" spans="1:24" ht="14.25" customHeight="1">
      <c r="A3" s="4" t="s">
        <v>23</v>
      </c>
      <c r="C3" s="2"/>
      <c r="D3" s="2"/>
      <c r="E3" s="2"/>
      <c r="F3" s="2"/>
      <c r="H3" s="2"/>
      <c r="I3" s="2"/>
      <c r="J3" s="2"/>
      <c r="K3" s="2"/>
      <c r="L3" s="2"/>
      <c r="M3" s="3"/>
      <c r="N3" s="4" t="s">
        <v>24</v>
      </c>
      <c r="O3" s="4"/>
      <c r="P3" s="4"/>
      <c r="Q3" s="4"/>
      <c r="R3" s="4"/>
      <c r="S3" s="4"/>
      <c r="T3" s="4"/>
      <c r="V3" s="1569" t="s">
        <v>25</v>
      </c>
      <c r="W3" s="1569"/>
      <c r="X3" s="1569"/>
    </row>
    <row r="4" spans="1:24" s="5" customFormat="1" ht="5.25" customHeight="1" thickBot="1">
      <c r="B4" s="6"/>
      <c r="C4" s="6"/>
      <c r="N4" s="6"/>
      <c r="V4" s="1570"/>
      <c r="W4" s="1570"/>
      <c r="X4" s="1570"/>
    </row>
    <row r="5" spans="1:24" s="7" customFormat="1" ht="11.25" customHeight="1">
      <c r="A5" s="1571" t="s">
        <v>0</v>
      </c>
      <c r="B5" s="1571"/>
      <c r="C5" s="1571"/>
      <c r="D5" s="1575" t="s">
        <v>1</v>
      </c>
      <c r="E5" s="1575" t="s">
        <v>2</v>
      </c>
      <c r="F5" s="1578" t="s">
        <v>3</v>
      </c>
      <c r="G5" s="1579"/>
      <c r="H5" s="1580"/>
      <c r="I5" s="45" t="s">
        <v>4</v>
      </c>
      <c r="J5" s="1578" t="s">
        <v>5</v>
      </c>
      <c r="K5" s="1579"/>
      <c r="L5" s="46"/>
      <c r="M5" s="47"/>
      <c r="N5" s="1579" t="s">
        <v>6</v>
      </c>
      <c r="O5" s="1579"/>
      <c r="P5" s="1579"/>
      <c r="Q5" s="1579"/>
      <c r="R5" s="1579"/>
      <c r="S5" s="1579"/>
      <c r="T5" s="1580"/>
      <c r="U5" s="1578" t="s">
        <v>7</v>
      </c>
      <c r="V5" s="1579"/>
      <c r="W5" s="1580"/>
      <c r="X5" s="1581" t="s">
        <v>0</v>
      </c>
    </row>
    <row r="6" spans="1:24" s="7" customFormat="1" ht="11.25" customHeight="1">
      <c r="A6" s="1572"/>
      <c r="B6" s="1572"/>
      <c r="C6" s="1573"/>
      <c r="D6" s="1576"/>
      <c r="E6" s="1576"/>
      <c r="F6" s="1584" t="s">
        <v>8</v>
      </c>
      <c r="G6" s="1584" t="s">
        <v>9</v>
      </c>
      <c r="H6" s="1584" t="s">
        <v>10</v>
      </c>
      <c r="I6" s="47" t="s">
        <v>26</v>
      </c>
      <c r="J6" s="1582" t="s">
        <v>11</v>
      </c>
      <c r="K6" s="1585"/>
      <c r="L6" s="46"/>
      <c r="M6" s="47"/>
      <c r="N6" s="49" t="s">
        <v>12</v>
      </c>
      <c r="O6" s="1586" t="s">
        <v>13</v>
      </c>
      <c r="P6" s="1587"/>
      <c r="Q6" s="1582" t="s">
        <v>14</v>
      </c>
      <c r="R6" s="1585"/>
      <c r="S6" s="1582" t="s">
        <v>15</v>
      </c>
      <c r="T6" s="1583"/>
      <c r="U6" s="1584" t="s">
        <v>8</v>
      </c>
      <c r="V6" s="1584" t="s">
        <v>16</v>
      </c>
      <c r="W6" s="1584" t="s">
        <v>17</v>
      </c>
      <c r="X6" s="1573"/>
    </row>
    <row r="7" spans="1:24" s="7" customFormat="1" ht="11.25" customHeight="1">
      <c r="A7" s="1574"/>
      <c r="B7" s="1574"/>
      <c r="C7" s="1574"/>
      <c r="D7" s="1577"/>
      <c r="E7" s="1577"/>
      <c r="F7" s="1577"/>
      <c r="G7" s="1577"/>
      <c r="H7" s="1577"/>
      <c r="I7" s="50" t="s">
        <v>27</v>
      </c>
      <c r="J7" s="51" t="s">
        <v>8</v>
      </c>
      <c r="K7" s="51" t="s">
        <v>16</v>
      </c>
      <c r="L7" s="46"/>
      <c r="M7" s="47"/>
      <c r="N7" s="50" t="s">
        <v>17</v>
      </c>
      <c r="O7" s="51" t="s">
        <v>16</v>
      </c>
      <c r="P7" s="51" t="s">
        <v>17</v>
      </c>
      <c r="Q7" s="48" t="s">
        <v>16</v>
      </c>
      <c r="R7" s="51" t="s">
        <v>17</v>
      </c>
      <c r="S7" s="49" t="s">
        <v>16</v>
      </c>
      <c r="T7" s="49" t="s">
        <v>17</v>
      </c>
      <c r="U7" s="1577"/>
      <c r="V7" s="1577"/>
      <c r="W7" s="1577"/>
      <c r="X7" s="1574"/>
    </row>
    <row r="8" spans="1:24" s="7" customFormat="1" ht="2.25" customHeight="1">
      <c r="A8" s="17"/>
      <c r="B8" s="17"/>
      <c r="C8" s="17"/>
      <c r="D8" s="52"/>
      <c r="E8" s="46"/>
      <c r="F8" s="46"/>
      <c r="G8" s="46"/>
      <c r="H8" s="46"/>
      <c r="I8" s="46"/>
      <c r="J8" s="46"/>
      <c r="K8" s="46"/>
      <c r="L8" s="46"/>
      <c r="M8" s="47"/>
      <c r="N8" s="46"/>
      <c r="O8" s="46"/>
      <c r="P8" s="46"/>
      <c r="Q8" s="46"/>
      <c r="R8" s="46"/>
      <c r="S8" s="46"/>
      <c r="T8" s="46"/>
      <c r="U8" s="46"/>
      <c r="V8" s="46"/>
      <c r="W8" s="53"/>
      <c r="X8" s="17"/>
    </row>
    <row r="9" spans="1:24" s="7" customFormat="1" ht="10.5" customHeight="1">
      <c r="A9" s="8"/>
      <c r="B9" s="18" t="s">
        <v>40</v>
      </c>
      <c r="C9" s="20"/>
      <c r="D9" s="21">
        <v>49</v>
      </c>
      <c r="E9" s="22">
        <v>362</v>
      </c>
      <c r="F9" s="22">
        <v>717</v>
      </c>
      <c r="G9" s="22">
        <v>592</v>
      </c>
      <c r="H9" s="22">
        <v>125</v>
      </c>
      <c r="I9" s="22">
        <v>115</v>
      </c>
      <c r="J9" s="22">
        <v>8626</v>
      </c>
      <c r="K9" s="22">
        <v>4275</v>
      </c>
      <c r="L9" s="25"/>
      <c r="M9" s="11"/>
      <c r="N9" s="22">
        <v>4351</v>
      </c>
      <c r="O9" s="22">
        <v>1284</v>
      </c>
      <c r="P9" s="22">
        <v>1369</v>
      </c>
      <c r="Q9" s="22">
        <v>1429</v>
      </c>
      <c r="R9" s="22">
        <v>1429</v>
      </c>
      <c r="S9" s="22">
        <v>1562</v>
      </c>
      <c r="T9" s="22">
        <v>1553</v>
      </c>
      <c r="U9" s="22">
        <v>3326</v>
      </c>
      <c r="V9" s="22">
        <v>1676</v>
      </c>
      <c r="W9" s="23">
        <v>1650</v>
      </c>
      <c r="X9" s="24" t="s">
        <v>31</v>
      </c>
    </row>
    <row r="10" spans="1:24" s="7" customFormat="1" ht="10.5" customHeight="1">
      <c r="A10" s="8"/>
      <c r="B10" s="18" t="s">
        <v>32</v>
      </c>
      <c r="C10" s="20"/>
      <c r="D10" s="21">
        <v>47</v>
      </c>
      <c r="E10" s="22">
        <v>341</v>
      </c>
      <c r="F10" s="22">
        <v>695</v>
      </c>
      <c r="G10" s="22">
        <v>580</v>
      </c>
      <c r="H10" s="22">
        <v>115</v>
      </c>
      <c r="I10" s="22">
        <v>107</v>
      </c>
      <c r="J10" s="22">
        <v>7934</v>
      </c>
      <c r="K10" s="22">
        <v>3929</v>
      </c>
      <c r="L10" s="25"/>
      <c r="M10" s="11"/>
      <c r="N10" s="22">
        <v>4005</v>
      </c>
      <c r="O10" s="22">
        <v>1221</v>
      </c>
      <c r="P10" s="22">
        <v>1208</v>
      </c>
      <c r="Q10" s="22">
        <v>1329</v>
      </c>
      <c r="R10" s="22">
        <v>1423</v>
      </c>
      <c r="S10" s="22">
        <v>1379</v>
      </c>
      <c r="T10" s="22">
        <v>1374</v>
      </c>
      <c r="U10" s="22">
        <v>3111</v>
      </c>
      <c r="V10" s="22">
        <v>1579</v>
      </c>
      <c r="W10" s="23">
        <v>1532</v>
      </c>
      <c r="X10" s="24" t="s">
        <v>33</v>
      </c>
    </row>
    <row r="11" spans="1:24" s="7" customFormat="1" ht="10.5" customHeight="1">
      <c r="A11" s="8"/>
      <c r="B11" s="18" t="s">
        <v>34</v>
      </c>
      <c r="C11" s="20"/>
      <c r="D11" s="21">
        <v>47</v>
      </c>
      <c r="E11" s="22">
        <v>325</v>
      </c>
      <c r="F11" s="22">
        <v>698</v>
      </c>
      <c r="G11" s="22">
        <v>574</v>
      </c>
      <c r="H11" s="22">
        <v>124</v>
      </c>
      <c r="I11" s="22">
        <v>102</v>
      </c>
      <c r="J11" s="22">
        <v>7722</v>
      </c>
      <c r="K11" s="22">
        <v>3784</v>
      </c>
      <c r="L11" s="25"/>
      <c r="M11" s="11"/>
      <c r="N11" s="22">
        <v>3938</v>
      </c>
      <c r="O11" s="22">
        <v>1135</v>
      </c>
      <c r="P11" s="22">
        <v>1204</v>
      </c>
      <c r="Q11" s="22">
        <v>1297</v>
      </c>
      <c r="R11" s="22">
        <v>1298</v>
      </c>
      <c r="S11" s="22">
        <v>1352</v>
      </c>
      <c r="T11" s="22">
        <v>1436</v>
      </c>
      <c r="U11" s="22">
        <v>2744</v>
      </c>
      <c r="V11" s="22">
        <v>1376</v>
      </c>
      <c r="W11" s="23">
        <v>1368</v>
      </c>
      <c r="X11" s="24" t="s">
        <v>35</v>
      </c>
    </row>
    <row r="12" spans="1:24" s="10" customFormat="1" ht="10.5" customHeight="1">
      <c r="A12" s="9"/>
      <c r="B12" s="18" t="s">
        <v>36</v>
      </c>
      <c r="C12" s="27"/>
      <c r="D12" s="21">
        <v>46</v>
      </c>
      <c r="E12" s="22">
        <v>331</v>
      </c>
      <c r="F12" s="22">
        <v>750</v>
      </c>
      <c r="G12" s="22">
        <v>612</v>
      </c>
      <c r="H12" s="22">
        <v>138</v>
      </c>
      <c r="I12" s="22">
        <v>103</v>
      </c>
      <c r="J12" s="22">
        <v>7352</v>
      </c>
      <c r="K12" s="22">
        <v>3680</v>
      </c>
      <c r="L12" s="25"/>
      <c r="M12" s="11"/>
      <c r="N12" s="22">
        <v>3672</v>
      </c>
      <c r="O12" s="22">
        <v>1167</v>
      </c>
      <c r="P12" s="22">
        <v>1106</v>
      </c>
      <c r="Q12" s="22">
        <v>1199</v>
      </c>
      <c r="R12" s="22">
        <v>1242</v>
      </c>
      <c r="S12" s="22">
        <v>1314</v>
      </c>
      <c r="T12" s="22">
        <v>1324</v>
      </c>
      <c r="U12" s="22">
        <v>2775</v>
      </c>
      <c r="V12" s="22">
        <v>1361</v>
      </c>
      <c r="W12" s="23">
        <v>1414</v>
      </c>
      <c r="X12" s="24" t="s">
        <v>37</v>
      </c>
    </row>
    <row r="13" spans="1:24" s="43" customFormat="1" ht="10.5" customHeight="1">
      <c r="A13" s="40"/>
      <c r="B13" s="26" t="s">
        <v>38</v>
      </c>
      <c r="C13" s="41"/>
      <c r="D13" s="37">
        <v>46</v>
      </c>
      <c r="E13" s="38">
        <v>313</v>
      </c>
      <c r="F13" s="38">
        <v>725</v>
      </c>
      <c r="G13" s="38">
        <v>603</v>
      </c>
      <c r="H13" s="38">
        <v>122</v>
      </c>
      <c r="I13" s="38">
        <v>98</v>
      </c>
      <c r="J13" s="38">
        <v>6697</v>
      </c>
      <c r="K13" s="38">
        <v>3365</v>
      </c>
      <c r="L13" s="38"/>
      <c r="M13" s="38"/>
      <c r="N13" s="38">
        <v>3332</v>
      </c>
      <c r="O13" s="38">
        <v>1031</v>
      </c>
      <c r="P13" s="38">
        <v>1000</v>
      </c>
      <c r="Q13" s="38">
        <v>1150</v>
      </c>
      <c r="R13" s="38">
        <v>1089</v>
      </c>
      <c r="S13" s="38">
        <v>1184</v>
      </c>
      <c r="T13" s="38">
        <v>1243</v>
      </c>
      <c r="U13" s="38">
        <v>2615</v>
      </c>
      <c r="V13" s="38">
        <v>1304</v>
      </c>
      <c r="W13" s="39">
        <v>1311</v>
      </c>
      <c r="X13" s="42" t="s">
        <v>39</v>
      </c>
    </row>
    <row r="14" spans="1:24" s="7" customFormat="1" ht="5.25" customHeight="1">
      <c r="A14" s="8"/>
      <c r="B14" s="28"/>
      <c r="C14" s="20"/>
      <c r="D14" s="33"/>
      <c r="E14" s="34"/>
      <c r="F14" s="38"/>
      <c r="G14" s="34"/>
      <c r="H14" s="34"/>
      <c r="I14" s="34"/>
      <c r="J14" s="34"/>
      <c r="K14" s="34"/>
      <c r="L14" s="34"/>
      <c r="M14" s="11"/>
      <c r="N14" s="34"/>
      <c r="O14" s="34"/>
      <c r="P14" s="34"/>
      <c r="Q14" s="34"/>
      <c r="R14" s="34"/>
      <c r="S14" s="34"/>
      <c r="T14" s="34"/>
      <c r="U14" s="34"/>
      <c r="V14" s="34"/>
      <c r="W14" s="35"/>
      <c r="X14" s="19"/>
    </row>
    <row r="15" spans="1:24" s="7" customFormat="1" ht="10.5" customHeight="1">
      <c r="A15" s="8"/>
      <c r="B15" s="29" t="s">
        <v>18</v>
      </c>
      <c r="C15" s="20"/>
      <c r="D15" s="21">
        <v>8</v>
      </c>
      <c r="E15" s="22">
        <v>19</v>
      </c>
      <c r="F15" s="22">
        <v>55</v>
      </c>
      <c r="G15" s="22">
        <v>52</v>
      </c>
      <c r="H15" s="22">
        <v>3</v>
      </c>
      <c r="I15" s="22">
        <v>0</v>
      </c>
      <c r="J15" s="22">
        <v>353</v>
      </c>
      <c r="K15" s="22">
        <v>199</v>
      </c>
      <c r="L15" s="22"/>
      <c r="M15" s="32"/>
      <c r="N15" s="22">
        <v>154</v>
      </c>
      <c r="O15" s="22">
        <v>47</v>
      </c>
      <c r="P15" s="22">
        <v>46</v>
      </c>
      <c r="Q15" s="22">
        <v>76</v>
      </c>
      <c r="R15" s="22">
        <v>53</v>
      </c>
      <c r="S15" s="22">
        <v>76</v>
      </c>
      <c r="T15" s="22">
        <v>55</v>
      </c>
      <c r="U15" s="22">
        <v>171</v>
      </c>
      <c r="V15" s="22">
        <v>88</v>
      </c>
      <c r="W15" s="23">
        <v>83</v>
      </c>
      <c r="X15" s="19" t="s">
        <v>19</v>
      </c>
    </row>
    <row r="16" spans="1:24" s="7" customFormat="1" ht="10.5" customHeight="1">
      <c r="A16" s="8"/>
      <c r="B16" s="29" t="s">
        <v>20</v>
      </c>
      <c r="C16" s="20"/>
      <c r="D16" s="21">
        <v>38</v>
      </c>
      <c r="E16" s="22">
        <v>294</v>
      </c>
      <c r="F16" s="22">
        <v>670</v>
      </c>
      <c r="G16" s="22">
        <v>551</v>
      </c>
      <c r="H16" s="22">
        <v>119</v>
      </c>
      <c r="I16" s="22">
        <v>98</v>
      </c>
      <c r="J16" s="22">
        <v>6344</v>
      </c>
      <c r="K16" s="22">
        <v>3166</v>
      </c>
      <c r="L16" s="22"/>
      <c r="M16" s="32"/>
      <c r="N16" s="22">
        <v>3178</v>
      </c>
      <c r="O16" s="22">
        <v>984</v>
      </c>
      <c r="P16" s="22">
        <v>954</v>
      </c>
      <c r="Q16" s="22">
        <v>1074</v>
      </c>
      <c r="R16" s="22">
        <v>1036</v>
      </c>
      <c r="S16" s="22">
        <v>1108</v>
      </c>
      <c r="T16" s="22">
        <v>1188</v>
      </c>
      <c r="U16" s="22">
        <v>2444</v>
      </c>
      <c r="V16" s="22">
        <v>1216</v>
      </c>
      <c r="W16" s="23">
        <v>1228</v>
      </c>
      <c r="X16" s="24" t="s">
        <v>21</v>
      </c>
    </row>
    <row r="17" spans="1:24" ht="3.75" customHeight="1" thickBot="1">
      <c r="A17" s="12"/>
      <c r="B17" s="30"/>
      <c r="C17" s="30"/>
      <c r="D17" s="44"/>
      <c r="E17" s="12"/>
      <c r="F17" s="12"/>
      <c r="G17" s="12"/>
      <c r="H17" s="12"/>
      <c r="I17" s="12"/>
      <c r="J17" s="12"/>
      <c r="K17" s="12"/>
      <c r="L17" s="13"/>
      <c r="N17" s="12"/>
      <c r="O17" s="12"/>
      <c r="P17" s="12"/>
      <c r="Q17" s="12"/>
      <c r="R17" s="12"/>
      <c r="S17" s="12"/>
      <c r="T17" s="12"/>
      <c r="U17" s="12"/>
      <c r="V17" s="12"/>
      <c r="W17" s="14"/>
      <c r="X17" s="15"/>
    </row>
    <row r="18" spans="1:24">
      <c r="A18" s="1" t="s">
        <v>22</v>
      </c>
      <c r="B18" s="31"/>
      <c r="C18" s="31"/>
    </row>
    <row r="19" spans="1:24" ht="12" customHeight="1"/>
    <row r="20" spans="1:24" s="16" customFormat="1" ht="14.25" customHeight="1"/>
    <row r="21" spans="1:24" ht="13.5" customHeight="1"/>
    <row r="23" spans="1:24" ht="12" customHeight="1"/>
    <row r="24" spans="1:24" ht="12" customHeight="1"/>
    <row r="25" spans="1:24" ht="12" customHeight="1"/>
    <row r="26" spans="1:24" ht="12" customHeight="1"/>
  </sheetData>
  <mergeCells count="20">
    <mergeCell ref="J6:K6"/>
    <mergeCell ref="O6:P6"/>
    <mergeCell ref="Q6:R6"/>
    <mergeCell ref="A2:K2"/>
    <mergeCell ref="V3:X4"/>
    <mergeCell ref="A5:C7"/>
    <mergeCell ref="D5:D7"/>
    <mergeCell ref="E5:E7"/>
    <mergeCell ref="F5:H5"/>
    <mergeCell ref="J5:K5"/>
    <mergeCell ref="N5:T5"/>
    <mergeCell ref="U5:W5"/>
    <mergeCell ref="X5:X7"/>
    <mergeCell ref="S6:T6"/>
    <mergeCell ref="U6:U7"/>
    <mergeCell ref="V6:V7"/>
    <mergeCell ref="W6:W7"/>
    <mergeCell ref="F6:F7"/>
    <mergeCell ref="G6:G7"/>
    <mergeCell ref="H6:H7"/>
  </mergeCells>
  <phoneticPr fontId="20"/>
  <pageMargins left="0.59055118110236227" right="0.59055118110236227" top="0.70866141732283472" bottom="0.98425196850393704" header="0.51181102362204722" footer="0.51181102362204722"/>
  <pageSetup paperSize="9" fitToWidth="2" fitToHeight="0" orientation="portrait" r:id="rId1"/>
  <headerFooter alignWithMargins="0"/>
  <colBreaks count="1" manualBreakCount="1">
    <brk id="12" max="1048575" man="1"/>
  </col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4"/>
  <sheetViews>
    <sheetView zoomScaleNormal="100" zoomScaleSheetLayoutView="100" workbookViewId="0"/>
  </sheetViews>
  <sheetFormatPr defaultRowHeight="13.5"/>
  <cols>
    <col min="1" max="1" width="4.1640625" style="571" customWidth="1"/>
    <col min="2" max="2" width="20.83203125" style="570" customWidth="1"/>
    <col min="3" max="3" width="0.6640625" style="570" customWidth="1"/>
    <col min="4" max="11" width="11.6640625" style="570" customWidth="1"/>
    <col min="12" max="12" width="9.33203125" style="571"/>
    <col min="13" max="16384" width="9.33203125" style="570"/>
  </cols>
  <sheetData>
    <row r="1" spans="1:23" ht="18" customHeight="1">
      <c r="A1" s="568" t="s">
        <v>454</v>
      </c>
      <c r="E1" s="569"/>
      <c r="F1" s="569"/>
      <c r="G1" s="569"/>
      <c r="H1" s="569"/>
      <c r="I1" s="569"/>
      <c r="J1" s="569"/>
    </row>
    <row r="2" spans="1:23" ht="6.75" customHeight="1">
      <c r="A2" s="572"/>
      <c r="L2" s="570"/>
      <c r="W2" s="571"/>
    </row>
    <row r="3" spans="1:23" s="571" customFormat="1" ht="12" customHeight="1">
      <c r="A3" s="1872" t="s">
        <v>455</v>
      </c>
      <c r="B3" s="1872"/>
      <c r="C3" s="1872"/>
      <c r="D3" s="1872"/>
      <c r="E3" s="1872"/>
      <c r="F3" s="1872"/>
      <c r="G3" s="1872"/>
      <c r="H3" s="1872"/>
      <c r="I3" s="1872"/>
      <c r="J3" s="1872"/>
      <c r="K3" s="1872"/>
    </row>
    <row r="4" spans="1:23" s="571" customFormat="1" ht="12" customHeight="1">
      <c r="A4" s="1872"/>
      <c r="B4" s="1872"/>
      <c r="C4" s="1872"/>
      <c r="D4" s="1872"/>
      <c r="E4" s="1872"/>
      <c r="F4" s="1872"/>
      <c r="G4" s="1872"/>
      <c r="H4" s="1872"/>
      <c r="I4" s="1872"/>
      <c r="J4" s="1872"/>
      <c r="K4" s="1872"/>
    </row>
    <row r="5" spans="1:23" ht="6.75" customHeight="1">
      <c r="E5" s="574"/>
    </row>
    <row r="6" spans="1:23" s="576" customFormat="1" ht="14.1" customHeight="1" thickBot="1">
      <c r="A6" s="576" t="s">
        <v>456</v>
      </c>
      <c r="K6" s="590" t="s">
        <v>457</v>
      </c>
    </row>
    <row r="7" spans="1:23" s="584" customFormat="1" ht="12.75" customHeight="1">
      <c r="A7" s="1863" t="s">
        <v>458</v>
      </c>
      <c r="B7" s="1863"/>
      <c r="C7" s="1887"/>
      <c r="D7" s="1889" t="s">
        <v>442</v>
      </c>
      <c r="E7" s="1890"/>
      <c r="F7" s="1890"/>
      <c r="G7" s="1891"/>
      <c r="H7" s="1889" t="s">
        <v>452</v>
      </c>
      <c r="I7" s="1890"/>
      <c r="J7" s="1890"/>
      <c r="K7" s="1890"/>
      <c r="L7" s="614"/>
    </row>
    <row r="8" spans="1:23" s="584" customFormat="1" ht="12.75" customHeight="1">
      <c r="A8" s="1864"/>
      <c r="B8" s="1864"/>
      <c r="C8" s="1888"/>
      <c r="D8" s="654" t="s">
        <v>443</v>
      </c>
      <c r="E8" s="655" t="s">
        <v>427</v>
      </c>
      <c r="F8" s="655" t="s">
        <v>428</v>
      </c>
      <c r="G8" s="655" t="s">
        <v>429</v>
      </c>
      <c r="H8" s="655" t="s">
        <v>388</v>
      </c>
      <c r="I8" s="655" t="s">
        <v>389</v>
      </c>
      <c r="J8" s="655" t="s">
        <v>390</v>
      </c>
      <c r="K8" s="656" t="s">
        <v>459</v>
      </c>
      <c r="L8" s="614"/>
    </row>
    <row r="9" spans="1:23" s="584" customFormat="1" ht="15" customHeight="1">
      <c r="A9" s="1892" t="s">
        <v>460</v>
      </c>
      <c r="B9" s="1893"/>
      <c r="C9" s="597"/>
      <c r="D9" s="657">
        <v>14.74</v>
      </c>
      <c r="E9" s="658">
        <v>9</v>
      </c>
      <c r="F9" s="658">
        <v>9.4700000000000006</v>
      </c>
      <c r="G9" s="658">
        <v>15.03</v>
      </c>
      <c r="H9" s="658">
        <v>10.290000000000001</v>
      </c>
      <c r="I9" s="658">
        <v>6.63</v>
      </c>
      <c r="J9" s="658">
        <v>6.63</v>
      </c>
      <c r="K9" s="658">
        <v>8.6300000000000008</v>
      </c>
      <c r="L9" s="614"/>
    </row>
    <row r="10" spans="1:23" s="576" customFormat="1" ht="15" customHeight="1">
      <c r="A10" s="1869" t="s">
        <v>461</v>
      </c>
      <c r="B10" s="1886"/>
      <c r="C10" s="597"/>
      <c r="D10" s="659">
        <v>25.66</v>
      </c>
      <c r="E10" s="660">
        <v>17.29</v>
      </c>
      <c r="F10" s="660">
        <v>9.58</v>
      </c>
      <c r="G10" s="660">
        <v>24.48</v>
      </c>
      <c r="H10" s="660">
        <v>18.05</v>
      </c>
      <c r="I10" s="660">
        <v>16.420000000000002</v>
      </c>
      <c r="J10" s="660">
        <v>9.7100000000000009</v>
      </c>
      <c r="K10" s="660">
        <v>26.229999999999997</v>
      </c>
    </row>
    <row r="11" spans="1:23" s="576" customFormat="1" ht="15" customHeight="1">
      <c r="A11" s="1869" t="s">
        <v>462</v>
      </c>
      <c r="B11" s="1886"/>
      <c r="C11" s="597"/>
      <c r="D11" s="659">
        <v>25.81</v>
      </c>
      <c r="E11" s="660">
        <v>33.869999999999997</v>
      </c>
      <c r="F11" s="660">
        <v>52.39</v>
      </c>
      <c r="G11" s="660">
        <v>58.320000000000007</v>
      </c>
      <c r="H11" s="660">
        <v>16.91</v>
      </c>
      <c r="I11" s="660">
        <v>39.290000000000006</v>
      </c>
      <c r="J11" s="660">
        <v>58.41</v>
      </c>
      <c r="K11" s="660">
        <v>53.33</v>
      </c>
    </row>
    <row r="12" spans="1:23" s="576" customFormat="1" ht="3" customHeight="1" thickBot="1">
      <c r="A12" s="661"/>
      <c r="B12" s="604"/>
      <c r="C12" s="603"/>
      <c r="D12" s="662"/>
      <c r="E12" s="663"/>
      <c r="F12" s="663"/>
      <c r="G12" s="663"/>
      <c r="H12" s="663"/>
      <c r="I12" s="663"/>
      <c r="J12" s="663"/>
      <c r="K12" s="663"/>
    </row>
    <row r="13" spans="1:23" s="576" customFormat="1" ht="13.5" customHeight="1">
      <c r="A13" s="664" t="s">
        <v>453</v>
      </c>
    </row>
    <row r="14" spans="1:23" s="609" customFormat="1"/>
  </sheetData>
  <mergeCells count="7">
    <mergeCell ref="A11:B11"/>
    <mergeCell ref="A3:K4"/>
    <mergeCell ref="A7:C8"/>
    <mergeCell ref="D7:G7"/>
    <mergeCell ref="H7:K7"/>
    <mergeCell ref="A9:B9"/>
    <mergeCell ref="A10:B10"/>
  </mergeCells>
  <phoneticPr fontId="20"/>
  <conditionalFormatting sqref="D9:K11">
    <cfRule type="containsBlanks" dxfId="334" priority="1" stopIfTrue="1">
      <formula>LEN(TRIM(D9))=0</formula>
    </cfRule>
  </conditionalFormatting>
  <pageMargins left="0.59055118110236227" right="0.59055118110236227" top="0.70866141732283472" bottom="0.78740157480314965" header="0.51181102362204722" footer="0.51181102362204722"/>
  <pageSetup paperSize="9" scale="93" orientation="portrait" horizontalDpi="4294967293"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04"/>
  <sheetViews>
    <sheetView zoomScaleNormal="100" zoomScaleSheetLayoutView="110" workbookViewId="0">
      <pane xSplit="2" ySplit="8" topLeftCell="C9" activePane="bottomRight" state="frozen"/>
      <selection pane="topRight" activeCell="C1" sqref="C1"/>
      <selection pane="bottomLeft" activeCell="A9" sqref="A9"/>
      <selection pane="bottomRight"/>
    </sheetView>
  </sheetViews>
  <sheetFormatPr defaultRowHeight="13.5"/>
  <cols>
    <col min="1" max="1" width="5.83203125" style="665" customWidth="1"/>
    <col min="2" max="2" width="13.33203125" style="254" customWidth="1"/>
    <col min="3" max="3" width="9.83203125" style="254" customWidth="1"/>
    <col min="4" max="5" width="11.83203125" style="254" customWidth="1"/>
    <col min="6" max="6" width="9.83203125" style="665" customWidth="1"/>
    <col min="7" max="8" width="11.83203125" style="254" customWidth="1"/>
    <col min="9" max="9" width="9.83203125" style="254" customWidth="1"/>
    <col min="10" max="11" width="11.83203125" style="254" customWidth="1"/>
    <col min="12" max="12" width="1.5" style="254" customWidth="1"/>
    <col min="13" max="13" width="14.1640625" style="254" customWidth="1"/>
    <col min="14" max="14" width="12.5" style="254" customWidth="1"/>
    <col min="15" max="17" width="14.1640625" style="254" customWidth="1"/>
    <col min="18" max="18" width="12.5" style="254" customWidth="1"/>
    <col min="19" max="20" width="14.1640625" style="254" customWidth="1"/>
    <col min="21" max="21" width="7.5" style="254" customWidth="1"/>
    <col min="22" max="23" width="13" style="254" customWidth="1"/>
    <col min="24" max="24" width="5.1640625" style="254" customWidth="1"/>
    <col min="25" max="25" width="9.33203125" style="254"/>
    <col min="26" max="26" width="9.33203125" style="665"/>
    <col min="27" max="16384" width="9.33203125" style="254"/>
  </cols>
  <sheetData>
    <row r="1" spans="1:26" ht="17.25">
      <c r="A1" s="512" t="s">
        <v>463</v>
      </c>
      <c r="C1" s="513"/>
      <c r="D1" s="513"/>
      <c r="E1" s="513"/>
      <c r="F1" s="513" t="s">
        <v>464</v>
      </c>
      <c r="G1" s="513"/>
      <c r="H1" s="513"/>
      <c r="I1" s="513"/>
      <c r="J1" s="513"/>
      <c r="K1" s="513"/>
      <c r="L1" s="513"/>
    </row>
    <row r="2" spans="1:26" ht="5.25" customHeight="1">
      <c r="A2" s="666"/>
      <c r="F2" s="666"/>
    </row>
    <row r="3" spans="1:26" s="255" customFormat="1" ht="11.1" customHeight="1">
      <c r="A3" s="667"/>
      <c r="B3" s="1894" t="s">
        <v>465</v>
      </c>
      <c r="C3" s="1894"/>
      <c r="D3" s="1894"/>
      <c r="E3" s="1894"/>
      <c r="F3" s="1894"/>
      <c r="G3" s="1894"/>
      <c r="H3" s="1894"/>
      <c r="I3" s="1894"/>
      <c r="J3" s="1894"/>
      <c r="K3" s="1894"/>
      <c r="M3" s="668" t="s">
        <v>466</v>
      </c>
      <c r="N3" s="668"/>
      <c r="O3" s="668"/>
      <c r="P3" s="668"/>
      <c r="Q3" s="668"/>
      <c r="R3" s="669"/>
      <c r="S3" s="669"/>
      <c r="T3" s="669"/>
      <c r="U3" s="669"/>
      <c r="V3" s="669"/>
      <c r="W3" s="669"/>
      <c r="X3" s="669"/>
    </row>
    <row r="4" spans="1:26" s="255" customFormat="1" ht="11.1" customHeight="1">
      <c r="A4" s="667"/>
      <c r="B4" s="1894" t="s">
        <v>467</v>
      </c>
      <c r="C4" s="1894"/>
      <c r="D4" s="1894"/>
      <c r="E4" s="1894"/>
      <c r="F4" s="1894"/>
      <c r="G4" s="1894"/>
      <c r="H4" s="1894"/>
      <c r="I4" s="1894"/>
      <c r="J4" s="1894"/>
      <c r="K4" s="1894"/>
      <c r="M4" s="668"/>
      <c r="N4" s="668"/>
      <c r="O4" s="668"/>
      <c r="P4" s="668"/>
      <c r="Q4" s="668"/>
      <c r="R4" s="669"/>
      <c r="S4" s="669"/>
      <c r="T4" s="669"/>
      <c r="U4" s="669"/>
      <c r="V4" s="669"/>
      <c r="W4" s="669"/>
      <c r="X4" s="669"/>
    </row>
    <row r="5" spans="1:26" s="255" customFormat="1" ht="11.1" customHeight="1">
      <c r="A5" s="667"/>
      <c r="B5" s="262"/>
      <c r="C5" s="262"/>
      <c r="D5" s="262"/>
      <c r="E5" s="262"/>
      <c r="F5" s="262"/>
      <c r="G5" s="262"/>
      <c r="H5" s="262"/>
      <c r="I5" s="262"/>
      <c r="J5" s="262"/>
      <c r="K5" s="670" t="s">
        <v>468</v>
      </c>
      <c r="M5" s="671"/>
      <c r="N5" s="671"/>
      <c r="O5" s="671"/>
      <c r="P5" s="671"/>
      <c r="Q5" s="671"/>
      <c r="R5" s="669"/>
      <c r="S5" s="669"/>
      <c r="T5" s="669"/>
      <c r="U5" s="669"/>
      <c r="V5" s="669"/>
      <c r="W5" s="669"/>
      <c r="X5" s="669"/>
    </row>
    <row r="6" spans="1:26" s="672" customFormat="1" ht="4.5" customHeight="1" thickBot="1">
      <c r="A6" s="515"/>
      <c r="F6" s="515"/>
      <c r="Z6" s="515"/>
    </row>
    <row r="7" spans="1:26" s="672" customFormat="1" ht="15" customHeight="1">
      <c r="A7" s="1895" t="s">
        <v>469</v>
      </c>
      <c r="B7" s="1896"/>
      <c r="C7" s="1899" t="s">
        <v>470</v>
      </c>
      <c r="D7" s="1900"/>
      <c r="E7" s="1901"/>
      <c r="F7" s="1899" t="s">
        <v>471</v>
      </c>
      <c r="G7" s="1900"/>
      <c r="H7" s="1901"/>
      <c r="I7" s="1899" t="s">
        <v>472</v>
      </c>
      <c r="J7" s="1900"/>
      <c r="K7" s="1901"/>
      <c r="L7" s="674"/>
      <c r="M7" s="1902" t="s">
        <v>473</v>
      </c>
      <c r="N7" s="1903"/>
      <c r="O7" s="1903"/>
      <c r="P7" s="1904"/>
      <c r="Q7" s="1902" t="s">
        <v>474</v>
      </c>
      <c r="R7" s="1903"/>
      <c r="S7" s="1903"/>
      <c r="T7" s="1904"/>
      <c r="U7" s="673" t="s">
        <v>475</v>
      </c>
    </row>
    <row r="8" spans="1:26" s="672" customFormat="1" ht="15" customHeight="1">
      <c r="A8" s="1897"/>
      <c r="B8" s="1898"/>
      <c r="C8" s="675" t="s">
        <v>476</v>
      </c>
      <c r="D8" s="675" t="s">
        <v>477</v>
      </c>
      <c r="E8" s="675" t="s">
        <v>478</v>
      </c>
      <c r="F8" s="675" t="s">
        <v>476</v>
      </c>
      <c r="G8" s="675" t="s">
        <v>477</v>
      </c>
      <c r="H8" s="675" t="s">
        <v>478</v>
      </c>
      <c r="I8" s="675" t="s">
        <v>476</v>
      </c>
      <c r="J8" s="675" t="s">
        <v>477</v>
      </c>
      <c r="K8" s="675" t="s">
        <v>478</v>
      </c>
      <c r="L8" s="674"/>
      <c r="M8" s="676" t="s">
        <v>479</v>
      </c>
      <c r="N8" s="676" t="s">
        <v>476</v>
      </c>
      <c r="O8" s="676" t="s">
        <v>477</v>
      </c>
      <c r="P8" s="676" t="s">
        <v>478</v>
      </c>
      <c r="Q8" s="676" t="s">
        <v>479</v>
      </c>
      <c r="R8" s="676" t="s">
        <v>476</v>
      </c>
      <c r="S8" s="676" t="s">
        <v>477</v>
      </c>
      <c r="T8" s="676" t="s">
        <v>478</v>
      </c>
      <c r="U8" s="677" t="s">
        <v>480</v>
      </c>
    </row>
    <row r="9" spans="1:26" s="682" customFormat="1" ht="15" customHeight="1">
      <c r="A9" s="1905" t="s">
        <v>481</v>
      </c>
      <c r="B9" s="1906"/>
      <c r="C9" s="678">
        <v>301837</v>
      </c>
      <c r="D9" s="678">
        <v>1950298</v>
      </c>
      <c r="E9" s="678">
        <v>4501947</v>
      </c>
      <c r="F9" s="678">
        <v>314427</v>
      </c>
      <c r="G9" s="678">
        <v>1952885</v>
      </c>
      <c r="H9" s="678">
        <v>4466278</v>
      </c>
      <c r="I9" s="678">
        <v>325365</v>
      </c>
      <c r="J9" s="678">
        <v>1955709</v>
      </c>
      <c r="K9" s="678">
        <v>4096298</v>
      </c>
      <c r="L9" s="679"/>
      <c r="M9" s="678">
        <v>1382757</v>
      </c>
      <c r="N9" s="678">
        <v>332932</v>
      </c>
      <c r="O9" s="678">
        <v>1952545</v>
      </c>
      <c r="P9" s="680">
        <v>3459831</v>
      </c>
      <c r="Q9" s="678">
        <v>1485121</v>
      </c>
      <c r="R9" s="678">
        <v>333121</v>
      </c>
      <c r="S9" s="678">
        <v>1956545</v>
      </c>
      <c r="T9" s="680">
        <v>3662846</v>
      </c>
      <c r="U9" s="681" t="s">
        <v>11</v>
      </c>
    </row>
    <row r="10" spans="1:26" s="672" customFormat="1" ht="4.5" customHeight="1">
      <c r="A10" s="683"/>
      <c r="B10" s="684"/>
      <c r="C10" s="685"/>
      <c r="D10" s="685"/>
      <c r="E10" s="685"/>
      <c r="F10" s="685"/>
      <c r="G10" s="685"/>
      <c r="H10" s="685"/>
      <c r="I10" s="685"/>
      <c r="J10" s="685"/>
      <c r="K10" s="685"/>
      <c r="L10" s="674"/>
      <c r="M10" s="685"/>
      <c r="N10" s="685"/>
      <c r="O10" s="685"/>
      <c r="P10" s="686"/>
      <c r="Q10" s="685"/>
      <c r="R10" s="685"/>
      <c r="S10" s="685"/>
      <c r="T10" s="686"/>
      <c r="U10" s="687"/>
    </row>
    <row r="11" spans="1:26" s="515" customFormat="1" ht="10.5" customHeight="1">
      <c r="A11" s="1907" t="s">
        <v>482</v>
      </c>
      <c r="B11" s="1908"/>
      <c r="C11" s="690">
        <v>301837</v>
      </c>
      <c r="D11" s="690">
        <v>573994</v>
      </c>
      <c r="E11" s="690">
        <v>854511</v>
      </c>
      <c r="F11" s="690">
        <v>314427</v>
      </c>
      <c r="G11" s="690">
        <v>576826</v>
      </c>
      <c r="H11" s="690">
        <v>868851</v>
      </c>
      <c r="I11" s="690">
        <v>325365</v>
      </c>
      <c r="J11" s="690">
        <v>578640</v>
      </c>
      <c r="K11" s="690">
        <v>831397</v>
      </c>
      <c r="L11" s="691"/>
      <c r="M11" s="690">
        <v>189648</v>
      </c>
      <c r="N11" s="690">
        <v>332932</v>
      </c>
      <c r="O11" s="690">
        <v>581620</v>
      </c>
      <c r="P11" s="692">
        <v>756381</v>
      </c>
      <c r="Q11" s="690">
        <v>212227</v>
      </c>
      <c r="R11" s="690">
        <v>333121</v>
      </c>
      <c r="S11" s="690">
        <v>582886</v>
      </c>
      <c r="T11" s="692">
        <v>849290</v>
      </c>
      <c r="U11" s="693" t="s">
        <v>483</v>
      </c>
    </row>
    <row r="12" spans="1:26" s="515" customFormat="1" ht="9.75" customHeight="1">
      <c r="A12" s="694"/>
      <c r="B12" s="689" t="s">
        <v>484</v>
      </c>
      <c r="C12" s="690">
        <v>266586</v>
      </c>
      <c r="D12" s="690">
        <v>429926</v>
      </c>
      <c r="E12" s="690">
        <v>504830</v>
      </c>
      <c r="F12" s="690">
        <v>280325</v>
      </c>
      <c r="G12" s="690">
        <v>435060</v>
      </c>
      <c r="H12" s="690">
        <v>508454</v>
      </c>
      <c r="I12" s="690">
        <v>292749</v>
      </c>
      <c r="J12" s="690">
        <v>436305</v>
      </c>
      <c r="K12" s="690">
        <v>482473</v>
      </c>
      <c r="L12" s="691"/>
      <c r="M12" s="690">
        <v>131701</v>
      </c>
      <c r="N12" s="690">
        <v>302885</v>
      </c>
      <c r="O12" s="690">
        <v>441214</v>
      </c>
      <c r="P12" s="692">
        <v>447729</v>
      </c>
      <c r="Q12" s="690">
        <v>139828</v>
      </c>
      <c r="R12" s="690">
        <v>307724</v>
      </c>
      <c r="S12" s="690">
        <v>444058</v>
      </c>
      <c r="T12" s="692">
        <v>490513</v>
      </c>
      <c r="U12" s="693" t="s">
        <v>485</v>
      </c>
    </row>
    <row r="13" spans="1:26" s="515" customFormat="1" ht="9.75" customHeight="1">
      <c r="A13" s="694"/>
      <c r="B13" s="689" t="s">
        <v>486</v>
      </c>
      <c r="C13" s="690">
        <v>34502</v>
      </c>
      <c r="D13" s="690">
        <v>144068</v>
      </c>
      <c r="E13" s="690">
        <v>298658</v>
      </c>
      <c r="F13" s="690">
        <v>33337</v>
      </c>
      <c r="G13" s="690">
        <v>141766</v>
      </c>
      <c r="H13" s="690">
        <v>309260</v>
      </c>
      <c r="I13" s="690">
        <v>31829</v>
      </c>
      <c r="J13" s="690">
        <v>142335</v>
      </c>
      <c r="K13" s="690">
        <v>299709</v>
      </c>
      <c r="L13" s="691"/>
      <c r="M13" s="690">
        <v>57947</v>
      </c>
      <c r="N13" s="690">
        <v>29241</v>
      </c>
      <c r="O13" s="690">
        <v>140406</v>
      </c>
      <c r="P13" s="692">
        <v>261564</v>
      </c>
      <c r="Q13" s="690">
        <v>72399</v>
      </c>
      <c r="R13" s="690">
        <v>24591</v>
      </c>
      <c r="S13" s="690">
        <v>138828</v>
      </c>
      <c r="T13" s="692">
        <v>309402</v>
      </c>
      <c r="U13" s="693" t="s">
        <v>71</v>
      </c>
    </row>
    <row r="14" spans="1:26" s="515" customFormat="1" ht="9.75" customHeight="1">
      <c r="A14" s="694"/>
      <c r="B14" s="689" t="s">
        <v>487</v>
      </c>
      <c r="C14" s="690" t="s">
        <v>488</v>
      </c>
      <c r="D14" s="690" t="s">
        <v>488</v>
      </c>
      <c r="E14" s="690">
        <v>42268</v>
      </c>
      <c r="F14" s="690" t="s">
        <v>489</v>
      </c>
      <c r="G14" s="690" t="s">
        <v>489</v>
      </c>
      <c r="H14" s="690">
        <v>39948</v>
      </c>
      <c r="I14" s="690" t="s">
        <v>489</v>
      </c>
      <c r="J14" s="690" t="s">
        <v>489</v>
      </c>
      <c r="K14" s="690">
        <v>40928</v>
      </c>
      <c r="L14" s="691"/>
      <c r="M14" s="690" t="s">
        <v>489</v>
      </c>
      <c r="N14" s="690" t="s">
        <v>489</v>
      </c>
      <c r="O14" s="690" t="s">
        <v>489</v>
      </c>
      <c r="P14" s="692">
        <v>42097</v>
      </c>
      <c r="Q14" s="690" t="s">
        <v>489</v>
      </c>
      <c r="R14" s="690" t="s">
        <v>489</v>
      </c>
      <c r="S14" s="690" t="s">
        <v>489</v>
      </c>
      <c r="T14" s="692">
        <v>42554</v>
      </c>
      <c r="U14" s="693" t="s">
        <v>490</v>
      </c>
    </row>
    <row r="15" spans="1:26" s="515" customFormat="1" ht="9.75" customHeight="1">
      <c r="A15" s="694"/>
      <c r="B15" s="689" t="s">
        <v>491</v>
      </c>
      <c r="C15" s="690">
        <v>749</v>
      </c>
      <c r="D15" s="690" t="s">
        <v>492</v>
      </c>
      <c r="E15" s="690">
        <v>8755</v>
      </c>
      <c r="F15" s="690">
        <v>765</v>
      </c>
      <c r="G15" s="690" t="s">
        <v>493</v>
      </c>
      <c r="H15" s="690">
        <v>11189</v>
      </c>
      <c r="I15" s="690">
        <v>787</v>
      </c>
      <c r="J15" s="690" t="s">
        <v>493</v>
      </c>
      <c r="K15" s="690">
        <v>8287</v>
      </c>
      <c r="L15" s="691"/>
      <c r="M15" s="690" t="s">
        <v>489</v>
      </c>
      <c r="N15" s="690">
        <v>806</v>
      </c>
      <c r="O15" s="690" t="s">
        <v>492</v>
      </c>
      <c r="P15" s="692">
        <v>4991</v>
      </c>
      <c r="Q15" s="690" t="s">
        <v>489</v>
      </c>
      <c r="R15" s="690">
        <v>806</v>
      </c>
      <c r="S15" s="690" t="s">
        <v>493</v>
      </c>
      <c r="T15" s="692">
        <v>6821</v>
      </c>
      <c r="U15" s="693" t="s">
        <v>494</v>
      </c>
    </row>
    <row r="16" spans="1:26" s="515" customFormat="1" ht="4.5" customHeight="1">
      <c r="A16" s="694"/>
      <c r="B16" s="689"/>
      <c r="C16" s="690"/>
      <c r="D16" s="690"/>
      <c r="E16" s="690"/>
      <c r="F16" s="690"/>
      <c r="G16" s="690"/>
      <c r="H16" s="690"/>
      <c r="I16" s="690"/>
      <c r="J16" s="690"/>
      <c r="K16" s="690"/>
      <c r="L16" s="691"/>
      <c r="M16" s="690"/>
      <c r="N16" s="690"/>
      <c r="O16" s="690"/>
      <c r="P16" s="692"/>
      <c r="Q16" s="690"/>
      <c r="R16" s="690"/>
      <c r="S16" s="690"/>
      <c r="T16" s="692"/>
      <c r="U16" s="693"/>
    </row>
    <row r="17" spans="1:23" s="515" customFormat="1" ht="10.5" customHeight="1">
      <c r="A17" s="1907" t="s">
        <v>495</v>
      </c>
      <c r="B17" s="1908"/>
      <c r="C17" s="690" t="s">
        <v>489</v>
      </c>
      <c r="D17" s="690">
        <v>57041</v>
      </c>
      <c r="E17" s="690">
        <v>328225</v>
      </c>
      <c r="F17" s="690" t="s">
        <v>489</v>
      </c>
      <c r="G17" s="690">
        <v>57952</v>
      </c>
      <c r="H17" s="690">
        <v>333076</v>
      </c>
      <c r="I17" s="690" t="s">
        <v>489</v>
      </c>
      <c r="J17" s="690">
        <v>57022</v>
      </c>
      <c r="K17" s="690">
        <v>312390</v>
      </c>
      <c r="L17" s="691"/>
      <c r="M17" s="690">
        <v>130504</v>
      </c>
      <c r="N17" s="690" t="s">
        <v>489</v>
      </c>
      <c r="O17" s="690">
        <v>57796</v>
      </c>
      <c r="P17" s="692">
        <v>270762</v>
      </c>
      <c r="Q17" s="690">
        <v>135375</v>
      </c>
      <c r="R17" s="690" t="s">
        <v>489</v>
      </c>
      <c r="S17" s="690">
        <v>57770</v>
      </c>
      <c r="T17" s="692">
        <v>281027</v>
      </c>
      <c r="U17" s="693" t="s">
        <v>177</v>
      </c>
    </row>
    <row r="18" spans="1:23" s="515" customFormat="1" ht="9.75" customHeight="1">
      <c r="A18" s="694"/>
      <c r="B18" s="689" t="s">
        <v>484</v>
      </c>
      <c r="C18" s="690" t="s">
        <v>489</v>
      </c>
      <c r="D18" s="690">
        <v>36373</v>
      </c>
      <c r="E18" s="690">
        <v>187205</v>
      </c>
      <c r="F18" s="690" t="s">
        <v>489</v>
      </c>
      <c r="G18" s="690">
        <v>37332</v>
      </c>
      <c r="H18" s="690">
        <v>191504</v>
      </c>
      <c r="I18" s="690" t="s">
        <v>489</v>
      </c>
      <c r="J18" s="690">
        <v>36078</v>
      </c>
      <c r="K18" s="690">
        <v>183550</v>
      </c>
      <c r="L18" s="691"/>
      <c r="M18" s="690" t="s">
        <v>489</v>
      </c>
      <c r="N18" s="690" t="s">
        <v>489</v>
      </c>
      <c r="O18" s="690">
        <v>36363</v>
      </c>
      <c r="P18" s="692">
        <v>155975</v>
      </c>
      <c r="Q18" s="690" t="s">
        <v>489</v>
      </c>
      <c r="R18" s="690" t="s">
        <v>489</v>
      </c>
      <c r="S18" s="690">
        <v>37342</v>
      </c>
      <c r="T18" s="692">
        <v>153194</v>
      </c>
      <c r="U18" s="693" t="s">
        <v>485</v>
      </c>
    </row>
    <row r="19" spans="1:23" s="515" customFormat="1" ht="9.75" customHeight="1">
      <c r="A19" s="694"/>
      <c r="B19" s="689" t="s">
        <v>486</v>
      </c>
      <c r="C19" s="690" t="s">
        <v>489</v>
      </c>
      <c r="D19" s="690">
        <v>20668</v>
      </c>
      <c r="E19" s="690">
        <v>140574</v>
      </c>
      <c r="F19" s="690" t="s">
        <v>489</v>
      </c>
      <c r="G19" s="690">
        <v>20620</v>
      </c>
      <c r="H19" s="690">
        <v>141171</v>
      </c>
      <c r="I19" s="690" t="s">
        <v>489</v>
      </c>
      <c r="J19" s="690">
        <v>20944</v>
      </c>
      <c r="K19" s="690">
        <v>128466</v>
      </c>
      <c r="L19" s="691"/>
      <c r="M19" s="690" t="s">
        <v>489</v>
      </c>
      <c r="N19" s="690" t="s">
        <v>489</v>
      </c>
      <c r="O19" s="690">
        <v>21433</v>
      </c>
      <c r="P19" s="692">
        <v>114601</v>
      </c>
      <c r="Q19" s="690" t="s">
        <v>489</v>
      </c>
      <c r="R19" s="690" t="s">
        <v>489</v>
      </c>
      <c r="S19" s="690">
        <v>20428</v>
      </c>
      <c r="T19" s="692">
        <v>127752</v>
      </c>
      <c r="U19" s="693" t="s">
        <v>71</v>
      </c>
    </row>
    <row r="20" spans="1:23" s="515" customFormat="1" ht="9.75" customHeight="1">
      <c r="A20" s="694"/>
      <c r="B20" s="689" t="s">
        <v>491</v>
      </c>
      <c r="C20" s="690" t="s">
        <v>489</v>
      </c>
      <c r="D20" s="690">
        <v>0</v>
      </c>
      <c r="E20" s="690">
        <v>446</v>
      </c>
      <c r="F20" s="690" t="s">
        <v>489</v>
      </c>
      <c r="G20" s="690">
        <v>0</v>
      </c>
      <c r="H20" s="690">
        <v>401</v>
      </c>
      <c r="I20" s="690" t="s">
        <v>489</v>
      </c>
      <c r="J20" s="690">
        <v>0</v>
      </c>
      <c r="K20" s="690">
        <v>374</v>
      </c>
      <c r="L20" s="691"/>
      <c r="M20" s="690" t="s">
        <v>489</v>
      </c>
      <c r="N20" s="690" t="s">
        <v>489</v>
      </c>
      <c r="O20" s="690" t="s">
        <v>492</v>
      </c>
      <c r="P20" s="692">
        <v>186</v>
      </c>
      <c r="Q20" s="690" t="s">
        <v>489</v>
      </c>
      <c r="R20" s="690" t="s">
        <v>489</v>
      </c>
      <c r="S20" s="690" t="s">
        <v>492</v>
      </c>
      <c r="T20" s="692">
        <v>81</v>
      </c>
      <c r="U20" s="693" t="s">
        <v>494</v>
      </c>
      <c r="W20" s="551"/>
    </row>
    <row r="21" spans="1:23" s="515" customFormat="1" ht="4.5" customHeight="1">
      <c r="A21" s="694"/>
      <c r="B21" s="689"/>
      <c r="C21" s="690"/>
      <c r="D21" s="690"/>
      <c r="E21" s="690"/>
      <c r="F21" s="690"/>
      <c r="G21" s="690"/>
      <c r="H21" s="690"/>
      <c r="I21" s="690"/>
      <c r="J21" s="690"/>
      <c r="K21" s="690"/>
      <c r="L21" s="691"/>
      <c r="M21" s="690"/>
      <c r="N21" s="690"/>
      <c r="O21" s="690"/>
      <c r="P21" s="692"/>
      <c r="Q21" s="690"/>
      <c r="R21" s="690"/>
      <c r="S21" s="690"/>
      <c r="T21" s="692"/>
      <c r="U21" s="693"/>
      <c r="W21" s="551"/>
    </row>
    <row r="22" spans="1:23" s="515" customFormat="1" ht="10.5" customHeight="1">
      <c r="A22" s="1907" t="s">
        <v>496</v>
      </c>
      <c r="B22" s="1908"/>
      <c r="C22" s="690" t="s">
        <v>489</v>
      </c>
      <c r="D22" s="690">
        <v>162176</v>
      </c>
      <c r="E22" s="690">
        <v>311257</v>
      </c>
      <c r="F22" s="690" t="s">
        <v>489</v>
      </c>
      <c r="G22" s="690">
        <v>163859</v>
      </c>
      <c r="H22" s="690">
        <v>310957</v>
      </c>
      <c r="I22" s="690" t="s">
        <v>489</v>
      </c>
      <c r="J22" s="690">
        <v>163135</v>
      </c>
      <c r="K22" s="690">
        <v>276220</v>
      </c>
      <c r="L22" s="691"/>
      <c r="M22" s="690">
        <v>10260</v>
      </c>
      <c r="N22" s="690" t="s">
        <v>489</v>
      </c>
      <c r="O22" s="690">
        <v>159930</v>
      </c>
      <c r="P22" s="692">
        <v>222136</v>
      </c>
      <c r="Q22" s="690">
        <v>114955</v>
      </c>
      <c r="R22" s="690" t="s">
        <v>489</v>
      </c>
      <c r="S22" s="690">
        <v>160319</v>
      </c>
      <c r="T22" s="692">
        <v>236159</v>
      </c>
      <c r="U22" s="693" t="s">
        <v>497</v>
      </c>
    </row>
    <row r="23" spans="1:23" s="515" customFormat="1" ht="9.75" customHeight="1">
      <c r="A23" s="694"/>
      <c r="B23" s="689" t="s">
        <v>484</v>
      </c>
      <c r="C23" s="690" t="s">
        <v>489</v>
      </c>
      <c r="D23" s="690">
        <v>116461</v>
      </c>
      <c r="E23" s="690">
        <v>176031</v>
      </c>
      <c r="F23" s="690" t="s">
        <v>489</v>
      </c>
      <c r="G23" s="690">
        <v>119749</v>
      </c>
      <c r="H23" s="690">
        <v>176107</v>
      </c>
      <c r="I23" s="690" t="s">
        <v>489</v>
      </c>
      <c r="J23" s="690">
        <v>119502</v>
      </c>
      <c r="K23" s="690">
        <v>155985</v>
      </c>
      <c r="L23" s="691"/>
      <c r="M23" s="690" t="s">
        <v>489</v>
      </c>
      <c r="N23" s="690" t="s">
        <v>489</v>
      </c>
      <c r="O23" s="690">
        <v>116088</v>
      </c>
      <c r="P23" s="692">
        <v>130003</v>
      </c>
      <c r="Q23" s="690" t="s">
        <v>489</v>
      </c>
      <c r="R23" s="690" t="s">
        <v>489</v>
      </c>
      <c r="S23" s="690">
        <v>115413</v>
      </c>
      <c r="T23" s="692">
        <v>129042</v>
      </c>
      <c r="U23" s="693" t="s">
        <v>485</v>
      </c>
    </row>
    <row r="24" spans="1:23" s="515" customFormat="1" ht="9.75" customHeight="1">
      <c r="A24" s="694"/>
      <c r="B24" s="689" t="s">
        <v>486</v>
      </c>
      <c r="C24" s="690" t="s">
        <v>489</v>
      </c>
      <c r="D24" s="690">
        <v>45715</v>
      </c>
      <c r="E24" s="690">
        <v>127662</v>
      </c>
      <c r="F24" s="690" t="s">
        <v>489</v>
      </c>
      <c r="G24" s="690">
        <v>44110</v>
      </c>
      <c r="H24" s="690">
        <v>127801</v>
      </c>
      <c r="I24" s="690" t="s">
        <v>489</v>
      </c>
      <c r="J24" s="690">
        <v>43633</v>
      </c>
      <c r="K24" s="690">
        <v>114263</v>
      </c>
      <c r="L24" s="691"/>
      <c r="M24" s="690" t="s">
        <v>489</v>
      </c>
      <c r="N24" s="690" t="s">
        <v>489</v>
      </c>
      <c r="O24" s="690">
        <v>43842</v>
      </c>
      <c r="P24" s="692">
        <v>87372</v>
      </c>
      <c r="Q24" s="690" t="s">
        <v>489</v>
      </c>
      <c r="R24" s="690" t="s">
        <v>489</v>
      </c>
      <c r="S24" s="690">
        <v>44906</v>
      </c>
      <c r="T24" s="692">
        <v>102769</v>
      </c>
      <c r="U24" s="693" t="s">
        <v>71</v>
      </c>
    </row>
    <row r="25" spans="1:23" s="515" customFormat="1" ht="9.75" customHeight="1">
      <c r="A25" s="694"/>
      <c r="B25" s="689" t="s">
        <v>491</v>
      </c>
      <c r="C25" s="690" t="s">
        <v>489</v>
      </c>
      <c r="D25" s="690">
        <v>0</v>
      </c>
      <c r="E25" s="690">
        <v>7564</v>
      </c>
      <c r="F25" s="690" t="s">
        <v>489</v>
      </c>
      <c r="G25" s="690">
        <v>0</v>
      </c>
      <c r="H25" s="690">
        <v>7049</v>
      </c>
      <c r="I25" s="690" t="s">
        <v>489</v>
      </c>
      <c r="J25" s="690">
        <v>0</v>
      </c>
      <c r="K25" s="690">
        <v>5972</v>
      </c>
      <c r="L25" s="691"/>
      <c r="M25" s="690" t="s">
        <v>489</v>
      </c>
      <c r="N25" s="690" t="s">
        <v>489</v>
      </c>
      <c r="O25" s="690" t="s">
        <v>492</v>
      </c>
      <c r="P25" s="692">
        <v>4761</v>
      </c>
      <c r="Q25" s="690" t="s">
        <v>489</v>
      </c>
      <c r="R25" s="690" t="s">
        <v>489</v>
      </c>
      <c r="S25" s="690" t="s">
        <v>492</v>
      </c>
      <c r="T25" s="692">
        <v>4348</v>
      </c>
      <c r="U25" s="693" t="s">
        <v>494</v>
      </c>
    </row>
    <row r="26" spans="1:23" s="515" customFormat="1" ht="4.5" customHeight="1">
      <c r="A26" s="694"/>
      <c r="B26" s="689"/>
      <c r="C26" s="690"/>
      <c r="D26" s="690"/>
      <c r="E26" s="690"/>
      <c r="F26" s="690"/>
      <c r="G26" s="690"/>
      <c r="H26" s="690"/>
      <c r="I26" s="690"/>
      <c r="J26" s="690"/>
      <c r="K26" s="690"/>
      <c r="L26" s="691"/>
      <c r="M26" s="690"/>
      <c r="N26" s="690"/>
      <c r="O26" s="690"/>
      <c r="P26" s="692"/>
      <c r="Q26" s="690"/>
      <c r="R26" s="690"/>
      <c r="S26" s="690"/>
      <c r="T26" s="692"/>
      <c r="U26" s="693"/>
    </row>
    <row r="27" spans="1:23" s="515" customFormat="1" ht="10.5" customHeight="1">
      <c r="A27" s="1907" t="s">
        <v>498</v>
      </c>
      <c r="B27" s="1908"/>
      <c r="C27" s="690" t="s">
        <v>489</v>
      </c>
      <c r="D27" s="690">
        <v>43258</v>
      </c>
      <c r="E27" s="690">
        <v>147394</v>
      </c>
      <c r="F27" s="690" t="s">
        <v>489</v>
      </c>
      <c r="G27" s="690">
        <v>42724</v>
      </c>
      <c r="H27" s="690">
        <v>143587</v>
      </c>
      <c r="I27" s="690" t="s">
        <v>489</v>
      </c>
      <c r="J27" s="690">
        <v>41843</v>
      </c>
      <c r="K27" s="690">
        <v>132400</v>
      </c>
      <c r="L27" s="691"/>
      <c r="M27" s="690">
        <v>48577</v>
      </c>
      <c r="N27" s="690" t="s">
        <v>489</v>
      </c>
      <c r="O27" s="690">
        <v>40456</v>
      </c>
      <c r="P27" s="692">
        <v>108607</v>
      </c>
      <c r="Q27" s="690">
        <v>51073</v>
      </c>
      <c r="R27" s="690" t="s">
        <v>489</v>
      </c>
      <c r="S27" s="690">
        <v>41071</v>
      </c>
      <c r="T27" s="692">
        <v>116390</v>
      </c>
      <c r="U27" s="693" t="s">
        <v>499</v>
      </c>
    </row>
    <row r="28" spans="1:23" s="515" customFormat="1" ht="9.75" customHeight="1">
      <c r="A28" s="694"/>
      <c r="B28" s="689" t="s">
        <v>484</v>
      </c>
      <c r="C28" s="690" t="s">
        <v>489</v>
      </c>
      <c r="D28" s="690">
        <v>26519</v>
      </c>
      <c r="E28" s="690">
        <v>74763</v>
      </c>
      <c r="F28" s="690" t="s">
        <v>489</v>
      </c>
      <c r="G28" s="690">
        <v>26185</v>
      </c>
      <c r="H28" s="690">
        <v>72025</v>
      </c>
      <c r="I28" s="690" t="s">
        <v>489</v>
      </c>
      <c r="J28" s="690">
        <v>25800</v>
      </c>
      <c r="K28" s="690">
        <v>68694</v>
      </c>
      <c r="L28" s="691"/>
      <c r="M28" s="690" t="s">
        <v>489</v>
      </c>
      <c r="N28" s="690" t="s">
        <v>489</v>
      </c>
      <c r="O28" s="690">
        <v>25330</v>
      </c>
      <c r="P28" s="692">
        <v>58992</v>
      </c>
      <c r="Q28" s="690" t="s">
        <v>489</v>
      </c>
      <c r="R28" s="690" t="s">
        <v>489</v>
      </c>
      <c r="S28" s="690">
        <v>25830</v>
      </c>
      <c r="T28" s="692">
        <v>60805</v>
      </c>
      <c r="U28" s="693" t="s">
        <v>485</v>
      </c>
    </row>
    <row r="29" spans="1:23" s="515" customFormat="1" ht="9.75" customHeight="1">
      <c r="A29" s="694"/>
      <c r="B29" s="689" t="s">
        <v>486</v>
      </c>
      <c r="C29" s="690" t="s">
        <v>489</v>
      </c>
      <c r="D29" s="690">
        <v>16739</v>
      </c>
      <c r="E29" s="690">
        <v>72358</v>
      </c>
      <c r="F29" s="690" t="s">
        <v>489</v>
      </c>
      <c r="G29" s="690">
        <v>16539</v>
      </c>
      <c r="H29" s="690">
        <v>71501</v>
      </c>
      <c r="I29" s="690" t="s">
        <v>489</v>
      </c>
      <c r="J29" s="690">
        <v>16043</v>
      </c>
      <c r="K29" s="690">
        <v>63563</v>
      </c>
      <c r="L29" s="691"/>
      <c r="M29" s="690" t="s">
        <v>489</v>
      </c>
      <c r="N29" s="690" t="s">
        <v>489</v>
      </c>
      <c r="O29" s="690">
        <v>15126</v>
      </c>
      <c r="P29" s="692">
        <v>49564</v>
      </c>
      <c r="Q29" s="690" t="s">
        <v>489</v>
      </c>
      <c r="R29" s="690" t="s">
        <v>489</v>
      </c>
      <c r="S29" s="690">
        <v>15241</v>
      </c>
      <c r="T29" s="692">
        <v>55557</v>
      </c>
      <c r="U29" s="693" t="s">
        <v>71</v>
      </c>
    </row>
    <row r="30" spans="1:23" s="515" customFormat="1" ht="9.75" customHeight="1">
      <c r="A30" s="694"/>
      <c r="B30" s="689" t="s">
        <v>491</v>
      </c>
      <c r="C30" s="690" t="s">
        <v>489</v>
      </c>
      <c r="D30" s="690">
        <v>0</v>
      </c>
      <c r="E30" s="690">
        <v>273</v>
      </c>
      <c r="F30" s="690" t="s">
        <v>489</v>
      </c>
      <c r="G30" s="690">
        <v>0</v>
      </c>
      <c r="H30" s="690">
        <v>61</v>
      </c>
      <c r="I30" s="690" t="s">
        <v>489</v>
      </c>
      <c r="J30" s="690">
        <v>0</v>
      </c>
      <c r="K30" s="690">
        <v>143</v>
      </c>
      <c r="L30" s="691"/>
      <c r="M30" s="690" t="s">
        <v>489</v>
      </c>
      <c r="N30" s="690" t="s">
        <v>489</v>
      </c>
      <c r="O30" s="690" t="s">
        <v>492</v>
      </c>
      <c r="P30" s="692">
        <v>51</v>
      </c>
      <c r="Q30" s="690" t="s">
        <v>489</v>
      </c>
      <c r="R30" s="690" t="s">
        <v>489</v>
      </c>
      <c r="S30" s="690" t="s">
        <v>492</v>
      </c>
      <c r="T30" s="692">
        <v>28</v>
      </c>
      <c r="U30" s="693" t="s">
        <v>494</v>
      </c>
    </row>
    <row r="31" spans="1:23" s="515" customFormat="1" ht="4.5" customHeight="1">
      <c r="A31" s="694"/>
      <c r="B31" s="689"/>
      <c r="C31" s="690"/>
      <c r="D31" s="690"/>
      <c r="E31" s="690"/>
      <c r="F31" s="690"/>
      <c r="G31" s="690"/>
      <c r="H31" s="690"/>
      <c r="I31" s="690"/>
      <c r="J31" s="690"/>
      <c r="K31" s="690"/>
      <c r="L31" s="691"/>
      <c r="M31" s="690"/>
      <c r="N31" s="690"/>
      <c r="O31" s="690"/>
      <c r="P31" s="692"/>
      <c r="Q31" s="690"/>
      <c r="R31" s="690"/>
      <c r="S31" s="690"/>
      <c r="T31" s="692"/>
      <c r="U31" s="693"/>
    </row>
    <row r="32" spans="1:23" s="515" customFormat="1" ht="10.5" customHeight="1">
      <c r="A32" s="1907" t="s">
        <v>500</v>
      </c>
      <c r="B32" s="1908"/>
      <c r="C32" s="690" t="s">
        <v>489</v>
      </c>
      <c r="D32" s="690">
        <v>204911</v>
      </c>
      <c r="E32" s="690">
        <v>342667</v>
      </c>
      <c r="F32" s="690" t="s">
        <v>489</v>
      </c>
      <c r="G32" s="690">
        <v>207707</v>
      </c>
      <c r="H32" s="690">
        <v>331588</v>
      </c>
      <c r="I32" s="690" t="s">
        <v>489</v>
      </c>
      <c r="J32" s="690">
        <v>212978</v>
      </c>
      <c r="K32" s="690">
        <v>308289</v>
      </c>
      <c r="L32" s="691"/>
      <c r="M32" s="690">
        <v>136383</v>
      </c>
      <c r="N32" s="690" t="s">
        <v>489</v>
      </c>
      <c r="O32" s="690">
        <v>223215</v>
      </c>
      <c r="P32" s="692">
        <v>253628</v>
      </c>
      <c r="Q32" s="690">
        <v>151878</v>
      </c>
      <c r="R32" s="690" t="s">
        <v>489</v>
      </c>
      <c r="S32" s="690">
        <v>231313</v>
      </c>
      <c r="T32" s="692">
        <v>263365</v>
      </c>
      <c r="U32" s="693" t="s">
        <v>501</v>
      </c>
    </row>
    <row r="33" spans="1:21" s="515" customFormat="1" ht="9.75" customHeight="1">
      <c r="A33" s="694"/>
      <c r="B33" s="689" t="s">
        <v>484</v>
      </c>
      <c r="C33" s="690" t="s">
        <v>489</v>
      </c>
      <c r="D33" s="690">
        <v>158567</v>
      </c>
      <c r="E33" s="690">
        <v>213571</v>
      </c>
      <c r="F33" s="690" t="s">
        <v>489</v>
      </c>
      <c r="G33" s="690">
        <v>160336</v>
      </c>
      <c r="H33" s="690">
        <v>207316</v>
      </c>
      <c r="I33" s="690" t="s">
        <v>489</v>
      </c>
      <c r="J33" s="690">
        <v>164460</v>
      </c>
      <c r="K33" s="690">
        <v>192335</v>
      </c>
      <c r="L33" s="691"/>
      <c r="M33" s="690" t="s">
        <v>489</v>
      </c>
      <c r="N33" s="690" t="s">
        <v>489</v>
      </c>
      <c r="O33" s="690">
        <v>173449</v>
      </c>
      <c r="P33" s="692">
        <v>159926</v>
      </c>
      <c r="Q33" s="690" t="s">
        <v>489</v>
      </c>
      <c r="R33" s="690" t="s">
        <v>489</v>
      </c>
      <c r="S33" s="690">
        <v>180469</v>
      </c>
      <c r="T33" s="692">
        <v>161155</v>
      </c>
      <c r="U33" s="693" t="s">
        <v>485</v>
      </c>
    </row>
    <row r="34" spans="1:21" s="515" customFormat="1" ht="9.75" customHeight="1">
      <c r="A34" s="694"/>
      <c r="B34" s="689" t="s">
        <v>486</v>
      </c>
      <c r="C34" s="690" t="s">
        <v>489</v>
      </c>
      <c r="D34" s="690">
        <v>46344</v>
      </c>
      <c r="E34" s="690">
        <v>119553</v>
      </c>
      <c r="F34" s="690" t="s">
        <v>489</v>
      </c>
      <c r="G34" s="690">
        <v>47371</v>
      </c>
      <c r="H34" s="690">
        <v>116626</v>
      </c>
      <c r="I34" s="690" t="s">
        <v>489</v>
      </c>
      <c r="J34" s="690">
        <v>48518</v>
      </c>
      <c r="K34" s="690">
        <v>108546</v>
      </c>
      <c r="L34" s="691"/>
      <c r="M34" s="690" t="s">
        <v>489</v>
      </c>
      <c r="N34" s="690" t="s">
        <v>489</v>
      </c>
      <c r="O34" s="690">
        <v>49766</v>
      </c>
      <c r="P34" s="692">
        <v>87652</v>
      </c>
      <c r="Q34" s="690" t="s">
        <v>489</v>
      </c>
      <c r="R34" s="690" t="s">
        <v>489</v>
      </c>
      <c r="S34" s="690">
        <v>50844</v>
      </c>
      <c r="T34" s="692">
        <v>98348</v>
      </c>
      <c r="U34" s="693" t="s">
        <v>71</v>
      </c>
    </row>
    <row r="35" spans="1:21" s="515" customFormat="1" ht="9.75" customHeight="1">
      <c r="A35" s="694"/>
      <c r="B35" s="689" t="s">
        <v>491</v>
      </c>
      <c r="C35" s="690" t="s">
        <v>489</v>
      </c>
      <c r="D35" s="690">
        <v>0</v>
      </c>
      <c r="E35" s="690">
        <v>9543</v>
      </c>
      <c r="F35" s="690" t="s">
        <v>489</v>
      </c>
      <c r="G35" s="690">
        <v>0</v>
      </c>
      <c r="H35" s="690">
        <v>7646</v>
      </c>
      <c r="I35" s="690" t="s">
        <v>489</v>
      </c>
      <c r="J35" s="690">
        <v>0</v>
      </c>
      <c r="K35" s="690">
        <v>7408</v>
      </c>
      <c r="L35" s="691"/>
      <c r="M35" s="690" t="s">
        <v>489</v>
      </c>
      <c r="N35" s="690" t="s">
        <v>489</v>
      </c>
      <c r="O35" s="690" t="s">
        <v>492</v>
      </c>
      <c r="P35" s="692">
        <v>6050</v>
      </c>
      <c r="Q35" s="690" t="s">
        <v>489</v>
      </c>
      <c r="R35" s="690" t="s">
        <v>489</v>
      </c>
      <c r="S35" s="690" t="s">
        <v>492</v>
      </c>
      <c r="T35" s="692">
        <v>3862</v>
      </c>
      <c r="U35" s="693" t="s">
        <v>494</v>
      </c>
    </row>
    <row r="36" spans="1:21" s="515" customFormat="1" ht="4.5" customHeight="1">
      <c r="A36" s="694"/>
      <c r="B36" s="689"/>
      <c r="C36" s="690"/>
      <c r="D36" s="690"/>
      <c r="E36" s="690"/>
      <c r="F36" s="690"/>
      <c r="G36" s="690"/>
      <c r="H36" s="690"/>
      <c r="I36" s="690"/>
      <c r="J36" s="690"/>
      <c r="K36" s="690"/>
      <c r="L36" s="691"/>
      <c r="M36" s="690"/>
      <c r="N36" s="690"/>
      <c r="O36" s="690"/>
      <c r="P36" s="692"/>
      <c r="Q36" s="690"/>
      <c r="R36" s="690"/>
      <c r="S36" s="690"/>
      <c r="T36" s="692"/>
      <c r="U36" s="693"/>
    </row>
    <row r="37" spans="1:21" s="515" customFormat="1" ht="10.5" customHeight="1">
      <c r="A37" s="1907" t="s">
        <v>502</v>
      </c>
      <c r="B37" s="1908"/>
      <c r="C37" s="690" t="s">
        <v>489</v>
      </c>
      <c r="D37" s="690">
        <v>28166</v>
      </c>
      <c r="E37" s="690">
        <v>141179</v>
      </c>
      <c r="F37" s="690" t="s">
        <v>489</v>
      </c>
      <c r="G37" s="690">
        <v>27880</v>
      </c>
      <c r="H37" s="690">
        <v>129718</v>
      </c>
      <c r="I37" s="690" t="s">
        <v>489</v>
      </c>
      <c r="J37" s="690">
        <v>27501</v>
      </c>
      <c r="K37" s="690">
        <v>119979</v>
      </c>
      <c r="L37" s="691"/>
      <c r="M37" s="690">
        <v>61118</v>
      </c>
      <c r="N37" s="690" t="s">
        <v>489</v>
      </c>
      <c r="O37" s="690">
        <v>27061</v>
      </c>
      <c r="P37" s="692">
        <v>102596</v>
      </c>
      <c r="Q37" s="690">
        <v>62850</v>
      </c>
      <c r="R37" s="690" t="s">
        <v>489</v>
      </c>
      <c r="S37" s="690">
        <v>27210</v>
      </c>
      <c r="T37" s="692">
        <v>105244</v>
      </c>
      <c r="U37" s="693" t="s">
        <v>503</v>
      </c>
    </row>
    <row r="38" spans="1:21" s="515" customFormat="1" ht="9.75" customHeight="1">
      <c r="A38" s="694"/>
      <c r="B38" s="689" t="s">
        <v>484</v>
      </c>
      <c r="C38" s="690" t="s">
        <v>489</v>
      </c>
      <c r="D38" s="690">
        <v>16020</v>
      </c>
      <c r="E38" s="690">
        <v>85031</v>
      </c>
      <c r="F38" s="690" t="s">
        <v>489</v>
      </c>
      <c r="G38" s="690">
        <v>15713</v>
      </c>
      <c r="H38" s="690">
        <v>80576</v>
      </c>
      <c r="I38" s="690" t="s">
        <v>489</v>
      </c>
      <c r="J38" s="690">
        <v>15329</v>
      </c>
      <c r="K38" s="690">
        <v>72779</v>
      </c>
      <c r="L38" s="691"/>
      <c r="M38" s="690" t="s">
        <v>489</v>
      </c>
      <c r="N38" s="690" t="s">
        <v>489</v>
      </c>
      <c r="O38" s="690">
        <v>15362</v>
      </c>
      <c r="P38" s="692">
        <v>63710</v>
      </c>
      <c r="Q38" s="690" t="s">
        <v>489</v>
      </c>
      <c r="R38" s="690" t="s">
        <v>489</v>
      </c>
      <c r="S38" s="690">
        <v>15500</v>
      </c>
      <c r="T38" s="692">
        <v>63455</v>
      </c>
      <c r="U38" s="693" t="s">
        <v>485</v>
      </c>
    </row>
    <row r="39" spans="1:21" s="515" customFormat="1" ht="9.75" customHeight="1">
      <c r="A39" s="694"/>
      <c r="B39" s="689" t="s">
        <v>486</v>
      </c>
      <c r="C39" s="690" t="s">
        <v>489</v>
      </c>
      <c r="D39" s="690">
        <v>12146</v>
      </c>
      <c r="E39" s="690">
        <v>56148</v>
      </c>
      <c r="F39" s="690" t="s">
        <v>489</v>
      </c>
      <c r="G39" s="690">
        <v>12167</v>
      </c>
      <c r="H39" s="690">
        <v>49054</v>
      </c>
      <c r="I39" s="690" t="s">
        <v>489</v>
      </c>
      <c r="J39" s="690">
        <v>12172</v>
      </c>
      <c r="K39" s="690">
        <v>47027</v>
      </c>
      <c r="L39" s="691"/>
      <c r="M39" s="690" t="s">
        <v>489</v>
      </c>
      <c r="N39" s="690" t="s">
        <v>489</v>
      </c>
      <c r="O39" s="690">
        <v>11699</v>
      </c>
      <c r="P39" s="692">
        <v>38886</v>
      </c>
      <c r="Q39" s="690" t="s">
        <v>489</v>
      </c>
      <c r="R39" s="690" t="s">
        <v>489</v>
      </c>
      <c r="S39" s="690">
        <v>11710</v>
      </c>
      <c r="T39" s="692">
        <v>41789</v>
      </c>
      <c r="U39" s="693" t="s">
        <v>71</v>
      </c>
    </row>
    <row r="40" spans="1:21" s="515" customFormat="1" ht="9.75" customHeight="1">
      <c r="A40" s="694"/>
      <c r="B40" s="689" t="s">
        <v>491</v>
      </c>
      <c r="C40" s="690" t="s">
        <v>489</v>
      </c>
      <c r="D40" s="690">
        <v>0</v>
      </c>
      <c r="E40" s="690">
        <v>0</v>
      </c>
      <c r="F40" s="690" t="s">
        <v>489</v>
      </c>
      <c r="G40" s="690">
        <v>0</v>
      </c>
      <c r="H40" s="690">
        <v>88</v>
      </c>
      <c r="I40" s="690" t="s">
        <v>489</v>
      </c>
      <c r="J40" s="690">
        <v>0</v>
      </c>
      <c r="K40" s="690">
        <v>173</v>
      </c>
      <c r="L40" s="691"/>
      <c r="M40" s="690" t="s">
        <v>489</v>
      </c>
      <c r="N40" s="690" t="s">
        <v>489</v>
      </c>
      <c r="O40" s="690" t="s">
        <v>492</v>
      </c>
      <c r="P40" s="692">
        <v>0</v>
      </c>
      <c r="Q40" s="690" t="s">
        <v>489</v>
      </c>
      <c r="R40" s="690" t="s">
        <v>489</v>
      </c>
      <c r="S40" s="690" t="s">
        <v>492</v>
      </c>
      <c r="T40" s="692">
        <v>0</v>
      </c>
      <c r="U40" s="693" t="s">
        <v>494</v>
      </c>
    </row>
    <row r="41" spans="1:21" s="515" customFormat="1" ht="4.5" customHeight="1">
      <c r="A41" s="694"/>
      <c r="B41" s="689"/>
      <c r="C41" s="690"/>
      <c r="D41" s="690"/>
      <c r="E41" s="690"/>
      <c r="F41" s="690"/>
      <c r="G41" s="690"/>
      <c r="H41" s="690"/>
      <c r="I41" s="690"/>
      <c r="J41" s="690"/>
      <c r="K41" s="690"/>
      <c r="L41" s="691"/>
      <c r="M41" s="690"/>
      <c r="N41" s="690"/>
      <c r="O41" s="690"/>
      <c r="P41" s="692"/>
      <c r="Q41" s="690"/>
      <c r="R41" s="690"/>
      <c r="S41" s="690"/>
      <c r="T41" s="692"/>
      <c r="U41" s="693"/>
    </row>
    <row r="42" spans="1:21" s="515" customFormat="1" ht="10.5" customHeight="1">
      <c r="A42" s="1907" t="s">
        <v>504</v>
      </c>
      <c r="B42" s="1908"/>
      <c r="C42" s="690" t="s">
        <v>489</v>
      </c>
      <c r="D42" s="690">
        <v>161543</v>
      </c>
      <c r="E42" s="690">
        <v>416369</v>
      </c>
      <c r="F42" s="690" t="s">
        <v>489</v>
      </c>
      <c r="G42" s="690">
        <v>164579</v>
      </c>
      <c r="H42" s="690">
        <v>403355</v>
      </c>
      <c r="I42" s="690" t="s">
        <v>489</v>
      </c>
      <c r="J42" s="690">
        <v>166025</v>
      </c>
      <c r="K42" s="690">
        <v>363994</v>
      </c>
      <c r="L42" s="691"/>
      <c r="M42" s="690">
        <v>109384</v>
      </c>
      <c r="N42" s="690" t="s">
        <v>489</v>
      </c>
      <c r="O42" s="690">
        <v>167020</v>
      </c>
      <c r="P42" s="692">
        <v>289377</v>
      </c>
      <c r="Q42" s="690">
        <v>127837</v>
      </c>
      <c r="R42" s="690" t="s">
        <v>489</v>
      </c>
      <c r="S42" s="690">
        <v>170455</v>
      </c>
      <c r="T42" s="692">
        <v>304975</v>
      </c>
      <c r="U42" s="693" t="s">
        <v>505</v>
      </c>
    </row>
    <row r="43" spans="1:21" s="515" customFormat="1" ht="9.75" customHeight="1">
      <c r="A43" s="694"/>
      <c r="B43" s="689" t="s">
        <v>484</v>
      </c>
      <c r="C43" s="690" t="s">
        <v>489</v>
      </c>
      <c r="D43" s="690">
        <v>112573</v>
      </c>
      <c r="E43" s="690">
        <v>223253</v>
      </c>
      <c r="F43" s="690" t="s">
        <v>489</v>
      </c>
      <c r="G43" s="690">
        <v>115301</v>
      </c>
      <c r="H43" s="690">
        <v>220919</v>
      </c>
      <c r="I43" s="690" t="s">
        <v>489</v>
      </c>
      <c r="J43" s="690">
        <v>116776</v>
      </c>
      <c r="K43" s="690">
        <v>200881</v>
      </c>
      <c r="L43" s="691"/>
      <c r="M43" s="690" t="s">
        <v>489</v>
      </c>
      <c r="N43" s="690" t="s">
        <v>489</v>
      </c>
      <c r="O43" s="690">
        <v>116918</v>
      </c>
      <c r="P43" s="692">
        <v>166509</v>
      </c>
      <c r="Q43" s="690" t="s">
        <v>489</v>
      </c>
      <c r="R43" s="690" t="s">
        <v>489</v>
      </c>
      <c r="S43" s="690">
        <v>119578</v>
      </c>
      <c r="T43" s="692">
        <v>165130</v>
      </c>
      <c r="U43" s="693" t="s">
        <v>485</v>
      </c>
    </row>
    <row r="44" spans="1:21" s="515" customFormat="1" ht="9.75" customHeight="1">
      <c r="A44" s="694"/>
      <c r="B44" s="689" t="s">
        <v>486</v>
      </c>
      <c r="C44" s="690" t="s">
        <v>489</v>
      </c>
      <c r="D44" s="690">
        <v>48970</v>
      </c>
      <c r="E44" s="690">
        <v>184554</v>
      </c>
      <c r="F44" s="690" t="s">
        <v>489</v>
      </c>
      <c r="G44" s="690">
        <v>49278</v>
      </c>
      <c r="H44" s="690">
        <v>175098</v>
      </c>
      <c r="I44" s="690" t="s">
        <v>489</v>
      </c>
      <c r="J44" s="690">
        <v>49249</v>
      </c>
      <c r="K44" s="690">
        <v>154787</v>
      </c>
      <c r="L44" s="691"/>
      <c r="M44" s="690" t="s">
        <v>489</v>
      </c>
      <c r="N44" s="690" t="s">
        <v>489</v>
      </c>
      <c r="O44" s="690">
        <v>50102</v>
      </c>
      <c r="P44" s="692">
        <v>119464</v>
      </c>
      <c r="Q44" s="690" t="s">
        <v>489</v>
      </c>
      <c r="R44" s="690" t="s">
        <v>489</v>
      </c>
      <c r="S44" s="690">
        <v>50877</v>
      </c>
      <c r="T44" s="692">
        <v>135110</v>
      </c>
      <c r="U44" s="693" t="s">
        <v>71</v>
      </c>
    </row>
    <row r="45" spans="1:21" s="515" customFormat="1" ht="9.75" customHeight="1">
      <c r="A45" s="694"/>
      <c r="B45" s="689" t="s">
        <v>491</v>
      </c>
      <c r="C45" s="690" t="s">
        <v>489</v>
      </c>
      <c r="D45" s="690">
        <v>0</v>
      </c>
      <c r="E45" s="690">
        <v>8562</v>
      </c>
      <c r="F45" s="690" t="s">
        <v>489</v>
      </c>
      <c r="G45" s="690">
        <v>0</v>
      </c>
      <c r="H45" s="690">
        <v>7338</v>
      </c>
      <c r="I45" s="690" t="s">
        <v>489</v>
      </c>
      <c r="J45" s="690">
        <v>0</v>
      </c>
      <c r="K45" s="690">
        <v>8326</v>
      </c>
      <c r="L45" s="691"/>
      <c r="M45" s="690" t="s">
        <v>489</v>
      </c>
      <c r="N45" s="690" t="s">
        <v>489</v>
      </c>
      <c r="O45" s="690" t="s">
        <v>492</v>
      </c>
      <c r="P45" s="692">
        <v>3404</v>
      </c>
      <c r="Q45" s="690" t="s">
        <v>489</v>
      </c>
      <c r="R45" s="690" t="s">
        <v>489</v>
      </c>
      <c r="S45" s="690" t="s">
        <v>492</v>
      </c>
      <c r="T45" s="692">
        <v>4735</v>
      </c>
      <c r="U45" s="693" t="s">
        <v>494</v>
      </c>
    </row>
    <row r="46" spans="1:21" s="515" customFormat="1" ht="4.5" customHeight="1">
      <c r="A46" s="694"/>
      <c r="B46" s="689"/>
      <c r="C46" s="690"/>
      <c r="D46" s="690"/>
      <c r="E46" s="690"/>
      <c r="F46" s="690"/>
      <c r="G46" s="690"/>
      <c r="H46" s="690"/>
      <c r="I46" s="690"/>
      <c r="J46" s="690"/>
      <c r="K46" s="690"/>
      <c r="L46" s="691"/>
      <c r="M46" s="690"/>
      <c r="N46" s="690"/>
      <c r="O46" s="690"/>
      <c r="P46" s="692"/>
      <c r="Q46" s="690"/>
      <c r="R46" s="690"/>
      <c r="S46" s="690"/>
      <c r="T46" s="692"/>
      <c r="U46" s="693"/>
    </row>
    <row r="47" spans="1:21" s="515" customFormat="1" ht="10.5" customHeight="1">
      <c r="A47" s="1907" t="s">
        <v>506</v>
      </c>
      <c r="B47" s="1908"/>
      <c r="C47" s="690" t="s">
        <v>489</v>
      </c>
      <c r="D47" s="690">
        <v>223698</v>
      </c>
      <c r="E47" s="690">
        <v>505859</v>
      </c>
      <c r="F47" s="690" t="s">
        <v>489</v>
      </c>
      <c r="G47" s="690">
        <v>215292</v>
      </c>
      <c r="H47" s="690">
        <v>509541</v>
      </c>
      <c r="I47" s="690" t="s">
        <v>489</v>
      </c>
      <c r="J47" s="690">
        <v>216214</v>
      </c>
      <c r="K47" s="690">
        <v>452302</v>
      </c>
      <c r="L47" s="691"/>
      <c r="M47" s="690">
        <v>177164</v>
      </c>
      <c r="N47" s="690" t="s">
        <v>489</v>
      </c>
      <c r="O47" s="690">
        <v>215721</v>
      </c>
      <c r="P47" s="692">
        <v>373081</v>
      </c>
      <c r="Q47" s="690">
        <v>183378</v>
      </c>
      <c r="R47" s="690" t="s">
        <v>489</v>
      </c>
      <c r="S47" s="690">
        <v>211409</v>
      </c>
      <c r="T47" s="692">
        <v>374727</v>
      </c>
      <c r="U47" s="693" t="s">
        <v>507</v>
      </c>
    </row>
    <row r="48" spans="1:21" s="515" customFormat="1" ht="9.75" customHeight="1">
      <c r="A48" s="694"/>
      <c r="B48" s="689" t="s">
        <v>484</v>
      </c>
      <c r="C48" s="690" t="s">
        <v>489</v>
      </c>
      <c r="D48" s="690">
        <v>162315</v>
      </c>
      <c r="E48" s="690">
        <v>334333</v>
      </c>
      <c r="F48" s="690" t="s">
        <v>489</v>
      </c>
      <c r="G48" s="690">
        <v>157204</v>
      </c>
      <c r="H48" s="690">
        <v>335122</v>
      </c>
      <c r="I48" s="690" t="s">
        <v>489</v>
      </c>
      <c r="J48" s="690">
        <v>157267</v>
      </c>
      <c r="K48" s="690">
        <v>302589</v>
      </c>
      <c r="L48" s="691"/>
      <c r="M48" s="690" t="s">
        <v>489</v>
      </c>
      <c r="N48" s="690" t="s">
        <v>489</v>
      </c>
      <c r="O48" s="690">
        <v>157967</v>
      </c>
      <c r="P48" s="692">
        <v>251062</v>
      </c>
      <c r="Q48" s="690" t="s">
        <v>489</v>
      </c>
      <c r="R48" s="690" t="s">
        <v>489</v>
      </c>
      <c r="S48" s="690">
        <v>153774</v>
      </c>
      <c r="T48" s="692">
        <v>245351</v>
      </c>
      <c r="U48" s="693" t="s">
        <v>485</v>
      </c>
    </row>
    <row r="49" spans="1:21" s="515" customFormat="1" ht="9.75" customHeight="1">
      <c r="A49" s="694"/>
      <c r="B49" s="689" t="s">
        <v>486</v>
      </c>
      <c r="C49" s="690" t="s">
        <v>489</v>
      </c>
      <c r="D49" s="690">
        <v>61383</v>
      </c>
      <c r="E49" s="690">
        <v>157653</v>
      </c>
      <c r="F49" s="690" t="s">
        <v>489</v>
      </c>
      <c r="G49" s="690">
        <v>58088</v>
      </c>
      <c r="H49" s="690">
        <v>161090</v>
      </c>
      <c r="I49" s="690" t="s">
        <v>489</v>
      </c>
      <c r="J49" s="690">
        <v>58947</v>
      </c>
      <c r="K49" s="690">
        <v>139683</v>
      </c>
      <c r="L49" s="691"/>
      <c r="M49" s="690" t="s">
        <v>489</v>
      </c>
      <c r="N49" s="690" t="s">
        <v>489</v>
      </c>
      <c r="O49" s="690">
        <v>57754</v>
      </c>
      <c r="P49" s="692">
        <v>114514</v>
      </c>
      <c r="Q49" s="690" t="s">
        <v>489</v>
      </c>
      <c r="R49" s="690" t="s">
        <v>489</v>
      </c>
      <c r="S49" s="690">
        <v>57635</v>
      </c>
      <c r="T49" s="692">
        <v>121327</v>
      </c>
      <c r="U49" s="693" t="s">
        <v>71</v>
      </c>
    </row>
    <row r="50" spans="1:21" s="515" customFormat="1" ht="9.75" customHeight="1">
      <c r="A50" s="694"/>
      <c r="B50" s="689" t="s">
        <v>491</v>
      </c>
      <c r="C50" s="690" t="s">
        <v>489</v>
      </c>
      <c r="D50" s="690">
        <v>0</v>
      </c>
      <c r="E50" s="690">
        <v>13873</v>
      </c>
      <c r="F50" s="690" t="s">
        <v>489</v>
      </c>
      <c r="G50" s="690">
        <v>0</v>
      </c>
      <c r="H50" s="690">
        <v>13329</v>
      </c>
      <c r="I50" s="690" t="s">
        <v>489</v>
      </c>
      <c r="J50" s="690">
        <v>0</v>
      </c>
      <c r="K50" s="690">
        <v>10030</v>
      </c>
      <c r="L50" s="691"/>
      <c r="M50" s="690" t="s">
        <v>489</v>
      </c>
      <c r="N50" s="690" t="s">
        <v>489</v>
      </c>
      <c r="O50" s="690" t="s">
        <v>492</v>
      </c>
      <c r="P50" s="692">
        <v>7505</v>
      </c>
      <c r="Q50" s="690" t="s">
        <v>489</v>
      </c>
      <c r="R50" s="690" t="s">
        <v>489</v>
      </c>
      <c r="S50" s="690" t="s">
        <v>492</v>
      </c>
      <c r="T50" s="692">
        <v>8049</v>
      </c>
      <c r="U50" s="693" t="s">
        <v>494</v>
      </c>
    </row>
    <row r="51" spans="1:21" s="515" customFormat="1" ht="4.5" customHeight="1">
      <c r="A51" s="694"/>
      <c r="B51" s="689"/>
      <c r="C51" s="690"/>
      <c r="D51" s="690"/>
      <c r="E51" s="690"/>
      <c r="F51" s="690"/>
      <c r="G51" s="690"/>
      <c r="H51" s="690"/>
      <c r="I51" s="690"/>
      <c r="J51" s="690"/>
      <c r="K51" s="690"/>
      <c r="L51" s="691"/>
      <c r="M51" s="690"/>
      <c r="N51" s="690"/>
      <c r="O51" s="690"/>
      <c r="P51" s="692"/>
      <c r="Q51" s="690"/>
      <c r="R51" s="690"/>
      <c r="S51" s="690"/>
      <c r="T51" s="692"/>
      <c r="U51" s="693"/>
    </row>
    <row r="52" spans="1:21" s="515" customFormat="1" ht="10.5" customHeight="1">
      <c r="A52" s="1907" t="s">
        <v>508</v>
      </c>
      <c r="B52" s="1908"/>
      <c r="C52" s="690" t="s">
        <v>489</v>
      </c>
      <c r="D52" s="690">
        <v>30211</v>
      </c>
      <c r="E52" s="690">
        <v>182507</v>
      </c>
      <c r="F52" s="690" t="s">
        <v>489</v>
      </c>
      <c r="G52" s="690">
        <v>30277</v>
      </c>
      <c r="H52" s="690">
        <v>174911</v>
      </c>
      <c r="I52" s="690" t="s">
        <v>489</v>
      </c>
      <c r="J52" s="690">
        <v>29046</v>
      </c>
      <c r="K52" s="690">
        <v>159790</v>
      </c>
      <c r="L52" s="691"/>
      <c r="M52" s="690">
        <v>85537</v>
      </c>
      <c r="N52" s="690" t="s">
        <v>489</v>
      </c>
      <c r="O52" s="690">
        <v>29018</v>
      </c>
      <c r="P52" s="692">
        <v>130868</v>
      </c>
      <c r="Q52" s="690">
        <v>86630</v>
      </c>
      <c r="R52" s="690" t="s">
        <v>489</v>
      </c>
      <c r="S52" s="690">
        <v>28854</v>
      </c>
      <c r="T52" s="692">
        <v>139580</v>
      </c>
      <c r="U52" s="693" t="s">
        <v>509</v>
      </c>
    </row>
    <row r="53" spans="1:21" s="515" customFormat="1" ht="9.75" customHeight="1">
      <c r="A53" s="694"/>
      <c r="B53" s="689" t="s">
        <v>484</v>
      </c>
      <c r="C53" s="690" t="s">
        <v>489</v>
      </c>
      <c r="D53" s="690">
        <v>16776</v>
      </c>
      <c r="E53" s="690">
        <v>129031</v>
      </c>
      <c r="F53" s="690" t="s">
        <v>489</v>
      </c>
      <c r="G53" s="690">
        <v>16693</v>
      </c>
      <c r="H53" s="690">
        <v>123060</v>
      </c>
      <c r="I53" s="690" t="s">
        <v>489</v>
      </c>
      <c r="J53" s="690">
        <v>16004</v>
      </c>
      <c r="K53" s="690">
        <v>112506</v>
      </c>
      <c r="L53" s="691"/>
      <c r="M53" s="690" t="s">
        <v>489</v>
      </c>
      <c r="N53" s="690" t="s">
        <v>489</v>
      </c>
      <c r="O53" s="690">
        <v>16474</v>
      </c>
      <c r="P53" s="692">
        <v>94906</v>
      </c>
      <c r="Q53" s="690" t="s">
        <v>489</v>
      </c>
      <c r="R53" s="690" t="s">
        <v>489</v>
      </c>
      <c r="S53" s="690">
        <v>16213</v>
      </c>
      <c r="T53" s="692">
        <v>99530</v>
      </c>
      <c r="U53" s="693" t="s">
        <v>485</v>
      </c>
    </row>
    <row r="54" spans="1:21" s="515" customFormat="1" ht="9.75" customHeight="1">
      <c r="A54" s="694"/>
      <c r="B54" s="689" t="s">
        <v>486</v>
      </c>
      <c r="C54" s="690" t="s">
        <v>489</v>
      </c>
      <c r="D54" s="690">
        <v>13435</v>
      </c>
      <c r="E54" s="690">
        <v>53381</v>
      </c>
      <c r="F54" s="690" t="s">
        <v>489</v>
      </c>
      <c r="G54" s="690">
        <v>13584</v>
      </c>
      <c r="H54" s="690">
        <v>51827</v>
      </c>
      <c r="I54" s="690" t="s">
        <v>489</v>
      </c>
      <c r="J54" s="690">
        <v>13042</v>
      </c>
      <c r="K54" s="690">
        <v>47189</v>
      </c>
      <c r="L54" s="691"/>
      <c r="M54" s="690" t="s">
        <v>489</v>
      </c>
      <c r="N54" s="690" t="s">
        <v>489</v>
      </c>
      <c r="O54" s="690">
        <v>12544</v>
      </c>
      <c r="P54" s="692">
        <v>35896</v>
      </c>
      <c r="Q54" s="690" t="s">
        <v>489</v>
      </c>
      <c r="R54" s="690" t="s">
        <v>489</v>
      </c>
      <c r="S54" s="690">
        <v>12641</v>
      </c>
      <c r="T54" s="692">
        <v>39993</v>
      </c>
      <c r="U54" s="693" t="s">
        <v>71</v>
      </c>
    </row>
    <row r="55" spans="1:21" s="515" customFormat="1" ht="9.75" customHeight="1">
      <c r="A55" s="694"/>
      <c r="B55" s="689" t="s">
        <v>491</v>
      </c>
      <c r="C55" s="690" t="s">
        <v>489</v>
      </c>
      <c r="D55" s="690">
        <v>0</v>
      </c>
      <c r="E55" s="690">
        <v>95</v>
      </c>
      <c r="F55" s="690" t="s">
        <v>489</v>
      </c>
      <c r="G55" s="690">
        <v>0</v>
      </c>
      <c r="H55" s="690">
        <v>24</v>
      </c>
      <c r="I55" s="690" t="s">
        <v>489</v>
      </c>
      <c r="J55" s="690">
        <v>0</v>
      </c>
      <c r="K55" s="690">
        <v>95</v>
      </c>
      <c r="L55" s="691"/>
      <c r="M55" s="690" t="s">
        <v>489</v>
      </c>
      <c r="N55" s="690" t="s">
        <v>489</v>
      </c>
      <c r="O55" s="690" t="s">
        <v>492</v>
      </c>
      <c r="P55" s="692">
        <v>66</v>
      </c>
      <c r="Q55" s="690" t="s">
        <v>489</v>
      </c>
      <c r="R55" s="690" t="s">
        <v>489</v>
      </c>
      <c r="S55" s="690" t="s">
        <v>492</v>
      </c>
      <c r="T55" s="692">
        <v>57</v>
      </c>
      <c r="U55" s="693" t="s">
        <v>494</v>
      </c>
    </row>
    <row r="56" spans="1:21" s="515" customFormat="1" ht="4.5" customHeight="1">
      <c r="A56" s="694"/>
      <c r="B56" s="689"/>
      <c r="C56" s="690"/>
      <c r="D56" s="690"/>
      <c r="E56" s="690"/>
      <c r="F56" s="690"/>
      <c r="G56" s="690"/>
      <c r="H56" s="690"/>
      <c r="I56" s="690"/>
      <c r="J56" s="690"/>
      <c r="K56" s="690"/>
      <c r="L56" s="691"/>
      <c r="M56" s="690"/>
      <c r="N56" s="690"/>
      <c r="O56" s="690"/>
      <c r="P56" s="692"/>
      <c r="Q56" s="690"/>
      <c r="R56" s="690"/>
      <c r="S56" s="690"/>
      <c r="T56" s="692"/>
      <c r="U56" s="693"/>
    </row>
    <row r="57" spans="1:21" s="515" customFormat="1" ht="10.5" customHeight="1">
      <c r="A57" s="1907" t="s">
        <v>510</v>
      </c>
      <c r="B57" s="1908"/>
      <c r="C57" s="690" t="s">
        <v>489</v>
      </c>
      <c r="D57" s="690">
        <v>30872</v>
      </c>
      <c r="E57" s="690">
        <v>157649</v>
      </c>
      <c r="F57" s="690" t="s">
        <v>489</v>
      </c>
      <c r="G57" s="690">
        <v>30122</v>
      </c>
      <c r="H57" s="690">
        <v>157786</v>
      </c>
      <c r="I57" s="690" t="s">
        <v>489</v>
      </c>
      <c r="J57" s="690">
        <v>28484</v>
      </c>
      <c r="K57" s="690">
        <v>144793</v>
      </c>
      <c r="L57" s="691"/>
      <c r="M57" s="690">
        <v>73120</v>
      </c>
      <c r="N57" s="690" t="s">
        <v>489</v>
      </c>
      <c r="O57" s="690">
        <v>28687</v>
      </c>
      <c r="P57" s="692">
        <v>124931</v>
      </c>
      <c r="Q57" s="690">
        <v>73042</v>
      </c>
      <c r="R57" s="690" t="s">
        <v>489</v>
      </c>
      <c r="S57" s="690">
        <v>28487</v>
      </c>
      <c r="T57" s="692">
        <v>125669</v>
      </c>
      <c r="U57" s="693" t="s">
        <v>511</v>
      </c>
    </row>
    <row r="58" spans="1:21" s="515" customFormat="1" ht="9.75" customHeight="1">
      <c r="A58" s="694"/>
      <c r="B58" s="689" t="s">
        <v>484</v>
      </c>
      <c r="C58" s="690" t="s">
        <v>489</v>
      </c>
      <c r="D58" s="690">
        <v>17849</v>
      </c>
      <c r="E58" s="690">
        <v>113557</v>
      </c>
      <c r="F58" s="690" t="s">
        <v>489</v>
      </c>
      <c r="G58" s="690">
        <v>17229</v>
      </c>
      <c r="H58" s="690">
        <v>112538</v>
      </c>
      <c r="I58" s="690" t="s">
        <v>489</v>
      </c>
      <c r="J58" s="690">
        <v>16542</v>
      </c>
      <c r="K58" s="690">
        <v>102798</v>
      </c>
      <c r="L58" s="691"/>
      <c r="M58" s="690" t="s">
        <v>489</v>
      </c>
      <c r="N58" s="690" t="s">
        <v>489</v>
      </c>
      <c r="O58" s="690">
        <v>16530</v>
      </c>
      <c r="P58" s="692">
        <v>88799</v>
      </c>
      <c r="Q58" s="690" t="s">
        <v>489</v>
      </c>
      <c r="R58" s="690" t="s">
        <v>489</v>
      </c>
      <c r="S58" s="690">
        <v>16661</v>
      </c>
      <c r="T58" s="692">
        <v>88815</v>
      </c>
      <c r="U58" s="693" t="s">
        <v>485</v>
      </c>
    </row>
    <row r="59" spans="1:21" s="515" customFormat="1" ht="9.75" customHeight="1">
      <c r="A59" s="694"/>
      <c r="B59" s="689" t="s">
        <v>486</v>
      </c>
      <c r="C59" s="690" t="s">
        <v>489</v>
      </c>
      <c r="D59" s="690">
        <v>13023</v>
      </c>
      <c r="E59" s="690">
        <v>43976</v>
      </c>
      <c r="F59" s="690" t="s">
        <v>489</v>
      </c>
      <c r="G59" s="690">
        <v>12893</v>
      </c>
      <c r="H59" s="690">
        <v>45213</v>
      </c>
      <c r="I59" s="690" t="s">
        <v>489</v>
      </c>
      <c r="J59" s="690">
        <v>11942</v>
      </c>
      <c r="K59" s="690">
        <v>41952</v>
      </c>
      <c r="L59" s="691"/>
      <c r="M59" s="690" t="s">
        <v>489</v>
      </c>
      <c r="N59" s="690" t="s">
        <v>489</v>
      </c>
      <c r="O59" s="690">
        <v>12157</v>
      </c>
      <c r="P59" s="692">
        <v>36103</v>
      </c>
      <c r="Q59" s="690" t="s">
        <v>489</v>
      </c>
      <c r="R59" s="690" t="s">
        <v>489</v>
      </c>
      <c r="S59" s="690">
        <v>11826</v>
      </c>
      <c r="T59" s="692">
        <v>36770</v>
      </c>
      <c r="U59" s="693" t="s">
        <v>71</v>
      </c>
    </row>
    <row r="60" spans="1:21" s="515" customFormat="1" ht="9.75" customHeight="1">
      <c r="A60" s="694"/>
      <c r="B60" s="689" t="s">
        <v>491</v>
      </c>
      <c r="C60" s="690" t="s">
        <v>489</v>
      </c>
      <c r="D60" s="690">
        <v>0</v>
      </c>
      <c r="E60" s="690">
        <v>116</v>
      </c>
      <c r="F60" s="690" t="s">
        <v>489</v>
      </c>
      <c r="G60" s="690">
        <v>0</v>
      </c>
      <c r="H60" s="690">
        <v>35</v>
      </c>
      <c r="I60" s="690" t="s">
        <v>489</v>
      </c>
      <c r="J60" s="690">
        <v>0</v>
      </c>
      <c r="K60" s="690">
        <v>43</v>
      </c>
      <c r="L60" s="691"/>
      <c r="M60" s="690" t="s">
        <v>489</v>
      </c>
      <c r="N60" s="690" t="s">
        <v>489</v>
      </c>
      <c r="O60" s="690" t="s">
        <v>492</v>
      </c>
      <c r="P60" s="692">
        <v>29</v>
      </c>
      <c r="Q60" s="690" t="s">
        <v>489</v>
      </c>
      <c r="R60" s="690" t="s">
        <v>489</v>
      </c>
      <c r="S60" s="690" t="s">
        <v>492</v>
      </c>
      <c r="T60" s="692">
        <v>84</v>
      </c>
      <c r="U60" s="693" t="s">
        <v>494</v>
      </c>
    </row>
    <row r="61" spans="1:21" s="515" customFormat="1" ht="4.5" customHeight="1">
      <c r="A61" s="694"/>
      <c r="B61" s="689"/>
      <c r="C61" s="690"/>
      <c r="D61" s="690"/>
      <c r="E61" s="690"/>
      <c r="F61" s="690"/>
      <c r="G61" s="690"/>
      <c r="H61" s="690"/>
      <c r="I61" s="690"/>
      <c r="J61" s="690"/>
      <c r="K61" s="690"/>
      <c r="L61" s="691"/>
      <c r="M61" s="690"/>
      <c r="N61" s="690"/>
      <c r="O61" s="690"/>
      <c r="P61" s="692"/>
      <c r="Q61" s="690"/>
      <c r="R61" s="690"/>
      <c r="S61" s="690"/>
      <c r="T61" s="692"/>
      <c r="U61" s="693"/>
    </row>
    <row r="62" spans="1:21" s="515" customFormat="1" ht="10.5" customHeight="1">
      <c r="A62" s="1907" t="s">
        <v>512</v>
      </c>
      <c r="B62" s="1908"/>
      <c r="C62" s="690" t="s">
        <v>489</v>
      </c>
      <c r="D62" s="690">
        <v>174307</v>
      </c>
      <c r="E62" s="690">
        <v>599199</v>
      </c>
      <c r="F62" s="690" t="s">
        <v>489</v>
      </c>
      <c r="G62" s="690">
        <v>175840</v>
      </c>
      <c r="H62" s="690">
        <v>602810</v>
      </c>
      <c r="I62" s="690" t="s">
        <v>489</v>
      </c>
      <c r="J62" s="690">
        <v>173157</v>
      </c>
      <c r="K62" s="690">
        <v>550213</v>
      </c>
      <c r="L62" s="691"/>
      <c r="M62" s="690">
        <v>180268</v>
      </c>
      <c r="N62" s="690" t="s">
        <v>489</v>
      </c>
      <c r="O62" s="690">
        <v>168499</v>
      </c>
      <c r="P62" s="692">
        <v>460528</v>
      </c>
      <c r="Q62" s="690">
        <v>193432</v>
      </c>
      <c r="R62" s="690" t="s">
        <v>489</v>
      </c>
      <c r="S62" s="690">
        <v>167455</v>
      </c>
      <c r="T62" s="692">
        <v>482480</v>
      </c>
      <c r="U62" s="693" t="s">
        <v>513</v>
      </c>
    </row>
    <row r="63" spans="1:21" s="515" customFormat="1" ht="9.75" customHeight="1">
      <c r="A63" s="694"/>
      <c r="B63" s="689" t="s">
        <v>484</v>
      </c>
      <c r="C63" s="690" t="s">
        <v>489</v>
      </c>
      <c r="D63" s="690">
        <v>121871</v>
      </c>
      <c r="E63" s="690">
        <v>326616</v>
      </c>
      <c r="F63" s="690" t="s">
        <v>489</v>
      </c>
      <c r="G63" s="690">
        <v>124428</v>
      </c>
      <c r="H63" s="690">
        <v>327989</v>
      </c>
      <c r="I63" s="690" t="s">
        <v>489</v>
      </c>
      <c r="J63" s="690">
        <v>123094</v>
      </c>
      <c r="K63" s="690">
        <v>297765</v>
      </c>
      <c r="L63" s="691"/>
      <c r="M63" s="690" t="s">
        <v>489</v>
      </c>
      <c r="N63" s="690" t="s">
        <v>489</v>
      </c>
      <c r="O63" s="690">
        <v>120293</v>
      </c>
      <c r="P63" s="692">
        <v>253294</v>
      </c>
      <c r="Q63" s="690" t="s">
        <v>489</v>
      </c>
      <c r="R63" s="690" t="s">
        <v>489</v>
      </c>
      <c r="S63" s="690">
        <v>119283</v>
      </c>
      <c r="T63" s="692">
        <v>253710</v>
      </c>
      <c r="U63" s="693" t="s">
        <v>485</v>
      </c>
    </row>
    <row r="64" spans="1:21" s="515" customFormat="1" ht="9.75" customHeight="1">
      <c r="A64" s="694"/>
      <c r="B64" s="689" t="s">
        <v>486</v>
      </c>
      <c r="C64" s="690" t="s">
        <v>489</v>
      </c>
      <c r="D64" s="690">
        <v>52436</v>
      </c>
      <c r="E64" s="690">
        <v>259075</v>
      </c>
      <c r="F64" s="690" t="s">
        <v>489</v>
      </c>
      <c r="G64" s="690">
        <v>51412</v>
      </c>
      <c r="H64" s="690">
        <v>258055</v>
      </c>
      <c r="I64" s="690" t="s">
        <v>489</v>
      </c>
      <c r="J64" s="690">
        <v>50063</v>
      </c>
      <c r="K64" s="690">
        <v>235039</v>
      </c>
      <c r="L64" s="691"/>
      <c r="M64" s="690" t="s">
        <v>489</v>
      </c>
      <c r="N64" s="690" t="s">
        <v>489</v>
      </c>
      <c r="O64" s="690">
        <v>48206</v>
      </c>
      <c r="P64" s="692">
        <v>197525</v>
      </c>
      <c r="Q64" s="690" t="s">
        <v>489</v>
      </c>
      <c r="R64" s="690" t="s">
        <v>489</v>
      </c>
      <c r="S64" s="690">
        <v>48172</v>
      </c>
      <c r="T64" s="692">
        <v>222088</v>
      </c>
      <c r="U64" s="693" t="s">
        <v>71</v>
      </c>
    </row>
    <row r="65" spans="1:21" s="515" customFormat="1" ht="9.75" customHeight="1">
      <c r="A65" s="694"/>
      <c r="B65" s="689" t="s">
        <v>491</v>
      </c>
      <c r="C65" s="690" t="s">
        <v>489</v>
      </c>
      <c r="D65" s="690">
        <v>0</v>
      </c>
      <c r="E65" s="690">
        <v>13508</v>
      </c>
      <c r="F65" s="690" t="s">
        <v>489</v>
      </c>
      <c r="G65" s="690">
        <v>0</v>
      </c>
      <c r="H65" s="690">
        <v>16766</v>
      </c>
      <c r="I65" s="690" t="s">
        <v>489</v>
      </c>
      <c r="J65" s="690">
        <v>0</v>
      </c>
      <c r="K65" s="690">
        <v>17409</v>
      </c>
      <c r="L65" s="691"/>
      <c r="M65" s="690" t="s">
        <v>489</v>
      </c>
      <c r="N65" s="690" t="s">
        <v>489</v>
      </c>
      <c r="O65" s="690" t="s">
        <v>492</v>
      </c>
      <c r="P65" s="692">
        <v>9709</v>
      </c>
      <c r="Q65" s="690" t="s">
        <v>489</v>
      </c>
      <c r="R65" s="690" t="s">
        <v>489</v>
      </c>
      <c r="S65" s="690" t="s">
        <v>492</v>
      </c>
      <c r="T65" s="692">
        <v>6682</v>
      </c>
      <c r="U65" s="693" t="s">
        <v>494</v>
      </c>
    </row>
    <row r="66" spans="1:21" s="515" customFormat="1" ht="4.5" customHeight="1">
      <c r="A66" s="694"/>
      <c r="B66" s="689"/>
      <c r="C66" s="690"/>
      <c r="D66" s="690"/>
      <c r="E66" s="690"/>
      <c r="F66" s="690"/>
      <c r="G66" s="690"/>
      <c r="H66" s="690"/>
      <c r="I66" s="690"/>
      <c r="J66" s="690"/>
      <c r="K66" s="690"/>
      <c r="L66" s="691"/>
      <c r="M66" s="690"/>
      <c r="N66" s="690"/>
      <c r="O66" s="690"/>
      <c r="P66" s="692"/>
      <c r="Q66" s="690"/>
      <c r="R66" s="690"/>
      <c r="S66" s="690"/>
      <c r="T66" s="692"/>
      <c r="U66" s="693"/>
    </row>
    <row r="67" spans="1:21" s="515" customFormat="1" ht="10.5" customHeight="1">
      <c r="A67" s="1907" t="s">
        <v>514</v>
      </c>
      <c r="B67" s="1908"/>
      <c r="C67" s="690" t="s">
        <v>489</v>
      </c>
      <c r="D67" s="690">
        <v>201796</v>
      </c>
      <c r="E67" s="690">
        <v>360878</v>
      </c>
      <c r="F67" s="690" t="s">
        <v>489</v>
      </c>
      <c r="G67" s="690">
        <v>201017</v>
      </c>
      <c r="H67" s="690">
        <v>347086</v>
      </c>
      <c r="I67" s="690" t="s">
        <v>489</v>
      </c>
      <c r="J67" s="690">
        <v>202617</v>
      </c>
      <c r="K67" s="690">
        <v>300110</v>
      </c>
      <c r="L67" s="691"/>
      <c r="M67" s="690">
        <v>88094</v>
      </c>
      <c r="N67" s="690" t="s">
        <v>489</v>
      </c>
      <c r="O67" s="690">
        <v>197443</v>
      </c>
      <c r="P67" s="692">
        <v>246616</v>
      </c>
      <c r="Q67" s="690">
        <v>92444</v>
      </c>
      <c r="R67" s="690" t="s">
        <v>489</v>
      </c>
      <c r="S67" s="690">
        <v>194255</v>
      </c>
      <c r="T67" s="692">
        <v>255876</v>
      </c>
      <c r="U67" s="693" t="s">
        <v>511</v>
      </c>
    </row>
    <row r="68" spans="1:21" s="515" customFormat="1" ht="9.75" customHeight="1">
      <c r="A68" s="688"/>
      <c r="B68" s="689" t="s">
        <v>484</v>
      </c>
      <c r="C68" s="690" t="s">
        <v>489</v>
      </c>
      <c r="D68" s="690">
        <v>144602</v>
      </c>
      <c r="E68" s="690">
        <v>217433</v>
      </c>
      <c r="F68" s="690" t="s">
        <v>489</v>
      </c>
      <c r="G68" s="690">
        <v>144443</v>
      </c>
      <c r="H68" s="690">
        <v>211241</v>
      </c>
      <c r="I68" s="690" t="s">
        <v>489</v>
      </c>
      <c r="J68" s="690">
        <v>145209</v>
      </c>
      <c r="K68" s="690">
        <v>182080</v>
      </c>
      <c r="L68" s="691"/>
      <c r="M68" s="690" t="s">
        <v>489</v>
      </c>
      <c r="N68" s="690" t="s">
        <v>489</v>
      </c>
      <c r="O68" s="690">
        <v>141315</v>
      </c>
      <c r="P68" s="692">
        <v>154614</v>
      </c>
      <c r="Q68" s="690" t="s">
        <v>489</v>
      </c>
      <c r="R68" s="690" t="s">
        <v>489</v>
      </c>
      <c r="S68" s="690">
        <v>137610</v>
      </c>
      <c r="T68" s="692">
        <v>157741</v>
      </c>
      <c r="U68" s="693" t="s">
        <v>485</v>
      </c>
    </row>
    <row r="69" spans="1:21" s="515" customFormat="1" ht="9.75" customHeight="1">
      <c r="A69" s="688"/>
      <c r="B69" s="689" t="s">
        <v>486</v>
      </c>
      <c r="C69" s="690" t="s">
        <v>489</v>
      </c>
      <c r="D69" s="690">
        <v>57194</v>
      </c>
      <c r="E69" s="690">
        <v>134502</v>
      </c>
      <c r="F69" s="690" t="s">
        <v>489</v>
      </c>
      <c r="G69" s="690">
        <v>56574</v>
      </c>
      <c r="H69" s="690">
        <v>126907</v>
      </c>
      <c r="I69" s="690" t="s">
        <v>489</v>
      </c>
      <c r="J69" s="690">
        <v>57408</v>
      </c>
      <c r="K69" s="690">
        <v>111014</v>
      </c>
      <c r="L69" s="691"/>
      <c r="M69" s="690" t="s">
        <v>489</v>
      </c>
      <c r="N69" s="690" t="s">
        <v>489</v>
      </c>
      <c r="O69" s="690">
        <v>56128</v>
      </c>
      <c r="P69" s="692">
        <v>88345</v>
      </c>
      <c r="Q69" s="690" t="s">
        <v>489</v>
      </c>
      <c r="R69" s="690" t="s">
        <v>489</v>
      </c>
      <c r="S69" s="690">
        <v>56645</v>
      </c>
      <c r="T69" s="692">
        <v>94606</v>
      </c>
      <c r="U69" s="693" t="s">
        <v>71</v>
      </c>
    </row>
    <row r="70" spans="1:21" s="515" customFormat="1" ht="9.75" customHeight="1">
      <c r="A70" s="688"/>
      <c r="B70" s="689" t="s">
        <v>491</v>
      </c>
      <c r="C70" s="690" t="s">
        <v>489</v>
      </c>
      <c r="D70" s="690">
        <v>0</v>
      </c>
      <c r="E70" s="690">
        <v>8943</v>
      </c>
      <c r="F70" s="690" t="s">
        <v>489</v>
      </c>
      <c r="G70" s="690">
        <v>0</v>
      </c>
      <c r="H70" s="690">
        <v>8938</v>
      </c>
      <c r="I70" s="690" t="s">
        <v>489</v>
      </c>
      <c r="J70" s="690">
        <v>0</v>
      </c>
      <c r="K70" s="690">
        <v>7016</v>
      </c>
      <c r="L70" s="691"/>
      <c r="M70" s="690" t="s">
        <v>489</v>
      </c>
      <c r="N70" s="690" t="s">
        <v>489</v>
      </c>
      <c r="O70" s="690" t="s">
        <v>492</v>
      </c>
      <c r="P70" s="692">
        <v>3657</v>
      </c>
      <c r="Q70" s="690" t="s">
        <v>489</v>
      </c>
      <c r="R70" s="690" t="s">
        <v>489</v>
      </c>
      <c r="S70" s="690" t="s">
        <v>492</v>
      </c>
      <c r="T70" s="692">
        <v>3529</v>
      </c>
      <c r="U70" s="693" t="s">
        <v>494</v>
      </c>
    </row>
    <row r="71" spans="1:21" s="515" customFormat="1" ht="4.5" customHeight="1">
      <c r="A71" s="694"/>
      <c r="B71" s="689"/>
      <c r="C71" s="690"/>
      <c r="D71" s="690"/>
      <c r="E71" s="690"/>
      <c r="F71" s="690"/>
      <c r="G71" s="690"/>
      <c r="H71" s="690"/>
      <c r="I71" s="690"/>
      <c r="J71" s="690"/>
      <c r="K71" s="690"/>
      <c r="L71" s="691"/>
      <c r="M71" s="690"/>
      <c r="N71" s="690"/>
      <c r="O71" s="690"/>
      <c r="P71" s="692"/>
      <c r="Q71" s="690"/>
      <c r="R71" s="690"/>
      <c r="S71" s="690"/>
      <c r="T71" s="692"/>
      <c r="U71" s="693"/>
    </row>
    <row r="72" spans="1:21" s="515" customFormat="1" ht="10.5" customHeight="1">
      <c r="A72" s="1909" t="s">
        <v>515</v>
      </c>
      <c r="B72" s="1910"/>
      <c r="C72" s="690" t="s">
        <v>489</v>
      </c>
      <c r="D72" s="690">
        <v>35762</v>
      </c>
      <c r="E72" s="690">
        <v>66650</v>
      </c>
      <c r="F72" s="690" t="s">
        <v>489</v>
      </c>
      <c r="G72" s="690">
        <v>36781</v>
      </c>
      <c r="H72" s="690">
        <v>64789</v>
      </c>
      <c r="I72" s="690" t="s">
        <v>489</v>
      </c>
      <c r="J72" s="690">
        <v>37387</v>
      </c>
      <c r="K72" s="690">
        <v>60864</v>
      </c>
      <c r="L72" s="691"/>
      <c r="M72" s="690" t="s">
        <v>489</v>
      </c>
      <c r="N72" s="690" t="s">
        <v>489</v>
      </c>
      <c r="O72" s="690">
        <v>36708</v>
      </c>
      <c r="P72" s="692">
        <v>47949</v>
      </c>
      <c r="Q72" s="690" t="s">
        <v>489</v>
      </c>
      <c r="R72" s="690" t="s">
        <v>489</v>
      </c>
      <c r="S72" s="690">
        <v>36962</v>
      </c>
      <c r="T72" s="692">
        <v>50247</v>
      </c>
      <c r="U72" s="1911" t="s">
        <v>516</v>
      </c>
    </row>
    <row r="73" spans="1:21" s="515" customFormat="1" ht="9.75" customHeight="1">
      <c r="A73" s="695"/>
      <c r="B73" s="696" t="s">
        <v>517</v>
      </c>
      <c r="C73" s="690"/>
      <c r="D73" s="697"/>
      <c r="E73" s="697"/>
      <c r="F73" s="690"/>
      <c r="G73" s="697"/>
      <c r="H73" s="697"/>
      <c r="I73" s="690"/>
      <c r="J73" s="697"/>
      <c r="K73" s="697"/>
      <c r="L73" s="691"/>
      <c r="M73" s="690"/>
      <c r="N73" s="690"/>
      <c r="O73" s="697"/>
      <c r="P73" s="698"/>
      <c r="Q73" s="690"/>
      <c r="R73" s="690"/>
      <c r="S73" s="697"/>
      <c r="T73" s="698"/>
      <c r="U73" s="1911"/>
    </row>
    <row r="74" spans="1:21" s="515" customFormat="1" ht="9.75" customHeight="1">
      <c r="A74" s="694"/>
      <c r="B74" s="689" t="s">
        <v>484</v>
      </c>
      <c r="C74" s="690" t="s">
        <v>489</v>
      </c>
      <c r="D74" s="690">
        <v>25048</v>
      </c>
      <c r="E74" s="690">
        <v>41335</v>
      </c>
      <c r="F74" s="690" t="s">
        <v>489</v>
      </c>
      <c r="G74" s="690">
        <v>25582</v>
      </c>
      <c r="H74" s="690">
        <v>39618</v>
      </c>
      <c r="I74" s="690" t="s">
        <v>489</v>
      </c>
      <c r="J74" s="690">
        <v>26009</v>
      </c>
      <c r="K74" s="690">
        <v>37839</v>
      </c>
      <c r="L74" s="691"/>
      <c r="M74" s="690" t="s">
        <v>489</v>
      </c>
      <c r="N74" s="690" t="s">
        <v>489</v>
      </c>
      <c r="O74" s="690">
        <v>25152</v>
      </c>
      <c r="P74" s="692">
        <v>31100</v>
      </c>
      <c r="Q74" s="690" t="s">
        <v>489</v>
      </c>
      <c r="R74" s="690" t="s">
        <v>489</v>
      </c>
      <c r="S74" s="690">
        <v>25469</v>
      </c>
      <c r="T74" s="692">
        <v>31972</v>
      </c>
      <c r="U74" s="693" t="s">
        <v>485</v>
      </c>
    </row>
    <row r="75" spans="1:21" s="515" customFormat="1" ht="9.75" customHeight="1">
      <c r="A75" s="694"/>
      <c r="B75" s="689" t="s">
        <v>486</v>
      </c>
      <c r="C75" s="690" t="s">
        <v>489</v>
      </c>
      <c r="D75" s="690">
        <v>10714</v>
      </c>
      <c r="E75" s="690">
        <v>25307</v>
      </c>
      <c r="F75" s="690" t="s">
        <v>489</v>
      </c>
      <c r="G75" s="690">
        <v>11199</v>
      </c>
      <c r="H75" s="690">
        <v>25168</v>
      </c>
      <c r="I75" s="690" t="s">
        <v>489</v>
      </c>
      <c r="J75" s="690">
        <v>11378</v>
      </c>
      <c r="K75" s="690">
        <v>23025</v>
      </c>
      <c r="L75" s="691"/>
      <c r="M75" s="690" t="s">
        <v>489</v>
      </c>
      <c r="N75" s="690" t="s">
        <v>489</v>
      </c>
      <c r="O75" s="690">
        <v>11556</v>
      </c>
      <c r="P75" s="692">
        <v>16849</v>
      </c>
      <c r="Q75" s="690" t="s">
        <v>489</v>
      </c>
      <c r="R75" s="690" t="s">
        <v>489</v>
      </c>
      <c r="S75" s="690">
        <v>11493</v>
      </c>
      <c r="T75" s="692">
        <v>18275</v>
      </c>
      <c r="U75" s="693" t="s">
        <v>71</v>
      </c>
    </row>
    <row r="76" spans="1:21" s="515" customFormat="1" ht="9.75" customHeight="1">
      <c r="A76" s="694"/>
      <c r="B76" s="689" t="s">
        <v>491</v>
      </c>
      <c r="C76" s="690" t="s">
        <v>489</v>
      </c>
      <c r="D76" s="690">
        <v>0</v>
      </c>
      <c r="E76" s="690">
        <v>8</v>
      </c>
      <c r="F76" s="690" t="s">
        <v>489</v>
      </c>
      <c r="G76" s="690">
        <v>0</v>
      </c>
      <c r="H76" s="690">
        <v>3</v>
      </c>
      <c r="I76" s="690" t="s">
        <v>489</v>
      </c>
      <c r="J76" s="690">
        <v>0</v>
      </c>
      <c r="K76" s="690">
        <v>0</v>
      </c>
      <c r="L76" s="691"/>
      <c r="M76" s="690" t="s">
        <v>489</v>
      </c>
      <c r="N76" s="690" t="s">
        <v>489</v>
      </c>
      <c r="O76" s="690" t="s">
        <v>492</v>
      </c>
      <c r="P76" s="692" t="s">
        <v>492</v>
      </c>
      <c r="Q76" s="690" t="s">
        <v>489</v>
      </c>
      <c r="R76" s="690" t="s">
        <v>489</v>
      </c>
      <c r="S76" s="690" t="s">
        <v>492</v>
      </c>
      <c r="T76" s="692">
        <v>0</v>
      </c>
      <c r="U76" s="693" t="s">
        <v>494</v>
      </c>
    </row>
    <row r="77" spans="1:21" s="515" customFormat="1" ht="4.5" customHeight="1">
      <c r="A77" s="694"/>
      <c r="B77" s="689"/>
      <c r="C77" s="690"/>
      <c r="D77" s="690"/>
      <c r="E77" s="690"/>
      <c r="F77" s="690"/>
      <c r="G77" s="690"/>
      <c r="H77" s="690"/>
      <c r="I77" s="690"/>
      <c r="J77" s="690"/>
      <c r="K77" s="690"/>
      <c r="L77" s="691"/>
      <c r="M77" s="690"/>
      <c r="N77" s="690"/>
      <c r="O77" s="690"/>
      <c r="P77" s="692"/>
      <c r="Q77" s="690"/>
      <c r="R77" s="690"/>
      <c r="S77" s="690"/>
      <c r="T77" s="692"/>
      <c r="U77" s="693"/>
    </row>
    <row r="78" spans="1:21" s="515" customFormat="1" ht="10.5" customHeight="1">
      <c r="A78" s="1912" t="s">
        <v>518</v>
      </c>
      <c r="B78" s="1913"/>
      <c r="C78" s="690" t="s">
        <v>489</v>
      </c>
      <c r="D78" s="690">
        <v>22563</v>
      </c>
      <c r="E78" s="690">
        <v>87603</v>
      </c>
      <c r="F78" s="690" t="s">
        <v>489</v>
      </c>
      <c r="G78" s="690">
        <v>22029</v>
      </c>
      <c r="H78" s="690">
        <v>88223</v>
      </c>
      <c r="I78" s="690" t="s">
        <v>489</v>
      </c>
      <c r="J78" s="690">
        <v>21660</v>
      </c>
      <c r="K78" s="690">
        <v>83557</v>
      </c>
      <c r="L78" s="691"/>
      <c r="M78" s="690">
        <v>21645</v>
      </c>
      <c r="N78" s="690" t="s">
        <v>489</v>
      </c>
      <c r="O78" s="690">
        <v>19371</v>
      </c>
      <c r="P78" s="692">
        <v>72371</v>
      </c>
      <c r="Q78" s="690">
        <v>22533</v>
      </c>
      <c r="R78" s="690" t="s">
        <v>489</v>
      </c>
      <c r="S78" s="690">
        <v>18099</v>
      </c>
      <c r="T78" s="692">
        <v>77817</v>
      </c>
      <c r="U78" s="693" t="s">
        <v>519</v>
      </c>
    </row>
    <row r="79" spans="1:21" s="515" customFormat="1" ht="9.75" customHeight="1">
      <c r="A79" s="694"/>
      <c r="B79" s="689" t="s">
        <v>484</v>
      </c>
      <c r="C79" s="690" t="s">
        <v>489</v>
      </c>
      <c r="D79" s="690">
        <v>13170</v>
      </c>
      <c r="E79" s="690">
        <v>51323</v>
      </c>
      <c r="F79" s="690" t="s">
        <v>489</v>
      </c>
      <c r="G79" s="690">
        <v>12953</v>
      </c>
      <c r="H79" s="690">
        <v>50783</v>
      </c>
      <c r="I79" s="690" t="s">
        <v>489</v>
      </c>
      <c r="J79" s="690">
        <v>12760</v>
      </c>
      <c r="K79" s="690">
        <v>45501</v>
      </c>
      <c r="L79" s="691"/>
      <c r="M79" s="690" t="s">
        <v>489</v>
      </c>
      <c r="N79" s="690" t="s">
        <v>489</v>
      </c>
      <c r="O79" s="690">
        <v>12338</v>
      </c>
      <c r="P79" s="692">
        <v>42052</v>
      </c>
      <c r="Q79" s="690" t="s">
        <v>489</v>
      </c>
      <c r="R79" s="690" t="s">
        <v>489</v>
      </c>
      <c r="S79" s="690">
        <v>12242</v>
      </c>
      <c r="T79" s="692">
        <v>43866</v>
      </c>
      <c r="U79" s="693" t="s">
        <v>485</v>
      </c>
    </row>
    <row r="80" spans="1:21" s="515" customFormat="1" ht="9.75" customHeight="1">
      <c r="A80" s="694"/>
      <c r="B80" s="689" t="s">
        <v>486</v>
      </c>
      <c r="C80" s="690" t="s">
        <v>489</v>
      </c>
      <c r="D80" s="690">
        <v>9393</v>
      </c>
      <c r="E80" s="690">
        <v>36280</v>
      </c>
      <c r="F80" s="690" t="s">
        <v>489</v>
      </c>
      <c r="G80" s="690">
        <v>9076</v>
      </c>
      <c r="H80" s="690">
        <v>37440</v>
      </c>
      <c r="I80" s="690" t="s">
        <v>489</v>
      </c>
      <c r="J80" s="690">
        <v>8900</v>
      </c>
      <c r="K80" s="690">
        <v>38056</v>
      </c>
      <c r="L80" s="691"/>
      <c r="M80" s="690" t="s">
        <v>489</v>
      </c>
      <c r="N80" s="690" t="s">
        <v>489</v>
      </c>
      <c r="O80" s="690">
        <v>7033</v>
      </c>
      <c r="P80" s="692">
        <v>30319</v>
      </c>
      <c r="Q80" s="690" t="s">
        <v>489</v>
      </c>
      <c r="R80" s="690" t="s">
        <v>489</v>
      </c>
      <c r="S80" s="690">
        <v>5857</v>
      </c>
      <c r="T80" s="692">
        <v>33951</v>
      </c>
      <c r="U80" s="693" t="s">
        <v>71</v>
      </c>
    </row>
    <row r="81" spans="1:22" s="515" customFormat="1" ht="9.75" customHeight="1">
      <c r="A81" s="688"/>
      <c r="B81" s="689" t="s">
        <v>491</v>
      </c>
      <c r="C81" s="690" t="s">
        <v>489</v>
      </c>
      <c r="D81" s="690">
        <v>0</v>
      </c>
      <c r="E81" s="690">
        <v>0</v>
      </c>
      <c r="F81" s="690" t="s">
        <v>489</v>
      </c>
      <c r="G81" s="690">
        <v>0</v>
      </c>
      <c r="H81" s="690">
        <v>0</v>
      </c>
      <c r="I81" s="690" t="s">
        <v>489</v>
      </c>
      <c r="J81" s="690">
        <v>0</v>
      </c>
      <c r="K81" s="690">
        <v>0</v>
      </c>
      <c r="L81" s="691"/>
      <c r="M81" s="690" t="s">
        <v>489</v>
      </c>
      <c r="N81" s="690" t="s">
        <v>489</v>
      </c>
      <c r="O81" s="690" t="s">
        <v>492</v>
      </c>
      <c r="P81" s="692" t="s">
        <v>492</v>
      </c>
      <c r="Q81" s="690" t="s">
        <v>489</v>
      </c>
      <c r="R81" s="690" t="s">
        <v>489</v>
      </c>
      <c r="S81" s="690" t="s">
        <v>492</v>
      </c>
      <c r="T81" s="692">
        <v>0</v>
      </c>
      <c r="U81" s="693" t="s">
        <v>494</v>
      </c>
    </row>
    <row r="82" spans="1:22" s="515" customFormat="1" ht="3" customHeight="1" thickBot="1">
      <c r="A82" s="699"/>
      <c r="B82" s="700"/>
      <c r="C82" s="699"/>
      <c r="D82" s="699"/>
      <c r="E82" s="699"/>
      <c r="F82" s="699"/>
      <c r="G82" s="699"/>
      <c r="H82" s="699"/>
      <c r="I82" s="699"/>
      <c r="J82" s="699"/>
      <c r="K82" s="699"/>
      <c r="M82" s="699"/>
      <c r="N82" s="699"/>
      <c r="O82" s="699"/>
      <c r="P82" s="699"/>
      <c r="Q82" s="699"/>
      <c r="R82" s="699"/>
      <c r="S82" s="699"/>
      <c r="T82" s="699"/>
      <c r="U82" s="701"/>
    </row>
    <row r="83" spans="1:22" s="515" customFormat="1" ht="15" customHeight="1">
      <c r="A83" s="551" t="s">
        <v>520</v>
      </c>
      <c r="R83" s="551"/>
      <c r="U83" s="551"/>
    </row>
    <row r="84" spans="1:22">
      <c r="R84" s="702"/>
      <c r="U84" s="702"/>
    </row>
    <row r="85" spans="1:22">
      <c r="R85" s="702"/>
      <c r="U85" s="702"/>
    </row>
    <row r="86" spans="1:22">
      <c r="R86" s="702"/>
      <c r="U86" s="702"/>
    </row>
    <row r="87" spans="1:22">
      <c r="R87" s="702"/>
      <c r="U87" s="702"/>
    </row>
    <row r="88" spans="1:22">
      <c r="R88" s="702"/>
      <c r="U88" s="702"/>
    </row>
    <row r="89" spans="1:22">
      <c r="R89" s="702"/>
      <c r="U89" s="702"/>
    </row>
    <row r="90" spans="1:22" ht="14.25" customHeight="1">
      <c r="R90" s="702"/>
      <c r="S90" s="703"/>
      <c r="U90" s="702"/>
      <c r="V90" s="703"/>
    </row>
    <row r="91" spans="1:22" ht="13.5" customHeight="1">
      <c r="R91" s="702"/>
      <c r="S91" s="703"/>
      <c r="U91" s="702"/>
      <c r="V91" s="703"/>
    </row>
    <row r="92" spans="1:22" ht="13.5" customHeight="1">
      <c r="R92" s="702"/>
      <c r="S92" s="703"/>
      <c r="U92" s="702"/>
      <c r="V92" s="703"/>
    </row>
    <row r="93" spans="1:22">
      <c r="R93" s="702"/>
      <c r="U93" s="702"/>
    </row>
    <row r="94" spans="1:22">
      <c r="R94" s="702"/>
      <c r="U94" s="702"/>
    </row>
    <row r="95" spans="1:22">
      <c r="R95" s="702"/>
      <c r="U95" s="702"/>
    </row>
    <row r="96" spans="1:22">
      <c r="R96" s="702"/>
      <c r="U96" s="702"/>
    </row>
    <row r="97" spans="18:21">
      <c r="R97" s="702"/>
      <c r="U97" s="702"/>
    </row>
    <row r="98" spans="18:21">
      <c r="R98" s="702"/>
      <c r="U98" s="702"/>
    </row>
    <row r="99" spans="18:21">
      <c r="R99" s="702"/>
      <c r="U99" s="702"/>
    </row>
    <row r="100" spans="18:21">
      <c r="R100" s="702"/>
      <c r="U100" s="702"/>
    </row>
    <row r="101" spans="18:21">
      <c r="R101" s="702"/>
      <c r="U101" s="702"/>
    </row>
    <row r="102" spans="18:21">
      <c r="R102" s="702"/>
      <c r="U102" s="702"/>
    </row>
    <row r="103" spans="18:21">
      <c r="R103" s="702"/>
      <c r="U103" s="702"/>
    </row>
    <row r="104" spans="18:21">
      <c r="R104" s="702"/>
      <c r="U104" s="702"/>
    </row>
  </sheetData>
  <mergeCells count="24">
    <mergeCell ref="A72:B72"/>
    <mergeCell ref="U72:U73"/>
    <mergeCell ref="A78:B78"/>
    <mergeCell ref="A47:B47"/>
    <mergeCell ref="A52:B52"/>
    <mergeCell ref="A57:B57"/>
    <mergeCell ref="A62:B62"/>
    <mergeCell ref="A67:B67"/>
    <mergeCell ref="A22:B22"/>
    <mergeCell ref="A27:B27"/>
    <mergeCell ref="A32:B32"/>
    <mergeCell ref="A37:B37"/>
    <mergeCell ref="A42:B42"/>
    <mergeCell ref="M7:P7"/>
    <mergeCell ref="Q7:T7"/>
    <mergeCell ref="A9:B9"/>
    <mergeCell ref="A11:B11"/>
    <mergeCell ref="A17:B17"/>
    <mergeCell ref="B3:K3"/>
    <mergeCell ref="B4:K4"/>
    <mergeCell ref="A7:B8"/>
    <mergeCell ref="C7:E7"/>
    <mergeCell ref="F7:H7"/>
    <mergeCell ref="I7:K7"/>
  </mergeCells>
  <phoneticPr fontId="20"/>
  <conditionalFormatting sqref="Q27 S27:T27">
    <cfRule type="containsBlanks" dxfId="333" priority="70" stopIfTrue="1">
      <formula>LEN(TRIM(Q27))=0</formula>
    </cfRule>
  </conditionalFormatting>
  <conditionalFormatting sqref="Q9:T9">
    <cfRule type="containsBlanks" dxfId="332" priority="69" stopIfTrue="1">
      <formula>LEN(TRIM(Q9))=0</formula>
    </cfRule>
  </conditionalFormatting>
  <conditionalFormatting sqref="Q11:T13 R15 T14:T15">
    <cfRule type="containsBlanks" dxfId="331" priority="68" stopIfTrue="1">
      <formula>LEN(TRIM(Q11))=0</formula>
    </cfRule>
  </conditionalFormatting>
  <conditionalFormatting sqref="Q17 S17:T20">
    <cfRule type="containsBlanks" dxfId="330" priority="67" stopIfTrue="1">
      <formula>LEN(TRIM(Q17))=0</formula>
    </cfRule>
  </conditionalFormatting>
  <conditionalFormatting sqref="Q22 S22:T25">
    <cfRule type="containsBlanks" dxfId="329" priority="66" stopIfTrue="1">
      <formula>LEN(TRIM(Q22))=0</formula>
    </cfRule>
  </conditionalFormatting>
  <conditionalFormatting sqref="S28:T30">
    <cfRule type="containsBlanks" dxfId="328" priority="65" stopIfTrue="1">
      <formula>LEN(TRIM(S28))=0</formula>
    </cfRule>
  </conditionalFormatting>
  <conditionalFormatting sqref="Q32 S32:T35">
    <cfRule type="containsBlanks" dxfId="327" priority="64" stopIfTrue="1">
      <formula>LEN(TRIM(Q32))=0</formula>
    </cfRule>
  </conditionalFormatting>
  <conditionalFormatting sqref="Q37 S37:T39">
    <cfRule type="containsBlanks" dxfId="326" priority="63" stopIfTrue="1">
      <formula>LEN(TRIM(Q37))=0</formula>
    </cfRule>
  </conditionalFormatting>
  <conditionalFormatting sqref="S40:T40">
    <cfRule type="containsBlanks" dxfId="325" priority="62" stopIfTrue="1">
      <formula>LEN(TRIM(S40))=0</formula>
    </cfRule>
  </conditionalFormatting>
  <conditionalFormatting sqref="Q42 S42:T45">
    <cfRule type="containsBlanks" dxfId="324" priority="61" stopIfTrue="1">
      <formula>LEN(TRIM(Q42))=0</formula>
    </cfRule>
  </conditionalFormatting>
  <conditionalFormatting sqref="Q47 S47:T50">
    <cfRule type="containsBlanks" dxfId="323" priority="60" stopIfTrue="1">
      <formula>LEN(TRIM(Q47))=0</formula>
    </cfRule>
  </conditionalFormatting>
  <conditionalFormatting sqref="Q52 S52:T55">
    <cfRule type="containsBlanks" dxfId="322" priority="59" stopIfTrue="1">
      <formula>LEN(TRIM(Q52))=0</formula>
    </cfRule>
  </conditionalFormatting>
  <conditionalFormatting sqref="Q57 S57:T60">
    <cfRule type="containsBlanks" dxfId="321" priority="58" stopIfTrue="1">
      <formula>LEN(TRIM(Q57))=0</formula>
    </cfRule>
  </conditionalFormatting>
  <conditionalFormatting sqref="Q62 S62:T65">
    <cfRule type="containsBlanks" dxfId="320" priority="57" stopIfTrue="1">
      <formula>LEN(TRIM(Q62))=0</formula>
    </cfRule>
  </conditionalFormatting>
  <conditionalFormatting sqref="Q67 S67:T70">
    <cfRule type="containsBlanks" dxfId="319" priority="56" stopIfTrue="1">
      <formula>LEN(TRIM(Q67))=0</formula>
    </cfRule>
  </conditionalFormatting>
  <conditionalFormatting sqref="S72:T72">
    <cfRule type="containsBlanks" dxfId="318" priority="55" stopIfTrue="1">
      <formula>LEN(TRIM(S72))=0</formula>
    </cfRule>
  </conditionalFormatting>
  <conditionalFormatting sqref="S74:T76">
    <cfRule type="containsBlanks" dxfId="317" priority="54" stopIfTrue="1">
      <formula>LEN(TRIM(S74))=0</formula>
    </cfRule>
  </conditionalFormatting>
  <conditionalFormatting sqref="S78:T81">
    <cfRule type="containsBlanks" dxfId="316" priority="53" stopIfTrue="1">
      <formula>LEN(TRIM(S78))=0</formula>
    </cfRule>
  </conditionalFormatting>
  <conditionalFormatting sqref="M27 O27:P27">
    <cfRule type="containsBlanks" dxfId="315" priority="52" stopIfTrue="1">
      <formula>LEN(TRIM(M27))=0</formula>
    </cfRule>
  </conditionalFormatting>
  <conditionalFormatting sqref="M9:P9">
    <cfRule type="containsBlanks" dxfId="314" priority="51" stopIfTrue="1">
      <formula>LEN(TRIM(M9))=0</formula>
    </cfRule>
  </conditionalFormatting>
  <conditionalFormatting sqref="M11:P15">
    <cfRule type="containsBlanks" dxfId="313" priority="50" stopIfTrue="1">
      <formula>LEN(TRIM(M11))=0</formula>
    </cfRule>
  </conditionalFormatting>
  <conditionalFormatting sqref="M17:P20">
    <cfRule type="containsBlanks" dxfId="312" priority="49" stopIfTrue="1">
      <formula>LEN(TRIM(M17))=0</formula>
    </cfRule>
  </conditionalFormatting>
  <conditionalFormatting sqref="M22:P25">
    <cfRule type="containsBlanks" dxfId="311" priority="48" stopIfTrue="1">
      <formula>LEN(TRIM(M22))=0</formula>
    </cfRule>
  </conditionalFormatting>
  <conditionalFormatting sqref="M28:P30">
    <cfRule type="containsBlanks" dxfId="310" priority="47" stopIfTrue="1">
      <formula>LEN(TRIM(M28))=0</formula>
    </cfRule>
  </conditionalFormatting>
  <conditionalFormatting sqref="M32:P35">
    <cfRule type="containsBlanks" dxfId="309" priority="46" stopIfTrue="1">
      <formula>LEN(TRIM(M32))=0</formula>
    </cfRule>
  </conditionalFormatting>
  <conditionalFormatting sqref="M37:P39">
    <cfRule type="containsBlanks" dxfId="308" priority="45" stopIfTrue="1">
      <formula>LEN(TRIM(M37))=0</formula>
    </cfRule>
  </conditionalFormatting>
  <conditionalFormatting sqref="M40:P40">
    <cfRule type="containsBlanks" dxfId="307" priority="44" stopIfTrue="1">
      <formula>LEN(TRIM(M40))=0</formula>
    </cfRule>
  </conditionalFormatting>
  <conditionalFormatting sqref="M42:P45">
    <cfRule type="containsBlanks" dxfId="306" priority="43" stopIfTrue="1">
      <formula>LEN(TRIM(M42))=0</formula>
    </cfRule>
  </conditionalFormatting>
  <conditionalFormatting sqref="M47:P50">
    <cfRule type="containsBlanks" dxfId="305" priority="42" stopIfTrue="1">
      <formula>LEN(TRIM(M47))=0</formula>
    </cfRule>
  </conditionalFormatting>
  <conditionalFormatting sqref="M52:P55">
    <cfRule type="containsBlanks" dxfId="304" priority="41" stopIfTrue="1">
      <formula>LEN(TRIM(M52))=0</formula>
    </cfRule>
  </conditionalFormatting>
  <conditionalFormatting sqref="M57:P60">
    <cfRule type="containsBlanks" dxfId="303" priority="40" stopIfTrue="1">
      <formula>LEN(TRIM(M57))=0</formula>
    </cfRule>
  </conditionalFormatting>
  <conditionalFormatting sqref="M62:P65">
    <cfRule type="containsBlanks" dxfId="302" priority="39" stopIfTrue="1">
      <formula>LEN(TRIM(M62))=0</formula>
    </cfRule>
  </conditionalFormatting>
  <conditionalFormatting sqref="M67:P70">
    <cfRule type="containsBlanks" dxfId="301" priority="38" stopIfTrue="1">
      <formula>LEN(TRIM(M67))=0</formula>
    </cfRule>
  </conditionalFormatting>
  <conditionalFormatting sqref="M72:P72">
    <cfRule type="containsBlanks" dxfId="300" priority="37" stopIfTrue="1">
      <formula>LEN(TRIM(M72))=0</formula>
    </cfRule>
  </conditionalFormatting>
  <conditionalFormatting sqref="M74:P76">
    <cfRule type="containsBlanks" dxfId="299" priority="36" stopIfTrue="1">
      <formula>LEN(TRIM(M74))=0</formula>
    </cfRule>
  </conditionalFormatting>
  <conditionalFormatting sqref="M78:P81">
    <cfRule type="containsBlanks" dxfId="298" priority="35" stopIfTrue="1">
      <formula>LEN(TRIM(M78))=0</formula>
    </cfRule>
  </conditionalFormatting>
  <conditionalFormatting sqref="N27">
    <cfRule type="containsBlanks" dxfId="297" priority="34" stopIfTrue="1">
      <formula>LEN(TRIM(N27))=0</formula>
    </cfRule>
  </conditionalFormatting>
  <conditionalFormatting sqref="R14">
    <cfRule type="containsBlanks" dxfId="296" priority="33" stopIfTrue="1">
      <formula>LEN(TRIM(R14))=0</formula>
    </cfRule>
  </conditionalFormatting>
  <conditionalFormatting sqref="Q14:Q15">
    <cfRule type="containsBlanks" dxfId="295" priority="32" stopIfTrue="1">
      <formula>LEN(TRIM(Q14))=0</formula>
    </cfRule>
  </conditionalFormatting>
  <conditionalFormatting sqref="S14">
    <cfRule type="containsBlanks" dxfId="294" priority="31" stopIfTrue="1">
      <formula>LEN(TRIM(S14))=0</formula>
    </cfRule>
  </conditionalFormatting>
  <conditionalFormatting sqref="S15">
    <cfRule type="containsBlanks" dxfId="293" priority="30" stopIfTrue="1">
      <formula>LEN(TRIM(S15))=0</formula>
    </cfRule>
  </conditionalFormatting>
  <conditionalFormatting sqref="R17:R20">
    <cfRule type="containsBlanks" dxfId="292" priority="29" stopIfTrue="1">
      <formula>LEN(TRIM(R17))=0</formula>
    </cfRule>
  </conditionalFormatting>
  <conditionalFormatting sqref="R22:R25">
    <cfRule type="containsBlanks" dxfId="291" priority="28" stopIfTrue="1">
      <formula>LEN(TRIM(R22))=0</formula>
    </cfRule>
  </conditionalFormatting>
  <conditionalFormatting sqref="R27:R30">
    <cfRule type="containsBlanks" dxfId="290" priority="27" stopIfTrue="1">
      <formula>LEN(TRIM(R27))=0</formula>
    </cfRule>
  </conditionalFormatting>
  <conditionalFormatting sqref="R32:R35">
    <cfRule type="containsBlanks" dxfId="289" priority="26" stopIfTrue="1">
      <formula>LEN(TRIM(R32))=0</formula>
    </cfRule>
  </conditionalFormatting>
  <conditionalFormatting sqref="R37:R40">
    <cfRule type="containsBlanks" dxfId="288" priority="25" stopIfTrue="1">
      <formula>LEN(TRIM(R37))=0</formula>
    </cfRule>
  </conditionalFormatting>
  <conditionalFormatting sqref="R42:R45">
    <cfRule type="containsBlanks" dxfId="287" priority="24" stopIfTrue="1">
      <formula>LEN(TRIM(R42))=0</formula>
    </cfRule>
  </conditionalFormatting>
  <conditionalFormatting sqref="R47:R50">
    <cfRule type="containsBlanks" dxfId="286" priority="23" stopIfTrue="1">
      <formula>LEN(TRIM(R47))=0</formula>
    </cfRule>
  </conditionalFormatting>
  <conditionalFormatting sqref="R52:R55">
    <cfRule type="containsBlanks" dxfId="285" priority="22" stopIfTrue="1">
      <formula>LEN(TRIM(R52))=0</formula>
    </cfRule>
  </conditionalFormatting>
  <conditionalFormatting sqref="R57:R60">
    <cfRule type="containsBlanks" dxfId="284" priority="21" stopIfTrue="1">
      <formula>LEN(TRIM(R57))=0</formula>
    </cfRule>
  </conditionalFormatting>
  <conditionalFormatting sqref="R62:R65">
    <cfRule type="containsBlanks" dxfId="283" priority="20" stopIfTrue="1">
      <formula>LEN(TRIM(R62))=0</formula>
    </cfRule>
  </conditionalFormatting>
  <conditionalFormatting sqref="R67:R70">
    <cfRule type="containsBlanks" dxfId="282" priority="19" stopIfTrue="1">
      <formula>LEN(TRIM(R67))=0</formula>
    </cfRule>
  </conditionalFormatting>
  <conditionalFormatting sqref="R72">
    <cfRule type="containsBlanks" dxfId="281" priority="18" stopIfTrue="1">
      <formula>LEN(TRIM(R72))=0</formula>
    </cfRule>
  </conditionalFormatting>
  <conditionalFormatting sqref="R74:R76">
    <cfRule type="containsBlanks" dxfId="280" priority="17" stopIfTrue="1">
      <formula>LEN(TRIM(R74))=0</formula>
    </cfRule>
  </conditionalFormatting>
  <conditionalFormatting sqref="R78:R81">
    <cfRule type="containsBlanks" dxfId="279" priority="16" stopIfTrue="1">
      <formula>LEN(TRIM(R78))=0</formula>
    </cfRule>
  </conditionalFormatting>
  <conditionalFormatting sqref="Q18:Q20">
    <cfRule type="containsBlanks" dxfId="278" priority="15" stopIfTrue="1">
      <formula>LEN(TRIM(Q18))=0</formula>
    </cfRule>
  </conditionalFormatting>
  <conditionalFormatting sqref="Q23:Q25">
    <cfRule type="containsBlanks" dxfId="277" priority="14" stopIfTrue="1">
      <formula>LEN(TRIM(Q23))=0</formula>
    </cfRule>
  </conditionalFormatting>
  <conditionalFormatting sqref="Q28:Q30">
    <cfRule type="containsBlanks" dxfId="276" priority="13" stopIfTrue="1">
      <formula>LEN(TRIM(Q28))=0</formula>
    </cfRule>
  </conditionalFormatting>
  <conditionalFormatting sqref="Q33:Q35">
    <cfRule type="containsBlanks" dxfId="275" priority="12" stopIfTrue="1">
      <formula>LEN(TRIM(Q33))=0</formula>
    </cfRule>
  </conditionalFormatting>
  <conditionalFormatting sqref="Q38:Q40">
    <cfRule type="containsBlanks" dxfId="274" priority="11" stopIfTrue="1">
      <formula>LEN(TRIM(Q38))=0</formula>
    </cfRule>
  </conditionalFormatting>
  <conditionalFormatting sqref="Q43:Q45">
    <cfRule type="containsBlanks" dxfId="273" priority="10" stopIfTrue="1">
      <formula>LEN(TRIM(Q43))=0</formula>
    </cfRule>
  </conditionalFormatting>
  <conditionalFormatting sqref="Q48:Q50">
    <cfRule type="containsBlanks" dxfId="272" priority="9" stopIfTrue="1">
      <formula>LEN(TRIM(Q48))=0</formula>
    </cfRule>
  </conditionalFormatting>
  <conditionalFormatting sqref="Q53:Q55">
    <cfRule type="containsBlanks" dxfId="271" priority="8" stopIfTrue="1">
      <formula>LEN(TRIM(Q53))=0</formula>
    </cfRule>
  </conditionalFormatting>
  <conditionalFormatting sqref="Q58:Q60">
    <cfRule type="containsBlanks" dxfId="270" priority="7" stopIfTrue="1">
      <formula>LEN(TRIM(Q58))=0</formula>
    </cfRule>
  </conditionalFormatting>
  <conditionalFormatting sqref="Q63:Q65">
    <cfRule type="containsBlanks" dxfId="269" priority="6" stopIfTrue="1">
      <formula>LEN(TRIM(Q63))=0</formula>
    </cfRule>
  </conditionalFormatting>
  <conditionalFormatting sqref="Q68:Q70">
    <cfRule type="containsBlanks" dxfId="268" priority="5" stopIfTrue="1">
      <formula>LEN(TRIM(Q68))=0</formula>
    </cfRule>
  </conditionalFormatting>
  <conditionalFormatting sqref="Q72">
    <cfRule type="containsBlanks" dxfId="267" priority="4" stopIfTrue="1">
      <formula>LEN(TRIM(Q72))=0</formula>
    </cfRule>
  </conditionalFormatting>
  <conditionalFormatting sqref="Q74:Q76">
    <cfRule type="containsBlanks" dxfId="266" priority="3" stopIfTrue="1">
      <formula>LEN(TRIM(Q74))=0</formula>
    </cfRule>
  </conditionalFormatting>
  <conditionalFormatting sqref="Q79:Q81">
    <cfRule type="containsBlanks" dxfId="265" priority="2" stopIfTrue="1">
      <formula>LEN(TRIM(Q79))=0</formula>
    </cfRule>
  </conditionalFormatting>
  <conditionalFormatting sqref="Q78">
    <cfRule type="containsBlanks" dxfId="264" priority="1" stopIfTrue="1">
      <formula>LEN(TRIM(Q78))=0</formula>
    </cfRule>
  </conditionalFormatting>
  <pageMargins left="0.59055118110236227" right="0.59055118110236227" top="0.59055118110236227" bottom="0.39370078740157483" header="0.51181102362204722" footer="0.51181102362204722"/>
  <pageSetup paperSize="9" scale="92" fitToWidth="2" fitToHeight="0" orientation="portrait" r:id="rId1"/>
  <headerFooter alignWithMargins="0"/>
  <colBreaks count="1" manualBreakCount="1">
    <brk id="11" max="83" man="1"/>
  </colBreaks>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65"/>
  <sheetViews>
    <sheetView zoomScaleNormal="100" zoomScaleSheetLayoutView="100" workbookViewId="0"/>
  </sheetViews>
  <sheetFormatPr defaultRowHeight="13.5"/>
  <cols>
    <col min="1" max="1" width="13.33203125" style="570" customWidth="1"/>
    <col min="2" max="2" width="0.6640625" style="570" customWidth="1"/>
    <col min="3" max="11" width="3" style="570" customWidth="1"/>
    <col min="12" max="22" width="2.83203125" style="570" customWidth="1"/>
    <col min="23" max="23" width="2.6640625" style="570" customWidth="1"/>
    <col min="24" max="25" width="3.33203125" style="570" customWidth="1"/>
    <col min="26" max="26" width="3.5" style="570" customWidth="1"/>
    <col min="27" max="38" width="2.83203125" style="570" customWidth="1"/>
    <col min="39" max="41" width="3" style="570" customWidth="1"/>
    <col min="42" max="42" width="0.1640625" style="570" customWidth="1"/>
    <col min="43" max="43" width="5.1640625" style="570" customWidth="1"/>
    <col min="44" max="44" width="3" style="570" hidden="1" customWidth="1"/>
    <col min="45" max="45" width="3" style="570" customWidth="1"/>
    <col min="46" max="16384" width="9.33203125" style="570"/>
  </cols>
  <sheetData>
    <row r="1" spans="1:43" ht="18" customHeight="1">
      <c r="A1" s="704" t="s">
        <v>1175</v>
      </c>
    </row>
    <row r="2" spans="1:43" ht="5.25" customHeight="1"/>
    <row r="3" spans="1:43" ht="11.1" customHeight="1">
      <c r="A3" s="574" t="s">
        <v>521</v>
      </c>
    </row>
    <row r="4" spans="1:43" s="584" customFormat="1" ht="6.75" customHeight="1" thickBot="1">
      <c r="A4" s="614"/>
      <c r="B4" s="614"/>
    </row>
    <row r="5" spans="1:43" s="584" customFormat="1" ht="15" customHeight="1">
      <c r="A5" s="1914" t="s">
        <v>522</v>
      </c>
      <c r="B5" s="705"/>
      <c r="C5" s="1917" t="s">
        <v>523</v>
      </c>
      <c r="D5" s="1918"/>
      <c r="E5" s="1918"/>
      <c r="F5" s="1918"/>
      <c r="G5" s="1918"/>
      <c r="H5" s="1918"/>
      <c r="I5" s="1918"/>
      <c r="J5" s="1918"/>
      <c r="K5" s="1918"/>
      <c r="L5" s="1918"/>
      <c r="M5" s="1918"/>
      <c r="N5" s="1918"/>
      <c r="O5" s="1918"/>
      <c r="P5" s="1918"/>
      <c r="Q5" s="1918"/>
      <c r="R5" s="1918"/>
      <c r="S5" s="1918"/>
      <c r="T5" s="1918"/>
      <c r="U5" s="1918"/>
      <c r="V5" s="1918"/>
      <c r="W5" s="1918"/>
      <c r="X5" s="1918"/>
      <c r="Y5" s="1918"/>
      <c r="Z5" s="1918"/>
      <c r="AA5" s="1918"/>
      <c r="AB5" s="1918"/>
      <c r="AC5" s="1918"/>
      <c r="AD5" s="1918"/>
      <c r="AE5" s="1918"/>
      <c r="AF5" s="1918"/>
      <c r="AG5" s="1919"/>
      <c r="AH5" s="1919"/>
      <c r="AI5" s="1919"/>
      <c r="AJ5" s="1920"/>
      <c r="AK5" s="1920"/>
      <c r="AL5" s="1920"/>
    </row>
    <row r="6" spans="1:43" s="584" customFormat="1" ht="15" customHeight="1">
      <c r="A6" s="1915"/>
      <c r="B6" s="706"/>
      <c r="C6" s="1921" t="s">
        <v>524</v>
      </c>
      <c r="D6" s="1921"/>
      <c r="E6" s="1921"/>
      <c r="F6" s="1921" t="s">
        <v>525</v>
      </c>
      <c r="G6" s="1921"/>
      <c r="H6" s="1921"/>
      <c r="I6" s="1921" t="s">
        <v>526</v>
      </c>
      <c r="J6" s="1921"/>
      <c r="K6" s="1921"/>
      <c r="L6" s="1923" t="s">
        <v>527</v>
      </c>
      <c r="M6" s="1924"/>
      <c r="N6" s="1925"/>
      <c r="O6" s="1921" t="s">
        <v>528</v>
      </c>
      <c r="P6" s="1921"/>
      <c r="Q6" s="1921"/>
      <c r="R6" s="1921" t="s">
        <v>529</v>
      </c>
      <c r="S6" s="1921"/>
      <c r="T6" s="1921"/>
      <c r="U6" s="1921" t="s">
        <v>530</v>
      </c>
      <c r="V6" s="1921"/>
      <c r="W6" s="1921"/>
      <c r="X6" s="1921" t="s">
        <v>531</v>
      </c>
      <c r="Y6" s="1921"/>
      <c r="Z6" s="1921"/>
      <c r="AA6" s="1921" t="s">
        <v>532</v>
      </c>
      <c r="AB6" s="1921"/>
      <c r="AC6" s="1921"/>
      <c r="AD6" s="1921" t="s">
        <v>533</v>
      </c>
      <c r="AE6" s="1921"/>
      <c r="AF6" s="1921"/>
      <c r="AG6" s="1929" t="s">
        <v>534</v>
      </c>
      <c r="AH6" s="1930"/>
      <c r="AI6" s="1930"/>
      <c r="AJ6" s="1931"/>
      <c r="AK6" s="1931"/>
      <c r="AL6" s="1931"/>
    </row>
    <row r="7" spans="1:43" s="584" customFormat="1" ht="15" customHeight="1">
      <c r="A7" s="1916"/>
      <c r="B7" s="707"/>
      <c r="C7" s="1922"/>
      <c r="D7" s="1922"/>
      <c r="E7" s="1922"/>
      <c r="F7" s="1922"/>
      <c r="G7" s="1922"/>
      <c r="H7" s="1922"/>
      <c r="I7" s="1922"/>
      <c r="J7" s="1922"/>
      <c r="K7" s="1922"/>
      <c r="L7" s="1926"/>
      <c r="M7" s="1927"/>
      <c r="N7" s="1928"/>
      <c r="O7" s="1922"/>
      <c r="P7" s="1922"/>
      <c r="Q7" s="1922"/>
      <c r="R7" s="1922"/>
      <c r="S7" s="1922"/>
      <c r="T7" s="1922"/>
      <c r="U7" s="1922"/>
      <c r="V7" s="1922"/>
      <c r="W7" s="1922"/>
      <c r="X7" s="1922"/>
      <c r="Y7" s="1922"/>
      <c r="Z7" s="1922"/>
      <c r="AA7" s="1922"/>
      <c r="AB7" s="1922"/>
      <c r="AC7" s="1922"/>
      <c r="AD7" s="1922"/>
      <c r="AE7" s="1922"/>
      <c r="AF7" s="1922"/>
      <c r="AG7" s="1932"/>
      <c r="AH7" s="1933"/>
      <c r="AI7" s="1933"/>
      <c r="AJ7" s="1934"/>
      <c r="AK7" s="1934"/>
      <c r="AL7" s="1934"/>
    </row>
    <row r="8" spans="1:43" s="584" customFormat="1" ht="3" customHeight="1">
      <c r="A8" s="708"/>
      <c r="B8" s="706"/>
      <c r="C8" s="709"/>
      <c r="D8" s="710"/>
      <c r="E8" s="710"/>
      <c r="F8" s="710"/>
      <c r="G8" s="710"/>
      <c r="H8" s="710"/>
      <c r="I8" s="710"/>
      <c r="J8" s="710"/>
      <c r="K8" s="710"/>
      <c r="L8" s="710"/>
      <c r="M8" s="710"/>
      <c r="N8" s="710"/>
      <c r="O8" s="710"/>
      <c r="P8" s="710"/>
      <c r="Q8" s="710"/>
      <c r="R8" s="710"/>
      <c r="S8" s="710"/>
      <c r="T8" s="710"/>
      <c r="U8" s="710"/>
      <c r="V8" s="710"/>
      <c r="W8" s="710"/>
      <c r="X8" s="710"/>
      <c r="Y8" s="710"/>
      <c r="Z8" s="710"/>
      <c r="AA8" s="711"/>
      <c r="AB8" s="711"/>
      <c r="AC8" s="711"/>
      <c r="AD8" s="711"/>
      <c r="AE8" s="711"/>
      <c r="AF8" s="711"/>
      <c r="AG8" s="710"/>
      <c r="AH8" s="710"/>
      <c r="AI8" s="710"/>
      <c r="AJ8" s="712"/>
      <c r="AK8" s="712"/>
      <c r="AL8" s="712"/>
    </row>
    <row r="9" spans="1:43" s="576" customFormat="1" ht="15.75" customHeight="1">
      <c r="A9" s="713" t="s">
        <v>535</v>
      </c>
      <c r="B9" s="714"/>
      <c r="C9" s="1940">
        <v>625</v>
      </c>
      <c r="D9" s="1935"/>
      <c r="E9" s="1935"/>
      <c r="F9" s="1935">
        <v>1079</v>
      </c>
      <c r="G9" s="1935"/>
      <c r="H9" s="1935"/>
      <c r="I9" s="1935">
        <v>729</v>
      </c>
      <c r="J9" s="1935"/>
      <c r="K9" s="1935"/>
      <c r="L9" s="1935">
        <v>412</v>
      </c>
      <c r="M9" s="1935"/>
      <c r="N9" s="1935"/>
      <c r="O9" s="1935">
        <v>589</v>
      </c>
      <c r="P9" s="1935"/>
      <c r="Q9" s="1935"/>
      <c r="R9" s="1935">
        <v>640</v>
      </c>
      <c r="S9" s="1935"/>
      <c r="T9" s="1935"/>
      <c r="U9" s="1935">
        <v>286</v>
      </c>
      <c r="V9" s="1935"/>
      <c r="W9" s="1935"/>
      <c r="X9" s="1935">
        <v>247</v>
      </c>
      <c r="Y9" s="1935"/>
      <c r="Z9" s="1935"/>
      <c r="AA9" s="1935">
        <v>285</v>
      </c>
      <c r="AB9" s="1935"/>
      <c r="AC9" s="1935"/>
      <c r="AD9" s="1935">
        <v>312</v>
      </c>
      <c r="AE9" s="1935"/>
      <c r="AF9" s="1935"/>
      <c r="AG9" s="1935"/>
      <c r="AH9" s="1935"/>
      <c r="AI9" s="1935"/>
      <c r="AJ9" s="1936">
        <v>939</v>
      </c>
      <c r="AK9" s="1936"/>
      <c r="AL9" s="1936"/>
    </row>
    <row r="10" spans="1:43" s="576" customFormat="1" ht="15.75" customHeight="1">
      <c r="A10" s="713" t="s">
        <v>536</v>
      </c>
      <c r="B10" s="714"/>
      <c r="C10" s="1937">
        <v>553</v>
      </c>
      <c r="D10" s="1938"/>
      <c r="E10" s="1938"/>
      <c r="F10" s="1938">
        <v>1177</v>
      </c>
      <c r="G10" s="1938"/>
      <c r="H10" s="1938"/>
      <c r="I10" s="1938">
        <v>673</v>
      </c>
      <c r="J10" s="1938"/>
      <c r="K10" s="1938"/>
      <c r="L10" s="1938">
        <v>452</v>
      </c>
      <c r="M10" s="1938"/>
      <c r="N10" s="1938"/>
      <c r="O10" s="1938">
        <v>572</v>
      </c>
      <c r="P10" s="1938"/>
      <c r="Q10" s="1938"/>
      <c r="R10" s="1938">
        <v>504</v>
      </c>
      <c r="S10" s="1938"/>
      <c r="T10" s="1938"/>
      <c r="U10" s="1938">
        <v>274</v>
      </c>
      <c r="V10" s="1938"/>
      <c r="W10" s="1938"/>
      <c r="X10" s="1938">
        <v>282</v>
      </c>
      <c r="Y10" s="1938"/>
      <c r="Z10" s="1938"/>
      <c r="AA10" s="1938">
        <v>243</v>
      </c>
      <c r="AB10" s="1938"/>
      <c r="AC10" s="1938"/>
      <c r="AD10" s="1938">
        <v>317</v>
      </c>
      <c r="AE10" s="1938"/>
      <c r="AF10" s="1938"/>
      <c r="AG10" s="1938"/>
      <c r="AH10" s="1938"/>
      <c r="AI10" s="1938"/>
      <c r="AJ10" s="1939">
        <v>907</v>
      </c>
      <c r="AK10" s="1939"/>
      <c r="AL10" s="1939"/>
    </row>
    <row r="11" spans="1:43" s="576" customFormat="1" ht="15.75" customHeight="1">
      <c r="A11" s="713" t="s">
        <v>537</v>
      </c>
      <c r="B11" s="714"/>
      <c r="C11" s="1937">
        <v>490</v>
      </c>
      <c r="D11" s="1938"/>
      <c r="E11" s="1938"/>
      <c r="F11" s="1938">
        <v>1100</v>
      </c>
      <c r="G11" s="1938"/>
      <c r="H11" s="1938"/>
      <c r="I11" s="1938">
        <v>675</v>
      </c>
      <c r="J11" s="1938"/>
      <c r="K11" s="1938"/>
      <c r="L11" s="1938">
        <v>417</v>
      </c>
      <c r="M11" s="1938"/>
      <c r="N11" s="1938"/>
      <c r="O11" s="1938">
        <v>573</v>
      </c>
      <c r="P11" s="1938"/>
      <c r="Q11" s="1938"/>
      <c r="R11" s="1938">
        <v>697</v>
      </c>
      <c r="S11" s="1938"/>
      <c r="T11" s="1938"/>
      <c r="U11" s="1938">
        <v>258</v>
      </c>
      <c r="V11" s="1938"/>
      <c r="W11" s="1938"/>
      <c r="X11" s="1938">
        <v>259</v>
      </c>
      <c r="Y11" s="1938"/>
      <c r="Z11" s="1938"/>
      <c r="AA11" s="1938">
        <v>239</v>
      </c>
      <c r="AB11" s="1938"/>
      <c r="AC11" s="1938"/>
      <c r="AD11" s="1938">
        <v>312</v>
      </c>
      <c r="AE11" s="1938"/>
      <c r="AF11" s="1938"/>
      <c r="AG11" s="1938"/>
      <c r="AH11" s="1938"/>
      <c r="AI11" s="1938"/>
      <c r="AJ11" s="1939">
        <v>1072</v>
      </c>
      <c r="AK11" s="1939"/>
      <c r="AL11" s="1939"/>
    </row>
    <row r="12" spans="1:43" s="593" customFormat="1" ht="15.75" customHeight="1">
      <c r="A12" s="713" t="s">
        <v>538</v>
      </c>
      <c r="B12" s="715"/>
      <c r="C12" s="1937">
        <v>428</v>
      </c>
      <c r="D12" s="1941"/>
      <c r="E12" s="1941"/>
      <c r="F12" s="1941">
        <v>970</v>
      </c>
      <c r="G12" s="1941"/>
      <c r="H12" s="1941"/>
      <c r="I12" s="1941">
        <v>589</v>
      </c>
      <c r="J12" s="1941"/>
      <c r="K12" s="1941"/>
      <c r="L12" s="1941">
        <v>450</v>
      </c>
      <c r="M12" s="1941"/>
      <c r="N12" s="1941"/>
      <c r="O12" s="1941">
        <v>504</v>
      </c>
      <c r="P12" s="1941"/>
      <c r="Q12" s="1941"/>
      <c r="R12" s="1941">
        <v>475</v>
      </c>
      <c r="S12" s="1941"/>
      <c r="T12" s="1941"/>
      <c r="U12" s="1941">
        <v>281</v>
      </c>
      <c r="V12" s="1941"/>
      <c r="W12" s="1941"/>
      <c r="X12" s="1941">
        <v>256</v>
      </c>
      <c r="Y12" s="1941"/>
      <c r="Z12" s="1941"/>
      <c r="AA12" s="1941">
        <v>298</v>
      </c>
      <c r="AB12" s="1941"/>
      <c r="AC12" s="1941"/>
      <c r="AD12" s="1941">
        <v>314</v>
      </c>
      <c r="AE12" s="1941"/>
      <c r="AF12" s="1941"/>
      <c r="AG12" s="1941"/>
      <c r="AH12" s="1941"/>
      <c r="AI12" s="1941"/>
      <c r="AJ12" s="1942">
        <v>899</v>
      </c>
      <c r="AK12" s="1942"/>
      <c r="AL12" s="1942"/>
    </row>
    <row r="13" spans="1:43" s="593" customFormat="1" ht="15.75" customHeight="1">
      <c r="A13" s="716" t="s">
        <v>539</v>
      </c>
      <c r="B13" s="715"/>
      <c r="C13" s="1937">
        <v>433</v>
      </c>
      <c r="D13" s="1938"/>
      <c r="E13" s="1938"/>
      <c r="F13" s="1938">
        <v>997</v>
      </c>
      <c r="G13" s="1938"/>
      <c r="H13" s="1938"/>
      <c r="I13" s="1938">
        <v>642</v>
      </c>
      <c r="J13" s="1938"/>
      <c r="K13" s="1938"/>
      <c r="L13" s="1938">
        <v>478</v>
      </c>
      <c r="M13" s="1938"/>
      <c r="N13" s="1938"/>
      <c r="O13" s="1938">
        <v>475</v>
      </c>
      <c r="P13" s="1938"/>
      <c r="Q13" s="1938"/>
      <c r="R13" s="1938">
        <v>438</v>
      </c>
      <c r="S13" s="1938"/>
      <c r="T13" s="1938"/>
      <c r="U13" s="1938">
        <v>307</v>
      </c>
      <c r="V13" s="1938"/>
      <c r="W13" s="1938"/>
      <c r="X13" s="1938">
        <v>183</v>
      </c>
      <c r="Y13" s="1938"/>
      <c r="Z13" s="1938"/>
      <c r="AA13" s="1941">
        <v>338</v>
      </c>
      <c r="AB13" s="1941"/>
      <c r="AC13" s="1941"/>
      <c r="AD13" s="1941">
        <v>310</v>
      </c>
      <c r="AE13" s="1941"/>
      <c r="AF13" s="1941"/>
      <c r="AG13" s="1938"/>
      <c r="AH13" s="1938"/>
      <c r="AI13" s="1938"/>
      <c r="AJ13" s="1939">
        <v>897</v>
      </c>
      <c r="AK13" s="1939"/>
      <c r="AL13" s="1939"/>
    </row>
    <row r="14" spans="1:43" s="584" customFormat="1" ht="3" customHeight="1" thickBot="1">
      <c r="A14" s="717"/>
      <c r="B14" s="718"/>
      <c r="C14" s="719"/>
      <c r="D14" s="720"/>
      <c r="E14" s="720"/>
      <c r="F14" s="721"/>
      <c r="G14" s="721"/>
      <c r="H14" s="721"/>
      <c r="I14" s="721"/>
      <c r="J14" s="721"/>
      <c r="K14" s="721"/>
      <c r="L14" s="721"/>
      <c r="M14" s="721"/>
      <c r="N14" s="721"/>
      <c r="O14" s="721"/>
      <c r="P14" s="721"/>
      <c r="Q14" s="721"/>
      <c r="R14" s="721"/>
      <c r="S14" s="721"/>
      <c r="T14" s="721"/>
      <c r="U14" s="721"/>
      <c r="V14" s="721"/>
      <c r="W14" s="721"/>
      <c r="X14" s="721"/>
      <c r="Y14" s="721"/>
      <c r="Z14" s="721"/>
      <c r="AA14" s="721"/>
      <c r="AB14" s="721"/>
      <c r="AC14" s="721"/>
      <c r="AD14" s="721"/>
      <c r="AE14" s="721"/>
      <c r="AF14" s="721"/>
      <c r="AG14" s="721"/>
      <c r="AH14" s="721"/>
      <c r="AI14" s="721"/>
      <c r="AJ14" s="721"/>
      <c r="AK14" s="721"/>
      <c r="AL14" s="721"/>
      <c r="AQ14" s="722"/>
    </row>
    <row r="15" spans="1:43" s="584" customFormat="1" ht="15" customHeight="1">
      <c r="A15" s="1914" t="s">
        <v>522</v>
      </c>
      <c r="B15" s="705"/>
      <c r="C15" s="1943" t="s">
        <v>540</v>
      </c>
      <c r="D15" s="1944"/>
      <c r="E15" s="1944"/>
      <c r="F15" s="1944"/>
      <c r="G15" s="1944"/>
      <c r="H15" s="1944"/>
      <c r="I15" s="1944"/>
      <c r="J15" s="1944"/>
      <c r="K15" s="1944"/>
      <c r="L15" s="1944"/>
      <c r="M15" s="1944"/>
      <c r="N15" s="1944"/>
      <c r="O15" s="1944"/>
      <c r="P15" s="1944"/>
      <c r="Q15" s="1944"/>
      <c r="R15" s="1944"/>
      <c r="S15" s="1944"/>
      <c r="T15" s="1944"/>
      <c r="U15" s="1944"/>
      <c r="V15" s="1944"/>
      <c r="W15" s="1944"/>
      <c r="X15" s="1944"/>
      <c r="Y15" s="1944"/>
      <c r="Z15" s="1944"/>
      <c r="AA15" s="1944"/>
      <c r="AB15" s="1944"/>
      <c r="AC15" s="1944"/>
      <c r="AD15" s="1944"/>
      <c r="AE15" s="1944"/>
      <c r="AF15" s="1944"/>
      <c r="AG15" s="1944"/>
      <c r="AH15" s="1944"/>
      <c r="AI15" s="1944"/>
      <c r="AJ15" s="1944"/>
      <c r="AK15" s="1944"/>
      <c r="AL15" s="1944"/>
      <c r="AQ15" s="722"/>
    </row>
    <row r="16" spans="1:43" s="584" customFormat="1" ht="15" customHeight="1">
      <c r="A16" s="1915"/>
      <c r="B16" s="706"/>
      <c r="C16" s="1922" t="s">
        <v>525</v>
      </c>
      <c r="D16" s="1922"/>
      <c r="E16" s="1922"/>
      <c r="F16" s="1922"/>
      <c r="G16" s="1922" t="s">
        <v>541</v>
      </c>
      <c r="H16" s="1922"/>
      <c r="I16" s="1922"/>
      <c r="J16" s="1922"/>
      <c r="K16" s="1922" t="s">
        <v>524</v>
      </c>
      <c r="L16" s="1922"/>
      <c r="M16" s="1922"/>
      <c r="N16" s="1922"/>
      <c r="O16" s="1922" t="s">
        <v>530</v>
      </c>
      <c r="P16" s="1922"/>
      <c r="Q16" s="1922"/>
      <c r="R16" s="1922"/>
      <c r="S16" s="1922" t="s">
        <v>542</v>
      </c>
      <c r="T16" s="1922"/>
      <c r="U16" s="1922"/>
      <c r="V16" s="1922"/>
      <c r="W16" s="1922" t="s">
        <v>531</v>
      </c>
      <c r="X16" s="1922"/>
      <c r="Y16" s="1922"/>
      <c r="Z16" s="1922"/>
      <c r="AA16" s="1922" t="s">
        <v>543</v>
      </c>
      <c r="AB16" s="1922"/>
      <c r="AC16" s="1922"/>
      <c r="AD16" s="1922"/>
      <c r="AE16" s="1922" t="s">
        <v>532</v>
      </c>
      <c r="AF16" s="1922"/>
      <c r="AG16" s="1922"/>
      <c r="AH16" s="1922"/>
      <c r="AI16" s="1922" t="s">
        <v>533</v>
      </c>
      <c r="AJ16" s="1922"/>
      <c r="AK16" s="1922"/>
      <c r="AL16" s="1945"/>
    </row>
    <row r="17" spans="1:39" s="584" customFormat="1" ht="15" customHeight="1">
      <c r="A17" s="1916"/>
      <c r="B17" s="707"/>
      <c r="C17" s="1922"/>
      <c r="D17" s="1922"/>
      <c r="E17" s="1922"/>
      <c r="F17" s="1922"/>
      <c r="G17" s="1922"/>
      <c r="H17" s="1922"/>
      <c r="I17" s="1922"/>
      <c r="J17" s="1922"/>
      <c r="K17" s="1922"/>
      <c r="L17" s="1922"/>
      <c r="M17" s="1922"/>
      <c r="N17" s="1922"/>
      <c r="O17" s="1922"/>
      <c r="P17" s="1922"/>
      <c r="Q17" s="1922"/>
      <c r="R17" s="1922"/>
      <c r="S17" s="1922"/>
      <c r="T17" s="1922"/>
      <c r="U17" s="1922"/>
      <c r="V17" s="1922"/>
      <c r="W17" s="1922"/>
      <c r="X17" s="1922"/>
      <c r="Y17" s="1922"/>
      <c r="Z17" s="1922"/>
      <c r="AA17" s="1922"/>
      <c r="AB17" s="1922"/>
      <c r="AC17" s="1922"/>
      <c r="AD17" s="1922"/>
      <c r="AE17" s="1922"/>
      <c r="AF17" s="1922"/>
      <c r="AG17" s="1922"/>
      <c r="AH17" s="1922"/>
      <c r="AI17" s="1922"/>
      <c r="AJ17" s="1922"/>
      <c r="AK17" s="1922"/>
      <c r="AL17" s="1945"/>
    </row>
    <row r="18" spans="1:39" s="584" customFormat="1" ht="3" customHeight="1">
      <c r="A18" s="708"/>
      <c r="B18" s="706"/>
      <c r="C18" s="709"/>
      <c r="D18" s="710"/>
      <c r="E18" s="710"/>
      <c r="F18" s="710"/>
      <c r="G18" s="710"/>
      <c r="H18" s="710"/>
      <c r="I18" s="710"/>
      <c r="J18" s="710"/>
      <c r="K18" s="710"/>
      <c r="L18" s="710"/>
      <c r="M18" s="710"/>
      <c r="N18" s="710"/>
      <c r="O18" s="710"/>
      <c r="P18" s="710"/>
      <c r="Q18" s="710"/>
      <c r="R18" s="710"/>
      <c r="S18" s="710"/>
      <c r="T18" s="710"/>
      <c r="U18" s="710"/>
      <c r="V18" s="710"/>
      <c r="W18" s="710"/>
      <c r="X18" s="710"/>
      <c r="Y18" s="710"/>
      <c r="Z18" s="710"/>
      <c r="AA18" s="710"/>
      <c r="AB18" s="710"/>
      <c r="AC18" s="710"/>
      <c r="AD18" s="710"/>
      <c r="AE18" s="710"/>
      <c r="AF18" s="710"/>
      <c r="AG18" s="710"/>
      <c r="AH18" s="710"/>
      <c r="AI18" s="710"/>
      <c r="AJ18" s="710"/>
      <c r="AK18" s="710"/>
      <c r="AL18" s="710"/>
    </row>
    <row r="19" spans="1:39" s="576" customFormat="1" ht="15.75" customHeight="1">
      <c r="A19" s="713" t="s">
        <v>535</v>
      </c>
      <c r="B19" s="714"/>
      <c r="C19" s="1946">
        <v>13484</v>
      </c>
      <c r="D19" s="1947"/>
      <c r="E19" s="1947"/>
      <c r="F19" s="1947"/>
      <c r="G19" s="1947">
        <v>1928</v>
      </c>
      <c r="H19" s="1947"/>
      <c r="I19" s="1947"/>
      <c r="J19" s="1947"/>
      <c r="K19" s="1947">
        <v>5437</v>
      </c>
      <c r="L19" s="1947"/>
      <c r="M19" s="1947"/>
      <c r="N19" s="1947"/>
      <c r="O19" s="1947">
        <v>4231</v>
      </c>
      <c r="P19" s="1947"/>
      <c r="Q19" s="1947"/>
      <c r="R19" s="1947"/>
      <c r="S19" s="1947">
        <v>5674</v>
      </c>
      <c r="T19" s="1947"/>
      <c r="U19" s="1947"/>
      <c r="V19" s="1947"/>
      <c r="W19" s="1947">
        <v>3310</v>
      </c>
      <c r="X19" s="1947"/>
      <c r="Y19" s="1947"/>
      <c r="Z19" s="1947"/>
      <c r="AA19" s="1947">
        <v>1035</v>
      </c>
      <c r="AB19" s="1947"/>
      <c r="AC19" s="1947"/>
      <c r="AD19" s="1947"/>
      <c r="AE19" s="1947">
        <v>1592</v>
      </c>
      <c r="AF19" s="1947"/>
      <c r="AG19" s="1947"/>
      <c r="AH19" s="1947"/>
      <c r="AI19" s="1948">
        <v>1080</v>
      </c>
      <c r="AJ19" s="1948"/>
      <c r="AK19" s="1948"/>
      <c r="AL19" s="1948"/>
    </row>
    <row r="20" spans="1:39" s="576" customFormat="1" ht="15.75" customHeight="1">
      <c r="A20" s="713" t="s">
        <v>536</v>
      </c>
      <c r="B20" s="714"/>
      <c r="C20" s="1937">
        <v>12072</v>
      </c>
      <c r="D20" s="1938"/>
      <c r="E20" s="1938"/>
      <c r="F20" s="1938"/>
      <c r="G20" s="1938">
        <v>1794</v>
      </c>
      <c r="H20" s="1938"/>
      <c r="I20" s="1938"/>
      <c r="J20" s="1938"/>
      <c r="K20" s="1938">
        <v>5014</v>
      </c>
      <c r="L20" s="1938"/>
      <c r="M20" s="1938"/>
      <c r="N20" s="1938"/>
      <c r="O20" s="1938">
        <v>4537</v>
      </c>
      <c r="P20" s="1938"/>
      <c r="Q20" s="1938"/>
      <c r="R20" s="1938"/>
      <c r="S20" s="1938">
        <v>4746</v>
      </c>
      <c r="T20" s="1938"/>
      <c r="U20" s="1938"/>
      <c r="V20" s="1938"/>
      <c r="W20" s="1938">
        <v>3468</v>
      </c>
      <c r="X20" s="1938"/>
      <c r="Y20" s="1938"/>
      <c r="Z20" s="1938"/>
      <c r="AA20" s="1938">
        <v>1065</v>
      </c>
      <c r="AB20" s="1938"/>
      <c r="AC20" s="1938"/>
      <c r="AD20" s="1938"/>
      <c r="AE20" s="1938">
        <v>1655</v>
      </c>
      <c r="AF20" s="1938"/>
      <c r="AG20" s="1938"/>
      <c r="AH20" s="1938"/>
      <c r="AI20" s="1939">
        <v>1118</v>
      </c>
      <c r="AJ20" s="1939"/>
      <c r="AK20" s="1939"/>
      <c r="AL20" s="1939"/>
    </row>
    <row r="21" spans="1:39" s="576" customFormat="1" ht="15.75" customHeight="1">
      <c r="A21" s="713" t="s">
        <v>537</v>
      </c>
      <c r="B21" s="714"/>
      <c r="C21" s="1937">
        <v>14317</v>
      </c>
      <c r="D21" s="1938"/>
      <c r="E21" s="1938"/>
      <c r="F21" s="1938"/>
      <c r="G21" s="1938">
        <v>1776</v>
      </c>
      <c r="H21" s="1938"/>
      <c r="I21" s="1938"/>
      <c r="J21" s="1938"/>
      <c r="K21" s="1938">
        <v>5256</v>
      </c>
      <c r="L21" s="1938"/>
      <c r="M21" s="1938"/>
      <c r="N21" s="1938"/>
      <c r="O21" s="1938">
        <v>4781</v>
      </c>
      <c r="P21" s="1938"/>
      <c r="Q21" s="1938"/>
      <c r="R21" s="1938"/>
      <c r="S21" s="1938">
        <v>6337</v>
      </c>
      <c r="T21" s="1938"/>
      <c r="U21" s="1938"/>
      <c r="V21" s="1938"/>
      <c r="W21" s="1938">
        <v>3732</v>
      </c>
      <c r="X21" s="1938"/>
      <c r="Y21" s="1938"/>
      <c r="Z21" s="1938"/>
      <c r="AA21" s="1938">
        <v>1152</v>
      </c>
      <c r="AB21" s="1938"/>
      <c r="AC21" s="1938"/>
      <c r="AD21" s="1938"/>
      <c r="AE21" s="1938">
        <v>1647</v>
      </c>
      <c r="AF21" s="1938"/>
      <c r="AG21" s="1938"/>
      <c r="AH21" s="1938"/>
      <c r="AI21" s="1939">
        <v>1335</v>
      </c>
      <c r="AJ21" s="1939"/>
      <c r="AK21" s="1939"/>
      <c r="AL21" s="1939"/>
    </row>
    <row r="22" spans="1:39" s="593" customFormat="1" ht="15.75" customHeight="1">
      <c r="A22" s="713" t="s">
        <v>538</v>
      </c>
      <c r="B22" s="715"/>
      <c r="C22" s="1937">
        <v>12738</v>
      </c>
      <c r="D22" s="1941"/>
      <c r="E22" s="1941"/>
      <c r="F22" s="1941"/>
      <c r="G22" s="1941">
        <v>1517</v>
      </c>
      <c r="H22" s="1941"/>
      <c r="I22" s="1941"/>
      <c r="J22" s="1941"/>
      <c r="K22" s="1941">
        <v>4786</v>
      </c>
      <c r="L22" s="1941"/>
      <c r="M22" s="1941"/>
      <c r="N22" s="1941"/>
      <c r="O22" s="1941">
        <v>4595</v>
      </c>
      <c r="P22" s="1941"/>
      <c r="Q22" s="1941"/>
      <c r="R22" s="1941"/>
      <c r="S22" s="1941">
        <v>5605</v>
      </c>
      <c r="T22" s="1941"/>
      <c r="U22" s="1941"/>
      <c r="V22" s="1941"/>
      <c r="W22" s="1941">
        <v>3221</v>
      </c>
      <c r="X22" s="1941"/>
      <c r="Y22" s="1941"/>
      <c r="Z22" s="1941"/>
      <c r="AA22" s="1941">
        <v>1021</v>
      </c>
      <c r="AB22" s="1941"/>
      <c r="AC22" s="1941"/>
      <c r="AD22" s="1941"/>
      <c r="AE22" s="1941">
        <v>1381</v>
      </c>
      <c r="AF22" s="1941"/>
      <c r="AG22" s="1941"/>
      <c r="AH22" s="1941"/>
      <c r="AI22" s="1941">
        <v>1221</v>
      </c>
      <c r="AJ22" s="1941"/>
      <c r="AK22" s="1941"/>
      <c r="AL22" s="1941"/>
    </row>
    <row r="23" spans="1:39" s="593" customFormat="1" ht="15.75" customHeight="1">
      <c r="A23" s="716" t="s">
        <v>539</v>
      </c>
      <c r="B23" s="715"/>
      <c r="C23" s="1937">
        <v>11385</v>
      </c>
      <c r="D23" s="1938"/>
      <c r="E23" s="1938"/>
      <c r="F23" s="1938"/>
      <c r="G23" s="1938">
        <v>1652</v>
      </c>
      <c r="H23" s="1938"/>
      <c r="I23" s="1938"/>
      <c r="J23" s="1938"/>
      <c r="K23" s="1938">
        <v>4182</v>
      </c>
      <c r="L23" s="1938"/>
      <c r="M23" s="1938"/>
      <c r="N23" s="1938"/>
      <c r="O23" s="1938">
        <v>4486</v>
      </c>
      <c r="P23" s="1938"/>
      <c r="Q23" s="1938"/>
      <c r="R23" s="1938"/>
      <c r="S23" s="1938">
        <v>5160</v>
      </c>
      <c r="T23" s="1938"/>
      <c r="U23" s="1938"/>
      <c r="V23" s="1938"/>
      <c r="W23" s="1938">
        <v>1976</v>
      </c>
      <c r="X23" s="1938"/>
      <c r="Y23" s="1938"/>
      <c r="Z23" s="1938"/>
      <c r="AA23" s="1941">
        <v>1024</v>
      </c>
      <c r="AB23" s="1941"/>
      <c r="AC23" s="1941"/>
      <c r="AD23" s="1941"/>
      <c r="AE23" s="1941">
        <v>1386</v>
      </c>
      <c r="AF23" s="1941"/>
      <c r="AG23" s="1941"/>
      <c r="AH23" s="1941"/>
      <c r="AI23" s="1942">
        <v>1160</v>
      </c>
      <c r="AJ23" s="1942"/>
      <c r="AK23" s="1942"/>
      <c r="AL23" s="1942"/>
    </row>
    <row r="24" spans="1:39" s="584" customFormat="1" ht="3" customHeight="1" thickBot="1">
      <c r="A24" s="717"/>
      <c r="B24" s="718"/>
      <c r="C24" s="724"/>
      <c r="D24" s="725"/>
      <c r="E24" s="725"/>
      <c r="F24" s="725"/>
      <c r="G24" s="726"/>
      <c r="H24" s="726"/>
      <c r="I24" s="726"/>
      <c r="J24" s="726"/>
      <c r="K24" s="726"/>
      <c r="L24" s="726"/>
      <c r="M24" s="726"/>
      <c r="N24" s="726"/>
      <c r="O24" s="726"/>
      <c r="P24" s="726"/>
      <c r="Q24" s="726"/>
      <c r="R24" s="726"/>
      <c r="S24" s="726"/>
      <c r="T24" s="726"/>
      <c r="U24" s="726"/>
      <c r="V24" s="726"/>
      <c r="W24" s="726"/>
      <c r="X24" s="726"/>
      <c r="Y24" s="726"/>
      <c r="Z24" s="726"/>
      <c r="AA24" s="726"/>
      <c r="AB24" s="726"/>
      <c r="AC24" s="726"/>
      <c r="AD24" s="726"/>
      <c r="AE24" s="726"/>
      <c r="AF24" s="726"/>
      <c r="AG24" s="726"/>
      <c r="AH24" s="726"/>
      <c r="AI24" s="726"/>
      <c r="AJ24" s="726"/>
      <c r="AK24" s="726"/>
      <c r="AL24" s="726"/>
    </row>
    <row r="25" spans="1:39" s="584" customFormat="1" ht="15" customHeight="1">
      <c r="A25" s="1949" t="s">
        <v>522</v>
      </c>
      <c r="B25" s="706"/>
      <c r="C25" s="1917" t="s">
        <v>544</v>
      </c>
      <c r="D25" s="1919"/>
      <c r="E25" s="1919"/>
      <c r="F25" s="1919"/>
      <c r="G25" s="1919"/>
      <c r="H25" s="1919"/>
      <c r="I25" s="1919"/>
      <c r="J25" s="1919"/>
      <c r="K25" s="1919"/>
      <c r="L25" s="1919"/>
      <c r="M25" s="1919"/>
      <c r="N25" s="1919"/>
      <c r="O25" s="1919"/>
      <c r="P25" s="1919"/>
      <c r="Q25" s="1919"/>
      <c r="R25" s="1919"/>
      <c r="S25" s="1919"/>
      <c r="T25" s="1919"/>
      <c r="U25" s="1919"/>
      <c r="V25" s="1919"/>
      <c r="W25" s="1919"/>
      <c r="X25" s="1919"/>
      <c r="Y25" s="1919"/>
      <c r="Z25" s="1919"/>
      <c r="AA25" s="1919"/>
      <c r="AB25" s="1919"/>
      <c r="AC25" s="1919"/>
      <c r="AD25" s="1919"/>
      <c r="AE25" s="1919"/>
      <c r="AF25" s="1919"/>
      <c r="AG25" s="1919"/>
      <c r="AH25" s="1919"/>
      <c r="AI25" s="1919"/>
      <c r="AJ25" s="1919"/>
      <c r="AK25" s="1919"/>
      <c r="AL25" s="1919"/>
    </row>
    <row r="26" spans="1:39" s="584" customFormat="1" ht="15" customHeight="1">
      <c r="A26" s="1950"/>
      <c r="B26" s="706"/>
      <c r="C26" s="1952" t="s">
        <v>545</v>
      </c>
      <c r="D26" s="1953"/>
      <c r="E26" s="1953"/>
      <c r="F26" s="1953"/>
      <c r="G26" s="1953"/>
      <c r="H26" s="1953"/>
      <c r="I26" s="1953"/>
      <c r="J26" s="1953"/>
      <c r="K26" s="1953"/>
      <c r="L26" s="1954" t="s">
        <v>546</v>
      </c>
      <c r="M26" s="1954"/>
      <c r="N26" s="1954"/>
      <c r="O26" s="1954"/>
      <c r="P26" s="1954"/>
      <c r="Q26" s="1954"/>
      <c r="R26" s="1954"/>
      <c r="S26" s="1954"/>
      <c r="T26" s="1954"/>
      <c r="U26" s="1954"/>
      <c r="V26" s="1954"/>
      <c r="W26" s="1954"/>
      <c r="X26" s="1955" t="s">
        <v>547</v>
      </c>
      <c r="Y26" s="1955"/>
      <c r="Z26" s="1955"/>
      <c r="AA26" s="1955"/>
      <c r="AB26" s="1955"/>
      <c r="AC26" s="1955"/>
      <c r="AD26" s="1955"/>
      <c r="AE26" s="1955"/>
      <c r="AF26" s="1955"/>
      <c r="AG26" s="1955"/>
      <c r="AH26" s="1955"/>
      <c r="AI26" s="1955"/>
      <c r="AJ26" s="1955"/>
      <c r="AK26" s="1955"/>
      <c r="AL26" s="1955"/>
      <c r="AM26" s="727"/>
    </row>
    <row r="27" spans="1:39" s="584" customFormat="1" ht="15" customHeight="1">
      <c r="A27" s="1951"/>
      <c r="B27" s="707"/>
      <c r="C27" s="1956" t="s">
        <v>548</v>
      </c>
      <c r="D27" s="1955"/>
      <c r="E27" s="1957"/>
      <c r="F27" s="1956" t="s">
        <v>549</v>
      </c>
      <c r="G27" s="1955"/>
      <c r="H27" s="1957"/>
      <c r="I27" s="1956" t="s">
        <v>550</v>
      </c>
      <c r="J27" s="1955"/>
      <c r="K27" s="1955"/>
      <c r="L27" s="1954" t="s">
        <v>548</v>
      </c>
      <c r="M27" s="1954"/>
      <c r="N27" s="1954"/>
      <c r="O27" s="1954"/>
      <c r="P27" s="1954" t="s">
        <v>551</v>
      </c>
      <c r="Q27" s="1954"/>
      <c r="R27" s="1954"/>
      <c r="S27" s="1954"/>
      <c r="T27" s="1954" t="s">
        <v>550</v>
      </c>
      <c r="U27" s="1954"/>
      <c r="V27" s="1954"/>
      <c r="W27" s="1954"/>
      <c r="X27" s="1955" t="s">
        <v>552</v>
      </c>
      <c r="Y27" s="1955"/>
      <c r="Z27" s="1955"/>
      <c r="AA27" s="1952" t="s">
        <v>551</v>
      </c>
      <c r="AB27" s="1953"/>
      <c r="AC27" s="1953"/>
      <c r="AD27" s="1958"/>
      <c r="AE27" s="1952" t="s">
        <v>553</v>
      </c>
      <c r="AF27" s="1953"/>
      <c r="AG27" s="1953"/>
      <c r="AH27" s="1958"/>
      <c r="AI27" s="1952" t="s">
        <v>550</v>
      </c>
      <c r="AJ27" s="1953"/>
      <c r="AK27" s="1953"/>
      <c r="AL27" s="1953"/>
    </row>
    <row r="28" spans="1:39" s="584" customFormat="1" ht="3" customHeight="1">
      <c r="A28" s="708"/>
      <c r="B28" s="706"/>
      <c r="C28" s="728"/>
      <c r="D28" s="727"/>
      <c r="E28" s="727"/>
      <c r="F28" s="727"/>
      <c r="G28" s="727"/>
      <c r="H28" s="727"/>
      <c r="I28" s="727"/>
      <c r="J28" s="727"/>
      <c r="K28" s="727"/>
      <c r="L28" s="728"/>
      <c r="M28" s="727"/>
      <c r="N28" s="727"/>
      <c r="O28" s="727"/>
      <c r="P28" s="727"/>
      <c r="Q28" s="727"/>
      <c r="R28" s="727"/>
      <c r="S28" s="727"/>
      <c r="T28" s="727"/>
      <c r="U28" s="727"/>
      <c r="V28" s="727"/>
      <c r="W28" s="729"/>
      <c r="X28" s="727"/>
      <c r="Y28" s="727"/>
      <c r="Z28" s="727"/>
      <c r="AA28" s="727"/>
      <c r="AB28" s="727"/>
      <c r="AC28" s="727"/>
      <c r="AD28" s="727"/>
      <c r="AE28" s="727"/>
      <c r="AF28" s="727"/>
      <c r="AG28" s="727"/>
      <c r="AH28" s="727"/>
      <c r="AI28" s="727"/>
      <c r="AJ28" s="727"/>
      <c r="AK28" s="727"/>
      <c r="AL28" s="727"/>
    </row>
    <row r="29" spans="1:39" s="576" customFormat="1" ht="15.75" customHeight="1">
      <c r="A29" s="713" t="s">
        <v>535</v>
      </c>
      <c r="B29" s="714"/>
      <c r="C29" s="1968">
        <v>18926</v>
      </c>
      <c r="D29" s="1969"/>
      <c r="E29" s="1969"/>
      <c r="F29" s="1970">
        <v>7166</v>
      </c>
      <c r="G29" s="1970"/>
      <c r="H29" s="1970"/>
      <c r="I29" s="1935">
        <v>11760</v>
      </c>
      <c r="J29" s="1935"/>
      <c r="K29" s="1971"/>
      <c r="L29" s="1972">
        <v>54251</v>
      </c>
      <c r="M29" s="1936"/>
      <c r="N29" s="1936"/>
      <c r="O29" s="1936"/>
      <c r="P29" s="1936">
        <v>23119</v>
      </c>
      <c r="Q29" s="1936"/>
      <c r="R29" s="1936"/>
      <c r="S29" s="1936"/>
      <c r="T29" s="1936">
        <v>31132</v>
      </c>
      <c r="U29" s="1936"/>
      <c r="V29" s="1936"/>
      <c r="W29" s="1973"/>
      <c r="X29" s="1968">
        <v>113654</v>
      </c>
      <c r="Y29" s="1970"/>
      <c r="Z29" s="1970"/>
      <c r="AA29" s="1936">
        <v>45803</v>
      </c>
      <c r="AB29" s="1936"/>
      <c r="AC29" s="1936"/>
      <c r="AD29" s="1936"/>
      <c r="AE29" s="1936">
        <v>6670</v>
      </c>
      <c r="AF29" s="1936"/>
      <c r="AG29" s="1936"/>
      <c r="AH29" s="1936"/>
      <c r="AI29" s="1936">
        <v>61181</v>
      </c>
      <c r="AJ29" s="1936"/>
      <c r="AK29" s="1936"/>
      <c r="AL29" s="1936"/>
      <c r="AM29" s="643"/>
    </row>
    <row r="30" spans="1:39" s="576" customFormat="1" ht="15.75" customHeight="1">
      <c r="A30" s="713" t="s">
        <v>536</v>
      </c>
      <c r="B30" s="714"/>
      <c r="C30" s="1959">
        <v>17483</v>
      </c>
      <c r="D30" s="1960"/>
      <c r="E30" s="1960"/>
      <c r="F30" s="1960">
        <v>6716</v>
      </c>
      <c r="G30" s="1960"/>
      <c r="H30" s="1960"/>
      <c r="I30" s="1961">
        <v>10767</v>
      </c>
      <c r="J30" s="1961"/>
      <c r="K30" s="1962"/>
      <c r="L30" s="1963">
        <v>46459</v>
      </c>
      <c r="M30" s="1964"/>
      <c r="N30" s="1964"/>
      <c r="O30" s="1964"/>
      <c r="P30" s="1964">
        <v>20352</v>
      </c>
      <c r="Q30" s="1964"/>
      <c r="R30" s="1964"/>
      <c r="S30" s="1964"/>
      <c r="T30" s="1964">
        <v>26107</v>
      </c>
      <c r="U30" s="1964"/>
      <c r="V30" s="1964"/>
      <c r="W30" s="1965"/>
      <c r="X30" s="1966">
        <v>98236</v>
      </c>
      <c r="Y30" s="1967"/>
      <c r="Z30" s="1967"/>
      <c r="AA30" s="1964">
        <v>40393</v>
      </c>
      <c r="AB30" s="1964"/>
      <c r="AC30" s="1964"/>
      <c r="AD30" s="1964"/>
      <c r="AE30" s="1964">
        <v>5857</v>
      </c>
      <c r="AF30" s="1964"/>
      <c r="AG30" s="1964"/>
      <c r="AH30" s="1964"/>
      <c r="AI30" s="1964">
        <v>51986</v>
      </c>
      <c r="AJ30" s="1964"/>
      <c r="AK30" s="1964"/>
      <c r="AL30" s="1964"/>
      <c r="AM30" s="643"/>
    </row>
    <row r="31" spans="1:39" s="576" customFormat="1" ht="15.75" customHeight="1">
      <c r="A31" s="713" t="s">
        <v>537</v>
      </c>
      <c r="B31" s="714"/>
      <c r="C31" s="1959">
        <v>14791</v>
      </c>
      <c r="D31" s="1960"/>
      <c r="E31" s="1960"/>
      <c r="F31" s="1960">
        <v>5619</v>
      </c>
      <c r="G31" s="1960"/>
      <c r="H31" s="1960"/>
      <c r="I31" s="1961">
        <v>9172</v>
      </c>
      <c r="J31" s="1961"/>
      <c r="K31" s="1962"/>
      <c r="L31" s="1963">
        <v>38960</v>
      </c>
      <c r="M31" s="1964"/>
      <c r="N31" s="1964"/>
      <c r="O31" s="1964"/>
      <c r="P31" s="1964">
        <v>16867</v>
      </c>
      <c r="Q31" s="1964"/>
      <c r="R31" s="1964"/>
      <c r="S31" s="1964"/>
      <c r="T31" s="1964">
        <v>22093</v>
      </c>
      <c r="U31" s="1964"/>
      <c r="V31" s="1964"/>
      <c r="W31" s="1965"/>
      <c r="X31" s="1966">
        <v>89743</v>
      </c>
      <c r="Y31" s="1967"/>
      <c r="Z31" s="1967"/>
      <c r="AA31" s="1964">
        <v>37271</v>
      </c>
      <c r="AB31" s="1964"/>
      <c r="AC31" s="1964"/>
      <c r="AD31" s="1964"/>
      <c r="AE31" s="1964">
        <v>4976</v>
      </c>
      <c r="AF31" s="1964"/>
      <c r="AG31" s="1964"/>
      <c r="AH31" s="1964"/>
      <c r="AI31" s="1964">
        <v>47496</v>
      </c>
      <c r="AJ31" s="1964"/>
      <c r="AK31" s="1964"/>
      <c r="AL31" s="1964"/>
      <c r="AM31" s="643"/>
    </row>
    <row r="32" spans="1:39" s="593" customFormat="1" ht="15.75" customHeight="1">
      <c r="A32" s="713" t="s">
        <v>538</v>
      </c>
      <c r="B32" s="715"/>
      <c r="C32" s="1974">
        <v>0</v>
      </c>
      <c r="D32" s="1975"/>
      <c r="E32" s="1975"/>
      <c r="F32" s="1976">
        <v>0</v>
      </c>
      <c r="G32" s="1976"/>
      <c r="H32" s="1976"/>
      <c r="I32" s="1977">
        <v>0</v>
      </c>
      <c r="J32" s="1977"/>
      <c r="K32" s="1978"/>
      <c r="L32" s="1979">
        <v>0</v>
      </c>
      <c r="M32" s="1980"/>
      <c r="N32" s="1980"/>
      <c r="O32" s="1980"/>
      <c r="P32" s="1977">
        <v>0</v>
      </c>
      <c r="Q32" s="1977"/>
      <c r="R32" s="1977"/>
      <c r="S32" s="1977"/>
      <c r="T32" s="1977">
        <v>0</v>
      </c>
      <c r="U32" s="1977"/>
      <c r="V32" s="1977"/>
      <c r="W32" s="1978"/>
      <c r="X32" s="1974">
        <v>0</v>
      </c>
      <c r="Y32" s="1975"/>
      <c r="Z32" s="1975"/>
      <c r="AA32" s="1977">
        <v>0</v>
      </c>
      <c r="AB32" s="1977"/>
      <c r="AC32" s="1977"/>
      <c r="AD32" s="1977"/>
      <c r="AE32" s="1977">
        <v>0</v>
      </c>
      <c r="AF32" s="1977"/>
      <c r="AG32" s="1977"/>
      <c r="AH32" s="1977"/>
      <c r="AI32" s="1977">
        <v>0</v>
      </c>
      <c r="AJ32" s="1977"/>
      <c r="AK32" s="1977"/>
      <c r="AL32" s="1977"/>
      <c r="AM32" s="642"/>
    </row>
    <row r="33" spans="1:45" s="593" customFormat="1" ht="15.75" customHeight="1">
      <c r="A33" s="716" t="s">
        <v>539</v>
      </c>
      <c r="B33" s="715"/>
      <c r="C33" s="1981">
        <v>0</v>
      </c>
      <c r="D33" s="1982"/>
      <c r="E33" s="1982"/>
      <c r="F33" s="1983">
        <v>0</v>
      </c>
      <c r="G33" s="1983"/>
      <c r="H33" s="1983"/>
      <c r="I33" s="1984">
        <v>0</v>
      </c>
      <c r="J33" s="1984"/>
      <c r="K33" s="1985"/>
      <c r="L33" s="1986">
        <v>0</v>
      </c>
      <c r="M33" s="1987"/>
      <c r="N33" s="1987"/>
      <c r="O33" s="1987"/>
      <c r="P33" s="1984">
        <v>0</v>
      </c>
      <c r="Q33" s="1984"/>
      <c r="R33" s="1984"/>
      <c r="S33" s="1984"/>
      <c r="T33" s="1984">
        <v>0</v>
      </c>
      <c r="U33" s="1984"/>
      <c r="V33" s="1984"/>
      <c r="W33" s="1985"/>
      <c r="X33" s="1981">
        <v>0</v>
      </c>
      <c r="Y33" s="1982"/>
      <c r="Z33" s="1982"/>
      <c r="AA33" s="1984">
        <v>0</v>
      </c>
      <c r="AB33" s="1984"/>
      <c r="AC33" s="1984"/>
      <c r="AD33" s="1984"/>
      <c r="AE33" s="1984">
        <v>0</v>
      </c>
      <c r="AF33" s="1984"/>
      <c r="AG33" s="1984"/>
      <c r="AH33" s="1984"/>
      <c r="AI33" s="1984">
        <v>0</v>
      </c>
      <c r="AJ33" s="1984"/>
      <c r="AK33" s="1984"/>
      <c r="AL33" s="1984"/>
      <c r="AM33" s="642"/>
    </row>
    <row r="34" spans="1:45" s="593" customFormat="1" ht="2.25" customHeight="1" thickBot="1">
      <c r="A34" s="730"/>
      <c r="B34" s="731"/>
      <c r="C34" s="732"/>
      <c r="D34" s="733"/>
      <c r="E34" s="733"/>
      <c r="F34" s="732"/>
      <c r="G34" s="732"/>
      <c r="H34" s="732"/>
      <c r="I34" s="734"/>
      <c r="J34" s="734"/>
      <c r="K34" s="734"/>
      <c r="L34" s="735"/>
      <c r="M34" s="736"/>
      <c r="N34" s="736"/>
      <c r="O34" s="736"/>
      <c r="P34" s="736"/>
      <c r="Q34" s="736"/>
      <c r="R34" s="736"/>
      <c r="S34" s="736"/>
      <c r="T34" s="736"/>
      <c r="U34" s="736"/>
      <c r="V34" s="736"/>
      <c r="W34" s="737"/>
      <c r="X34" s="732"/>
      <c r="Y34" s="732"/>
      <c r="Z34" s="732"/>
      <c r="AA34" s="736"/>
      <c r="AB34" s="736"/>
      <c r="AC34" s="736"/>
      <c r="AD34" s="736"/>
      <c r="AE34" s="736"/>
      <c r="AF34" s="736"/>
      <c r="AG34" s="736"/>
      <c r="AH34" s="736"/>
      <c r="AI34" s="736"/>
      <c r="AJ34" s="736"/>
      <c r="AK34" s="736"/>
      <c r="AL34" s="736"/>
      <c r="AM34" s="642"/>
    </row>
    <row r="35" spans="1:45" s="584" customFormat="1" ht="15" customHeight="1">
      <c r="A35" s="1949" t="s">
        <v>522</v>
      </c>
      <c r="B35" s="706"/>
      <c r="C35" s="1988" t="s">
        <v>554</v>
      </c>
      <c r="D35" s="1989"/>
      <c r="E35" s="1989"/>
      <c r="F35" s="1989"/>
      <c r="G35" s="1989"/>
      <c r="H35" s="1989"/>
      <c r="I35" s="1989"/>
      <c r="J35" s="1989"/>
      <c r="K35" s="1989"/>
      <c r="L35" s="1989"/>
      <c r="M35" s="1989"/>
      <c r="N35" s="1989"/>
      <c r="O35" s="1989"/>
      <c r="P35" s="1989"/>
      <c r="Q35" s="1989"/>
      <c r="R35" s="1989"/>
      <c r="S35" s="1989"/>
      <c r="T35" s="1989"/>
      <c r="U35" s="1989"/>
      <c r="V35" s="1989"/>
      <c r="W35" s="1989"/>
      <c r="X35" s="1989"/>
      <c r="Y35" s="1989"/>
      <c r="Z35" s="1989"/>
      <c r="AA35" s="1989"/>
      <c r="AB35" s="1989"/>
      <c r="AC35" s="1989"/>
      <c r="AD35" s="1989"/>
      <c r="AE35" s="1989"/>
      <c r="AF35" s="1989"/>
      <c r="AG35" s="1989"/>
      <c r="AH35" s="1989"/>
      <c r="AI35" s="1990"/>
      <c r="AJ35" s="1990"/>
      <c r="AK35" s="1990"/>
      <c r="AL35" s="1990"/>
    </row>
    <row r="36" spans="1:45" s="584" customFormat="1" ht="15" customHeight="1">
      <c r="A36" s="1950"/>
      <c r="B36" s="706"/>
      <c r="C36" s="1988" t="s">
        <v>555</v>
      </c>
      <c r="D36" s="1989"/>
      <c r="E36" s="1989"/>
      <c r="F36" s="1989"/>
      <c r="G36" s="1989"/>
      <c r="H36" s="1989"/>
      <c r="I36" s="1989"/>
      <c r="J36" s="1989"/>
      <c r="K36" s="1989"/>
      <c r="L36" s="1989"/>
      <c r="M36" s="1989"/>
      <c r="N36" s="1989"/>
      <c r="O36" s="1989"/>
      <c r="P36" s="1989"/>
      <c r="Q36" s="1989"/>
      <c r="R36" s="1989"/>
      <c r="S36" s="1989"/>
      <c r="T36" s="1989"/>
      <c r="U36" s="1989"/>
      <c r="V36" s="1989"/>
      <c r="W36" s="1989"/>
      <c r="X36" s="1989"/>
      <c r="Y36" s="1989"/>
      <c r="Z36" s="1989"/>
      <c r="AA36" s="1989"/>
      <c r="AB36" s="1989"/>
      <c r="AC36" s="1989"/>
      <c r="AD36" s="1989"/>
      <c r="AE36" s="1989"/>
      <c r="AF36" s="1989"/>
      <c r="AG36" s="1989"/>
      <c r="AH36" s="1989"/>
      <c r="AI36" s="1991"/>
      <c r="AJ36" s="1991"/>
      <c r="AK36" s="1991"/>
      <c r="AL36" s="1991"/>
    </row>
    <row r="37" spans="1:45" s="584" customFormat="1" ht="15" customHeight="1">
      <c r="A37" s="1950"/>
      <c r="B37" s="706"/>
      <c r="C37" s="1956" t="s">
        <v>556</v>
      </c>
      <c r="D37" s="1955"/>
      <c r="E37" s="1955"/>
      <c r="F37" s="1955"/>
      <c r="G37" s="1955"/>
      <c r="H37" s="1955"/>
      <c r="I37" s="1955"/>
      <c r="J37" s="1955"/>
      <c r="K37" s="1955"/>
      <c r="L37" s="1955"/>
      <c r="M37" s="1955"/>
      <c r="N37" s="1955"/>
      <c r="O37" s="1955"/>
      <c r="P37" s="1955"/>
      <c r="Q37" s="1955"/>
      <c r="R37" s="1955"/>
      <c r="S37" s="1992"/>
      <c r="T37" s="1993"/>
      <c r="U37" s="1956" t="s">
        <v>557</v>
      </c>
      <c r="V37" s="1994"/>
      <c r="W37" s="1994"/>
      <c r="X37" s="1994"/>
      <c r="Y37" s="1994"/>
      <c r="Z37" s="1994"/>
      <c r="AA37" s="1994"/>
      <c r="AB37" s="1994"/>
      <c r="AC37" s="1994"/>
      <c r="AD37" s="1994"/>
      <c r="AE37" s="1994"/>
      <c r="AF37" s="1994"/>
      <c r="AG37" s="1994"/>
      <c r="AH37" s="1994"/>
      <c r="AI37" s="1994"/>
      <c r="AJ37" s="1994"/>
      <c r="AK37" s="1994"/>
      <c r="AL37" s="1994"/>
    </row>
    <row r="38" spans="1:45" s="584" customFormat="1" ht="15" customHeight="1">
      <c r="A38" s="1951"/>
      <c r="B38" s="707"/>
      <c r="C38" s="1956" t="s">
        <v>548</v>
      </c>
      <c r="D38" s="1955"/>
      <c r="E38" s="1955"/>
      <c r="F38" s="1955"/>
      <c r="G38" s="1995"/>
      <c r="H38" s="1958" t="s">
        <v>551</v>
      </c>
      <c r="I38" s="1954"/>
      <c r="J38" s="1954"/>
      <c r="K38" s="1954"/>
      <c r="L38" s="1954" t="s">
        <v>553</v>
      </c>
      <c r="M38" s="1954"/>
      <c r="N38" s="1954"/>
      <c r="O38" s="1954"/>
      <c r="P38" s="1956" t="s">
        <v>550</v>
      </c>
      <c r="Q38" s="1955"/>
      <c r="R38" s="1955"/>
      <c r="S38" s="1955"/>
      <c r="T38" s="1993"/>
      <c r="U38" s="1956" t="s">
        <v>548</v>
      </c>
      <c r="V38" s="1955"/>
      <c r="W38" s="1955"/>
      <c r="X38" s="1955"/>
      <c r="Y38" s="1995"/>
      <c r="Z38" s="1954" t="s">
        <v>551</v>
      </c>
      <c r="AA38" s="1954"/>
      <c r="AB38" s="1954"/>
      <c r="AC38" s="1954"/>
      <c r="AD38" s="1954" t="s">
        <v>553</v>
      </c>
      <c r="AE38" s="1954"/>
      <c r="AF38" s="1954"/>
      <c r="AG38" s="1954"/>
      <c r="AH38" s="1956" t="s">
        <v>550</v>
      </c>
      <c r="AI38" s="1955"/>
      <c r="AJ38" s="1955"/>
      <c r="AK38" s="1955"/>
      <c r="AL38" s="1994"/>
      <c r="AM38" s="722"/>
      <c r="AN38" s="722"/>
      <c r="AO38" s="722"/>
    </row>
    <row r="39" spans="1:45" s="584" customFormat="1" ht="3" customHeight="1">
      <c r="A39" s="708"/>
      <c r="B39" s="706"/>
      <c r="C39" s="738"/>
      <c r="D39" s="739"/>
      <c r="E39" s="739"/>
      <c r="F39" s="739"/>
      <c r="G39" s="740"/>
      <c r="H39" s="727"/>
      <c r="I39" s="727"/>
      <c r="J39" s="727"/>
      <c r="K39" s="727"/>
      <c r="L39" s="727"/>
      <c r="M39" s="727"/>
      <c r="N39" s="727"/>
      <c r="O39" s="727"/>
      <c r="P39" s="727"/>
      <c r="Q39" s="727"/>
      <c r="R39" s="727"/>
      <c r="S39" s="727"/>
      <c r="T39" s="727"/>
      <c r="U39" s="738"/>
      <c r="V39" s="739"/>
      <c r="W39" s="739"/>
      <c r="X39" s="739"/>
      <c r="Y39" s="740"/>
      <c r="Z39" s="727"/>
      <c r="AA39" s="727"/>
      <c r="AB39" s="727"/>
      <c r="AC39" s="727"/>
      <c r="AD39" s="727"/>
      <c r="AE39" s="727"/>
      <c r="AF39" s="727"/>
      <c r="AG39" s="727"/>
      <c r="AH39" s="727"/>
      <c r="AI39" s="727"/>
      <c r="AJ39" s="727"/>
      <c r="AK39" s="739"/>
      <c r="AL39" s="740"/>
      <c r="AM39" s="722"/>
      <c r="AN39" s="722"/>
      <c r="AO39" s="722"/>
    </row>
    <row r="40" spans="1:45" s="576" customFormat="1" ht="15.75" customHeight="1">
      <c r="A40" s="713" t="s">
        <v>535</v>
      </c>
      <c r="B40" s="714"/>
      <c r="C40" s="1968">
        <v>14799</v>
      </c>
      <c r="D40" s="1970"/>
      <c r="E40" s="1970"/>
      <c r="F40" s="1970"/>
      <c r="G40" s="1970"/>
      <c r="H40" s="1935">
        <v>3717</v>
      </c>
      <c r="I40" s="1935"/>
      <c r="J40" s="1935"/>
      <c r="K40" s="1935"/>
      <c r="L40" s="1935">
        <v>9014</v>
      </c>
      <c r="M40" s="1935"/>
      <c r="N40" s="1935"/>
      <c r="O40" s="1935"/>
      <c r="P40" s="1935">
        <v>2068</v>
      </c>
      <c r="Q40" s="1935"/>
      <c r="R40" s="1935"/>
      <c r="S40" s="1935"/>
      <c r="T40" s="1971"/>
      <c r="U40" s="1968">
        <v>4847</v>
      </c>
      <c r="V40" s="1970"/>
      <c r="W40" s="1970"/>
      <c r="X40" s="1970"/>
      <c r="Y40" s="1970"/>
      <c r="Z40" s="1935">
        <v>910</v>
      </c>
      <c r="AA40" s="1935"/>
      <c r="AB40" s="1935"/>
      <c r="AC40" s="1935"/>
      <c r="AD40" s="1935">
        <v>3418</v>
      </c>
      <c r="AE40" s="1935"/>
      <c r="AF40" s="1935"/>
      <c r="AG40" s="1935"/>
      <c r="AH40" s="1936">
        <v>519</v>
      </c>
      <c r="AI40" s="1936"/>
      <c r="AJ40" s="1936"/>
      <c r="AK40" s="1936"/>
      <c r="AL40" s="1936"/>
      <c r="AM40" s="643"/>
      <c r="AN40" s="643"/>
      <c r="AO40" s="643"/>
    </row>
    <row r="41" spans="1:45" s="576" customFormat="1" ht="15.75" customHeight="1">
      <c r="A41" s="713" t="s">
        <v>536</v>
      </c>
      <c r="B41" s="714"/>
      <c r="C41" s="1996">
        <v>13472</v>
      </c>
      <c r="D41" s="1997"/>
      <c r="E41" s="1997"/>
      <c r="F41" s="1997"/>
      <c r="G41" s="1997"/>
      <c r="H41" s="1938">
        <v>3455</v>
      </c>
      <c r="I41" s="1938"/>
      <c r="J41" s="1938"/>
      <c r="K41" s="1938"/>
      <c r="L41" s="1938">
        <v>7870</v>
      </c>
      <c r="M41" s="1938"/>
      <c r="N41" s="1938"/>
      <c r="O41" s="1938"/>
      <c r="P41" s="1938">
        <v>2147</v>
      </c>
      <c r="Q41" s="1938"/>
      <c r="R41" s="1938"/>
      <c r="S41" s="1938"/>
      <c r="T41" s="1998"/>
      <c r="U41" s="1996">
        <v>4171</v>
      </c>
      <c r="V41" s="1997"/>
      <c r="W41" s="1997"/>
      <c r="X41" s="1997"/>
      <c r="Y41" s="1997"/>
      <c r="Z41" s="1938">
        <v>891</v>
      </c>
      <c r="AA41" s="1938"/>
      <c r="AB41" s="1938"/>
      <c r="AC41" s="1938"/>
      <c r="AD41" s="1938">
        <v>2822</v>
      </c>
      <c r="AE41" s="1938"/>
      <c r="AF41" s="1938"/>
      <c r="AG41" s="1938"/>
      <c r="AH41" s="1939">
        <v>458</v>
      </c>
      <c r="AI41" s="1939"/>
      <c r="AJ41" s="1939"/>
      <c r="AK41" s="1939"/>
      <c r="AL41" s="1939"/>
      <c r="AM41" s="741"/>
      <c r="AN41" s="643"/>
      <c r="AO41" s="643"/>
    </row>
    <row r="42" spans="1:45" s="576" customFormat="1" ht="15.75" customHeight="1">
      <c r="A42" s="713" t="s">
        <v>537</v>
      </c>
      <c r="B42" s="714"/>
      <c r="C42" s="1996">
        <v>12535</v>
      </c>
      <c r="D42" s="1997"/>
      <c r="E42" s="1997"/>
      <c r="F42" s="1997"/>
      <c r="G42" s="1997"/>
      <c r="H42" s="1938">
        <v>2958</v>
      </c>
      <c r="I42" s="1938"/>
      <c r="J42" s="1938"/>
      <c r="K42" s="1938"/>
      <c r="L42" s="1938">
        <v>7666</v>
      </c>
      <c r="M42" s="1938"/>
      <c r="N42" s="1938"/>
      <c r="O42" s="1938"/>
      <c r="P42" s="1938">
        <v>1911</v>
      </c>
      <c r="Q42" s="1938"/>
      <c r="R42" s="1938"/>
      <c r="S42" s="1938"/>
      <c r="T42" s="1998"/>
      <c r="U42" s="1996">
        <v>4102</v>
      </c>
      <c r="V42" s="1997"/>
      <c r="W42" s="1997"/>
      <c r="X42" s="1997"/>
      <c r="Y42" s="1997"/>
      <c r="Z42" s="1938">
        <v>845</v>
      </c>
      <c r="AA42" s="1938"/>
      <c r="AB42" s="1938"/>
      <c r="AC42" s="1938"/>
      <c r="AD42" s="1938">
        <v>2854</v>
      </c>
      <c r="AE42" s="1938"/>
      <c r="AF42" s="1938"/>
      <c r="AG42" s="1938"/>
      <c r="AH42" s="1939">
        <v>403</v>
      </c>
      <c r="AI42" s="1939"/>
      <c r="AJ42" s="1939"/>
      <c r="AK42" s="1939"/>
      <c r="AL42" s="1939"/>
      <c r="AM42" s="741"/>
      <c r="AN42" s="643"/>
      <c r="AO42" s="643"/>
    </row>
    <row r="43" spans="1:45" s="593" customFormat="1" ht="15.75" customHeight="1">
      <c r="A43" s="713" t="s">
        <v>538</v>
      </c>
      <c r="B43" s="715"/>
      <c r="C43" s="1996">
        <v>2334</v>
      </c>
      <c r="D43" s="1997"/>
      <c r="E43" s="1997"/>
      <c r="F43" s="1997"/>
      <c r="G43" s="1997"/>
      <c r="H43" s="1938">
        <v>896</v>
      </c>
      <c r="I43" s="1938"/>
      <c r="J43" s="1938"/>
      <c r="K43" s="1938"/>
      <c r="L43" s="1938">
        <v>1064</v>
      </c>
      <c r="M43" s="1938"/>
      <c r="N43" s="1938"/>
      <c r="O43" s="1938"/>
      <c r="P43" s="1938">
        <v>374</v>
      </c>
      <c r="Q43" s="1938"/>
      <c r="R43" s="1938"/>
      <c r="S43" s="1938"/>
      <c r="T43" s="1998"/>
      <c r="U43" s="1996">
        <v>993</v>
      </c>
      <c r="V43" s="1997"/>
      <c r="W43" s="1997"/>
      <c r="X43" s="1997"/>
      <c r="Y43" s="1997"/>
      <c r="Z43" s="1938">
        <v>288</v>
      </c>
      <c r="AA43" s="1938"/>
      <c r="AB43" s="1938"/>
      <c r="AC43" s="1938"/>
      <c r="AD43" s="1938">
        <v>590</v>
      </c>
      <c r="AE43" s="1938"/>
      <c r="AF43" s="1938"/>
      <c r="AG43" s="1938"/>
      <c r="AH43" s="1939">
        <v>115</v>
      </c>
      <c r="AI43" s="1939"/>
      <c r="AJ43" s="1939"/>
      <c r="AK43" s="1939"/>
      <c r="AL43" s="1939"/>
      <c r="AM43" s="742"/>
      <c r="AN43" s="642"/>
      <c r="AO43" s="642"/>
    </row>
    <row r="44" spans="1:45" s="593" customFormat="1" ht="15.75" customHeight="1">
      <c r="A44" s="716" t="s">
        <v>539</v>
      </c>
      <c r="B44" s="715"/>
      <c r="C44" s="2005" t="s">
        <v>558</v>
      </c>
      <c r="D44" s="2006"/>
      <c r="E44" s="2006"/>
      <c r="F44" s="2006"/>
      <c r="G44" s="2006"/>
      <c r="H44" s="1939" t="s">
        <v>492</v>
      </c>
      <c r="I44" s="1939"/>
      <c r="J44" s="1939"/>
      <c r="K44" s="1939"/>
      <c r="L44" s="1942" t="s">
        <v>492</v>
      </c>
      <c r="M44" s="1942"/>
      <c r="N44" s="1942"/>
      <c r="O44" s="1942"/>
      <c r="P44" s="2007" t="s">
        <v>558</v>
      </c>
      <c r="Q44" s="2006"/>
      <c r="R44" s="2006"/>
      <c r="S44" s="2006"/>
      <c r="T44" s="2006"/>
      <c r="U44" s="2005" t="s">
        <v>558</v>
      </c>
      <c r="V44" s="2006"/>
      <c r="W44" s="2006"/>
      <c r="X44" s="2006"/>
      <c r="Y44" s="2006"/>
      <c r="Z44" s="1939" t="s">
        <v>492</v>
      </c>
      <c r="AA44" s="1939"/>
      <c r="AB44" s="1939"/>
      <c r="AC44" s="1939"/>
      <c r="AD44" s="1942" t="s">
        <v>492</v>
      </c>
      <c r="AE44" s="1942"/>
      <c r="AF44" s="1942"/>
      <c r="AG44" s="1942"/>
      <c r="AH44" s="1942" t="s">
        <v>558</v>
      </c>
      <c r="AI44" s="1939"/>
      <c r="AJ44" s="1939"/>
      <c r="AK44" s="1939"/>
      <c r="AL44" s="1939"/>
      <c r="AM44" s="742"/>
      <c r="AN44" s="642"/>
      <c r="AO44" s="642"/>
    </row>
    <row r="45" spans="1:45" s="584" customFormat="1" ht="3" customHeight="1" thickBot="1">
      <c r="A45" s="743"/>
      <c r="B45" s="744"/>
      <c r="C45" s="745"/>
      <c r="D45" s="746"/>
      <c r="E45" s="746"/>
      <c r="F45" s="746"/>
      <c r="G45" s="747"/>
      <c r="H45" s="721"/>
      <c r="I45" s="721"/>
      <c r="J45" s="721"/>
      <c r="K45" s="721"/>
      <c r="L45" s="746"/>
      <c r="M45" s="746"/>
      <c r="N45" s="746"/>
      <c r="O45" s="746"/>
      <c r="P45" s="746"/>
      <c r="Q45" s="746"/>
      <c r="R45" s="746"/>
      <c r="S45" s="746"/>
      <c r="T45" s="746"/>
      <c r="U45" s="748"/>
      <c r="V45" s="746"/>
      <c r="W45" s="746"/>
      <c r="X45" s="746"/>
      <c r="Y45" s="747"/>
      <c r="Z45" s="746"/>
      <c r="AA45" s="746"/>
      <c r="AB45" s="746"/>
      <c r="AC45" s="2008"/>
      <c r="AD45" s="2008"/>
      <c r="AE45" s="2008"/>
      <c r="AF45" s="2008"/>
      <c r="AG45" s="2008"/>
      <c r="AH45" s="2008"/>
      <c r="AI45" s="2008"/>
      <c r="AJ45" s="2008"/>
      <c r="AK45" s="747"/>
      <c r="AL45" s="747"/>
      <c r="AM45" s="749"/>
      <c r="AN45" s="750"/>
      <c r="AO45" s="2009"/>
      <c r="AP45" s="2009"/>
      <c r="AQ45" s="2009"/>
      <c r="AR45" s="2009"/>
      <c r="AS45" s="593"/>
    </row>
    <row r="46" spans="1:45" s="584" customFormat="1" ht="15" customHeight="1">
      <c r="A46" s="1949" t="s">
        <v>522</v>
      </c>
      <c r="B46" s="705"/>
      <c r="C46" s="2010" t="s">
        <v>559</v>
      </c>
      <c r="D46" s="2011"/>
      <c r="E46" s="2011"/>
      <c r="F46" s="2011"/>
      <c r="G46" s="2011"/>
      <c r="H46" s="2011"/>
      <c r="I46" s="2011"/>
      <c r="J46" s="2011"/>
      <c r="K46" s="2011"/>
      <c r="L46" s="2011"/>
      <c r="M46" s="2012"/>
      <c r="N46" s="1943" t="s">
        <v>560</v>
      </c>
      <c r="O46" s="1944"/>
      <c r="P46" s="1944"/>
      <c r="Q46" s="2013"/>
      <c r="R46" s="1943" t="s">
        <v>561</v>
      </c>
      <c r="S46" s="2014"/>
      <c r="T46" s="2014"/>
      <c r="U46" s="2014"/>
      <c r="V46" s="751"/>
      <c r="W46" s="751"/>
      <c r="X46" s="752"/>
      <c r="Y46" s="752"/>
      <c r="Z46" s="721"/>
      <c r="AA46" s="712"/>
      <c r="AB46" s="712"/>
      <c r="AC46" s="712"/>
      <c r="AD46" s="712"/>
      <c r="AE46" s="712"/>
      <c r="AF46" s="712"/>
      <c r="AG46" s="712"/>
      <c r="AH46" s="712"/>
      <c r="AI46" s="712"/>
      <c r="AJ46" s="712"/>
      <c r="AK46" s="712"/>
      <c r="AL46" s="712"/>
      <c r="AM46" s="753"/>
      <c r="AN46" s="722"/>
      <c r="AO46" s="722"/>
      <c r="AP46" s="593"/>
    </row>
    <row r="47" spans="1:45" s="584" customFormat="1" ht="15" customHeight="1">
      <c r="A47" s="1950"/>
      <c r="B47" s="706"/>
      <c r="C47" s="1999" t="s">
        <v>543</v>
      </c>
      <c r="D47" s="2000"/>
      <c r="E47" s="2000"/>
      <c r="F47" s="2000"/>
      <c r="G47" s="2015" t="s">
        <v>562</v>
      </c>
      <c r="H47" s="2016"/>
      <c r="I47" s="2016"/>
      <c r="J47" s="2016"/>
      <c r="K47" s="2016"/>
      <c r="L47" s="2016"/>
      <c r="M47" s="2017"/>
      <c r="N47" s="1999" t="s">
        <v>525</v>
      </c>
      <c r="O47" s="2000"/>
      <c r="P47" s="2000"/>
      <c r="Q47" s="2001"/>
      <c r="R47" s="1999" t="s">
        <v>524</v>
      </c>
      <c r="S47" s="2001"/>
      <c r="T47" s="2001"/>
      <c r="U47" s="2001"/>
      <c r="V47" s="755"/>
      <c r="W47" s="755"/>
      <c r="X47" s="755"/>
      <c r="Y47" s="755"/>
      <c r="Z47" s="721"/>
      <c r="AA47" s="712"/>
      <c r="AB47" s="712"/>
      <c r="AC47" s="712"/>
      <c r="AD47" s="712"/>
      <c r="AE47" s="712"/>
      <c r="AF47" s="712"/>
      <c r="AG47" s="712"/>
      <c r="AH47" s="712"/>
      <c r="AI47" s="712"/>
      <c r="AJ47" s="712"/>
      <c r="AK47" s="712"/>
      <c r="AL47" s="712"/>
      <c r="AM47" s="712"/>
    </row>
    <row r="48" spans="1:45" s="584" customFormat="1" ht="15" customHeight="1">
      <c r="A48" s="1951"/>
      <c r="B48" s="707"/>
      <c r="C48" s="2002"/>
      <c r="D48" s="2003"/>
      <c r="E48" s="2003"/>
      <c r="F48" s="2003"/>
      <c r="G48" s="2018"/>
      <c r="H48" s="2019"/>
      <c r="I48" s="2019"/>
      <c r="J48" s="2019"/>
      <c r="K48" s="2019"/>
      <c r="L48" s="2019"/>
      <c r="M48" s="2020"/>
      <c r="N48" s="2002"/>
      <c r="O48" s="2003"/>
      <c r="P48" s="2003"/>
      <c r="Q48" s="2004"/>
      <c r="R48" s="2021"/>
      <c r="S48" s="2004"/>
      <c r="T48" s="2004"/>
      <c r="U48" s="2004"/>
      <c r="V48" s="755"/>
      <c r="W48" s="755"/>
      <c r="X48" s="755"/>
      <c r="Y48" s="755"/>
      <c r="Z48" s="721"/>
      <c r="AA48" s="712"/>
      <c r="AB48" s="712"/>
      <c r="AC48" s="712"/>
      <c r="AD48" s="712"/>
      <c r="AE48" s="712"/>
      <c r="AF48" s="712"/>
      <c r="AG48" s="712"/>
      <c r="AH48" s="712"/>
      <c r="AI48" s="712"/>
      <c r="AJ48" s="712"/>
      <c r="AK48" s="712"/>
      <c r="AL48" s="712"/>
      <c r="AM48" s="712"/>
    </row>
    <row r="49" spans="1:39" s="584" customFormat="1" ht="3.75" customHeight="1">
      <c r="A49" s="708"/>
      <c r="B49" s="706"/>
      <c r="C49" s="709"/>
      <c r="D49" s="710"/>
      <c r="E49" s="710"/>
      <c r="F49" s="710"/>
      <c r="G49" s="754"/>
      <c r="H49" s="711"/>
      <c r="I49" s="711"/>
      <c r="J49" s="711"/>
      <c r="K49" s="756"/>
      <c r="L49" s="756"/>
      <c r="M49" s="757"/>
      <c r="N49" s="758"/>
      <c r="O49" s="756"/>
      <c r="P49" s="756"/>
      <c r="Q49" s="759"/>
      <c r="R49" s="760"/>
      <c r="S49" s="761"/>
      <c r="T49" s="762"/>
      <c r="U49" s="762"/>
      <c r="V49" s="762"/>
      <c r="W49" s="762"/>
      <c r="X49" s="762"/>
      <c r="Y49" s="762"/>
      <c r="Z49" s="721"/>
      <c r="AA49" s="712"/>
      <c r="AB49" s="712"/>
      <c r="AC49" s="712"/>
      <c r="AD49" s="712"/>
      <c r="AE49" s="712"/>
      <c r="AF49" s="712"/>
      <c r="AG49" s="712"/>
      <c r="AH49" s="712"/>
      <c r="AI49" s="712"/>
      <c r="AJ49" s="712"/>
      <c r="AK49" s="712"/>
      <c r="AL49" s="712"/>
      <c r="AM49" s="712"/>
    </row>
    <row r="50" spans="1:39" s="576" customFormat="1" ht="15.75" customHeight="1">
      <c r="A50" s="713" t="s">
        <v>535</v>
      </c>
      <c r="B50" s="714"/>
      <c r="C50" s="1940">
        <v>381</v>
      </c>
      <c r="D50" s="1935"/>
      <c r="E50" s="1935"/>
      <c r="F50" s="1971"/>
      <c r="G50" s="1940">
        <v>509</v>
      </c>
      <c r="H50" s="1935"/>
      <c r="I50" s="1935"/>
      <c r="J50" s="1935"/>
      <c r="K50" s="1935"/>
      <c r="L50" s="1935"/>
      <c r="M50" s="1971"/>
      <c r="N50" s="1940">
        <v>304</v>
      </c>
      <c r="O50" s="1935"/>
      <c r="P50" s="1935"/>
      <c r="Q50" s="1971"/>
      <c r="R50" s="1940">
        <v>65</v>
      </c>
      <c r="S50" s="1935"/>
      <c r="T50" s="1935"/>
      <c r="U50" s="1935"/>
      <c r="V50" s="763"/>
      <c r="W50" s="763"/>
      <c r="X50" s="763"/>
      <c r="Y50" s="763"/>
      <c r="Z50" s="741"/>
      <c r="AA50" s="741"/>
      <c r="AB50" s="741"/>
      <c r="AC50" s="741"/>
      <c r="AD50" s="741"/>
      <c r="AE50" s="741"/>
      <c r="AF50" s="741"/>
      <c r="AG50" s="741"/>
      <c r="AH50" s="741"/>
      <c r="AI50" s="764"/>
      <c r="AJ50" s="764"/>
      <c r="AK50" s="764"/>
      <c r="AL50" s="764"/>
      <c r="AM50" s="764"/>
    </row>
    <row r="51" spans="1:39" s="576" customFormat="1" ht="15.75" customHeight="1">
      <c r="A51" s="713" t="s">
        <v>536</v>
      </c>
      <c r="B51" s="714"/>
      <c r="C51" s="1937">
        <v>376</v>
      </c>
      <c r="D51" s="1938"/>
      <c r="E51" s="1938"/>
      <c r="F51" s="1998"/>
      <c r="G51" s="1937">
        <v>444</v>
      </c>
      <c r="H51" s="1938"/>
      <c r="I51" s="1938"/>
      <c r="J51" s="1938"/>
      <c r="K51" s="1938"/>
      <c r="L51" s="1938"/>
      <c r="M51" s="1998"/>
      <c r="N51" s="1937">
        <v>163</v>
      </c>
      <c r="O51" s="1938"/>
      <c r="P51" s="1938"/>
      <c r="Q51" s="1998"/>
      <c r="R51" s="1937">
        <v>66</v>
      </c>
      <c r="S51" s="1938"/>
      <c r="T51" s="1938"/>
      <c r="U51" s="1938"/>
      <c r="V51" s="763"/>
      <c r="W51" s="763"/>
      <c r="X51" s="763"/>
      <c r="Y51" s="763"/>
      <c r="Z51" s="741"/>
      <c r="AA51" s="741"/>
      <c r="AB51" s="741"/>
      <c r="AC51" s="741"/>
      <c r="AD51" s="741"/>
      <c r="AE51" s="741"/>
      <c r="AF51" s="741"/>
      <c r="AG51" s="741"/>
      <c r="AH51" s="741"/>
      <c r="AI51" s="764"/>
      <c r="AJ51" s="764"/>
      <c r="AK51" s="764"/>
      <c r="AL51" s="764"/>
      <c r="AM51" s="764"/>
    </row>
    <row r="52" spans="1:39" s="576" customFormat="1" ht="15.75" customHeight="1">
      <c r="A52" s="713" t="s">
        <v>537</v>
      </c>
      <c r="B52" s="714"/>
      <c r="C52" s="1937">
        <v>396</v>
      </c>
      <c r="D52" s="1938"/>
      <c r="E52" s="1938"/>
      <c r="F52" s="1998"/>
      <c r="G52" s="1937">
        <v>489</v>
      </c>
      <c r="H52" s="1938"/>
      <c r="I52" s="1938"/>
      <c r="J52" s="1938"/>
      <c r="K52" s="1938"/>
      <c r="L52" s="1938"/>
      <c r="M52" s="1998"/>
      <c r="N52" s="1937">
        <v>242</v>
      </c>
      <c r="O52" s="1938"/>
      <c r="P52" s="1938"/>
      <c r="Q52" s="1998"/>
      <c r="R52" s="1937">
        <v>67</v>
      </c>
      <c r="S52" s="1938"/>
      <c r="T52" s="1938"/>
      <c r="U52" s="1938"/>
      <c r="V52" s="763"/>
      <c r="W52" s="763"/>
      <c r="X52" s="763"/>
      <c r="Y52" s="763"/>
      <c r="Z52" s="741"/>
      <c r="AA52" s="741"/>
      <c r="AB52" s="741"/>
      <c r="AC52" s="741"/>
      <c r="AD52" s="741"/>
      <c r="AE52" s="741"/>
      <c r="AF52" s="741"/>
      <c r="AG52" s="741"/>
      <c r="AH52" s="741"/>
      <c r="AI52" s="764"/>
      <c r="AJ52" s="764"/>
      <c r="AK52" s="764"/>
      <c r="AL52" s="764"/>
      <c r="AM52" s="764"/>
    </row>
    <row r="53" spans="1:39" s="593" customFormat="1" ht="15.75" customHeight="1">
      <c r="A53" s="713" t="s">
        <v>538</v>
      </c>
      <c r="B53" s="715"/>
      <c r="C53" s="1937">
        <v>373</v>
      </c>
      <c r="D53" s="1938"/>
      <c r="E53" s="1938"/>
      <c r="F53" s="1998"/>
      <c r="G53" s="1937">
        <v>473</v>
      </c>
      <c r="H53" s="1938"/>
      <c r="I53" s="1938"/>
      <c r="J53" s="1938"/>
      <c r="K53" s="1938"/>
      <c r="L53" s="1938"/>
      <c r="M53" s="1998"/>
      <c r="N53" s="1937">
        <v>328</v>
      </c>
      <c r="O53" s="1938"/>
      <c r="P53" s="1938"/>
      <c r="Q53" s="1998"/>
      <c r="R53" s="1937">
        <v>44</v>
      </c>
      <c r="S53" s="1938"/>
      <c r="T53" s="1938"/>
      <c r="U53" s="1938"/>
      <c r="V53" s="765"/>
      <c r="W53" s="765"/>
      <c r="X53" s="765"/>
      <c r="Y53" s="765"/>
      <c r="Z53" s="742"/>
      <c r="AA53" s="742"/>
      <c r="AB53" s="742"/>
      <c r="AC53" s="742"/>
      <c r="AD53" s="742"/>
      <c r="AE53" s="742"/>
      <c r="AF53" s="742"/>
      <c r="AG53" s="742"/>
      <c r="AH53" s="742"/>
      <c r="AI53" s="766"/>
      <c r="AJ53" s="766"/>
      <c r="AK53" s="766"/>
      <c r="AL53" s="766"/>
      <c r="AM53" s="766"/>
    </row>
    <row r="54" spans="1:39" s="593" customFormat="1" ht="15.75" customHeight="1">
      <c r="A54" s="716" t="s">
        <v>539</v>
      </c>
      <c r="B54" s="715"/>
      <c r="C54" s="1937">
        <v>381</v>
      </c>
      <c r="D54" s="1941"/>
      <c r="E54" s="1941"/>
      <c r="F54" s="1998"/>
      <c r="G54" s="1941">
        <v>450</v>
      </c>
      <c r="H54" s="1941"/>
      <c r="I54" s="1941"/>
      <c r="J54" s="1941"/>
      <c r="K54" s="1941"/>
      <c r="L54" s="1941"/>
      <c r="M54" s="1998"/>
      <c r="N54" s="1937">
        <v>327</v>
      </c>
      <c r="O54" s="1941"/>
      <c r="P54" s="1941"/>
      <c r="Q54" s="1998"/>
      <c r="R54" s="1937">
        <v>69</v>
      </c>
      <c r="S54" s="1941"/>
      <c r="T54" s="1941"/>
      <c r="U54" s="1941"/>
      <c r="V54" s="765"/>
      <c r="W54" s="765"/>
      <c r="X54" s="765"/>
      <c r="Y54" s="765"/>
      <c r="Z54" s="742"/>
      <c r="AA54" s="742"/>
      <c r="AB54" s="742"/>
      <c r="AC54" s="742"/>
      <c r="AD54" s="742"/>
      <c r="AE54" s="742"/>
      <c r="AF54" s="742"/>
      <c r="AG54" s="742"/>
      <c r="AH54" s="742"/>
      <c r="AI54" s="766"/>
      <c r="AJ54" s="766"/>
      <c r="AK54" s="766"/>
      <c r="AL54" s="766"/>
      <c r="AM54" s="766"/>
    </row>
    <row r="55" spans="1:39" s="584" customFormat="1" ht="2.25" customHeight="1" thickBot="1">
      <c r="A55" s="767"/>
      <c r="B55" s="768"/>
      <c r="C55" s="769"/>
      <c r="D55" s="770"/>
      <c r="E55" s="770"/>
      <c r="F55" s="770"/>
      <c r="G55" s="769"/>
      <c r="H55" s="770"/>
      <c r="I55" s="770"/>
      <c r="J55" s="770"/>
      <c r="K55" s="770"/>
      <c r="L55" s="770"/>
      <c r="M55" s="771"/>
      <c r="N55" s="769"/>
      <c r="O55" s="770"/>
      <c r="P55" s="770"/>
      <c r="Q55" s="770"/>
      <c r="T55" s="722"/>
      <c r="U55" s="722"/>
      <c r="V55" s="722"/>
      <c r="W55" s="722"/>
      <c r="X55" s="722"/>
      <c r="Y55" s="722"/>
      <c r="Z55" s="722"/>
      <c r="AA55" s="722"/>
      <c r="AB55" s="722"/>
      <c r="AC55" s="722"/>
      <c r="AD55" s="722"/>
      <c r="AE55" s="722"/>
      <c r="AF55" s="722"/>
      <c r="AG55" s="722"/>
      <c r="AH55" s="722"/>
    </row>
    <row r="56" spans="1:39" s="576" customFormat="1" ht="13.5" customHeight="1">
      <c r="A56" s="576" t="s">
        <v>563</v>
      </c>
      <c r="C56" s="650"/>
      <c r="D56" s="650"/>
      <c r="E56" s="650"/>
      <c r="F56" s="650"/>
      <c r="G56" s="650"/>
      <c r="H56" s="650"/>
      <c r="I56" s="650"/>
      <c r="J56" s="650"/>
      <c r="K56" s="650"/>
      <c r="L56" s="650"/>
      <c r="M56" s="650"/>
      <c r="N56" s="650"/>
      <c r="O56" s="650"/>
      <c r="P56" s="650"/>
      <c r="Q56" s="650"/>
      <c r="R56" s="650"/>
      <c r="S56" s="650"/>
      <c r="T56" s="650"/>
      <c r="U56" s="650"/>
      <c r="V56" s="643"/>
      <c r="W56" s="643"/>
      <c r="X56" s="643"/>
      <c r="Y56" s="643"/>
      <c r="Z56" s="643"/>
      <c r="AA56" s="643"/>
      <c r="AB56" s="643"/>
      <c r="AC56" s="643"/>
      <c r="AD56" s="643"/>
      <c r="AE56" s="643"/>
      <c r="AF56" s="643"/>
      <c r="AG56" s="643"/>
      <c r="AH56" s="643"/>
    </row>
    <row r="65" spans="3:35">
      <c r="C65" s="772"/>
      <c r="F65" s="772"/>
      <c r="I65" s="772"/>
      <c r="L65" s="772"/>
      <c r="P65" s="772"/>
      <c r="T65" s="772"/>
      <c r="X65" s="772"/>
      <c r="AA65" s="772"/>
      <c r="AE65" s="772"/>
      <c r="AI65" s="772"/>
    </row>
  </sheetData>
  <mergeCells count="278">
    <mergeCell ref="C51:F51"/>
    <mergeCell ref="G51:M51"/>
    <mergeCell ref="N51:Q51"/>
    <mergeCell ref="R51:U51"/>
    <mergeCell ref="C54:F54"/>
    <mergeCell ref="G54:M54"/>
    <mergeCell ref="N54:Q54"/>
    <mergeCell ref="R54:U54"/>
    <mergeCell ref="C52:F52"/>
    <mergeCell ref="G52:M52"/>
    <mergeCell ref="N52:Q52"/>
    <mergeCell ref="R52:U52"/>
    <mergeCell ref="C53:F53"/>
    <mergeCell ref="G53:M53"/>
    <mergeCell ref="N53:Q53"/>
    <mergeCell ref="R53:U53"/>
    <mergeCell ref="AO45:AR45"/>
    <mergeCell ref="A46:A48"/>
    <mergeCell ref="C46:M46"/>
    <mergeCell ref="N46:Q46"/>
    <mergeCell ref="R46:U46"/>
    <mergeCell ref="C47:F48"/>
    <mergeCell ref="G47:M48"/>
    <mergeCell ref="R47:U48"/>
    <mergeCell ref="C50:F50"/>
    <mergeCell ref="G50:M50"/>
    <mergeCell ref="N50:Q50"/>
    <mergeCell ref="R50:U50"/>
    <mergeCell ref="AH44:AL44"/>
    <mergeCell ref="C43:G43"/>
    <mergeCell ref="H43:K43"/>
    <mergeCell ref="L43:O43"/>
    <mergeCell ref="P43:T43"/>
    <mergeCell ref="U43:Y43"/>
    <mergeCell ref="Z43:AC43"/>
    <mergeCell ref="N47:Q48"/>
    <mergeCell ref="AD43:AG43"/>
    <mergeCell ref="AH43:AL43"/>
    <mergeCell ref="C44:G44"/>
    <mergeCell ref="H44:K44"/>
    <mergeCell ref="L44:O44"/>
    <mergeCell ref="P44:T44"/>
    <mergeCell ref="U44:Y44"/>
    <mergeCell ref="Z44:AC44"/>
    <mergeCell ref="AD44:AG44"/>
    <mergeCell ref="AC45:AF45"/>
    <mergeCell ref="AG45:AJ45"/>
    <mergeCell ref="C41:G41"/>
    <mergeCell ref="H41:K41"/>
    <mergeCell ref="L41:O41"/>
    <mergeCell ref="P41:T41"/>
    <mergeCell ref="U41:Y41"/>
    <mergeCell ref="Z41:AC41"/>
    <mergeCell ref="AD41:AG41"/>
    <mergeCell ref="AH41:AL41"/>
    <mergeCell ref="C42:G42"/>
    <mergeCell ref="H42:K42"/>
    <mergeCell ref="L42:O42"/>
    <mergeCell ref="P42:T42"/>
    <mergeCell ref="U42:Y42"/>
    <mergeCell ref="Z42:AC42"/>
    <mergeCell ref="AD42:AG42"/>
    <mergeCell ref="AH42:AL42"/>
    <mergeCell ref="C40:G40"/>
    <mergeCell ref="H40:K40"/>
    <mergeCell ref="L40:O40"/>
    <mergeCell ref="P40:T40"/>
    <mergeCell ref="U40:Y40"/>
    <mergeCell ref="Z40:AC40"/>
    <mergeCell ref="AD40:AG40"/>
    <mergeCell ref="AH40:AL40"/>
    <mergeCell ref="H38:K38"/>
    <mergeCell ref="C33:E33"/>
    <mergeCell ref="F33:H33"/>
    <mergeCell ref="I33:K33"/>
    <mergeCell ref="L33:O33"/>
    <mergeCell ref="P33:S33"/>
    <mergeCell ref="T33:W33"/>
    <mergeCell ref="AI33:AL33"/>
    <mergeCell ref="A35:A38"/>
    <mergeCell ref="C35:AL35"/>
    <mergeCell ref="C36:AL36"/>
    <mergeCell ref="C37:T37"/>
    <mergeCell ref="U37:AL37"/>
    <mergeCell ref="C38:G38"/>
    <mergeCell ref="L38:O38"/>
    <mergeCell ref="P38:T38"/>
    <mergeCell ref="U38:Y38"/>
    <mergeCell ref="Z38:AC38"/>
    <mergeCell ref="AD38:AG38"/>
    <mergeCell ref="X33:Z33"/>
    <mergeCell ref="AA33:AD33"/>
    <mergeCell ref="AE33:AH33"/>
    <mergeCell ref="AH38:AL38"/>
    <mergeCell ref="AI31:AL31"/>
    <mergeCell ref="C32:E32"/>
    <mergeCell ref="F32:H32"/>
    <mergeCell ref="I32:K32"/>
    <mergeCell ref="L32:O32"/>
    <mergeCell ref="P32:S32"/>
    <mergeCell ref="T32:W32"/>
    <mergeCell ref="X32:Z32"/>
    <mergeCell ref="AA32:AD32"/>
    <mergeCell ref="AE32:AH32"/>
    <mergeCell ref="AI32:AL32"/>
    <mergeCell ref="C31:E31"/>
    <mergeCell ref="F31:H31"/>
    <mergeCell ref="I31:K31"/>
    <mergeCell ref="L31:O31"/>
    <mergeCell ref="P31:S31"/>
    <mergeCell ref="T31:W31"/>
    <mergeCell ref="X31:Z31"/>
    <mergeCell ref="AA31:AD31"/>
    <mergeCell ref="AE31:AH31"/>
    <mergeCell ref="AI29:AL29"/>
    <mergeCell ref="C30:E30"/>
    <mergeCell ref="F30:H30"/>
    <mergeCell ref="I30:K30"/>
    <mergeCell ref="L30:O30"/>
    <mergeCell ref="P30:S30"/>
    <mergeCell ref="T30:W30"/>
    <mergeCell ref="X30:Z30"/>
    <mergeCell ref="AA30:AD30"/>
    <mergeCell ref="AE30:AH30"/>
    <mergeCell ref="AI30:AL30"/>
    <mergeCell ref="C29:E29"/>
    <mergeCell ref="F29:H29"/>
    <mergeCell ref="I29:K29"/>
    <mergeCell ref="L29:O29"/>
    <mergeCell ref="P29:S29"/>
    <mergeCell ref="T29:W29"/>
    <mergeCell ref="X29:Z29"/>
    <mergeCell ref="AA29:AD29"/>
    <mergeCell ref="AE29:AH29"/>
    <mergeCell ref="A25:A27"/>
    <mergeCell ref="C25:AL25"/>
    <mergeCell ref="C26:K26"/>
    <mergeCell ref="L26:W26"/>
    <mergeCell ref="X26:AL26"/>
    <mergeCell ref="C27:E27"/>
    <mergeCell ref="F27:H27"/>
    <mergeCell ref="I27:K27"/>
    <mergeCell ref="L27:O27"/>
    <mergeCell ref="P27:S27"/>
    <mergeCell ref="T27:W27"/>
    <mergeCell ref="X27:Z27"/>
    <mergeCell ref="AA27:AD27"/>
    <mergeCell ref="AE27:AH27"/>
    <mergeCell ref="AI27:AL27"/>
    <mergeCell ref="C23:F23"/>
    <mergeCell ref="G23:J23"/>
    <mergeCell ref="K23:N23"/>
    <mergeCell ref="O23:R23"/>
    <mergeCell ref="S23:V23"/>
    <mergeCell ref="W23:Z23"/>
    <mergeCell ref="AA23:AD23"/>
    <mergeCell ref="AE23:AH23"/>
    <mergeCell ref="AI23:AL23"/>
    <mergeCell ref="C22:F22"/>
    <mergeCell ref="G22:J22"/>
    <mergeCell ref="K22:N22"/>
    <mergeCell ref="O22:R22"/>
    <mergeCell ref="S22:V22"/>
    <mergeCell ref="W22:Z22"/>
    <mergeCell ref="AA22:AD22"/>
    <mergeCell ref="AE22:AH22"/>
    <mergeCell ref="AI22:AL22"/>
    <mergeCell ref="C21:F21"/>
    <mergeCell ref="G21:J21"/>
    <mergeCell ref="K21:N21"/>
    <mergeCell ref="O21:R21"/>
    <mergeCell ref="S21:V21"/>
    <mergeCell ref="W21:Z21"/>
    <mergeCell ref="AA21:AD21"/>
    <mergeCell ref="AE21:AH21"/>
    <mergeCell ref="AI21:AL21"/>
    <mergeCell ref="C20:F20"/>
    <mergeCell ref="G20:J20"/>
    <mergeCell ref="K20:N20"/>
    <mergeCell ref="O20:R20"/>
    <mergeCell ref="S20:V20"/>
    <mergeCell ref="W20:Z20"/>
    <mergeCell ref="AA20:AD20"/>
    <mergeCell ref="AE20:AH20"/>
    <mergeCell ref="AI20:AL20"/>
    <mergeCell ref="C19:F19"/>
    <mergeCell ref="G19:J19"/>
    <mergeCell ref="K19:N19"/>
    <mergeCell ref="O19:R19"/>
    <mergeCell ref="S19:V19"/>
    <mergeCell ref="W19:Z19"/>
    <mergeCell ref="AA19:AD19"/>
    <mergeCell ref="AE19:AH19"/>
    <mergeCell ref="AI19:AL19"/>
    <mergeCell ref="AD13:AF13"/>
    <mergeCell ref="AG13:AI13"/>
    <mergeCell ref="AJ13:AL13"/>
    <mergeCell ref="A15:A17"/>
    <mergeCell ref="C15:AL15"/>
    <mergeCell ref="C16:F17"/>
    <mergeCell ref="G16:J17"/>
    <mergeCell ref="K16:N17"/>
    <mergeCell ref="O16:R17"/>
    <mergeCell ref="S16:V17"/>
    <mergeCell ref="W16:Z17"/>
    <mergeCell ref="AA16:AD17"/>
    <mergeCell ref="AE16:AH17"/>
    <mergeCell ref="AI16:AL17"/>
    <mergeCell ref="C13:E13"/>
    <mergeCell ref="F13:H13"/>
    <mergeCell ref="I13:K13"/>
    <mergeCell ref="L13:N13"/>
    <mergeCell ref="O13:Q13"/>
    <mergeCell ref="R13:T13"/>
    <mergeCell ref="U13:W13"/>
    <mergeCell ref="X13:Z13"/>
    <mergeCell ref="AA13:AC13"/>
    <mergeCell ref="AD11:AF11"/>
    <mergeCell ref="AG11:AI11"/>
    <mergeCell ref="AJ11:AL11"/>
    <mergeCell ref="C12:E12"/>
    <mergeCell ref="F12:H12"/>
    <mergeCell ref="I12:K12"/>
    <mergeCell ref="L12:N12"/>
    <mergeCell ref="O12:Q12"/>
    <mergeCell ref="R12:T12"/>
    <mergeCell ref="U12:W12"/>
    <mergeCell ref="X12:Z12"/>
    <mergeCell ref="AA12:AC12"/>
    <mergeCell ref="AD12:AF12"/>
    <mergeCell ref="AG12:AI12"/>
    <mergeCell ref="AJ12:AL12"/>
    <mergeCell ref="C11:E11"/>
    <mergeCell ref="F11:H11"/>
    <mergeCell ref="I11:K11"/>
    <mergeCell ref="L11:N11"/>
    <mergeCell ref="O11:Q11"/>
    <mergeCell ref="R11:T11"/>
    <mergeCell ref="U11:W11"/>
    <mergeCell ref="X11:Z11"/>
    <mergeCell ref="AA11:AC11"/>
    <mergeCell ref="AD9:AF9"/>
    <mergeCell ref="AG9:AI9"/>
    <mergeCell ref="AJ9:AL9"/>
    <mergeCell ref="C10:E10"/>
    <mergeCell ref="F10:H10"/>
    <mergeCell ref="I10:K10"/>
    <mergeCell ref="L10:N10"/>
    <mergeCell ref="O10:Q10"/>
    <mergeCell ref="R10:T10"/>
    <mergeCell ref="U10:W10"/>
    <mergeCell ref="X10:Z10"/>
    <mergeCell ref="AA10:AC10"/>
    <mergeCell ref="AD10:AF10"/>
    <mergeCell ref="AG10:AI10"/>
    <mergeCell ref="AJ10:AL10"/>
    <mergeCell ref="C9:E9"/>
    <mergeCell ref="F9:H9"/>
    <mergeCell ref="I9:K9"/>
    <mergeCell ref="L9:N9"/>
    <mergeCell ref="O9:Q9"/>
    <mergeCell ref="R9:T9"/>
    <mergeCell ref="U9:W9"/>
    <mergeCell ref="X9:Z9"/>
    <mergeCell ref="AA9:AC9"/>
    <mergeCell ref="A5:A7"/>
    <mergeCell ref="C5:AL5"/>
    <mergeCell ref="C6:E7"/>
    <mergeCell ref="F6:H7"/>
    <mergeCell ref="I6:K7"/>
    <mergeCell ref="L6:N7"/>
    <mergeCell ref="O6:Q7"/>
    <mergeCell ref="R6:T7"/>
    <mergeCell ref="U6:W7"/>
    <mergeCell ref="X6:Z7"/>
    <mergeCell ref="AA6:AC7"/>
    <mergeCell ref="AD6:AF7"/>
    <mergeCell ref="AG6:AL7"/>
  </mergeCells>
  <phoneticPr fontId="20"/>
  <conditionalFormatting sqref="AA10:AF11">
    <cfRule type="containsBlanks" dxfId="263" priority="67" stopIfTrue="1">
      <formula>LEN(TRIM(AA10))=0</formula>
    </cfRule>
  </conditionalFormatting>
  <conditionalFormatting sqref="U10:W11">
    <cfRule type="containsBlanks" dxfId="262" priority="61" stopIfTrue="1">
      <formula>LEN(TRIM(U10))=0</formula>
    </cfRule>
  </conditionalFormatting>
  <conditionalFormatting sqref="O20:R21">
    <cfRule type="containsBlanks" dxfId="261" priority="56" stopIfTrue="1">
      <formula>LEN(TRIM(O20))=0</formula>
    </cfRule>
  </conditionalFormatting>
  <conditionalFormatting sqref="X30:X31 AA30:AL31">
    <cfRule type="containsBlanks" dxfId="260" priority="54" stopIfTrue="1">
      <formula>LEN(TRIM(X30))=0</formula>
    </cfRule>
  </conditionalFormatting>
  <conditionalFormatting sqref="Z41:AL42">
    <cfRule type="containsBlanks" dxfId="259" priority="51" stopIfTrue="1">
      <formula>LEN(TRIM(Z41))=0</formula>
    </cfRule>
  </conditionalFormatting>
  <conditionalFormatting sqref="AJ10:AL11">
    <cfRule type="containsBlanks" dxfId="258" priority="66" stopIfTrue="1">
      <formula>LEN(TRIM(AJ10))=0</formula>
    </cfRule>
  </conditionalFormatting>
  <conditionalFormatting sqref="R10:T11">
    <cfRule type="containsBlanks" dxfId="257" priority="65" stopIfTrue="1">
      <formula>LEN(TRIM(R10))=0</formula>
    </cfRule>
  </conditionalFormatting>
  <conditionalFormatting sqref="X10:Z11">
    <cfRule type="containsBlanks" dxfId="256" priority="64" stopIfTrue="1">
      <formula>LEN(TRIM(X10))=0</formula>
    </cfRule>
  </conditionalFormatting>
  <conditionalFormatting sqref="C10:N11">
    <cfRule type="containsBlanks" dxfId="255" priority="63" stopIfTrue="1">
      <formula>LEN(TRIM(C10))=0</formula>
    </cfRule>
  </conditionalFormatting>
  <conditionalFormatting sqref="O10:Q11">
    <cfRule type="containsBlanks" dxfId="254" priority="62" stopIfTrue="1">
      <formula>LEN(TRIM(O10))=0</formula>
    </cfRule>
  </conditionalFormatting>
  <conditionalFormatting sqref="AA20:AL21">
    <cfRule type="containsBlanks" dxfId="253" priority="60" stopIfTrue="1">
      <formula>LEN(TRIM(AA20))=0</formula>
    </cfRule>
  </conditionalFormatting>
  <conditionalFormatting sqref="S20:V21">
    <cfRule type="containsBlanks" dxfId="252" priority="59" stopIfTrue="1">
      <formula>LEN(TRIM(S20))=0</formula>
    </cfRule>
  </conditionalFormatting>
  <conditionalFormatting sqref="W20:Z21">
    <cfRule type="containsBlanks" dxfId="251" priority="58" stopIfTrue="1">
      <formula>LEN(TRIM(W20))=0</formula>
    </cfRule>
  </conditionalFormatting>
  <conditionalFormatting sqref="C20:C21 G20:N21">
    <cfRule type="containsBlanks" dxfId="250" priority="57" stopIfTrue="1">
      <formula>LEN(TRIM(C20))=0</formula>
    </cfRule>
  </conditionalFormatting>
  <conditionalFormatting sqref="C30:C31 F30:L31 P30:T31">
    <cfRule type="containsBlanks" dxfId="249" priority="55" stopIfTrue="1">
      <formula>LEN(TRIM(C30))=0</formula>
    </cfRule>
  </conditionalFormatting>
  <conditionalFormatting sqref="U41:U42 C41:C42">
    <cfRule type="containsBlanks" dxfId="248" priority="53" stopIfTrue="1">
      <formula>LEN(TRIM(C41))=0</formula>
    </cfRule>
  </conditionalFormatting>
  <conditionalFormatting sqref="H41:P42">
    <cfRule type="containsBlanks" dxfId="247" priority="52" stopIfTrue="1">
      <formula>LEN(TRIM(H41))=0</formula>
    </cfRule>
  </conditionalFormatting>
  <conditionalFormatting sqref="G51:M52">
    <cfRule type="containsBlanks" dxfId="246" priority="50" stopIfTrue="1">
      <formula>LEN(TRIM(G51))=0</formula>
    </cfRule>
  </conditionalFormatting>
  <conditionalFormatting sqref="N51:N52 R51:R52">
    <cfRule type="containsBlanks" dxfId="245" priority="49" stopIfTrue="1">
      <formula>LEN(TRIM(N51))=0</formula>
    </cfRule>
  </conditionalFormatting>
  <conditionalFormatting sqref="C51:F52">
    <cfRule type="containsBlanks" dxfId="244" priority="48" stopIfTrue="1">
      <formula>LEN(TRIM(C51))=0</formula>
    </cfRule>
  </conditionalFormatting>
  <conditionalFormatting sqref="AA33:AL33 C33 F33:L33 P33:T33 X33">
    <cfRule type="containsBlanks" dxfId="243" priority="47" stopIfTrue="1">
      <formula>LEN(TRIM(C33))=0</formula>
    </cfRule>
  </conditionalFormatting>
  <conditionalFormatting sqref="R54">
    <cfRule type="containsBlanks" dxfId="242" priority="46" stopIfTrue="1">
      <formula>LEN(TRIM(R54))=0</formula>
    </cfRule>
  </conditionalFormatting>
  <conditionalFormatting sqref="C53:F53">
    <cfRule type="containsBlanks" dxfId="241" priority="45" stopIfTrue="1">
      <formula>LEN(TRIM(C53))=0</formula>
    </cfRule>
  </conditionalFormatting>
  <conditionalFormatting sqref="G53:M53">
    <cfRule type="containsBlanks" dxfId="240" priority="44" stopIfTrue="1">
      <formula>LEN(TRIM(G53))=0</formula>
    </cfRule>
  </conditionalFormatting>
  <conditionalFormatting sqref="N53">
    <cfRule type="containsBlanks" dxfId="239" priority="43" stopIfTrue="1">
      <formula>LEN(TRIM(N53))=0</formula>
    </cfRule>
  </conditionalFormatting>
  <conditionalFormatting sqref="R53">
    <cfRule type="containsBlanks" dxfId="238" priority="42" stopIfTrue="1">
      <formula>LEN(TRIM(R53))=0</formula>
    </cfRule>
  </conditionalFormatting>
  <conditionalFormatting sqref="C12:AF12">
    <cfRule type="containsBlanks" dxfId="237" priority="41" stopIfTrue="1">
      <formula>LEN(TRIM(C12))=0</formula>
    </cfRule>
  </conditionalFormatting>
  <conditionalFormatting sqref="AJ12:AL12">
    <cfRule type="containsBlanks" dxfId="236" priority="40" stopIfTrue="1">
      <formula>LEN(TRIM(AJ12))=0</formula>
    </cfRule>
  </conditionalFormatting>
  <conditionalFormatting sqref="C22 G22 K22 O22 S22">
    <cfRule type="containsBlanks" dxfId="235" priority="39" stopIfTrue="1">
      <formula>LEN(TRIM(C22))=0</formula>
    </cfRule>
  </conditionalFormatting>
  <conditionalFormatting sqref="W22:AL22">
    <cfRule type="containsBlanks" dxfId="234" priority="38" stopIfTrue="1">
      <formula>LEN(TRIM(W22))=0</formula>
    </cfRule>
  </conditionalFormatting>
  <conditionalFormatting sqref="C43">
    <cfRule type="containsBlanks" dxfId="233" priority="37" stopIfTrue="1">
      <formula>LEN(TRIM(C43))=0</formula>
    </cfRule>
  </conditionalFormatting>
  <conditionalFormatting sqref="H43:K43">
    <cfRule type="containsBlanks" dxfId="232" priority="36" stopIfTrue="1">
      <formula>LEN(TRIM(H43))=0</formula>
    </cfRule>
  </conditionalFormatting>
  <conditionalFormatting sqref="L43:O43">
    <cfRule type="containsBlanks" dxfId="231" priority="35" stopIfTrue="1">
      <formula>LEN(TRIM(L43))=0</formula>
    </cfRule>
  </conditionalFormatting>
  <conditionalFormatting sqref="P43">
    <cfRule type="containsBlanks" dxfId="230" priority="34" stopIfTrue="1">
      <formula>LEN(TRIM(P43))=0</formula>
    </cfRule>
  </conditionalFormatting>
  <conditionalFormatting sqref="U43">
    <cfRule type="containsBlanks" dxfId="229" priority="33" stopIfTrue="1">
      <formula>LEN(TRIM(U43))=0</formula>
    </cfRule>
  </conditionalFormatting>
  <conditionalFormatting sqref="Z43:AC43">
    <cfRule type="containsBlanks" dxfId="228" priority="32" stopIfTrue="1">
      <formula>LEN(TRIM(Z43))=0</formula>
    </cfRule>
  </conditionalFormatting>
  <conditionalFormatting sqref="AD43:AG43">
    <cfRule type="containsBlanks" dxfId="227" priority="31" stopIfTrue="1">
      <formula>LEN(TRIM(AD43))=0</formula>
    </cfRule>
  </conditionalFormatting>
  <conditionalFormatting sqref="AH43:AL43">
    <cfRule type="containsBlanks" dxfId="226" priority="30" stopIfTrue="1">
      <formula>LEN(TRIM(AH43))=0</formula>
    </cfRule>
  </conditionalFormatting>
  <conditionalFormatting sqref="R13:T13">
    <cfRule type="containsBlanks" dxfId="225" priority="29" stopIfTrue="1">
      <formula>LEN(TRIM(R13))=0</formula>
    </cfRule>
  </conditionalFormatting>
  <conditionalFormatting sqref="S23:V23">
    <cfRule type="containsBlanks" dxfId="224" priority="28" stopIfTrue="1">
      <formula>LEN(TRIM(S23))=0</formula>
    </cfRule>
  </conditionalFormatting>
  <conditionalFormatting sqref="F13:H13">
    <cfRule type="containsBlanks" dxfId="223" priority="27" stopIfTrue="1">
      <formula>LEN(TRIM(F13))=0</formula>
    </cfRule>
  </conditionalFormatting>
  <conditionalFormatting sqref="C23">
    <cfRule type="containsBlanks" dxfId="222" priority="26" stopIfTrue="1">
      <formula>LEN(TRIM(C23))=0</formula>
    </cfRule>
  </conditionalFormatting>
  <conditionalFormatting sqref="N54">
    <cfRule type="containsBlanks" dxfId="221" priority="25" stopIfTrue="1">
      <formula>LEN(TRIM(N54))=0</formula>
    </cfRule>
  </conditionalFormatting>
  <conditionalFormatting sqref="C13:E13">
    <cfRule type="containsBlanks" dxfId="220" priority="24" stopIfTrue="1">
      <formula>LEN(TRIM(C13))=0</formula>
    </cfRule>
  </conditionalFormatting>
  <conditionalFormatting sqref="G23:N23">
    <cfRule type="containsBlanks" dxfId="219" priority="23" stopIfTrue="1">
      <formula>LEN(TRIM(G23))=0</formula>
    </cfRule>
  </conditionalFormatting>
  <conditionalFormatting sqref="AJ13:AL13">
    <cfRule type="containsBlanks" dxfId="218" priority="22" stopIfTrue="1">
      <formula>LEN(TRIM(AJ13))=0</formula>
    </cfRule>
  </conditionalFormatting>
  <conditionalFormatting sqref="G54:M54">
    <cfRule type="containsBlanks" dxfId="217" priority="21" stopIfTrue="1">
      <formula>LEN(TRIM(G54))=0</formula>
    </cfRule>
  </conditionalFormatting>
  <conditionalFormatting sqref="X13:Z13">
    <cfRule type="containsBlanks" dxfId="216" priority="20" stopIfTrue="1">
      <formula>LEN(TRIM(X13))=0</formula>
    </cfRule>
  </conditionalFormatting>
  <conditionalFormatting sqref="W23:Z23">
    <cfRule type="containsBlanks" dxfId="215" priority="19" stopIfTrue="1">
      <formula>LEN(TRIM(W23))=0</formula>
    </cfRule>
  </conditionalFormatting>
  <conditionalFormatting sqref="O13:Q13">
    <cfRule type="containsBlanks" dxfId="214" priority="18" stopIfTrue="1">
      <formula>LEN(TRIM(O13))=0</formula>
    </cfRule>
  </conditionalFormatting>
  <conditionalFormatting sqref="U13:W13">
    <cfRule type="containsBlanks" dxfId="213" priority="17" stopIfTrue="1">
      <formula>LEN(TRIM(U13))=0</formula>
    </cfRule>
  </conditionalFormatting>
  <conditionalFormatting sqref="O23:R23">
    <cfRule type="containsBlanks" dxfId="212" priority="16" stopIfTrue="1">
      <formula>LEN(TRIM(O23))=0</formula>
    </cfRule>
  </conditionalFormatting>
  <conditionalFormatting sqref="I13:K13">
    <cfRule type="containsBlanks" dxfId="211" priority="15" stopIfTrue="1">
      <formula>LEN(TRIM(I13))=0</formula>
    </cfRule>
  </conditionalFormatting>
  <conditionalFormatting sqref="L13:N13">
    <cfRule type="containsBlanks" dxfId="210" priority="14" stopIfTrue="1">
      <formula>LEN(TRIM(L13))=0</formula>
    </cfRule>
  </conditionalFormatting>
  <conditionalFormatting sqref="AA13:AF13">
    <cfRule type="containsBlanks" dxfId="209" priority="13" stopIfTrue="1">
      <formula>LEN(TRIM(AA13))=0</formula>
    </cfRule>
  </conditionalFormatting>
  <conditionalFormatting sqref="AA23:AL23">
    <cfRule type="containsBlanks" dxfId="208" priority="12" stopIfTrue="1">
      <formula>LEN(TRIM(AA23))=0</formula>
    </cfRule>
  </conditionalFormatting>
  <conditionalFormatting sqref="C54:F54">
    <cfRule type="containsBlanks" dxfId="207" priority="11" stopIfTrue="1">
      <formula>LEN(TRIM(C54))=0</formula>
    </cfRule>
  </conditionalFormatting>
  <conditionalFormatting sqref="C44">
    <cfRule type="containsBlanks" dxfId="206" priority="10" stopIfTrue="1">
      <formula>LEN(TRIM(C44))=0</formula>
    </cfRule>
  </conditionalFormatting>
  <conditionalFormatting sqref="H44:K44">
    <cfRule type="containsBlanks" dxfId="205" priority="9" stopIfTrue="1">
      <formula>LEN(TRIM(H44))=0</formula>
    </cfRule>
  </conditionalFormatting>
  <conditionalFormatting sqref="L44:O44">
    <cfRule type="containsBlanks" dxfId="204" priority="8" stopIfTrue="1">
      <formula>LEN(TRIM(L44))=0</formula>
    </cfRule>
  </conditionalFormatting>
  <conditionalFormatting sqref="Z44:AC44">
    <cfRule type="containsBlanks" dxfId="203" priority="7" stopIfTrue="1">
      <formula>LEN(TRIM(Z44))=0</formula>
    </cfRule>
  </conditionalFormatting>
  <conditionalFormatting sqref="AD44:AG44">
    <cfRule type="containsBlanks" dxfId="202" priority="6" stopIfTrue="1">
      <formula>LEN(TRIM(AD44))=0</formula>
    </cfRule>
  </conditionalFormatting>
  <conditionalFormatting sqref="P44">
    <cfRule type="containsBlanks" dxfId="201" priority="5" stopIfTrue="1">
      <formula>LEN(TRIM(P44))=0</formula>
    </cfRule>
  </conditionalFormatting>
  <conditionalFormatting sqref="U44">
    <cfRule type="containsBlanks" dxfId="200" priority="4" stopIfTrue="1">
      <formula>LEN(TRIM(U44))=0</formula>
    </cfRule>
  </conditionalFormatting>
  <conditionalFormatting sqref="AH44">
    <cfRule type="containsBlanks" dxfId="199" priority="3" stopIfTrue="1">
      <formula>LEN(TRIM(AH44))=0</formula>
    </cfRule>
  </conditionalFormatting>
  <conditionalFormatting sqref="C32 F32:K32">
    <cfRule type="containsBlanks" dxfId="198" priority="2" stopIfTrue="1">
      <formula>LEN(TRIM(C32))=0</formula>
    </cfRule>
  </conditionalFormatting>
  <conditionalFormatting sqref="AA32:AL32 L32 P32:T32 X32">
    <cfRule type="containsBlanks" dxfId="197" priority="1" stopIfTrue="1">
      <formula>LEN(TRIM(L32))=0</formula>
    </cfRule>
  </conditionalFormatting>
  <pageMargins left="0.59055118110236227" right="0.59055118110236227" top="0.78740157480314965" bottom="0.98425196850393704" header="0.51181102362204722" footer="0.51181102362204722"/>
  <pageSetup paperSize="9" scale="93" orientation="portrait" r:id="rId1"/>
  <headerFooter alignWithMargins="0"/>
  <colBreaks count="1" manualBreakCount="1">
    <brk id="43" max="57" man="1"/>
  </col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8"/>
  <sheetViews>
    <sheetView zoomScaleNormal="100" zoomScaleSheetLayoutView="100" workbookViewId="0"/>
  </sheetViews>
  <sheetFormatPr defaultRowHeight="13.5"/>
  <cols>
    <col min="1" max="1" width="3.5" style="571" customWidth="1"/>
    <col min="2" max="2" width="14.83203125" style="570" customWidth="1"/>
    <col min="3" max="3" width="0.5" style="570" customWidth="1"/>
    <col min="4" max="4" width="12.6640625" style="570" customWidth="1"/>
    <col min="5" max="6" width="10.33203125" style="570" customWidth="1"/>
    <col min="7" max="7" width="10" style="570" customWidth="1"/>
    <col min="8" max="9" width="4.1640625" style="570" customWidth="1"/>
    <col min="10" max="10" width="9.33203125" style="570" customWidth="1"/>
    <col min="11" max="11" width="9.6640625" style="570" customWidth="1"/>
    <col min="12" max="12" width="6.6640625" style="570" customWidth="1"/>
    <col min="13" max="13" width="2.83203125" style="570" customWidth="1"/>
    <col min="14" max="14" width="10" style="570" customWidth="1"/>
    <col min="15" max="15" width="9" style="570" customWidth="1"/>
    <col min="16" max="16" width="9.33203125" style="571"/>
    <col min="17" max="16384" width="9.33203125" style="570"/>
  </cols>
  <sheetData>
    <row r="1" spans="1:17" ht="18" customHeight="1">
      <c r="A1" s="773" t="s">
        <v>1177</v>
      </c>
      <c r="E1" s="569"/>
      <c r="F1" s="571"/>
      <c r="G1" s="571"/>
      <c r="H1" s="571"/>
      <c r="I1" s="571"/>
      <c r="J1" s="571"/>
      <c r="K1" s="571"/>
      <c r="L1" s="571"/>
      <c r="M1" s="571"/>
    </row>
    <row r="2" spans="1:17" ht="20.25" customHeight="1">
      <c r="A2" s="774" t="s">
        <v>564</v>
      </c>
      <c r="F2" s="774"/>
      <c r="G2" s="571"/>
      <c r="H2" s="571"/>
      <c r="I2" s="571"/>
      <c r="J2" s="571"/>
      <c r="K2" s="571"/>
      <c r="O2" s="571"/>
      <c r="P2" s="570"/>
    </row>
    <row r="3" spans="1:17" s="584" customFormat="1" ht="6" customHeight="1" thickBot="1">
      <c r="A3" s="614"/>
      <c r="O3" s="614"/>
    </row>
    <row r="4" spans="1:17" s="776" customFormat="1" ht="10.5" customHeight="1">
      <c r="A4" s="1914" t="s">
        <v>565</v>
      </c>
      <c r="B4" s="1914"/>
      <c r="C4" s="775"/>
      <c r="D4" s="2037" t="s">
        <v>387</v>
      </c>
      <c r="E4" s="2022" t="s">
        <v>566</v>
      </c>
      <c r="F4" s="2022" t="s">
        <v>567</v>
      </c>
      <c r="G4" s="2022" t="s">
        <v>568</v>
      </c>
      <c r="H4" s="2025" t="s">
        <v>569</v>
      </c>
      <c r="I4" s="2026"/>
      <c r="J4" s="2040" t="s">
        <v>570</v>
      </c>
      <c r="K4" s="2022" t="s">
        <v>571</v>
      </c>
      <c r="L4" s="2025" t="s">
        <v>572</v>
      </c>
      <c r="M4" s="2026"/>
      <c r="N4" s="2031" t="s">
        <v>573</v>
      </c>
      <c r="O4" s="2025" t="s">
        <v>574</v>
      </c>
    </row>
    <row r="5" spans="1:17" s="776" customFormat="1" ht="10.5" customHeight="1">
      <c r="A5" s="2036"/>
      <c r="B5" s="2036"/>
      <c r="C5" s="778"/>
      <c r="D5" s="2038"/>
      <c r="E5" s="2023"/>
      <c r="F5" s="2023"/>
      <c r="G5" s="2023"/>
      <c r="H5" s="2027"/>
      <c r="I5" s="2028"/>
      <c r="J5" s="2041"/>
      <c r="K5" s="2023"/>
      <c r="L5" s="2027"/>
      <c r="M5" s="2028"/>
      <c r="N5" s="2023"/>
      <c r="O5" s="2032"/>
    </row>
    <row r="6" spans="1:17" s="776" customFormat="1" ht="10.5" customHeight="1">
      <c r="A6" s="1916"/>
      <c r="B6" s="1916"/>
      <c r="C6" s="779"/>
      <c r="D6" s="2039"/>
      <c r="E6" s="2024"/>
      <c r="F6" s="2024"/>
      <c r="G6" s="2024"/>
      <c r="H6" s="2029"/>
      <c r="I6" s="2030"/>
      <c r="J6" s="2042"/>
      <c r="K6" s="2024"/>
      <c r="L6" s="2029"/>
      <c r="M6" s="2030"/>
      <c r="N6" s="2024"/>
      <c r="O6" s="2033"/>
    </row>
    <row r="7" spans="1:17" s="776" customFormat="1" ht="3" customHeight="1">
      <c r="A7" s="777"/>
      <c r="B7" s="777"/>
      <c r="C7" s="778"/>
      <c r="D7" s="780"/>
      <c r="E7" s="780"/>
      <c r="F7" s="780"/>
      <c r="G7" s="780"/>
      <c r="H7" s="781"/>
      <c r="I7" s="781"/>
      <c r="J7" s="782"/>
      <c r="K7" s="780"/>
      <c r="L7" s="781"/>
      <c r="M7" s="781"/>
      <c r="N7" s="780"/>
      <c r="O7" s="780"/>
    </row>
    <row r="8" spans="1:17" s="788" customFormat="1" ht="12" customHeight="1">
      <c r="A8" s="2034" t="s">
        <v>575</v>
      </c>
      <c r="B8" s="2034"/>
      <c r="C8" s="783"/>
      <c r="D8" s="784">
        <v>1241242</v>
      </c>
      <c r="E8" s="785">
        <v>867895</v>
      </c>
      <c r="F8" s="785">
        <v>171346</v>
      </c>
      <c r="G8" s="785">
        <v>184933</v>
      </c>
      <c r="H8" s="2035">
        <v>559</v>
      </c>
      <c r="I8" s="2035"/>
      <c r="J8" s="786">
        <v>0</v>
      </c>
      <c r="K8" s="785">
        <v>3213</v>
      </c>
      <c r="L8" s="2035">
        <v>0</v>
      </c>
      <c r="M8" s="2035"/>
      <c r="N8" s="785">
        <v>13296</v>
      </c>
      <c r="O8" s="787">
        <v>0</v>
      </c>
    </row>
    <row r="9" spans="1:17" s="788" customFormat="1" ht="12" customHeight="1">
      <c r="A9" s="2043" t="s">
        <v>576</v>
      </c>
      <c r="B9" s="2043"/>
      <c r="C9" s="783"/>
      <c r="D9" s="784">
        <v>1125543</v>
      </c>
      <c r="E9" s="785">
        <v>800128</v>
      </c>
      <c r="F9" s="785">
        <v>163780</v>
      </c>
      <c r="G9" s="785">
        <v>144983</v>
      </c>
      <c r="H9" s="2035">
        <v>473</v>
      </c>
      <c r="I9" s="2035"/>
      <c r="J9" s="786">
        <v>0</v>
      </c>
      <c r="K9" s="785">
        <v>2494</v>
      </c>
      <c r="L9" s="2035">
        <v>0</v>
      </c>
      <c r="M9" s="2035"/>
      <c r="N9" s="785">
        <v>13685</v>
      </c>
      <c r="O9" s="787">
        <v>0</v>
      </c>
    </row>
    <row r="10" spans="1:17" s="788" customFormat="1" ht="12" customHeight="1">
      <c r="A10" s="713"/>
      <c r="B10" s="727" t="s">
        <v>577</v>
      </c>
      <c r="C10" s="783"/>
      <c r="D10" s="784">
        <v>1065817</v>
      </c>
      <c r="E10" s="785">
        <v>769065</v>
      </c>
      <c r="F10" s="785">
        <v>144536</v>
      </c>
      <c r="G10" s="785">
        <v>138907</v>
      </c>
      <c r="H10" s="2044">
        <v>420</v>
      </c>
      <c r="I10" s="2044"/>
      <c r="J10" s="786">
        <v>0</v>
      </c>
      <c r="K10" s="785">
        <v>2018</v>
      </c>
      <c r="L10" s="2044">
        <v>0</v>
      </c>
      <c r="M10" s="2044"/>
      <c r="N10" s="785">
        <v>10871</v>
      </c>
      <c r="O10" s="787">
        <v>0</v>
      </c>
    </row>
    <row r="11" spans="1:17" s="790" customFormat="1" ht="12" customHeight="1">
      <c r="A11" s="2043" t="s">
        <v>578</v>
      </c>
      <c r="B11" s="2043"/>
      <c r="C11" s="789"/>
      <c r="D11" s="784">
        <v>608342</v>
      </c>
      <c r="E11" s="785">
        <v>427496</v>
      </c>
      <c r="F11" s="785">
        <v>93107</v>
      </c>
      <c r="G11" s="785">
        <v>78123</v>
      </c>
      <c r="H11" s="2044">
        <v>173</v>
      </c>
      <c r="I11" s="2044"/>
      <c r="J11" s="786">
        <v>0</v>
      </c>
      <c r="K11" s="785">
        <v>1244</v>
      </c>
      <c r="L11" s="2044">
        <v>0</v>
      </c>
      <c r="M11" s="2044"/>
      <c r="N11" s="785">
        <v>8199</v>
      </c>
      <c r="O11" s="787">
        <v>0</v>
      </c>
    </row>
    <row r="12" spans="1:17" s="790" customFormat="1" ht="12" customHeight="1">
      <c r="A12" s="2045" t="s">
        <v>579</v>
      </c>
      <c r="B12" s="2045"/>
      <c r="C12" s="789"/>
      <c r="D12" s="791">
        <f>SUM(D14:D21)</f>
        <v>852292</v>
      </c>
      <c r="E12" s="792">
        <f>SUM(E14:E21)</f>
        <v>608504</v>
      </c>
      <c r="F12" s="792">
        <f>SUM(F14:F21)</f>
        <v>118770</v>
      </c>
      <c r="G12" s="792">
        <f>SUM(G14:G21)</f>
        <v>114799</v>
      </c>
      <c r="H12" s="2046">
        <f>SUM(H14:I21)</f>
        <v>207</v>
      </c>
      <c r="I12" s="2046"/>
      <c r="J12" s="792">
        <f>SUM(J14:J21)</f>
        <v>0</v>
      </c>
      <c r="K12" s="792">
        <f>SUM(K14:K21)</f>
        <v>2576</v>
      </c>
      <c r="L12" s="2047">
        <v>0</v>
      </c>
      <c r="M12" s="2047"/>
      <c r="N12" s="792">
        <f>SUM(N14:N21)</f>
        <v>7436</v>
      </c>
      <c r="O12" s="792">
        <v>0</v>
      </c>
    </row>
    <row r="13" spans="1:17" s="788" customFormat="1" ht="3" customHeight="1">
      <c r="A13" s="794"/>
      <c r="B13" s="714"/>
      <c r="C13" s="783"/>
      <c r="D13" s="795"/>
      <c r="E13" s="796"/>
      <c r="F13" s="796"/>
      <c r="G13" s="796"/>
      <c r="H13" s="2048"/>
      <c r="I13" s="2048"/>
      <c r="J13" s="797"/>
      <c r="K13" s="797"/>
      <c r="L13" s="2048"/>
      <c r="M13" s="2048"/>
      <c r="N13" s="796"/>
      <c r="O13" s="796"/>
    </row>
    <row r="14" spans="1:17" s="788" customFormat="1" ht="12" customHeight="1">
      <c r="A14" s="2049" t="s">
        <v>580</v>
      </c>
      <c r="B14" s="1862"/>
      <c r="C14" s="783"/>
      <c r="D14" s="798">
        <f>SUM(E14:O14)</f>
        <v>133814</v>
      </c>
      <c r="E14" s="799">
        <v>97340</v>
      </c>
      <c r="F14" s="799">
        <v>6173</v>
      </c>
      <c r="G14" s="799">
        <v>28607</v>
      </c>
      <c r="H14" s="2050">
        <v>0</v>
      </c>
      <c r="I14" s="2050"/>
      <c r="J14" s="800">
        <v>0</v>
      </c>
      <c r="K14" s="800">
        <v>1694</v>
      </c>
      <c r="L14" s="2050">
        <v>0</v>
      </c>
      <c r="M14" s="2050"/>
      <c r="N14" s="800">
        <v>0</v>
      </c>
      <c r="O14" s="799">
        <v>0</v>
      </c>
    </row>
    <row r="15" spans="1:17" s="788" customFormat="1" ht="12" customHeight="1">
      <c r="A15" s="2049" t="s">
        <v>581</v>
      </c>
      <c r="B15" s="1862"/>
      <c r="C15" s="783"/>
      <c r="D15" s="798">
        <v>163753</v>
      </c>
      <c r="E15" s="799">
        <v>138334</v>
      </c>
      <c r="F15" s="799">
        <v>15441</v>
      </c>
      <c r="G15" s="799">
        <v>8793</v>
      </c>
      <c r="H15" s="2050">
        <v>50</v>
      </c>
      <c r="I15" s="2050"/>
      <c r="J15" s="800">
        <v>0</v>
      </c>
      <c r="K15" s="801">
        <v>134</v>
      </c>
      <c r="L15" s="2050">
        <v>0</v>
      </c>
      <c r="M15" s="2050"/>
      <c r="N15" s="800">
        <v>1001</v>
      </c>
      <c r="O15" s="786">
        <v>0</v>
      </c>
    </row>
    <row r="16" spans="1:17" s="788" customFormat="1" ht="12" customHeight="1">
      <c r="A16" s="2049" t="s">
        <v>582</v>
      </c>
      <c r="B16" s="1862"/>
      <c r="C16" s="783"/>
      <c r="D16" s="798">
        <v>84394</v>
      </c>
      <c r="E16" s="799">
        <v>53869</v>
      </c>
      <c r="F16" s="799">
        <v>14602</v>
      </c>
      <c r="G16" s="799">
        <v>15665</v>
      </c>
      <c r="H16" s="2050">
        <v>45</v>
      </c>
      <c r="I16" s="2050"/>
      <c r="J16" s="800">
        <v>0</v>
      </c>
      <c r="K16" s="800">
        <v>154</v>
      </c>
      <c r="L16" s="2050">
        <v>0</v>
      </c>
      <c r="M16" s="2050"/>
      <c r="N16" s="800">
        <v>59</v>
      </c>
      <c r="O16" s="800">
        <v>0</v>
      </c>
      <c r="Q16" s="802"/>
    </row>
    <row r="17" spans="1:17" s="788" customFormat="1" ht="12" customHeight="1">
      <c r="A17" s="2049" t="s">
        <v>583</v>
      </c>
      <c r="B17" s="1862"/>
      <c r="C17" s="783"/>
      <c r="D17" s="798">
        <v>184139</v>
      </c>
      <c r="E17" s="803">
        <v>155351</v>
      </c>
      <c r="F17" s="803">
        <v>10647</v>
      </c>
      <c r="G17" s="803">
        <v>17176</v>
      </c>
      <c r="H17" s="2051">
        <v>112</v>
      </c>
      <c r="I17" s="2051"/>
      <c r="J17" s="800">
        <v>0</v>
      </c>
      <c r="K17" s="800">
        <v>444</v>
      </c>
      <c r="L17" s="2050">
        <v>0</v>
      </c>
      <c r="M17" s="2050"/>
      <c r="N17" s="800">
        <v>409</v>
      </c>
      <c r="O17" s="786">
        <v>0</v>
      </c>
    </row>
    <row r="18" spans="1:17" s="788" customFormat="1" ht="10.5">
      <c r="A18" s="2052" t="s">
        <v>584</v>
      </c>
      <c r="B18" s="2053"/>
      <c r="C18" s="783"/>
      <c r="D18" s="798">
        <f>SUM(E18:O18)</f>
        <v>59862</v>
      </c>
      <c r="E18" s="803">
        <v>46641</v>
      </c>
      <c r="F18" s="803">
        <v>12252</v>
      </c>
      <c r="G18" s="803">
        <v>921</v>
      </c>
      <c r="H18" s="2051">
        <v>0</v>
      </c>
      <c r="I18" s="2051"/>
      <c r="J18" s="800">
        <v>0</v>
      </c>
      <c r="K18" s="800">
        <v>48</v>
      </c>
      <c r="L18" s="2050">
        <v>0</v>
      </c>
      <c r="M18" s="2050"/>
      <c r="N18" s="800">
        <v>0</v>
      </c>
      <c r="O18" s="799">
        <v>0</v>
      </c>
    </row>
    <row r="19" spans="1:17" s="776" customFormat="1" ht="12" customHeight="1">
      <c r="A19" s="2049" t="s">
        <v>585</v>
      </c>
      <c r="B19" s="2055"/>
      <c r="C19" s="806"/>
      <c r="D19" s="798">
        <v>89341</v>
      </c>
      <c r="E19" s="799">
        <v>52628</v>
      </c>
      <c r="F19" s="799">
        <v>20595</v>
      </c>
      <c r="G19" s="800">
        <v>11741</v>
      </c>
      <c r="H19" s="2050">
        <v>0</v>
      </c>
      <c r="I19" s="2050"/>
      <c r="J19" s="800">
        <v>0</v>
      </c>
      <c r="K19" s="800">
        <v>48</v>
      </c>
      <c r="L19" s="2050">
        <v>0</v>
      </c>
      <c r="M19" s="2050"/>
      <c r="N19" s="800">
        <v>4329</v>
      </c>
      <c r="O19" s="786">
        <v>0</v>
      </c>
      <c r="P19" s="788"/>
      <c r="Q19" s="807"/>
    </row>
    <row r="20" spans="1:17" s="776" customFormat="1" ht="12" customHeight="1">
      <c r="A20" s="2052" t="s">
        <v>586</v>
      </c>
      <c r="B20" s="2053"/>
      <c r="C20" s="806"/>
      <c r="D20" s="798">
        <v>20581</v>
      </c>
      <c r="E20" s="800">
        <v>18943</v>
      </c>
      <c r="F20" s="799">
        <v>0</v>
      </c>
      <c r="G20" s="799">
        <v>0</v>
      </c>
      <c r="H20" s="2050">
        <v>0</v>
      </c>
      <c r="I20" s="2050"/>
      <c r="J20" s="800">
        <v>0</v>
      </c>
      <c r="K20" s="799">
        <v>0</v>
      </c>
      <c r="L20" s="2050">
        <v>0</v>
      </c>
      <c r="M20" s="2050"/>
      <c r="N20" s="800">
        <v>1638</v>
      </c>
      <c r="O20" s="786">
        <v>0</v>
      </c>
      <c r="P20" s="788"/>
    </row>
    <row r="21" spans="1:17" s="776" customFormat="1" ht="12" customHeight="1">
      <c r="A21" s="2052" t="s">
        <v>587</v>
      </c>
      <c r="B21" s="2052"/>
      <c r="C21" s="806"/>
      <c r="D21" s="798">
        <v>116408</v>
      </c>
      <c r="E21" s="808">
        <v>45398</v>
      </c>
      <c r="F21" s="808">
        <v>39060</v>
      </c>
      <c r="G21" s="808">
        <v>31896</v>
      </c>
      <c r="H21" s="2050">
        <v>0</v>
      </c>
      <c r="I21" s="2050"/>
      <c r="J21" s="801">
        <v>0</v>
      </c>
      <c r="K21" s="803">
        <v>54</v>
      </c>
      <c r="L21" s="2050">
        <v>0</v>
      </c>
      <c r="M21" s="2050">
        <v>0</v>
      </c>
      <c r="N21" s="801">
        <v>0</v>
      </c>
      <c r="O21" s="799">
        <v>0</v>
      </c>
      <c r="P21" s="788"/>
      <c r="Q21" s="807"/>
    </row>
    <row r="22" spans="1:17" s="576" customFormat="1" ht="3.75" customHeight="1" thickBot="1">
      <c r="A22" s="809"/>
      <c r="B22" s="604"/>
      <c r="C22" s="647"/>
      <c r="D22" s="810"/>
      <c r="E22" s="608"/>
      <c r="F22" s="608"/>
      <c r="G22" s="608"/>
      <c r="H22" s="608"/>
      <c r="I22" s="608"/>
      <c r="J22" s="608"/>
      <c r="K22" s="608"/>
      <c r="L22" s="608"/>
      <c r="M22" s="608"/>
      <c r="N22" s="646"/>
      <c r="O22" s="646"/>
    </row>
    <row r="23" spans="1:17" s="576" customFormat="1" ht="13.5" customHeight="1">
      <c r="A23" s="650" t="s">
        <v>588</v>
      </c>
      <c r="N23" s="643"/>
      <c r="O23" s="643"/>
    </row>
    <row r="24" spans="1:17" s="788" customFormat="1" ht="10.5">
      <c r="A24" s="2054"/>
      <c r="B24" s="2054"/>
      <c r="D24" s="812"/>
      <c r="E24" s="812"/>
      <c r="F24" s="813"/>
      <c r="G24" s="813"/>
      <c r="H24" s="813"/>
      <c r="I24" s="814"/>
      <c r="J24" s="814"/>
      <c r="K24" s="813"/>
      <c r="M24" s="811"/>
      <c r="N24" s="815"/>
      <c r="O24" s="815"/>
    </row>
    <row r="28" spans="1:17">
      <c r="D28" s="772"/>
      <c r="E28" s="772"/>
      <c r="F28" s="772"/>
      <c r="G28" s="772"/>
    </row>
  </sheetData>
  <mergeCells count="52">
    <mergeCell ref="A21:B21"/>
    <mergeCell ref="H21:I21"/>
    <mergeCell ref="L21:M21"/>
    <mergeCell ref="A24:B24"/>
    <mergeCell ref="A19:B19"/>
    <mergeCell ref="H19:I19"/>
    <mergeCell ref="L19:M19"/>
    <mergeCell ref="A20:B20"/>
    <mergeCell ref="H20:I20"/>
    <mergeCell ref="L20:M20"/>
    <mergeCell ref="A17:B17"/>
    <mergeCell ref="H17:I17"/>
    <mergeCell ref="L17:M17"/>
    <mergeCell ref="A18:B18"/>
    <mergeCell ref="H18:I18"/>
    <mergeCell ref="L18:M18"/>
    <mergeCell ref="A15:B15"/>
    <mergeCell ref="H15:I15"/>
    <mergeCell ref="L15:M15"/>
    <mergeCell ref="A16:B16"/>
    <mergeCell ref="H16:I16"/>
    <mergeCell ref="L16:M16"/>
    <mergeCell ref="H13:I13"/>
    <mergeCell ref="L13:M13"/>
    <mergeCell ref="A14:B14"/>
    <mergeCell ref="H14:I14"/>
    <mergeCell ref="L14:M14"/>
    <mergeCell ref="A11:B11"/>
    <mergeCell ref="H11:I11"/>
    <mergeCell ref="L11:M11"/>
    <mergeCell ref="A12:B12"/>
    <mergeCell ref="H12:I12"/>
    <mergeCell ref="L12:M12"/>
    <mergeCell ref="A9:B9"/>
    <mergeCell ref="H9:I9"/>
    <mergeCell ref="L9:M9"/>
    <mergeCell ref="H10:I10"/>
    <mergeCell ref="L10:M10"/>
    <mergeCell ref="K4:K6"/>
    <mergeCell ref="L4:M6"/>
    <mergeCell ref="N4:N6"/>
    <mergeCell ref="O4:O6"/>
    <mergeCell ref="A8:B8"/>
    <mergeCell ref="H8:I8"/>
    <mergeCell ref="L8:M8"/>
    <mergeCell ref="A4:B6"/>
    <mergeCell ref="D4:D6"/>
    <mergeCell ref="E4:E6"/>
    <mergeCell ref="F4:F6"/>
    <mergeCell ref="G4:G6"/>
    <mergeCell ref="H4:I6"/>
    <mergeCell ref="J4:J6"/>
  </mergeCells>
  <phoneticPr fontId="20"/>
  <conditionalFormatting sqref="D15:I15 K15:N15">
    <cfRule type="containsBlanks" dxfId="196" priority="19" stopIfTrue="1">
      <formula>LEN(TRIM(D15))=0</formula>
    </cfRule>
  </conditionalFormatting>
  <conditionalFormatting sqref="D17:I17 K17:N17">
    <cfRule type="containsBlanks" dxfId="195" priority="18" stopIfTrue="1">
      <formula>LEN(TRIM(D17))=0</formula>
    </cfRule>
  </conditionalFormatting>
  <conditionalFormatting sqref="D19:N20">
    <cfRule type="containsBlanks" dxfId="194" priority="17" stopIfTrue="1">
      <formula>LEN(TRIM(D19))=0</formula>
    </cfRule>
  </conditionalFormatting>
  <conditionalFormatting sqref="J15">
    <cfRule type="containsBlanks" dxfId="193" priority="16" stopIfTrue="1">
      <formula>LEN(TRIM(J15))=0</formula>
    </cfRule>
  </conditionalFormatting>
  <conditionalFormatting sqref="J17">
    <cfRule type="containsBlanks" dxfId="192" priority="15" stopIfTrue="1">
      <formula>LEN(TRIM(J17))=0</formula>
    </cfRule>
  </conditionalFormatting>
  <conditionalFormatting sqref="D14:O14">
    <cfRule type="containsBlanks" dxfId="191" priority="14" stopIfTrue="1">
      <formula>LEN(TRIM(D14))=0</formula>
    </cfRule>
  </conditionalFormatting>
  <conditionalFormatting sqref="D18:O18">
    <cfRule type="containsBlanks" dxfId="190" priority="13" stopIfTrue="1">
      <formula>LEN(TRIM(D18))=0</formula>
    </cfRule>
  </conditionalFormatting>
  <conditionalFormatting sqref="D21:O21">
    <cfRule type="containsBlanks" dxfId="189" priority="12" stopIfTrue="1">
      <formula>LEN(TRIM(D21))=0</formula>
    </cfRule>
  </conditionalFormatting>
  <conditionalFormatting sqref="D16:I16 K16:N16">
    <cfRule type="containsBlanks" dxfId="188" priority="11" stopIfTrue="1">
      <formula>LEN(TRIM(D16))=0</formula>
    </cfRule>
  </conditionalFormatting>
  <conditionalFormatting sqref="J16">
    <cfRule type="containsBlanks" dxfId="187" priority="10" stopIfTrue="1">
      <formula>LEN(TRIM(J16))=0</formula>
    </cfRule>
  </conditionalFormatting>
  <conditionalFormatting sqref="O16">
    <cfRule type="containsBlanks" dxfId="186" priority="9" stopIfTrue="1">
      <formula>LEN(TRIM(O16))=0</formula>
    </cfRule>
  </conditionalFormatting>
  <conditionalFormatting sqref="D12">
    <cfRule type="containsBlanks" dxfId="185" priority="8" stopIfTrue="1">
      <formula>LEN(TRIM(D12))=0</formula>
    </cfRule>
  </conditionalFormatting>
  <conditionalFormatting sqref="E12:G12">
    <cfRule type="containsBlanks" dxfId="184" priority="7" stopIfTrue="1">
      <formula>LEN(TRIM(E12))=0</formula>
    </cfRule>
  </conditionalFormatting>
  <conditionalFormatting sqref="H12:I12">
    <cfRule type="containsBlanks" dxfId="183" priority="6" stopIfTrue="1">
      <formula>LEN(TRIM(H12))=0</formula>
    </cfRule>
  </conditionalFormatting>
  <conditionalFormatting sqref="K12">
    <cfRule type="containsBlanks" dxfId="182" priority="5" stopIfTrue="1">
      <formula>LEN(TRIM(K12))=0</formula>
    </cfRule>
  </conditionalFormatting>
  <conditionalFormatting sqref="N12">
    <cfRule type="containsBlanks" dxfId="181" priority="4" stopIfTrue="1">
      <formula>LEN(TRIM(N12))=0</formula>
    </cfRule>
  </conditionalFormatting>
  <conditionalFormatting sqref="J12">
    <cfRule type="containsBlanks" dxfId="180" priority="3" stopIfTrue="1">
      <formula>LEN(TRIM(J12))=0</formula>
    </cfRule>
  </conditionalFormatting>
  <conditionalFormatting sqref="L12:M12">
    <cfRule type="containsBlanks" dxfId="179" priority="2" stopIfTrue="1">
      <formula>LEN(TRIM(L12))=0</formula>
    </cfRule>
  </conditionalFormatting>
  <conditionalFormatting sqref="O12">
    <cfRule type="containsBlanks" dxfId="178" priority="1" stopIfTrue="1">
      <formula>LEN(TRIM(O12))=0</formula>
    </cfRule>
  </conditionalFormatting>
  <printOptions horizontalCentered="1"/>
  <pageMargins left="0.39370078740157483" right="0.39370078740157483" top="0.59055118110236227" bottom="0.78740157480314965" header="0.51181102362204722" footer="0.51181102362204722"/>
  <pageSetup paperSize="9" scale="99" orientation="portrait"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5"/>
  <sheetViews>
    <sheetView zoomScaleNormal="100" zoomScaleSheetLayoutView="100" workbookViewId="0"/>
  </sheetViews>
  <sheetFormatPr defaultRowHeight="13.5"/>
  <cols>
    <col min="1" max="1" width="3.5" style="818" customWidth="1"/>
    <col min="2" max="2" width="3.33203125" style="818" customWidth="1"/>
    <col min="3" max="3" width="23.33203125" style="817" customWidth="1"/>
    <col min="4" max="4" width="0.83203125" style="817" customWidth="1"/>
    <col min="5" max="5" width="9.33203125" style="817"/>
    <col min="6" max="6" width="2.83203125" style="817" customWidth="1"/>
    <col min="7" max="7" width="11.1640625" style="817" customWidth="1"/>
    <col min="8" max="8" width="3.33203125" style="817" customWidth="1"/>
    <col min="9" max="9" width="11" style="817" customWidth="1"/>
    <col min="10" max="10" width="2.83203125" style="817" customWidth="1"/>
    <col min="11" max="11" width="13.33203125" style="817" customWidth="1"/>
    <col min="12" max="12" width="2.83203125" style="817" customWidth="1"/>
    <col min="13" max="13" width="12.5" style="817" customWidth="1"/>
    <col min="14" max="14" width="2.83203125" style="817" customWidth="1"/>
    <col min="15" max="15" width="13.33203125" style="817" customWidth="1"/>
    <col min="16" max="16384" width="9.33203125" style="817"/>
  </cols>
  <sheetData>
    <row r="1" spans="1:16" ht="18" customHeight="1">
      <c r="A1" s="816" t="s">
        <v>589</v>
      </c>
      <c r="B1" s="816"/>
      <c r="D1" s="818"/>
      <c r="E1" s="818"/>
      <c r="F1" s="818"/>
      <c r="G1" s="818"/>
      <c r="H1" s="818"/>
      <c r="I1" s="818"/>
      <c r="J1" s="818"/>
      <c r="K1" s="818"/>
      <c r="L1" s="818"/>
      <c r="M1" s="818"/>
      <c r="N1" s="818"/>
      <c r="O1" s="818"/>
    </row>
    <row r="2" spans="1:16" s="820" customFormat="1" ht="3" customHeight="1" thickBot="1">
      <c r="A2" s="819"/>
      <c r="B2" s="819"/>
    </row>
    <row r="3" spans="1:16" s="822" customFormat="1" ht="13.5" customHeight="1">
      <c r="A3" s="2064" t="s">
        <v>590</v>
      </c>
      <c r="B3" s="2064"/>
      <c r="C3" s="2064"/>
      <c r="D3" s="821"/>
      <c r="E3" s="2056" t="s">
        <v>270</v>
      </c>
      <c r="F3" s="2057"/>
      <c r="G3" s="2056" t="s">
        <v>591</v>
      </c>
      <c r="H3" s="2057"/>
      <c r="I3" s="2060" t="s">
        <v>592</v>
      </c>
      <c r="J3" s="2061"/>
      <c r="K3" s="2056" t="s">
        <v>593</v>
      </c>
      <c r="L3" s="2057"/>
      <c r="M3" s="2062" t="s">
        <v>594</v>
      </c>
      <c r="N3" s="2056" t="s">
        <v>595</v>
      </c>
      <c r="O3" s="2064"/>
    </row>
    <row r="4" spans="1:16" s="822" customFormat="1" ht="13.5" customHeight="1">
      <c r="A4" s="2065"/>
      <c r="B4" s="2065"/>
      <c r="C4" s="2065"/>
      <c r="D4" s="823"/>
      <c r="E4" s="2058"/>
      <c r="F4" s="2059"/>
      <c r="G4" s="2058"/>
      <c r="H4" s="2059"/>
      <c r="I4" s="2066" t="s">
        <v>596</v>
      </c>
      <c r="J4" s="2067"/>
      <c r="K4" s="2058"/>
      <c r="L4" s="2059"/>
      <c r="M4" s="2063"/>
      <c r="N4" s="2058"/>
      <c r="O4" s="2065"/>
    </row>
    <row r="5" spans="1:16" s="827" customFormat="1" ht="12" customHeight="1">
      <c r="A5" s="2068" t="s">
        <v>535</v>
      </c>
      <c r="B5" s="2068"/>
      <c r="C5" s="2068"/>
      <c r="D5" s="824"/>
      <c r="E5" s="2069">
        <v>867895</v>
      </c>
      <c r="F5" s="2070"/>
      <c r="G5" s="2070">
        <v>69872</v>
      </c>
      <c r="H5" s="2070"/>
      <c r="I5" s="2070">
        <v>21853</v>
      </c>
      <c r="J5" s="2070"/>
      <c r="K5" s="2070">
        <v>145202</v>
      </c>
      <c r="L5" s="2070"/>
      <c r="M5" s="825">
        <v>10398</v>
      </c>
      <c r="N5" s="2070">
        <v>42229</v>
      </c>
      <c r="O5" s="2070"/>
      <c r="P5" s="826"/>
    </row>
    <row r="6" spans="1:16" s="827" customFormat="1" ht="12" customHeight="1">
      <c r="A6" s="2071" t="s">
        <v>597</v>
      </c>
      <c r="B6" s="2072"/>
      <c r="C6" s="2072"/>
      <c r="D6" s="824"/>
      <c r="E6" s="2073">
        <v>849898</v>
      </c>
      <c r="F6" s="2074"/>
      <c r="G6" s="2074">
        <v>80268</v>
      </c>
      <c r="H6" s="2074"/>
      <c r="I6" s="2074">
        <v>19658</v>
      </c>
      <c r="J6" s="2074"/>
      <c r="K6" s="2074">
        <v>123568</v>
      </c>
      <c r="L6" s="2074"/>
      <c r="M6" s="829">
        <v>10894</v>
      </c>
      <c r="N6" s="2074">
        <v>41832</v>
      </c>
      <c r="O6" s="2074"/>
      <c r="P6" s="826"/>
    </row>
    <row r="7" spans="1:16" s="827" customFormat="1" ht="12" customHeight="1">
      <c r="A7" s="2075" t="s">
        <v>598</v>
      </c>
      <c r="B7" s="2075"/>
      <c r="C7" s="2075"/>
      <c r="D7" s="824"/>
      <c r="E7" s="2073">
        <v>769219</v>
      </c>
      <c r="F7" s="2074"/>
      <c r="G7" s="2074">
        <v>75753</v>
      </c>
      <c r="H7" s="2074"/>
      <c r="I7" s="2074">
        <v>17811</v>
      </c>
      <c r="J7" s="2074"/>
      <c r="K7" s="2074">
        <v>135925</v>
      </c>
      <c r="L7" s="2074"/>
      <c r="M7" s="829">
        <v>8780</v>
      </c>
      <c r="N7" s="2074">
        <v>43479</v>
      </c>
      <c r="O7" s="2074"/>
      <c r="P7" s="826"/>
    </row>
    <row r="8" spans="1:16" s="832" customFormat="1" ht="12" customHeight="1">
      <c r="A8" s="2071" t="s">
        <v>599</v>
      </c>
      <c r="B8" s="2075"/>
      <c r="C8" s="2075"/>
      <c r="D8" s="830"/>
      <c r="E8" s="2073">
        <v>427536</v>
      </c>
      <c r="F8" s="2074"/>
      <c r="G8" s="2074">
        <v>38473</v>
      </c>
      <c r="H8" s="2074"/>
      <c r="I8" s="2074">
        <v>11929</v>
      </c>
      <c r="J8" s="2074"/>
      <c r="K8" s="2074">
        <v>96637</v>
      </c>
      <c r="L8" s="2074"/>
      <c r="M8" s="828">
        <v>1833</v>
      </c>
      <c r="N8" s="2074">
        <v>34364</v>
      </c>
      <c r="O8" s="2074"/>
      <c r="P8" s="831"/>
    </row>
    <row r="9" spans="1:16" s="832" customFormat="1" ht="12" customHeight="1">
      <c r="A9" s="2076" t="s">
        <v>600</v>
      </c>
      <c r="B9" s="2077"/>
      <c r="C9" s="2077"/>
      <c r="D9" s="830"/>
      <c r="E9" s="2078">
        <f>SUM(E11:F18)</f>
        <v>542564</v>
      </c>
      <c r="F9" s="2079"/>
      <c r="G9" s="2079">
        <f>SUM(G11:H18)</f>
        <v>40048</v>
      </c>
      <c r="H9" s="2079"/>
      <c r="I9" s="2079">
        <f>SUM(I11:J18)</f>
        <v>13793</v>
      </c>
      <c r="J9" s="2079"/>
      <c r="K9" s="2079">
        <f>SUM(K11:L18)</f>
        <v>104998</v>
      </c>
      <c r="L9" s="2079"/>
      <c r="M9" s="833">
        <f>SUM(M11:M18)</f>
        <v>2142</v>
      </c>
      <c r="N9" s="2079">
        <f>SUM(N11:O18)</f>
        <v>32385</v>
      </c>
      <c r="O9" s="2079"/>
      <c r="P9" s="831"/>
    </row>
    <row r="10" spans="1:16" s="839" customFormat="1" ht="3.75" customHeight="1">
      <c r="A10" s="834"/>
      <c r="B10" s="834"/>
      <c r="C10" s="835"/>
      <c r="D10" s="836"/>
      <c r="E10" s="2080"/>
      <c r="F10" s="2081"/>
      <c r="G10" s="2081"/>
      <c r="H10" s="2081"/>
      <c r="I10" s="2081"/>
      <c r="J10" s="2081"/>
      <c r="K10" s="2081"/>
      <c r="L10" s="2081"/>
      <c r="M10" s="838"/>
      <c r="N10" s="2081"/>
      <c r="O10" s="2081"/>
    </row>
    <row r="11" spans="1:16" s="839" customFormat="1" ht="10.5" customHeight="1">
      <c r="A11" s="2072" t="s">
        <v>580</v>
      </c>
      <c r="B11" s="2072"/>
      <c r="C11" s="2072"/>
      <c r="D11" s="836"/>
      <c r="E11" s="2080">
        <v>97340</v>
      </c>
      <c r="F11" s="2082"/>
      <c r="G11" s="2082">
        <v>12947</v>
      </c>
      <c r="H11" s="2082"/>
      <c r="I11" s="2082">
        <v>4703</v>
      </c>
      <c r="J11" s="2082"/>
      <c r="K11" s="2082">
        <v>11156</v>
      </c>
      <c r="L11" s="2082"/>
      <c r="M11" s="840">
        <v>56</v>
      </c>
      <c r="N11" s="2082">
        <v>3881</v>
      </c>
      <c r="O11" s="2082"/>
      <c r="P11" s="841"/>
    </row>
    <row r="12" spans="1:16" s="839" customFormat="1" ht="10.5" customHeight="1">
      <c r="A12" s="2072" t="s">
        <v>581</v>
      </c>
      <c r="B12" s="2072"/>
      <c r="C12" s="2072"/>
      <c r="D12" s="836"/>
      <c r="E12" s="2080">
        <v>74268</v>
      </c>
      <c r="F12" s="2082"/>
      <c r="G12" s="2082">
        <v>831</v>
      </c>
      <c r="H12" s="2082"/>
      <c r="I12" s="2082">
        <v>4314</v>
      </c>
      <c r="J12" s="2082"/>
      <c r="K12" s="2082">
        <v>23795</v>
      </c>
      <c r="L12" s="2082"/>
      <c r="M12" s="840">
        <v>49</v>
      </c>
      <c r="N12" s="2082">
        <v>8772</v>
      </c>
      <c r="O12" s="2082"/>
      <c r="P12" s="841"/>
    </row>
    <row r="13" spans="1:16" s="839" customFormat="1" ht="10.5" customHeight="1">
      <c r="A13" s="2072" t="s">
        <v>582</v>
      </c>
      <c r="B13" s="2072"/>
      <c r="C13" s="2072"/>
      <c r="D13" s="836"/>
      <c r="E13" s="2080">
        <f>SUM(G13:O13,E30,F30,H30,L30)</f>
        <v>53869</v>
      </c>
      <c r="F13" s="2082"/>
      <c r="G13" s="2082">
        <v>1470</v>
      </c>
      <c r="H13" s="2082"/>
      <c r="I13" s="2082">
        <v>606</v>
      </c>
      <c r="J13" s="2082"/>
      <c r="K13" s="2082">
        <v>25108</v>
      </c>
      <c r="L13" s="2082"/>
      <c r="M13" s="840">
        <v>193</v>
      </c>
      <c r="N13" s="2082">
        <v>3439</v>
      </c>
      <c r="O13" s="2082"/>
      <c r="P13" s="841"/>
    </row>
    <row r="14" spans="1:16" s="839" customFormat="1" ht="10.5" customHeight="1">
      <c r="A14" s="2072" t="s">
        <v>583</v>
      </c>
      <c r="B14" s="2072"/>
      <c r="C14" s="2072"/>
      <c r="D14" s="836"/>
      <c r="E14" s="2080">
        <v>155351</v>
      </c>
      <c r="F14" s="2082"/>
      <c r="G14" s="2082">
        <v>5306</v>
      </c>
      <c r="H14" s="2082"/>
      <c r="I14" s="2082">
        <v>1191</v>
      </c>
      <c r="J14" s="2082"/>
      <c r="K14" s="2082">
        <v>14418</v>
      </c>
      <c r="L14" s="2082"/>
      <c r="M14" s="840">
        <v>0</v>
      </c>
      <c r="N14" s="2082">
        <v>2071</v>
      </c>
      <c r="O14" s="2082"/>
      <c r="P14" s="842"/>
    </row>
    <row r="15" spans="1:16" s="839" customFormat="1" ht="10.5" customHeight="1">
      <c r="A15" s="2072" t="s">
        <v>584</v>
      </c>
      <c r="B15" s="2072"/>
      <c r="C15" s="2072"/>
      <c r="D15" s="836"/>
      <c r="E15" s="2080">
        <f>G15+I15+K15+M15+N15+L32+E32+F32+H32+J32</f>
        <v>44767</v>
      </c>
      <c r="F15" s="2082"/>
      <c r="G15" s="2082">
        <v>3359</v>
      </c>
      <c r="H15" s="2082"/>
      <c r="I15" s="2082">
        <v>2207</v>
      </c>
      <c r="J15" s="2082"/>
      <c r="K15" s="2082">
        <v>7193</v>
      </c>
      <c r="L15" s="2082"/>
      <c r="M15" s="840">
        <v>1844</v>
      </c>
      <c r="N15" s="2082">
        <v>5713</v>
      </c>
      <c r="O15" s="2082"/>
      <c r="P15" s="842"/>
    </row>
    <row r="16" spans="1:16" s="839" customFormat="1" ht="10.5" customHeight="1">
      <c r="A16" s="2072" t="s">
        <v>585</v>
      </c>
      <c r="B16" s="2072"/>
      <c r="C16" s="2072"/>
      <c r="D16" s="836"/>
      <c r="E16" s="2080">
        <v>52628</v>
      </c>
      <c r="F16" s="2081"/>
      <c r="G16" s="2081">
        <v>4021</v>
      </c>
      <c r="H16" s="2081"/>
      <c r="I16" s="2081">
        <v>218</v>
      </c>
      <c r="J16" s="2081"/>
      <c r="K16" s="2081">
        <v>15810</v>
      </c>
      <c r="L16" s="2081"/>
      <c r="M16" s="838">
        <v>0</v>
      </c>
      <c r="N16" s="2081">
        <v>4026</v>
      </c>
      <c r="O16" s="2081"/>
      <c r="P16" s="841"/>
    </row>
    <row r="17" spans="1:16" s="839" customFormat="1" ht="10.5" customHeight="1">
      <c r="A17" s="2072" t="s">
        <v>601</v>
      </c>
      <c r="B17" s="2072"/>
      <c r="C17" s="2072"/>
      <c r="D17" s="836"/>
      <c r="E17" s="2080">
        <v>18943</v>
      </c>
      <c r="F17" s="2081"/>
      <c r="G17" s="2081">
        <v>6061</v>
      </c>
      <c r="H17" s="2081"/>
      <c r="I17" s="2081">
        <v>63</v>
      </c>
      <c r="J17" s="2081"/>
      <c r="K17" s="2081">
        <v>2836</v>
      </c>
      <c r="L17" s="2081"/>
      <c r="M17" s="838">
        <v>0</v>
      </c>
      <c r="N17" s="2081">
        <v>2603</v>
      </c>
      <c r="O17" s="2081"/>
      <c r="P17" s="841"/>
    </row>
    <row r="18" spans="1:16" s="839" customFormat="1" ht="10.5" customHeight="1">
      <c r="A18" s="2072" t="s">
        <v>602</v>
      </c>
      <c r="B18" s="2072"/>
      <c r="C18" s="2072"/>
      <c r="D18" s="843"/>
      <c r="E18" s="2083">
        <v>45398</v>
      </c>
      <c r="F18" s="2084"/>
      <c r="G18" s="2084">
        <v>6053</v>
      </c>
      <c r="H18" s="2084"/>
      <c r="I18" s="2084">
        <v>491</v>
      </c>
      <c r="J18" s="2084"/>
      <c r="K18" s="2084">
        <v>4682</v>
      </c>
      <c r="L18" s="2084"/>
      <c r="M18" s="845">
        <v>0</v>
      </c>
      <c r="N18" s="2084">
        <v>1880</v>
      </c>
      <c r="O18" s="2084"/>
      <c r="P18" s="841"/>
    </row>
    <row r="19" spans="1:16" s="822" customFormat="1" ht="3" customHeight="1" thickBot="1">
      <c r="A19" s="846"/>
      <c r="B19" s="846"/>
      <c r="C19" s="847"/>
      <c r="D19" s="848"/>
      <c r="E19" s="849"/>
      <c r="F19" s="850"/>
      <c r="G19" s="850"/>
      <c r="H19" s="850"/>
      <c r="I19" s="850"/>
      <c r="J19" s="850"/>
      <c r="K19" s="850"/>
      <c r="L19" s="850"/>
      <c r="M19" s="850"/>
      <c r="N19" s="850"/>
      <c r="O19" s="850"/>
    </row>
    <row r="20" spans="1:16" s="822" customFormat="1" ht="13.5" customHeight="1">
      <c r="A20" s="2064" t="s">
        <v>565</v>
      </c>
      <c r="B20" s="2064"/>
      <c r="C20" s="2064"/>
      <c r="D20" s="2057"/>
      <c r="E20" s="2062" t="s">
        <v>603</v>
      </c>
      <c r="F20" s="2086" t="s">
        <v>604</v>
      </c>
      <c r="G20" s="2087"/>
      <c r="H20" s="2056" t="s">
        <v>605</v>
      </c>
      <c r="I20" s="2057"/>
      <c r="J20" s="2056" t="s">
        <v>606</v>
      </c>
      <c r="K20" s="2057"/>
      <c r="L20" s="2056" t="s">
        <v>607</v>
      </c>
      <c r="M20" s="2064"/>
      <c r="N20" s="2057"/>
      <c r="O20" s="2056" t="s">
        <v>608</v>
      </c>
    </row>
    <row r="21" spans="1:16" s="822" customFormat="1" ht="13.5" customHeight="1">
      <c r="A21" s="2065"/>
      <c r="B21" s="2065"/>
      <c r="C21" s="2065"/>
      <c r="D21" s="2059"/>
      <c r="E21" s="2063"/>
      <c r="F21" s="2066" t="s">
        <v>609</v>
      </c>
      <c r="G21" s="2067"/>
      <c r="H21" s="2058"/>
      <c r="I21" s="2059"/>
      <c r="J21" s="2058"/>
      <c r="K21" s="2059"/>
      <c r="L21" s="2058"/>
      <c r="M21" s="2065"/>
      <c r="N21" s="2059"/>
      <c r="O21" s="2058"/>
    </row>
    <row r="22" spans="1:16" s="827" customFormat="1" ht="12" customHeight="1">
      <c r="A22" s="2068" t="s">
        <v>535</v>
      </c>
      <c r="B22" s="2068"/>
      <c r="C22" s="2068"/>
      <c r="D22" s="851"/>
      <c r="E22" s="852">
        <v>13556</v>
      </c>
      <c r="F22" s="2085">
        <v>116615</v>
      </c>
      <c r="G22" s="2085"/>
      <c r="H22" s="2085">
        <v>30972</v>
      </c>
      <c r="I22" s="2085"/>
      <c r="J22" s="2085">
        <v>9857</v>
      </c>
      <c r="K22" s="2085"/>
      <c r="L22" s="2085">
        <v>407341</v>
      </c>
      <c r="M22" s="2085"/>
      <c r="N22" s="2085"/>
      <c r="O22" s="853">
        <v>27238</v>
      </c>
    </row>
    <row r="23" spans="1:16" s="827" customFormat="1" ht="12" customHeight="1">
      <c r="A23" s="2071" t="s">
        <v>597</v>
      </c>
      <c r="B23" s="2072"/>
      <c r="C23" s="2072"/>
      <c r="D23" s="851"/>
      <c r="E23" s="837">
        <v>14589</v>
      </c>
      <c r="F23" s="2082">
        <v>102217</v>
      </c>
      <c r="G23" s="2082"/>
      <c r="H23" s="2082">
        <v>35039</v>
      </c>
      <c r="I23" s="2082"/>
      <c r="J23" s="2082">
        <v>7604</v>
      </c>
      <c r="K23" s="2082"/>
      <c r="L23" s="2082">
        <v>414229</v>
      </c>
      <c r="M23" s="2082"/>
      <c r="N23" s="2082"/>
      <c r="O23" s="840">
        <v>20474</v>
      </c>
    </row>
    <row r="24" spans="1:16" s="827" customFormat="1" ht="12" customHeight="1">
      <c r="A24" s="2075" t="s">
        <v>598</v>
      </c>
      <c r="B24" s="2075"/>
      <c r="C24" s="2075"/>
      <c r="D24" s="851"/>
      <c r="E24" s="837">
        <v>15234</v>
      </c>
      <c r="F24" s="2082">
        <v>104805</v>
      </c>
      <c r="G24" s="2082"/>
      <c r="H24" s="2082">
        <v>31754</v>
      </c>
      <c r="I24" s="2082"/>
      <c r="J24" s="2082">
        <v>5763</v>
      </c>
      <c r="K24" s="2082"/>
      <c r="L24" s="2082">
        <v>329915</v>
      </c>
      <c r="M24" s="2082"/>
      <c r="N24" s="2082"/>
      <c r="O24" s="840">
        <v>20276</v>
      </c>
    </row>
    <row r="25" spans="1:16" s="832" customFormat="1" ht="12" customHeight="1">
      <c r="A25" s="2071" t="s">
        <v>610</v>
      </c>
      <c r="B25" s="2075"/>
      <c r="C25" s="2075"/>
      <c r="D25" s="854"/>
      <c r="E25" s="837">
        <v>7372</v>
      </c>
      <c r="F25" s="2082">
        <v>71347</v>
      </c>
      <c r="G25" s="2082"/>
      <c r="H25" s="2082">
        <v>8433</v>
      </c>
      <c r="I25" s="2082"/>
      <c r="J25" s="2082">
        <v>4503</v>
      </c>
      <c r="K25" s="2082"/>
      <c r="L25" s="2082">
        <v>152645</v>
      </c>
      <c r="M25" s="2082"/>
      <c r="N25" s="2082"/>
      <c r="O25" s="840">
        <v>19037</v>
      </c>
    </row>
    <row r="26" spans="1:16" s="832" customFormat="1" ht="12" customHeight="1">
      <c r="A26" s="2076" t="s">
        <v>600</v>
      </c>
      <c r="B26" s="2077"/>
      <c r="C26" s="2077"/>
      <c r="D26" s="854"/>
      <c r="E26" s="855">
        <f>SUM(E28:E35)</f>
        <v>8730</v>
      </c>
      <c r="F26" s="2088">
        <f>SUM(F28:G35)</f>
        <v>71705</v>
      </c>
      <c r="G26" s="2088"/>
      <c r="H26" s="2088">
        <f>SUM(H28:I35)</f>
        <v>11058</v>
      </c>
      <c r="I26" s="2088"/>
      <c r="J26" s="2088">
        <f>SUM(J28:K35)</f>
        <v>3650</v>
      </c>
      <c r="K26" s="2088"/>
      <c r="L26" s="2088">
        <f>SUM(L28:N35)</f>
        <v>254055</v>
      </c>
      <c r="M26" s="2088"/>
      <c r="N26" s="2088"/>
      <c r="O26" s="856">
        <f>SUM(O28:O35)</f>
        <v>16678</v>
      </c>
    </row>
    <row r="27" spans="1:16" s="860" customFormat="1" ht="4.5" customHeight="1">
      <c r="A27" s="834"/>
      <c r="B27" s="834"/>
      <c r="C27" s="835"/>
      <c r="D27" s="857"/>
      <c r="E27" s="858"/>
      <c r="F27" s="859"/>
      <c r="G27" s="859"/>
      <c r="H27" s="859"/>
      <c r="I27" s="859"/>
      <c r="J27" s="859"/>
      <c r="K27" s="859"/>
      <c r="L27" s="859"/>
      <c r="M27" s="859"/>
      <c r="N27" s="859"/>
      <c r="O27" s="859"/>
    </row>
    <row r="28" spans="1:16" s="839" customFormat="1" ht="10.5" customHeight="1">
      <c r="A28" s="2072" t="s">
        <v>580</v>
      </c>
      <c r="B28" s="2072"/>
      <c r="C28" s="2072"/>
      <c r="D28" s="835"/>
      <c r="E28" s="837">
        <v>4189</v>
      </c>
      <c r="F28" s="2082">
        <v>7858</v>
      </c>
      <c r="G28" s="2082"/>
      <c r="H28" s="2082">
        <v>5318</v>
      </c>
      <c r="I28" s="2082"/>
      <c r="J28" s="2082">
        <v>432</v>
      </c>
      <c r="K28" s="2082"/>
      <c r="L28" s="2082">
        <v>46800</v>
      </c>
      <c r="M28" s="2082"/>
      <c r="N28" s="2082"/>
      <c r="O28" s="840">
        <v>2876</v>
      </c>
    </row>
    <row r="29" spans="1:16" s="839" customFormat="1" ht="10.5" customHeight="1">
      <c r="A29" s="2072" t="s">
        <v>581</v>
      </c>
      <c r="B29" s="2072"/>
      <c r="C29" s="2072"/>
      <c r="D29" s="835"/>
      <c r="E29" s="837">
        <v>486</v>
      </c>
      <c r="F29" s="2082">
        <v>16662</v>
      </c>
      <c r="G29" s="2082"/>
      <c r="H29" s="2082">
        <v>1642</v>
      </c>
      <c r="I29" s="2082"/>
      <c r="J29" s="2082">
        <v>1658</v>
      </c>
      <c r="K29" s="2082"/>
      <c r="L29" s="2082">
        <v>16059</v>
      </c>
      <c r="M29" s="2082"/>
      <c r="N29" s="2082"/>
      <c r="O29" s="840">
        <v>3507</v>
      </c>
    </row>
    <row r="30" spans="1:16" s="839" customFormat="1" ht="10.5" customHeight="1">
      <c r="A30" s="2072" t="s">
        <v>582</v>
      </c>
      <c r="B30" s="2072"/>
      <c r="C30" s="2072"/>
      <c r="D30" s="835"/>
      <c r="E30" s="837">
        <v>1418</v>
      </c>
      <c r="F30" s="2082">
        <v>5295</v>
      </c>
      <c r="G30" s="2082"/>
      <c r="H30" s="2082">
        <v>626</v>
      </c>
      <c r="I30" s="2082"/>
      <c r="J30" s="2082" t="s">
        <v>558</v>
      </c>
      <c r="K30" s="2082"/>
      <c r="L30" s="2082">
        <v>15714</v>
      </c>
      <c r="M30" s="2082"/>
      <c r="N30" s="2082"/>
      <c r="O30" s="840">
        <v>2376</v>
      </c>
    </row>
    <row r="31" spans="1:16" s="839" customFormat="1" ht="10.5" customHeight="1">
      <c r="A31" s="2072" t="s">
        <v>583</v>
      </c>
      <c r="B31" s="2072"/>
      <c r="C31" s="2072"/>
      <c r="D31" s="835"/>
      <c r="E31" s="837">
        <v>1902</v>
      </c>
      <c r="F31" s="2082">
        <v>4442</v>
      </c>
      <c r="G31" s="2082"/>
      <c r="H31" s="2082">
        <v>1829</v>
      </c>
      <c r="I31" s="2082"/>
      <c r="J31" s="2082">
        <v>34</v>
      </c>
      <c r="K31" s="2082"/>
      <c r="L31" s="2082">
        <v>124158</v>
      </c>
      <c r="M31" s="2082"/>
      <c r="N31" s="2082"/>
      <c r="O31" s="840">
        <v>1820</v>
      </c>
    </row>
    <row r="32" spans="1:16" s="839" customFormat="1" ht="10.5" customHeight="1">
      <c r="A32" s="2072" t="s">
        <v>584</v>
      </c>
      <c r="B32" s="2072"/>
      <c r="C32" s="2072"/>
      <c r="D32" s="835"/>
      <c r="E32" s="837">
        <v>42</v>
      </c>
      <c r="F32" s="2082">
        <v>7946</v>
      </c>
      <c r="G32" s="2082"/>
      <c r="H32" s="2082">
        <v>90</v>
      </c>
      <c r="I32" s="2082"/>
      <c r="J32" s="2082">
        <v>409</v>
      </c>
      <c r="K32" s="2082"/>
      <c r="L32" s="2082">
        <v>15964</v>
      </c>
      <c r="M32" s="2082"/>
      <c r="N32" s="2082"/>
      <c r="O32" s="840">
        <v>1402</v>
      </c>
    </row>
    <row r="33" spans="1:15" s="827" customFormat="1" ht="10.5" customHeight="1">
      <c r="A33" s="2072" t="s">
        <v>585</v>
      </c>
      <c r="B33" s="2072"/>
      <c r="C33" s="2072"/>
      <c r="D33" s="824"/>
      <c r="E33" s="837">
        <v>336</v>
      </c>
      <c r="F33" s="2081">
        <v>15703</v>
      </c>
      <c r="G33" s="2081"/>
      <c r="H33" s="2081">
        <v>758</v>
      </c>
      <c r="I33" s="2081"/>
      <c r="J33" s="2081">
        <v>1011</v>
      </c>
      <c r="K33" s="2081"/>
      <c r="L33" s="2081">
        <v>10745</v>
      </c>
      <c r="M33" s="2081"/>
      <c r="N33" s="2081"/>
      <c r="O33" s="838">
        <v>1855</v>
      </c>
    </row>
    <row r="34" spans="1:15" s="839" customFormat="1" ht="10.5" customHeight="1">
      <c r="A34" s="2072" t="s">
        <v>601</v>
      </c>
      <c r="B34" s="2072"/>
      <c r="C34" s="2072"/>
      <c r="D34" s="836"/>
      <c r="E34" s="837">
        <v>159</v>
      </c>
      <c r="F34" s="2081">
        <v>1310</v>
      </c>
      <c r="G34" s="2081"/>
      <c r="H34" s="2081">
        <v>0</v>
      </c>
      <c r="I34" s="2081"/>
      <c r="J34" s="2081">
        <v>23</v>
      </c>
      <c r="K34" s="2081"/>
      <c r="L34" s="2081">
        <v>5888</v>
      </c>
      <c r="M34" s="2081"/>
      <c r="N34" s="2081"/>
      <c r="O34" s="838">
        <v>1281</v>
      </c>
    </row>
    <row r="35" spans="1:15" s="822" customFormat="1" ht="10.5" customHeight="1">
      <c r="A35" s="2072" t="s">
        <v>602</v>
      </c>
      <c r="B35" s="2072"/>
      <c r="C35" s="2072"/>
      <c r="E35" s="837">
        <v>198</v>
      </c>
      <c r="F35" s="2084">
        <v>12489</v>
      </c>
      <c r="G35" s="2084"/>
      <c r="H35" s="2082">
        <v>795</v>
      </c>
      <c r="I35" s="2082"/>
      <c r="J35" s="2082">
        <v>83</v>
      </c>
      <c r="K35" s="2082"/>
      <c r="L35" s="2084">
        <v>18727</v>
      </c>
      <c r="M35" s="2084"/>
      <c r="N35" s="2084"/>
      <c r="O35" s="844">
        <v>1561</v>
      </c>
    </row>
    <row r="36" spans="1:15" s="866" customFormat="1" ht="3" customHeight="1" thickBot="1">
      <c r="A36" s="861"/>
      <c r="B36" s="861"/>
      <c r="C36" s="862"/>
      <c r="D36" s="863"/>
      <c r="E36" s="864"/>
      <c r="F36" s="865"/>
      <c r="G36" s="865"/>
      <c r="H36" s="865"/>
      <c r="I36" s="865"/>
      <c r="J36" s="865"/>
      <c r="K36" s="865"/>
      <c r="L36" s="865"/>
      <c r="M36" s="865"/>
      <c r="N36" s="865"/>
      <c r="O36" s="865"/>
    </row>
    <row r="37" spans="1:15" s="866" customFormat="1" ht="13.5" customHeight="1">
      <c r="A37" s="866" t="s">
        <v>611</v>
      </c>
    </row>
    <row r="38" spans="1:15" s="868" customFormat="1">
      <c r="A38" s="867"/>
      <c r="B38" s="867"/>
    </row>
    <row r="44" spans="1:15">
      <c r="E44" s="869"/>
      <c r="G44" s="869"/>
      <c r="N44" s="869"/>
    </row>
    <row r="45" spans="1:15">
      <c r="L45" s="869"/>
    </row>
  </sheetData>
  <mergeCells count="164">
    <mergeCell ref="A35:C35"/>
    <mergeCell ref="F35:G35"/>
    <mergeCell ref="H35:I35"/>
    <mergeCell ref="J35:K35"/>
    <mergeCell ref="L35:N35"/>
    <mergeCell ref="A33:C33"/>
    <mergeCell ref="F33:G33"/>
    <mergeCell ref="H33:I33"/>
    <mergeCell ref="J33:K33"/>
    <mergeCell ref="L33:N33"/>
    <mergeCell ref="A34:C34"/>
    <mergeCell ref="F34:G34"/>
    <mergeCell ref="H34:I34"/>
    <mergeCell ref="J34:K34"/>
    <mergeCell ref="L34:N34"/>
    <mergeCell ref="A31:C31"/>
    <mergeCell ref="F31:G31"/>
    <mergeCell ref="H31:I31"/>
    <mergeCell ref="J31:K31"/>
    <mergeCell ref="L31:N31"/>
    <mergeCell ref="A32:C32"/>
    <mergeCell ref="F32:G32"/>
    <mergeCell ref="H32:I32"/>
    <mergeCell ref="J32:K32"/>
    <mergeCell ref="L32:N32"/>
    <mergeCell ref="A29:C29"/>
    <mergeCell ref="F29:G29"/>
    <mergeCell ref="H29:I29"/>
    <mergeCell ref="J29:K29"/>
    <mergeCell ref="L29:N29"/>
    <mergeCell ref="A30:C30"/>
    <mergeCell ref="F30:G30"/>
    <mergeCell ref="H30:I30"/>
    <mergeCell ref="J30:K30"/>
    <mergeCell ref="L30:N30"/>
    <mergeCell ref="A26:C26"/>
    <mergeCell ref="F26:G26"/>
    <mergeCell ref="H26:I26"/>
    <mergeCell ref="J26:K26"/>
    <mergeCell ref="L26:N26"/>
    <mergeCell ref="A28:C28"/>
    <mergeCell ref="F28:G28"/>
    <mergeCell ref="H28:I28"/>
    <mergeCell ref="J28:K28"/>
    <mergeCell ref="L28:N28"/>
    <mergeCell ref="A24:C24"/>
    <mergeCell ref="F24:G24"/>
    <mergeCell ref="H24:I24"/>
    <mergeCell ref="J24:K24"/>
    <mergeCell ref="L24:N24"/>
    <mergeCell ref="A25:C25"/>
    <mergeCell ref="F25:G25"/>
    <mergeCell ref="H25:I25"/>
    <mergeCell ref="J25:K25"/>
    <mergeCell ref="L25:N25"/>
    <mergeCell ref="A22:C22"/>
    <mergeCell ref="F22:G22"/>
    <mergeCell ref="H22:I22"/>
    <mergeCell ref="J22:K22"/>
    <mergeCell ref="L22:N22"/>
    <mergeCell ref="A20:D21"/>
    <mergeCell ref="E20:E21"/>
    <mergeCell ref="F20:G20"/>
    <mergeCell ref="A23:C23"/>
    <mergeCell ref="F23:G23"/>
    <mergeCell ref="H23:I23"/>
    <mergeCell ref="J23:K23"/>
    <mergeCell ref="L23:N23"/>
    <mergeCell ref="H20:I21"/>
    <mergeCell ref="J20:K21"/>
    <mergeCell ref="L20:N21"/>
    <mergeCell ref="A18:C18"/>
    <mergeCell ref="E18:F18"/>
    <mergeCell ref="G18:H18"/>
    <mergeCell ref="I18:J18"/>
    <mergeCell ref="K18:L18"/>
    <mergeCell ref="N18:O18"/>
    <mergeCell ref="O20:O21"/>
    <mergeCell ref="F21:G21"/>
    <mergeCell ref="A16:C16"/>
    <mergeCell ref="E16:F16"/>
    <mergeCell ref="G16:H16"/>
    <mergeCell ref="I16:J16"/>
    <mergeCell ref="K16:L16"/>
    <mergeCell ref="N16:O16"/>
    <mergeCell ref="A17:C17"/>
    <mergeCell ref="E17:F17"/>
    <mergeCell ref="G17:H17"/>
    <mergeCell ref="I17:J17"/>
    <mergeCell ref="K17:L17"/>
    <mergeCell ref="N17:O17"/>
    <mergeCell ref="A14:C14"/>
    <mergeCell ref="E14:F14"/>
    <mergeCell ref="G14:H14"/>
    <mergeCell ref="I14:J14"/>
    <mergeCell ref="K14:L14"/>
    <mergeCell ref="N14:O14"/>
    <mergeCell ref="A15:C15"/>
    <mergeCell ref="E15:F15"/>
    <mergeCell ref="G15:H15"/>
    <mergeCell ref="I15:J15"/>
    <mergeCell ref="K15:L15"/>
    <mergeCell ref="N15:O15"/>
    <mergeCell ref="A12:C12"/>
    <mergeCell ref="E12:F12"/>
    <mergeCell ref="G12:H12"/>
    <mergeCell ref="I12:J12"/>
    <mergeCell ref="K12:L12"/>
    <mergeCell ref="N12:O12"/>
    <mergeCell ref="A13:C13"/>
    <mergeCell ref="E13:F13"/>
    <mergeCell ref="G13:H13"/>
    <mergeCell ref="I13:J13"/>
    <mergeCell ref="K13:L13"/>
    <mergeCell ref="N13:O13"/>
    <mergeCell ref="E10:F10"/>
    <mergeCell ref="G10:H10"/>
    <mergeCell ref="I10:J10"/>
    <mergeCell ref="K10:L10"/>
    <mergeCell ref="N10:O10"/>
    <mergeCell ref="A11:C11"/>
    <mergeCell ref="E11:F11"/>
    <mergeCell ref="G11:H11"/>
    <mergeCell ref="I11:J11"/>
    <mergeCell ref="K11:L11"/>
    <mergeCell ref="N11:O11"/>
    <mergeCell ref="A8:C8"/>
    <mergeCell ref="E8:F8"/>
    <mergeCell ref="G8:H8"/>
    <mergeCell ref="I8:J8"/>
    <mergeCell ref="K8:L8"/>
    <mergeCell ref="N8:O8"/>
    <mergeCell ref="A9:C9"/>
    <mergeCell ref="E9:F9"/>
    <mergeCell ref="G9:H9"/>
    <mergeCell ref="I9:J9"/>
    <mergeCell ref="K9:L9"/>
    <mergeCell ref="N9:O9"/>
    <mergeCell ref="A6:C6"/>
    <mergeCell ref="E6:F6"/>
    <mergeCell ref="G6:H6"/>
    <mergeCell ref="I6:J6"/>
    <mergeCell ref="K6:L6"/>
    <mergeCell ref="N6:O6"/>
    <mergeCell ref="A7:C7"/>
    <mergeCell ref="E7:F7"/>
    <mergeCell ref="G7:H7"/>
    <mergeCell ref="I7:J7"/>
    <mergeCell ref="K7:L7"/>
    <mergeCell ref="N7:O7"/>
    <mergeCell ref="G3:H4"/>
    <mergeCell ref="I3:J3"/>
    <mergeCell ref="K3:L4"/>
    <mergeCell ref="M3:M4"/>
    <mergeCell ref="N3:O4"/>
    <mergeCell ref="I4:J4"/>
    <mergeCell ref="A5:C5"/>
    <mergeCell ref="E5:F5"/>
    <mergeCell ref="G5:H5"/>
    <mergeCell ref="I5:J5"/>
    <mergeCell ref="K5:L5"/>
    <mergeCell ref="N5:O5"/>
    <mergeCell ref="A3:C4"/>
    <mergeCell ref="E3:F4"/>
  </mergeCells>
  <phoneticPr fontId="20"/>
  <conditionalFormatting sqref="M6:N6 K6 E6 G6 I6">
    <cfRule type="containsBlanks" dxfId="177" priority="99" stopIfTrue="1">
      <formula>LEN(TRIM(E6))=0</formula>
    </cfRule>
  </conditionalFormatting>
  <conditionalFormatting sqref="M7:N7 K7 E7 G7 I7">
    <cfRule type="containsBlanks" dxfId="176" priority="98" stopIfTrue="1">
      <formula>LEN(TRIM(E7))=0</formula>
    </cfRule>
  </conditionalFormatting>
  <conditionalFormatting sqref="E24:F24 L24:O24 H24 J24">
    <cfRule type="containsBlanks" dxfId="175" priority="97" stopIfTrue="1">
      <formula>LEN(TRIM(E24))=0</formula>
    </cfRule>
  </conditionalFormatting>
  <conditionalFormatting sqref="E23:F23 L23:O23 H23 J23">
    <cfRule type="containsBlanks" dxfId="174" priority="96" stopIfTrue="1">
      <formula>LEN(TRIM(E23))=0</formula>
    </cfRule>
  </conditionalFormatting>
  <conditionalFormatting sqref="M9:N9 K9 E9 G9 I9">
    <cfRule type="containsBlanks" dxfId="173" priority="95" stopIfTrue="1">
      <formula>LEN(TRIM(E9))=0</formula>
    </cfRule>
  </conditionalFormatting>
  <conditionalFormatting sqref="E26:F26 L26:O26 H26 J26">
    <cfRule type="containsBlanks" dxfId="172" priority="94" stopIfTrue="1">
      <formula>LEN(TRIM(E26))=0</formula>
    </cfRule>
  </conditionalFormatting>
  <conditionalFormatting sqref="E8">
    <cfRule type="containsBlanks" dxfId="171" priority="93" stopIfTrue="1">
      <formula>LEN(TRIM(E8))=0</formula>
    </cfRule>
  </conditionalFormatting>
  <conditionalFormatting sqref="G8 I8 K8 M8">
    <cfRule type="containsBlanks" dxfId="170" priority="92" stopIfTrue="1">
      <formula>LEN(TRIM(G8))=0</formula>
    </cfRule>
  </conditionalFormatting>
  <conditionalFormatting sqref="N8">
    <cfRule type="containsBlanks" dxfId="169" priority="91" stopIfTrue="1">
      <formula>LEN(TRIM(N8))=0</formula>
    </cfRule>
  </conditionalFormatting>
  <conditionalFormatting sqref="E25">
    <cfRule type="containsBlanks" dxfId="168" priority="90" stopIfTrue="1">
      <formula>LEN(TRIM(E25))=0</formula>
    </cfRule>
  </conditionalFormatting>
  <conditionalFormatting sqref="F25">
    <cfRule type="containsBlanks" dxfId="167" priority="89" stopIfTrue="1">
      <formula>LEN(TRIM(F25))=0</formula>
    </cfRule>
  </conditionalFormatting>
  <conditionalFormatting sqref="H25">
    <cfRule type="containsBlanks" dxfId="166" priority="88" stopIfTrue="1">
      <formula>LEN(TRIM(H25))=0</formula>
    </cfRule>
  </conditionalFormatting>
  <conditionalFormatting sqref="J25">
    <cfRule type="containsBlanks" dxfId="165" priority="87" stopIfTrue="1">
      <formula>LEN(TRIM(J25))=0</formula>
    </cfRule>
  </conditionalFormatting>
  <conditionalFormatting sqref="L25:N25">
    <cfRule type="containsBlanks" dxfId="164" priority="86" stopIfTrue="1">
      <formula>LEN(TRIM(L25))=0</formula>
    </cfRule>
  </conditionalFormatting>
  <conditionalFormatting sqref="O25">
    <cfRule type="containsBlanks" dxfId="163" priority="85" stopIfTrue="1">
      <formula>LEN(TRIM(O25))=0</formula>
    </cfRule>
  </conditionalFormatting>
  <conditionalFormatting sqref="E12">
    <cfRule type="containsBlanks" dxfId="162" priority="84" stopIfTrue="1">
      <formula>LEN(TRIM(E12))=0</formula>
    </cfRule>
  </conditionalFormatting>
  <conditionalFormatting sqref="G12:H12">
    <cfRule type="containsBlanks" dxfId="161" priority="83" stopIfTrue="1">
      <formula>LEN(TRIM(G12))=0</formula>
    </cfRule>
  </conditionalFormatting>
  <conditionalFormatting sqref="I12:J12">
    <cfRule type="containsBlanks" dxfId="160" priority="82" stopIfTrue="1">
      <formula>LEN(TRIM(I12))=0</formula>
    </cfRule>
  </conditionalFormatting>
  <conditionalFormatting sqref="K12:L12">
    <cfRule type="containsBlanks" dxfId="159" priority="81" stopIfTrue="1">
      <formula>LEN(TRIM(K12))=0</formula>
    </cfRule>
  </conditionalFormatting>
  <conditionalFormatting sqref="M12">
    <cfRule type="containsBlanks" dxfId="158" priority="80" stopIfTrue="1">
      <formula>LEN(TRIM(M12))=0</formula>
    </cfRule>
  </conditionalFormatting>
  <conditionalFormatting sqref="N12:O12">
    <cfRule type="containsBlanks" dxfId="157" priority="79" stopIfTrue="1">
      <formula>LEN(TRIM(N12))=0</formula>
    </cfRule>
  </conditionalFormatting>
  <conditionalFormatting sqref="E29">
    <cfRule type="containsBlanks" dxfId="156" priority="78" stopIfTrue="1">
      <formula>LEN(TRIM(E29))=0</formula>
    </cfRule>
  </conditionalFormatting>
  <conditionalFormatting sqref="F29:G29">
    <cfRule type="containsBlanks" dxfId="155" priority="77" stopIfTrue="1">
      <formula>LEN(TRIM(F29))=0</formula>
    </cfRule>
  </conditionalFormatting>
  <conditionalFormatting sqref="H29:I29">
    <cfRule type="containsBlanks" dxfId="154" priority="76" stopIfTrue="1">
      <formula>LEN(TRIM(H29))=0</formula>
    </cfRule>
  </conditionalFormatting>
  <conditionalFormatting sqref="J29:K29">
    <cfRule type="containsBlanks" dxfId="153" priority="75" stopIfTrue="1">
      <formula>LEN(TRIM(J29))=0</formula>
    </cfRule>
  </conditionalFormatting>
  <conditionalFormatting sqref="L29:N29">
    <cfRule type="containsBlanks" dxfId="152" priority="74" stopIfTrue="1">
      <formula>LEN(TRIM(L29))=0</formula>
    </cfRule>
  </conditionalFormatting>
  <conditionalFormatting sqref="O29">
    <cfRule type="containsBlanks" dxfId="151" priority="73" stopIfTrue="1">
      <formula>LEN(TRIM(O29))=0</formula>
    </cfRule>
  </conditionalFormatting>
  <conditionalFormatting sqref="E14">
    <cfRule type="containsBlanks" dxfId="150" priority="72" stopIfTrue="1">
      <formula>LEN(TRIM(E14))=0</formula>
    </cfRule>
  </conditionalFormatting>
  <conditionalFormatting sqref="G14:H14">
    <cfRule type="containsBlanks" dxfId="149" priority="71" stopIfTrue="1">
      <formula>LEN(TRIM(G14))=0</formula>
    </cfRule>
  </conditionalFormatting>
  <conditionalFormatting sqref="I14:J14">
    <cfRule type="containsBlanks" dxfId="148" priority="70" stopIfTrue="1">
      <formula>LEN(TRIM(I14))=0</formula>
    </cfRule>
  </conditionalFormatting>
  <conditionalFormatting sqref="K14:L14">
    <cfRule type="containsBlanks" dxfId="147" priority="69" stopIfTrue="1">
      <formula>LEN(TRIM(K14))=0</formula>
    </cfRule>
  </conditionalFormatting>
  <conditionalFormatting sqref="M14">
    <cfRule type="containsBlanks" dxfId="146" priority="68" stopIfTrue="1">
      <formula>LEN(TRIM(M14))=0</formula>
    </cfRule>
  </conditionalFormatting>
  <conditionalFormatting sqref="N14:O14">
    <cfRule type="containsBlanks" dxfId="145" priority="67" stopIfTrue="1">
      <formula>LEN(TRIM(N14))=0</formula>
    </cfRule>
  </conditionalFormatting>
  <conditionalFormatting sqref="E31">
    <cfRule type="containsBlanks" dxfId="144" priority="66" stopIfTrue="1">
      <formula>LEN(TRIM(E31))=0</formula>
    </cfRule>
  </conditionalFormatting>
  <conditionalFormatting sqref="F31:G31">
    <cfRule type="containsBlanks" dxfId="143" priority="65" stopIfTrue="1">
      <formula>LEN(TRIM(F31))=0</formula>
    </cfRule>
  </conditionalFormatting>
  <conditionalFormatting sqref="H31:I31">
    <cfRule type="containsBlanks" dxfId="142" priority="64" stopIfTrue="1">
      <formula>LEN(TRIM(H31))=0</formula>
    </cfRule>
  </conditionalFormatting>
  <conditionalFormatting sqref="J31:K31">
    <cfRule type="containsBlanks" dxfId="141" priority="63" stopIfTrue="1">
      <formula>LEN(TRIM(J31))=0</formula>
    </cfRule>
  </conditionalFormatting>
  <conditionalFormatting sqref="L31:N31">
    <cfRule type="containsBlanks" dxfId="140" priority="62" stopIfTrue="1">
      <formula>LEN(TRIM(L31))=0</formula>
    </cfRule>
  </conditionalFormatting>
  <conditionalFormatting sqref="O31">
    <cfRule type="containsBlanks" dxfId="139" priority="61" stopIfTrue="1">
      <formula>LEN(TRIM(O31))=0</formula>
    </cfRule>
  </conditionalFormatting>
  <conditionalFormatting sqref="E16:E17">
    <cfRule type="containsBlanks" dxfId="138" priority="60" stopIfTrue="1">
      <formula>LEN(TRIM(E16))=0</formula>
    </cfRule>
  </conditionalFormatting>
  <conditionalFormatting sqref="G16:H17">
    <cfRule type="containsBlanks" dxfId="137" priority="59" stopIfTrue="1">
      <formula>LEN(TRIM(G16))=0</formula>
    </cfRule>
  </conditionalFormatting>
  <conditionalFormatting sqref="I16:J17">
    <cfRule type="containsBlanks" dxfId="136" priority="58" stopIfTrue="1">
      <formula>LEN(TRIM(I16))=0</formula>
    </cfRule>
  </conditionalFormatting>
  <conditionalFormatting sqref="K16:L17">
    <cfRule type="containsBlanks" dxfId="135" priority="57" stopIfTrue="1">
      <formula>LEN(TRIM(K16))=0</formula>
    </cfRule>
  </conditionalFormatting>
  <conditionalFormatting sqref="M16:M17">
    <cfRule type="containsBlanks" dxfId="134" priority="56" stopIfTrue="1">
      <formula>LEN(TRIM(M16))=0</formula>
    </cfRule>
  </conditionalFormatting>
  <conditionalFormatting sqref="N16:O17">
    <cfRule type="containsBlanks" dxfId="133" priority="55" stopIfTrue="1">
      <formula>LEN(TRIM(N16))=0</formula>
    </cfRule>
  </conditionalFormatting>
  <conditionalFormatting sqref="E33:E34">
    <cfRule type="containsBlanks" dxfId="132" priority="54" stopIfTrue="1">
      <formula>LEN(TRIM(E33))=0</formula>
    </cfRule>
  </conditionalFormatting>
  <conditionalFormatting sqref="F33:G34">
    <cfRule type="containsBlanks" dxfId="131" priority="53" stopIfTrue="1">
      <formula>LEN(TRIM(F33))=0</formula>
    </cfRule>
  </conditionalFormatting>
  <conditionalFormatting sqref="H33:I34">
    <cfRule type="containsBlanks" dxfId="130" priority="52" stopIfTrue="1">
      <formula>LEN(TRIM(H33))=0</formula>
    </cfRule>
  </conditionalFormatting>
  <conditionalFormatting sqref="J33:K34">
    <cfRule type="containsBlanks" dxfId="129" priority="51" stopIfTrue="1">
      <formula>LEN(TRIM(J33))=0</formula>
    </cfRule>
  </conditionalFormatting>
  <conditionalFormatting sqref="L33:N34">
    <cfRule type="containsBlanks" dxfId="128" priority="50" stopIfTrue="1">
      <formula>LEN(TRIM(L33))=0</formula>
    </cfRule>
  </conditionalFormatting>
  <conditionalFormatting sqref="O33:O34">
    <cfRule type="containsBlanks" dxfId="127" priority="49" stopIfTrue="1">
      <formula>LEN(TRIM(O33))=0</formula>
    </cfRule>
  </conditionalFormatting>
  <conditionalFormatting sqref="E11">
    <cfRule type="containsBlanks" dxfId="126" priority="48" stopIfTrue="1">
      <formula>LEN(TRIM(E11))=0</formula>
    </cfRule>
  </conditionalFormatting>
  <conditionalFormatting sqref="G11:H11">
    <cfRule type="containsBlanks" dxfId="125" priority="47" stopIfTrue="1">
      <formula>LEN(TRIM(G11))=0</formula>
    </cfRule>
  </conditionalFormatting>
  <conditionalFormatting sqref="I11:J11">
    <cfRule type="containsBlanks" dxfId="124" priority="46" stopIfTrue="1">
      <formula>LEN(TRIM(I11))=0</formula>
    </cfRule>
  </conditionalFormatting>
  <conditionalFormatting sqref="K11:L11">
    <cfRule type="containsBlanks" dxfId="123" priority="45" stopIfTrue="1">
      <formula>LEN(TRIM(K11))=0</formula>
    </cfRule>
  </conditionalFormatting>
  <conditionalFormatting sqref="M11">
    <cfRule type="containsBlanks" dxfId="122" priority="44" stopIfTrue="1">
      <formula>LEN(TRIM(M11))=0</formula>
    </cfRule>
  </conditionalFormatting>
  <conditionalFormatting sqref="N11:O11">
    <cfRule type="containsBlanks" dxfId="121" priority="43" stopIfTrue="1">
      <formula>LEN(TRIM(N11))=0</formula>
    </cfRule>
  </conditionalFormatting>
  <conditionalFormatting sqref="E28">
    <cfRule type="containsBlanks" dxfId="120" priority="42" stopIfTrue="1">
      <formula>LEN(TRIM(E28))=0</formula>
    </cfRule>
  </conditionalFormatting>
  <conditionalFormatting sqref="F28:G28">
    <cfRule type="containsBlanks" dxfId="119" priority="41" stopIfTrue="1">
      <formula>LEN(TRIM(F28))=0</formula>
    </cfRule>
  </conditionalFormatting>
  <conditionalFormatting sqref="H28:I28">
    <cfRule type="containsBlanks" dxfId="118" priority="40" stopIfTrue="1">
      <formula>LEN(TRIM(H28))=0</formula>
    </cfRule>
  </conditionalFormatting>
  <conditionalFormatting sqref="J28:K28">
    <cfRule type="containsBlanks" dxfId="117" priority="39" stopIfTrue="1">
      <formula>LEN(TRIM(J28))=0</formula>
    </cfRule>
  </conditionalFormatting>
  <conditionalFormatting sqref="L28:N28">
    <cfRule type="containsBlanks" dxfId="116" priority="38" stopIfTrue="1">
      <formula>LEN(TRIM(L28))=0</formula>
    </cfRule>
  </conditionalFormatting>
  <conditionalFormatting sqref="O28">
    <cfRule type="containsBlanks" dxfId="115" priority="37" stopIfTrue="1">
      <formula>LEN(TRIM(O28))=0</formula>
    </cfRule>
  </conditionalFormatting>
  <conditionalFormatting sqref="E15">
    <cfRule type="containsBlanks" dxfId="114" priority="36" stopIfTrue="1">
      <formula>LEN(TRIM(E15))=0</formula>
    </cfRule>
  </conditionalFormatting>
  <conditionalFormatting sqref="G15:H15">
    <cfRule type="containsBlanks" dxfId="113" priority="35" stopIfTrue="1">
      <formula>LEN(TRIM(G15))=0</formula>
    </cfRule>
  </conditionalFormatting>
  <conditionalFormatting sqref="I15:J15">
    <cfRule type="containsBlanks" dxfId="112" priority="34" stopIfTrue="1">
      <formula>LEN(TRIM(I15))=0</formula>
    </cfRule>
  </conditionalFormatting>
  <conditionalFormatting sqref="K15:L15">
    <cfRule type="containsBlanks" dxfId="111" priority="33" stopIfTrue="1">
      <formula>LEN(TRIM(K15))=0</formula>
    </cfRule>
  </conditionalFormatting>
  <conditionalFormatting sqref="M15">
    <cfRule type="containsBlanks" dxfId="110" priority="32" stopIfTrue="1">
      <formula>LEN(TRIM(M15))=0</formula>
    </cfRule>
  </conditionalFormatting>
  <conditionalFormatting sqref="N15:O15">
    <cfRule type="containsBlanks" dxfId="109" priority="31" stopIfTrue="1">
      <formula>LEN(TRIM(N15))=0</formula>
    </cfRule>
  </conditionalFormatting>
  <conditionalFormatting sqref="E32">
    <cfRule type="containsBlanks" dxfId="108" priority="30" stopIfTrue="1">
      <formula>LEN(TRIM(E32))=0</formula>
    </cfRule>
  </conditionalFormatting>
  <conditionalFormatting sqref="F32:G32">
    <cfRule type="containsBlanks" dxfId="107" priority="29" stopIfTrue="1">
      <formula>LEN(TRIM(F32))=0</formula>
    </cfRule>
  </conditionalFormatting>
  <conditionalFormatting sqref="H32:I32">
    <cfRule type="containsBlanks" dxfId="106" priority="28" stopIfTrue="1">
      <formula>LEN(TRIM(H32))=0</formula>
    </cfRule>
  </conditionalFormatting>
  <conditionalFormatting sqref="J32:K32">
    <cfRule type="containsBlanks" dxfId="105" priority="27" stopIfTrue="1">
      <formula>LEN(TRIM(J32))=0</formula>
    </cfRule>
  </conditionalFormatting>
  <conditionalFormatting sqref="L32:N32">
    <cfRule type="containsBlanks" dxfId="104" priority="26" stopIfTrue="1">
      <formula>LEN(TRIM(L32))=0</formula>
    </cfRule>
  </conditionalFormatting>
  <conditionalFormatting sqref="O32">
    <cfRule type="containsBlanks" dxfId="103" priority="25" stopIfTrue="1">
      <formula>LEN(TRIM(O32))=0</formula>
    </cfRule>
  </conditionalFormatting>
  <conditionalFormatting sqref="E18">
    <cfRule type="containsBlanks" dxfId="102" priority="24" stopIfTrue="1">
      <formula>LEN(TRIM(E18))=0</formula>
    </cfRule>
  </conditionalFormatting>
  <conditionalFormatting sqref="G18:H18">
    <cfRule type="containsBlanks" dxfId="101" priority="23" stopIfTrue="1">
      <formula>LEN(TRIM(G18))=0</formula>
    </cfRule>
  </conditionalFormatting>
  <conditionalFormatting sqref="I18:J18">
    <cfRule type="containsBlanks" dxfId="100" priority="22" stopIfTrue="1">
      <formula>LEN(TRIM(I18))=0</formula>
    </cfRule>
  </conditionalFormatting>
  <conditionalFormatting sqref="K18:L18">
    <cfRule type="containsBlanks" dxfId="99" priority="21" stopIfTrue="1">
      <formula>LEN(TRIM(K18))=0</formula>
    </cfRule>
  </conditionalFormatting>
  <conditionalFormatting sqref="M18">
    <cfRule type="containsBlanks" dxfId="98" priority="20" stopIfTrue="1">
      <formula>LEN(TRIM(M18))=0</formula>
    </cfRule>
  </conditionalFormatting>
  <conditionalFormatting sqref="N18:O18">
    <cfRule type="containsBlanks" dxfId="97" priority="19" stopIfTrue="1">
      <formula>LEN(TRIM(N18))=0</formula>
    </cfRule>
  </conditionalFormatting>
  <conditionalFormatting sqref="E35">
    <cfRule type="containsBlanks" dxfId="96" priority="18" stopIfTrue="1">
      <formula>LEN(TRIM(E35))=0</formula>
    </cfRule>
  </conditionalFormatting>
  <conditionalFormatting sqref="F35:G35">
    <cfRule type="containsBlanks" dxfId="95" priority="17" stopIfTrue="1">
      <formula>LEN(TRIM(F35))=0</formula>
    </cfRule>
  </conditionalFormatting>
  <conditionalFormatting sqref="H35:I35">
    <cfRule type="containsBlanks" dxfId="94" priority="16" stopIfTrue="1">
      <formula>LEN(TRIM(H35))=0</formula>
    </cfRule>
  </conditionalFormatting>
  <conditionalFormatting sqref="J35:K35">
    <cfRule type="containsBlanks" dxfId="93" priority="15" stopIfTrue="1">
      <formula>LEN(TRIM(J35))=0</formula>
    </cfRule>
  </conditionalFormatting>
  <conditionalFormatting sqref="L35:N35">
    <cfRule type="containsBlanks" dxfId="92" priority="14" stopIfTrue="1">
      <formula>LEN(TRIM(L35))=0</formula>
    </cfRule>
  </conditionalFormatting>
  <conditionalFormatting sqref="O35">
    <cfRule type="containsBlanks" dxfId="91" priority="13" stopIfTrue="1">
      <formula>LEN(TRIM(O35))=0</formula>
    </cfRule>
  </conditionalFormatting>
  <conditionalFormatting sqref="E13">
    <cfRule type="containsBlanks" dxfId="90" priority="12" stopIfTrue="1">
      <formula>LEN(TRIM(E13))=0</formula>
    </cfRule>
  </conditionalFormatting>
  <conditionalFormatting sqref="G13:H13">
    <cfRule type="containsBlanks" dxfId="89" priority="11" stopIfTrue="1">
      <formula>LEN(TRIM(G13))=0</formula>
    </cfRule>
  </conditionalFormatting>
  <conditionalFormatting sqref="I13:J13">
    <cfRule type="containsBlanks" dxfId="88" priority="10" stopIfTrue="1">
      <formula>LEN(TRIM(I13))=0</formula>
    </cfRule>
  </conditionalFormatting>
  <conditionalFormatting sqref="K13:L13">
    <cfRule type="containsBlanks" dxfId="87" priority="9" stopIfTrue="1">
      <formula>LEN(TRIM(K13))=0</formula>
    </cfRule>
  </conditionalFormatting>
  <conditionalFormatting sqref="M13">
    <cfRule type="containsBlanks" dxfId="86" priority="8" stopIfTrue="1">
      <formula>LEN(TRIM(M13))=0</formula>
    </cfRule>
  </conditionalFormatting>
  <conditionalFormatting sqref="N13:O13">
    <cfRule type="containsBlanks" dxfId="85" priority="7" stopIfTrue="1">
      <formula>LEN(TRIM(N13))=0</formula>
    </cfRule>
  </conditionalFormatting>
  <conditionalFormatting sqref="H30:I30">
    <cfRule type="containsBlanks" dxfId="84" priority="4" stopIfTrue="1">
      <formula>LEN(TRIM(H30))=0</formula>
    </cfRule>
  </conditionalFormatting>
  <conditionalFormatting sqref="E30">
    <cfRule type="containsBlanks" dxfId="83" priority="6" stopIfTrue="1">
      <formula>LEN(TRIM(E30))=0</formula>
    </cfRule>
  </conditionalFormatting>
  <conditionalFormatting sqref="F30:G30">
    <cfRule type="containsBlanks" dxfId="82" priority="5" stopIfTrue="1">
      <formula>LEN(TRIM(F30))=0</formula>
    </cfRule>
  </conditionalFormatting>
  <conditionalFormatting sqref="J30:K30">
    <cfRule type="containsBlanks" dxfId="81" priority="3" stopIfTrue="1">
      <formula>LEN(TRIM(J30))=0</formula>
    </cfRule>
  </conditionalFormatting>
  <conditionalFormatting sqref="L30:N30">
    <cfRule type="containsBlanks" dxfId="80" priority="2" stopIfTrue="1">
      <formula>LEN(TRIM(L30))=0</formula>
    </cfRule>
  </conditionalFormatting>
  <conditionalFormatting sqref="O30">
    <cfRule type="containsBlanks" dxfId="79" priority="1" stopIfTrue="1">
      <formula>LEN(TRIM(O30))=0</formula>
    </cfRule>
  </conditionalFormatting>
  <pageMargins left="0.59055118110236227" right="0.59055118110236227" top="0.70866141732283472" bottom="0.39370078740157483" header="0.19685039370078741" footer="0.35433070866141736"/>
  <pageSetup paperSize="9" scale="95" orientation="portrait" horizontalDpi="4294967293"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7"/>
  <sheetViews>
    <sheetView zoomScaleNormal="100" zoomScaleSheetLayoutView="100" workbookViewId="0"/>
  </sheetViews>
  <sheetFormatPr defaultRowHeight="13.5"/>
  <cols>
    <col min="1" max="1" width="12.6640625" style="570" customWidth="1"/>
    <col min="2" max="2" width="1.1640625" style="570" customWidth="1"/>
    <col min="3" max="8" width="11.6640625" style="570" customWidth="1"/>
    <col min="9" max="11" width="11.83203125" style="570" customWidth="1"/>
    <col min="12" max="12" width="9.33203125" style="609"/>
    <col min="13" max="16384" width="9.33203125" style="570"/>
  </cols>
  <sheetData>
    <row r="1" spans="1:12" ht="18" customHeight="1">
      <c r="A1" s="568" t="s">
        <v>612</v>
      </c>
      <c r="D1" s="571"/>
      <c r="E1" s="571"/>
      <c r="F1" s="571"/>
      <c r="G1" s="571"/>
      <c r="H1" s="571"/>
      <c r="I1" s="571"/>
      <c r="J1" s="870"/>
    </row>
    <row r="2" spans="1:12" ht="6.75" customHeight="1"/>
    <row r="3" spans="1:12" s="571" customFormat="1" ht="11.1" customHeight="1">
      <c r="A3" s="574" t="s">
        <v>613</v>
      </c>
    </row>
    <row r="4" spans="1:12" ht="6.75" customHeight="1" thickBot="1"/>
    <row r="5" spans="1:12" s="584" customFormat="1" ht="13.5" customHeight="1">
      <c r="A5" s="1874" t="s">
        <v>565</v>
      </c>
      <c r="B5" s="871"/>
      <c r="C5" s="1865" t="s">
        <v>614</v>
      </c>
      <c r="D5" s="1863"/>
      <c r="E5" s="1863"/>
      <c r="F5" s="1863"/>
      <c r="G5" s="1863"/>
      <c r="H5" s="1887"/>
      <c r="I5" s="1865" t="s">
        <v>615</v>
      </c>
      <c r="J5" s="1863"/>
      <c r="K5" s="1863"/>
      <c r="L5" s="576"/>
    </row>
    <row r="6" spans="1:12" s="584" customFormat="1" ht="12.75" customHeight="1">
      <c r="A6" s="2096"/>
      <c r="B6" s="872"/>
      <c r="C6" s="2092" t="s">
        <v>616</v>
      </c>
      <c r="D6" s="2092" t="s">
        <v>427</v>
      </c>
      <c r="E6" s="2092" t="s">
        <v>428</v>
      </c>
      <c r="F6" s="2089" t="s">
        <v>617</v>
      </c>
      <c r="G6" s="2089" t="s">
        <v>618</v>
      </c>
      <c r="H6" s="2089" t="s">
        <v>619</v>
      </c>
      <c r="I6" s="2092" t="s">
        <v>616</v>
      </c>
      <c r="J6" s="2092" t="s">
        <v>16</v>
      </c>
      <c r="K6" s="2094" t="s">
        <v>17</v>
      </c>
      <c r="L6" s="576"/>
    </row>
    <row r="7" spans="1:12" s="584" customFormat="1" ht="12.75" customHeight="1">
      <c r="A7" s="2096"/>
      <c r="B7" s="874"/>
      <c r="C7" s="2093"/>
      <c r="D7" s="2093"/>
      <c r="E7" s="2093"/>
      <c r="F7" s="2090"/>
      <c r="G7" s="2090"/>
      <c r="H7" s="2090"/>
      <c r="I7" s="2093"/>
      <c r="J7" s="2093"/>
      <c r="K7" s="2095"/>
      <c r="L7" s="576"/>
    </row>
    <row r="8" spans="1:12" s="584" customFormat="1" ht="12.75" customHeight="1">
      <c r="A8" s="2097"/>
      <c r="B8" s="877"/>
      <c r="C8" s="1868"/>
      <c r="D8" s="1868"/>
      <c r="E8" s="1868"/>
      <c r="F8" s="2091"/>
      <c r="G8" s="2091"/>
      <c r="H8" s="2091"/>
      <c r="I8" s="1868"/>
      <c r="J8" s="1868"/>
      <c r="K8" s="1866"/>
      <c r="L8" s="576"/>
    </row>
    <row r="9" spans="1:12" s="584" customFormat="1" ht="3" customHeight="1">
      <c r="A9" s="643"/>
      <c r="B9" s="879"/>
      <c r="C9" s="876"/>
      <c r="D9" s="880"/>
      <c r="E9" s="880"/>
      <c r="F9" s="597"/>
      <c r="G9" s="597"/>
      <c r="H9" s="597"/>
      <c r="I9" s="880"/>
      <c r="J9" s="880"/>
      <c r="K9" s="880"/>
      <c r="L9" s="576"/>
    </row>
    <row r="10" spans="1:12" s="884" customFormat="1" ht="11.45" customHeight="1">
      <c r="A10" s="881" t="s">
        <v>535</v>
      </c>
      <c r="B10" s="882"/>
      <c r="C10" s="591">
        <v>210</v>
      </c>
      <c r="D10" s="883">
        <v>97</v>
      </c>
      <c r="E10" s="883">
        <v>55</v>
      </c>
      <c r="F10" s="883">
        <v>10</v>
      </c>
      <c r="G10" s="883">
        <v>41</v>
      </c>
      <c r="H10" s="883">
        <v>7</v>
      </c>
      <c r="I10" s="883">
        <v>31659</v>
      </c>
      <c r="J10" s="883">
        <v>16719</v>
      </c>
      <c r="K10" s="883">
        <v>14940</v>
      </c>
    </row>
    <row r="11" spans="1:12" s="884" customFormat="1" ht="11.45" customHeight="1">
      <c r="A11" s="885"/>
      <c r="B11" s="886"/>
      <c r="C11" s="887"/>
      <c r="D11" s="888"/>
      <c r="E11" s="888"/>
      <c r="F11" s="888"/>
      <c r="G11" s="888"/>
      <c r="H11" s="888"/>
      <c r="I11" s="889">
        <v>27287</v>
      </c>
      <c r="J11" s="889">
        <v>14483</v>
      </c>
      <c r="K11" s="889">
        <v>12804</v>
      </c>
    </row>
    <row r="12" spans="1:12" s="884" customFormat="1" ht="11.45" customHeight="1">
      <c r="A12" s="881" t="s">
        <v>620</v>
      </c>
      <c r="B12" s="882"/>
      <c r="C12" s="565">
        <v>202</v>
      </c>
      <c r="D12" s="566">
        <v>94</v>
      </c>
      <c r="E12" s="566">
        <v>58</v>
      </c>
      <c r="F12" s="566">
        <v>8</v>
      </c>
      <c r="G12" s="566">
        <v>36</v>
      </c>
      <c r="H12" s="566">
        <v>6</v>
      </c>
      <c r="I12" s="566">
        <v>28144</v>
      </c>
      <c r="J12" s="566">
        <v>14554</v>
      </c>
      <c r="K12" s="566">
        <v>13590</v>
      </c>
    </row>
    <row r="13" spans="1:12" s="884" customFormat="1" ht="11.45" customHeight="1">
      <c r="A13" s="885"/>
      <c r="B13" s="886"/>
      <c r="C13" s="890"/>
      <c r="D13" s="891"/>
      <c r="E13" s="891"/>
      <c r="F13" s="891"/>
      <c r="G13" s="891"/>
      <c r="H13" s="891"/>
      <c r="I13" s="892">
        <v>24149</v>
      </c>
      <c r="J13" s="892">
        <v>12511</v>
      </c>
      <c r="K13" s="892">
        <v>11638</v>
      </c>
    </row>
    <row r="14" spans="1:12" s="884" customFormat="1" ht="11.45" customHeight="1">
      <c r="A14" s="881" t="s">
        <v>598</v>
      </c>
      <c r="B14" s="882"/>
      <c r="C14" s="565">
        <v>195</v>
      </c>
      <c r="D14" s="566">
        <v>81</v>
      </c>
      <c r="E14" s="566">
        <v>55</v>
      </c>
      <c r="F14" s="566">
        <v>2</v>
      </c>
      <c r="G14" s="566">
        <v>46</v>
      </c>
      <c r="H14" s="566">
        <v>11</v>
      </c>
      <c r="I14" s="566">
        <v>27434</v>
      </c>
      <c r="J14" s="566">
        <v>14442</v>
      </c>
      <c r="K14" s="566">
        <v>12992</v>
      </c>
    </row>
    <row r="15" spans="1:12" s="884" customFormat="1" ht="11.45" customHeight="1">
      <c r="A15" s="893"/>
      <c r="B15" s="886"/>
      <c r="C15" s="890"/>
      <c r="D15" s="891"/>
      <c r="E15" s="891"/>
      <c r="F15" s="891"/>
      <c r="G15" s="891"/>
      <c r="H15" s="891"/>
      <c r="I15" s="892">
        <v>23232</v>
      </c>
      <c r="J15" s="892">
        <v>12185</v>
      </c>
      <c r="K15" s="892">
        <v>11047</v>
      </c>
    </row>
    <row r="16" spans="1:12" s="896" customFormat="1" ht="11.45" customHeight="1">
      <c r="A16" s="881" t="s">
        <v>621</v>
      </c>
      <c r="B16" s="894"/>
      <c r="C16" s="565">
        <v>38</v>
      </c>
      <c r="D16" s="566">
        <v>17</v>
      </c>
      <c r="E16" s="566">
        <v>6</v>
      </c>
      <c r="F16" s="895">
        <v>0</v>
      </c>
      <c r="G16" s="566">
        <v>13</v>
      </c>
      <c r="H16" s="566">
        <v>2</v>
      </c>
      <c r="I16" s="566">
        <v>3615</v>
      </c>
      <c r="J16" s="566">
        <v>1917</v>
      </c>
      <c r="K16" s="566">
        <v>1698</v>
      </c>
    </row>
    <row r="17" spans="1:12" s="896" customFormat="1" ht="11.45" customHeight="1">
      <c r="A17" s="893"/>
      <c r="B17" s="897"/>
      <c r="C17" s="898"/>
      <c r="D17" s="899"/>
      <c r="E17" s="899"/>
      <c r="F17" s="899"/>
      <c r="G17" s="899"/>
      <c r="H17" s="899"/>
      <c r="I17" s="892">
        <v>3058</v>
      </c>
      <c r="J17" s="892">
        <v>1648</v>
      </c>
      <c r="K17" s="892">
        <v>1410</v>
      </c>
    </row>
    <row r="18" spans="1:12" s="896" customFormat="1" ht="11.45" customHeight="1">
      <c r="A18" s="900" t="s">
        <v>622</v>
      </c>
      <c r="B18" s="894"/>
      <c r="C18" s="901">
        <v>72</v>
      </c>
      <c r="D18" s="902">
        <v>36</v>
      </c>
      <c r="E18" s="902">
        <v>14</v>
      </c>
      <c r="F18" s="902">
        <v>0</v>
      </c>
      <c r="G18" s="902">
        <v>22</v>
      </c>
      <c r="H18" s="902">
        <v>0</v>
      </c>
      <c r="I18" s="902">
        <v>6193</v>
      </c>
      <c r="J18" s="902">
        <v>3213</v>
      </c>
      <c r="K18" s="902">
        <v>2980</v>
      </c>
    </row>
    <row r="19" spans="1:12" s="896" customFormat="1" ht="11.45" customHeight="1">
      <c r="A19" s="903"/>
      <c r="B19" s="897"/>
      <c r="C19" s="904"/>
      <c r="D19" s="905"/>
      <c r="E19" s="905"/>
      <c r="F19" s="905"/>
      <c r="G19" s="905"/>
      <c r="H19" s="905"/>
      <c r="I19" s="906">
        <v>5171</v>
      </c>
      <c r="J19" s="907">
        <v>2720</v>
      </c>
      <c r="K19" s="906">
        <v>2451</v>
      </c>
    </row>
    <row r="20" spans="1:12" s="576" customFormat="1" ht="3" customHeight="1" thickBot="1">
      <c r="A20" s="608"/>
      <c r="B20" s="908"/>
      <c r="C20" s="909"/>
      <c r="D20" s="908"/>
      <c r="E20" s="908"/>
      <c r="F20" s="908"/>
      <c r="G20" s="908"/>
      <c r="H20" s="908"/>
      <c r="I20" s="910"/>
      <c r="J20" s="910"/>
      <c r="K20" s="910"/>
    </row>
    <row r="21" spans="1:12" s="614" customFormat="1" ht="13.5" customHeight="1">
      <c r="A21" s="614" t="s">
        <v>623</v>
      </c>
    </row>
    <row r="22" spans="1:12" s="584" customFormat="1" ht="11.25">
      <c r="H22" s="911"/>
      <c r="L22" s="576"/>
    </row>
    <row r="27" spans="1:12">
      <c r="E27" s="571"/>
    </row>
  </sheetData>
  <mergeCells count="12">
    <mergeCell ref="H6:H8"/>
    <mergeCell ref="I6:I8"/>
    <mergeCell ref="J6:J8"/>
    <mergeCell ref="K6:K8"/>
    <mergeCell ref="A5:A8"/>
    <mergeCell ref="C5:H5"/>
    <mergeCell ref="I5:K5"/>
    <mergeCell ref="C6:C8"/>
    <mergeCell ref="D6:D8"/>
    <mergeCell ref="E6:E8"/>
    <mergeCell ref="F6:F8"/>
    <mergeCell ref="G6:G8"/>
  </mergeCells>
  <phoneticPr fontId="20"/>
  <conditionalFormatting sqref="C14:K14 C16:K16 I15:K15 I17:K17">
    <cfRule type="containsBlanks" dxfId="78" priority="2" stopIfTrue="1">
      <formula>LEN(TRIM(C14))=0</formula>
    </cfRule>
  </conditionalFormatting>
  <conditionalFormatting sqref="C18:K18 I19:K19">
    <cfRule type="containsBlanks" dxfId="77" priority="1" stopIfTrue="1">
      <formula>LEN(TRIM(C18))=0</formula>
    </cfRule>
  </conditionalFormatting>
  <printOptions horizontalCentered="1"/>
  <pageMargins left="0.39370078740157483" right="0.39370078740157483" top="0.78740157480314965" bottom="0.78740157480314965" header="0.51181102362204722" footer="0.51181102362204722"/>
  <pageSetup paperSize="9" scale="98" orientation="portrait" horizontalDpi="4294967293"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8"/>
  <sheetViews>
    <sheetView zoomScaleNormal="100" zoomScaleSheetLayoutView="100" workbookViewId="0"/>
  </sheetViews>
  <sheetFormatPr defaultRowHeight="13.5"/>
  <cols>
    <col min="1" max="1" width="14.1640625" style="570" customWidth="1"/>
    <col min="2" max="2" width="1.5" style="570" customWidth="1"/>
    <col min="3" max="6" width="25.83203125" style="570" customWidth="1"/>
    <col min="7" max="10" width="13" style="570" customWidth="1"/>
    <col min="11" max="11" width="9.33203125" style="571"/>
    <col min="12" max="16384" width="9.33203125" style="570"/>
  </cols>
  <sheetData>
    <row r="1" spans="1:9" ht="18" customHeight="1">
      <c r="A1" s="568" t="s">
        <v>624</v>
      </c>
      <c r="B1" s="569"/>
      <c r="D1" s="569"/>
      <c r="E1" s="569"/>
      <c r="F1" s="569"/>
      <c r="G1" s="569"/>
      <c r="H1" s="569"/>
      <c r="I1" s="569"/>
    </row>
    <row r="2" spans="1:9" ht="4.5" customHeight="1">
      <c r="A2" s="569"/>
      <c r="B2" s="569"/>
      <c r="D2" s="569"/>
      <c r="E2" s="569"/>
      <c r="F2" s="569"/>
      <c r="G2" s="569"/>
      <c r="H2" s="569"/>
      <c r="I2" s="569"/>
    </row>
    <row r="3" spans="1:9" s="571" customFormat="1" ht="11.1" customHeight="1">
      <c r="A3" s="571" t="s">
        <v>625</v>
      </c>
    </row>
    <row r="4" spans="1:9" ht="4.5" customHeight="1" thickBot="1"/>
    <row r="5" spans="1:9" s="584" customFormat="1" ht="13.5" customHeight="1">
      <c r="A5" s="1863" t="s">
        <v>565</v>
      </c>
      <c r="B5" s="578"/>
      <c r="C5" s="1889" t="s">
        <v>626</v>
      </c>
      <c r="D5" s="1890"/>
      <c r="E5" s="1890"/>
      <c r="F5" s="1890"/>
      <c r="G5" s="614"/>
    </row>
    <row r="6" spans="1:9" s="584" customFormat="1" ht="13.5" customHeight="1">
      <c r="A6" s="2098"/>
      <c r="B6" s="880"/>
      <c r="C6" s="2099" t="s">
        <v>627</v>
      </c>
      <c r="D6" s="2100"/>
      <c r="E6" s="2100"/>
      <c r="F6" s="2100"/>
      <c r="G6" s="614"/>
    </row>
    <row r="7" spans="1:9" s="584" customFormat="1" ht="13.5" customHeight="1">
      <c r="A7" s="2098"/>
      <c r="B7" s="880"/>
      <c r="C7" s="2099" t="s">
        <v>628</v>
      </c>
      <c r="D7" s="2101"/>
      <c r="E7" s="2099" t="s">
        <v>629</v>
      </c>
      <c r="F7" s="2100"/>
      <c r="G7" s="614"/>
    </row>
    <row r="8" spans="1:9" s="584" customFormat="1" ht="13.5" customHeight="1">
      <c r="A8" s="1864"/>
      <c r="B8" s="585"/>
      <c r="C8" s="588" t="s">
        <v>614</v>
      </c>
      <c r="D8" s="913" t="s">
        <v>630</v>
      </c>
      <c r="E8" s="913" t="s">
        <v>614</v>
      </c>
      <c r="F8" s="912" t="s">
        <v>630</v>
      </c>
      <c r="G8" s="614"/>
    </row>
    <row r="9" spans="1:9" s="584" customFormat="1" ht="3" customHeight="1">
      <c r="A9" s="880"/>
      <c r="B9" s="880"/>
      <c r="C9" s="876"/>
      <c r="D9" s="880"/>
      <c r="E9" s="880"/>
      <c r="F9" s="880"/>
      <c r="G9" s="614"/>
    </row>
    <row r="10" spans="1:9" s="576" customFormat="1" ht="13.5" customHeight="1">
      <c r="A10" s="590" t="s">
        <v>535</v>
      </c>
      <c r="B10" s="590"/>
      <c r="C10" s="914">
        <v>16</v>
      </c>
      <c r="D10" s="915">
        <v>1095</v>
      </c>
      <c r="E10" s="915">
        <v>56</v>
      </c>
      <c r="F10" s="915">
        <v>720</v>
      </c>
    </row>
    <row r="11" spans="1:9" s="576" customFormat="1" ht="13.5" customHeight="1">
      <c r="A11" s="590" t="s">
        <v>536</v>
      </c>
      <c r="B11" s="590"/>
      <c r="C11" s="916">
        <v>11</v>
      </c>
      <c r="D11" s="917">
        <v>746</v>
      </c>
      <c r="E11" s="917">
        <v>50</v>
      </c>
      <c r="F11" s="917">
        <v>726</v>
      </c>
    </row>
    <row r="12" spans="1:9" s="576" customFormat="1" ht="13.5" customHeight="1">
      <c r="A12" s="590" t="s">
        <v>631</v>
      </c>
      <c r="B12" s="590"/>
      <c r="C12" s="916">
        <v>11</v>
      </c>
      <c r="D12" s="917">
        <v>835</v>
      </c>
      <c r="E12" s="917">
        <v>41</v>
      </c>
      <c r="F12" s="917">
        <v>494</v>
      </c>
    </row>
    <row r="13" spans="1:9" s="593" customFormat="1" ht="13.5" customHeight="1">
      <c r="A13" s="590" t="s">
        <v>621</v>
      </c>
      <c r="B13" s="594"/>
      <c r="C13" s="918">
        <v>0</v>
      </c>
      <c r="D13" s="919">
        <v>0</v>
      </c>
      <c r="E13" s="919">
        <v>0</v>
      </c>
      <c r="F13" s="919">
        <v>0</v>
      </c>
    </row>
    <row r="14" spans="1:9" s="593" customFormat="1" ht="13.5" customHeight="1">
      <c r="A14" s="594" t="s">
        <v>622</v>
      </c>
      <c r="B14" s="594"/>
      <c r="C14" s="918">
        <v>0</v>
      </c>
      <c r="D14" s="919">
        <v>0</v>
      </c>
      <c r="E14" s="919">
        <v>0</v>
      </c>
      <c r="F14" s="919">
        <v>0</v>
      </c>
    </row>
    <row r="15" spans="1:9" s="576" customFormat="1" ht="3" customHeight="1" thickBot="1">
      <c r="A15" s="608"/>
      <c r="B15" s="608"/>
      <c r="C15" s="920"/>
      <c r="D15" s="646"/>
      <c r="E15" s="646"/>
      <c r="F15" s="646"/>
    </row>
    <row r="16" spans="1:9" s="614" customFormat="1" ht="13.5" customHeight="1">
      <c r="A16" s="614" t="s">
        <v>623</v>
      </c>
    </row>
    <row r="17" spans="1:1" s="609" customFormat="1"/>
    <row r="18" spans="1:1">
      <c r="A18" s="570" t="s">
        <v>632</v>
      </c>
    </row>
  </sheetData>
  <mergeCells count="5">
    <mergeCell ref="A5:A8"/>
    <mergeCell ref="C5:F5"/>
    <mergeCell ref="C6:F6"/>
    <mergeCell ref="C7:D7"/>
    <mergeCell ref="E7:F7"/>
  </mergeCells>
  <phoneticPr fontId="20"/>
  <conditionalFormatting sqref="C14:F14">
    <cfRule type="containsBlanks" dxfId="76" priority="2" stopIfTrue="1">
      <formula>LEN(TRIM(C14))=0</formula>
    </cfRule>
  </conditionalFormatting>
  <conditionalFormatting sqref="C13:F13">
    <cfRule type="containsBlanks" dxfId="75" priority="1" stopIfTrue="1">
      <formula>LEN(TRIM(C13))=0</formula>
    </cfRule>
  </conditionalFormatting>
  <printOptions horizontalCentered="1"/>
  <pageMargins left="0.39370078740157483" right="0.39370078740157483" top="0.98425196850393704" bottom="0.98425196850393704" header="0.51181102362204722" footer="0.51181102362204722"/>
  <pageSetup paperSize="9" scale="99" orientation="portrait" horizontalDpi="4294967293"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7"/>
  <sheetViews>
    <sheetView zoomScaleNormal="100" zoomScaleSheetLayoutView="100" workbookViewId="0"/>
  </sheetViews>
  <sheetFormatPr defaultRowHeight="13.5"/>
  <cols>
    <col min="1" max="1" width="16.33203125" style="570" customWidth="1"/>
    <col min="2" max="2" width="1" style="570" customWidth="1"/>
    <col min="3" max="7" width="20.33203125" style="570" customWidth="1"/>
    <col min="8" max="8" width="9.33203125" style="609"/>
    <col min="9" max="16384" width="9.33203125" style="570"/>
  </cols>
  <sheetData>
    <row r="1" spans="1:8" ht="18" customHeight="1">
      <c r="A1" s="568" t="s">
        <v>633</v>
      </c>
      <c r="D1" s="569"/>
      <c r="E1" s="571"/>
      <c r="F1" s="571"/>
    </row>
    <row r="2" spans="1:8" ht="11.1" customHeight="1" thickBot="1"/>
    <row r="3" spans="1:8" s="584" customFormat="1" ht="13.5" customHeight="1">
      <c r="A3" s="1863" t="s">
        <v>565</v>
      </c>
      <c r="B3" s="579"/>
      <c r="C3" s="1887" t="s">
        <v>616</v>
      </c>
      <c r="D3" s="1867" t="s">
        <v>634</v>
      </c>
      <c r="E3" s="1867" t="s">
        <v>635</v>
      </c>
      <c r="F3" s="1889" t="s">
        <v>636</v>
      </c>
      <c r="G3" s="1890"/>
      <c r="H3" s="576"/>
    </row>
    <row r="4" spans="1:8" s="584" customFormat="1" ht="13.5" customHeight="1">
      <c r="A4" s="2098"/>
      <c r="B4" s="921"/>
      <c r="C4" s="2102"/>
      <c r="D4" s="2093"/>
      <c r="E4" s="2093"/>
      <c r="F4" s="873" t="s">
        <v>637</v>
      </c>
      <c r="G4" s="873" t="s">
        <v>638</v>
      </c>
      <c r="H4" s="576"/>
    </row>
    <row r="5" spans="1:8" s="584" customFormat="1" ht="13.5" customHeight="1">
      <c r="A5" s="1864"/>
      <c r="B5" s="586"/>
      <c r="C5" s="1888"/>
      <c r="D5" s="1868"/>
      <c r="E5" s="1868"/>
      <c r="F5" s="589" t="s">
        <v>639</v>
      </c>
      <c r="G5" s="585" t="s">
        <v>640</v>
      </c>
      <c r="H5" s="576"/>
    </row>
    <row r="6" spans="1:8" s="584" customFormat="1" ht="3" customHeight="1">
      <c r="A6" s="880"/>
      <c r="B6" s="921"/>
      <c r="C6" s="880"/>
      <c r="D6" s="880"/>
      <c r="E6" s="880"/>
      <c r="F6" s="880"/>
      <c r="G6" s="880"/>
      <c r="H6" s="576"/>
    </row>
    <row r="7" spans="1:8" s="576" customFormat="1" ht="13.5" customHeight="1">
      <c r="A7" s="922" t="s">
        <v>641</v>
      </c>
      <c r="B7" s="564"/>
      <c r="C7" s="565">
        <v>105186</v>
      </c>
      <c r="D7" s="566">
        <v>22789</v>
      </c>
      <c r="E7" s="566">
        <v>43867</v>
      </c>
      <c r="F7" s="566">
        <v>13899</v>
      </c>
      <c r="G7" s="566">
        <v>24631</v>
      </c>
    </row>
    <row r="8" spans="1:8" s="576" customFormat="1" ht="13.5" customHeight="1">
      <c r="A8" s="590" t="s">
        <v>642</v>
      </c>
      <c r="B8" s="564"/>
      <c r="C8" s="565">
        <v>111441</v>
      </c>
      <c r="D8" s="566">
        <v>26397</v>
      </c>
      <c r="E8" s="566">
        <v>49164</v>
      </c>
      <c r="F8" s="566">
        <v>13100</v>
      </c>
      <c r="G8" s="566">
        <v>22780</v>
      </c>
    </row>
    <row r="9" spans="1:8" s="576" customFormat="1" ht="13.5" customHeight="1">
      <c r="A9" s="590" t="s">
        <v>643</v>
      </c>
      <c r="B9" s="564"/>
      <c r="C9" s="565">
        <v>101278</v>
      </c>
      <c r="D9" s="566">
        <v>23852</v>
      </c>
      <c r="E9" s="566">
        <v>46791</v>
      </c>
      <c r="F9" s="566">
        <v>12456</v>
      </c>
      <c r="G9" s="566">
        <v>18179</v>
      </c>
    </row>
    <row r="10" spans="1:8" s="593" customFormat="1" ht="13.5" customHeight="1">
      <c r="A10" s="590" t="s">
        <v>621</v>
      </c>
      <c r="B10" s="923"/>
      <c r="C10" s="565">
        <v>40805</v>
      </c>
      <c r="D10" s="566">
        <v>15357</v>
      </c>
      <c r="E10" s="566">
        <v>11743</v>
      </c>
      <c r="F10" s="566">
        <v>4797</v>
      </c>
      <c r="G10" s="566">
        <v>8908</v>
      </c>
    </row>
    <row r="11" spans="1:8" s="593" customFormat="1" ht="13.5" customHeight="1">
      <c r="A11" s="594" t="s">
        <v>622</v>
      </c>
      <c r="B11" s="923"/>
      <c r="C11" s="901">
        <v>31534</v>
      </c>
      <c r="D11" s="902">
        <v>12557</v>
      </c>
      <c r="E11" s="902">
        <v>5311</v>
      </c>
      <c r="F11" s="902">
        <v>5134</v>
      </c>
      <c r="G11" s="902">
        <v>8532</v>
      </c>
    </row>
    <row r="12" spans="1:8" s="576" customFormat="1" ht="3.75" customHeight="1" thickBot="1">
      <c r="A12" s="646"/>
      <c r="B12" s="646"/>
      <c r="C12" s="920"/>
      <c r="D12" s="646"/>
      <c r="E12" s="646"/>
      <c r="F12" s="646"/>
      <c r="G12" s="646"/>
    </row>
    <row r="13" spans="1:8" s="614" customFormat="1" ht="13.5" customHeight="1">
      <c r="A13" s="614" t="s">
        <v>644</v>
      </c>
    </row>
    <row r="14" spans="1:8">
      <c r="A14" s="614" t="s">
        <v>645</v>
      </c>
    </row>
    <row r="22" spans="1:1">
      <c r="A22" s="924"/>
    </row>
    <row r="23" spans="1:1">
      <c r="A23" s="924"/>
    </row>
    <row r="24" spans="1:1">
      <c r="A24" s="924"/>
    </row>
    <row r="25" spans="1:1">
      <c r="A25" s="924"/>
    </row>
    <row r="26" spans="1:1">
      <c r="A26" s="924"/>
    </row>
    <row r="27" spans="1:1">
      <c r="A27" s="924"/>
    </row>
  </sheetData>
  <mergeCells count="5">
    <mergeCell ref="A3:A5"/>
    <mergeCell ref="C3:C5"/>
    <mergeCell ref="D3:D5"/>
    <mergeCell ref="E3:E5"/>
    <mergeCell ref="F3:G3"/>
  </mergeCells>
  <phoneticPr fontId="20"/>
  <conditionalFormatting sqref="C11:G11">
    <cfRule type="containsBlanks" dxfId="74" priority="1" stopIfTrue="1">
      <formula>LEN(TRIM(C11))=0</formula>
    </cfRule>
  </conditionalFormatting>
  <printOptions horizontalCentered="1"/>
  <pageMargins left="0.39370078740157483" right="0.39370078740157483" top="0.70866141732283472" bottom="0.98425196850393704" header="0.51181102362204722" footer="0.51181102362204722"/>
  <pageSetup paperSize="9" scale="99" orientation="portrait" horizontalDpi="4294967293"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zoomScaleNormal="100" zoomScaleSheetLayoutView="100" workbookViewId="0"/>
  </sheetViews>
  <sheetFormatPr defaultRowHeight="13.5"/>
  <cols>
    <col min="1" max="1" width="1.1640625" style="609" customWidth="1"/>
    <col min="2" max="2" width="13.5" style="570" customWidth="1"/>
    <col min="3" max="3" width="0.83203125" style="570" customWidth="1"/>
    <col min="4" max="8" width="20.83203125" style="570" customWidth="1"/>
    <col min="9" max="9" width="9.33203125" style="609"/>
    <col min="10" max="16384" width="9.33203125" style="570"/>
  </cols>
  <sheetData>
    <row r="1" spans="1:9" ht="18" customHeight="1">
      <c r="A1" s="568" t="s">
        <v>646</v>
      </c>
      <c r="E1" s="569"/>
      <c r="F1" s="571"/>
      <c r="G1" s="571"/>
    </row>
    <row r="2" spans="1:9" ht="11.1" customHeight="1" thickBot="1">
      <c r="A2" s="925"/>
    </row>
    <row r="3" spans="1:9" s="584" customFormat="1" ht="12.75" customHeight="1">
      <c r="A3" s="578"/>
      <c r="B3" s="1863" t="s">
        <v>565</v>
      </c>
      <c r="C3" s="579"/>
      <c r="D3" s="1887" t="s">
        <v>616</v>
      </c>
      <c r="E3" s="1867" t="s">
        <v>634</v>
      </c>
      <c r="F3" s="1867" t="s">
        <v>635</v>
      </c>
      <c r="G3" s="1889" t="s">
        <v>636</v>
      </c>
      <c r="H3" s="1890"/>
      <c r="I3" s="576"/>
    </row>
    <row r="4" spans="1:9" s="584" customFormat="1" ht="12.75" customHeight="1">
      <c r="A4" s="880"/>
      <c r="B4" s="2098"/>
      <c r="C4" s="921"/>
      <c r="D4" s="2102"/>
      <c r="E4" s="2093"/>
      <c r="F4" s="2093"/>
      <c r="G4" s="873" t="s">
        <v>637</v>
      </c>
      <c r="H4" s="873" t="s">
        <v>638</v>
      </c>
      <c r="I4" s="576"/>
    </row>
    <row r="5" spans="1:9" s="584" customFormat="1" ht="12.75" customHeight="1">
      <c r="A5" s="585"/>
      <c r="B5" s="1864"/>
      <c r="C5" s="586"/>
      <c r="D5" s="1888"/>
      <c r="E5" s="1868"/>
      <c r="F5" s="1868"/>
      <c r="G5" s="589" t="s">
        <v>639</v>
      </c>
      <c r="H5" s="585" t="s">
        <v>640</v>
      </c>
      <c r="I5" s="576"/>
    </row>
    <row r="6" spans="1:9" s="584" customFormat="1" ht="3" customHeight="1">
      <c r="A6" s="880"/>
      <c r="B6" s="880"/>
      <c r="C6" s="921"/>
      <c r="D6" s="880"/>
      <c r="E6" s="880"/>
      <c r="F6" s="880"/>
      <c r="G6" s="880"/>
      <c r="H6" s="880"/>
      <c r="I6" s="576"/>
    </row>
    <row r="7" spans="1:9" s="928" customFormat="1" ht="12.75" customHeight="1">
      <c r="A7" s="926"/>
      <c r="B7" s="590" t="s">
        <v>647</v>
      </c>
      <c r="C7" s="927"/>
      <c r="D7" s="591">
        <v>113090</v>
      </c>
      <c r="E7" s="883">
        <v>15086</v>
      </c>
      <c r="F7" s="883">
        <v>28931</v>
      </c>
      <c r="G7" s="883">
        <v>30428</v>
      </c>
      <c r="H7" s="883">
        <v>38645</v>
      </c>
    </row>
    <row r="8" spans="1:9" s="576" customFormat="1" ht="12.75" customHeight="1">
      <c r="A8" s="643"/>
      <c r="B8" s="590" t="s">
        <v>536</v>
      </c>
      <c r="C8" s="927"/>
      <c r="D8" s="565">
        <v>119682</v>
      </c>
      <c r="E8" s="566">
        <v>15768</v>
      </c>
      <c r="F8" s="566">
        <v>39778</v>
      </c>
      <c r="G8" s="566">
        <v>30052</v>
      </c>
      <c r="H8" s="566">
        <v>34084</v>
      </c>
    </row>
    <row r="9" spans="1:9" s="576" customFormat="1" ht="12.75" customHeight="1">
      <c r="A9" s="643"/>
      <c r="B9" s="590" t="s">
        <v>631</v>
      </c>
      <c r="C9" s="927"/>
      <c r="D9" s="565">
        <v>97887</v>
      </c>
      <c r="E9" s="566">
        <v>17072</v>
      </c>
      <c r="F9" s="566">
        <v>37934</v>
      </c>
      <c r="G9" s="566">
        <v>15255</v>
      </c>
      <c r="H9" s="566">
        <v>27626</v>
      </c>
    </row>
    <row r="10" spans="1:9" s="593" customFormat="1" ht="12.75" customHeight="1">
      <c r="A10" s="642"/>
      <c r="B10" s="590" t="s">
        <v>621</v>
      </c>
      <c r="C10" s="929"/>
      <c r="D10" s="565">
        <v>40225</v>
      </c>
      <c r="E10" s="566">
        <v>10816</v>
      </c>
      <c r="F10" s="566">
        <v>6396</v>
      </c>
      <c r="G10" s="566">
        <v>8993</v>
      </c>
      <c r="H10" s="566">
        <v>14020</v>
      </c>
    </row>
    <row r="11" spans="1:9" s="593" customFormat="1" ht="12.75" customHeight="1">
      <c r="A11" s="642"/>
      <c r="B11" s="594" t="s">
        <v>622</v>
      </c>
      <c r="C11" s="929"/>
      <c r="D11" s="901">
        <v>33466</v>
      </c>
      <c r="E11" s="902">
        <v>8654</v>
      </c>
      <c r="F11" s="902">
        <v>4330</v>
      </c>
      <c r="G11" s="902">
        <v>6700</v>
      </c>
      <c r="H11" s="902">
        <v>13782</v>
      </c>
    </row>
    <row r="12" spans="1:9" s="593" customFormat="1" ht="3" customHeight="1" thickBot="1">
      <c r="A12" s="930"/>
      <c r="B12" s="931"/>
      <c r="C12" s="932"/>
      <c r="D12" s="933"/>
      <c r="E12" s="933"/>
      <c r="F12" s="933"/>
      <c r="G12" s="933"/>
      <c r="H12" s="933"/>
    </row>
    <row r="13" spans="1:9" s="576" customFormat="1" ht="13.5" customHeight="1">
      <c r="A13" s="576" t="s">
        <v>648</v>
      </c>
    </row>
    <row r="14" spans="1:9">
      <c r="A14" s="925"/>
    </row>
  </sheetData>
  <mergeCells count="5">
    <mergeCell ref="B3:B5"/>
    <mergeCell ref="D3:D5"/>
    <mergeCell ref="E3:E5"/>
    <mergeCell ref="F3:F5"/>
    <mergeCell ref="G3:H3"/>
  </mergeCells>
  <phoneticPr fontId="20"/>
  <conditionalFormatting sqref="D11:H11">
    <cfRule type="containsBlanks" dxfId="73" priority="1" stopIfTrue="1">
      <formula>LEN(TRIM(D11))=0</formula>
    </cfRule>
  </conditionalFormatting>
  <printOptions horizontalCentered="1"/>
  <pageMargins left="0.39370078740157483" right="0.39370078740157483" top="0.70866141732283472" bottom="0.98425196850393704" header="0.51181102362204722" footer="0.51181102362204722"/>
  <pageSetup paperSize="9" scale="98" orientation="portrait" horizontalDpi="4294967293"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7"/>
  <sheetViews>
    <sheetView zoomScaleNormal="100" zoomScaleSheetLayoutView="100" workbookViewId="0"/>
  </sheetViews>
  <sheetFormatPr defaultRowHeight="13.5"/>
  <cols>
    <col min="1" max="1" width="12.33203125" style="570" customWidth="1"/>
    <col min="2" max="2" width="6" style="570" customWidth="1"/>
    <col min="3" max="5" width="9.6640625" style="570" customWidth="1"/>
    <col min="6" max="6" width="13.33203125" style="570" customWidth="1"/>
    <col min="7" max="7" width="14.33203125" style="570" customWidth="1"/>
    <col min="8" max="10" width="9.6640625" style="570" customWidth="1"/>
    <col min="11" max="11" width="14.1640625" style="570" customWidth="1"/>
    <col min="12" max="12" width="9.33203125" style="571"/>
    <col min="13" max="16384" width="9.33203125" style="570"/>
  </cols>
  <sheetData>
    <row r="1" spans="1:11" ht="18" customHeight="1">
      <c r="A1" s="568" t="s">
        <v>649</v>
      </c>
      <c r="D1" s="569"/>
      <c r="E1" s="571"/>
      <c r="H1" s="571"/>
      <c r="I1" s="571"/>
      <c r="J1" s="571"/>
    </row>
    <row r="2" spans="1:11" ht="7.5" customHeight="1"/>
    <row r="3" spans="1:11" s="934" customFormat="1" ht="11.1" customHeight="1">
      <c r="A3" s="2103" t="s">
        <v>650</v>
      </c>
      <c r="B3" s="2103"/>
      <c r="C3" s="2103"/>
      <c r="D3" s="2103"/>
      <c r="E3" s="2103"/>
      <c r="F3" s="2103"/>
      <c r="G3" s="2103"/>
      <c r="H3" s="2103"/>
      <c r="I3" s="2103"/>
      <c r="J3" s="2103"/>
      <c r="K3" s="2103"/>
    </row>
    <row r="4" spans="1:11" s="934" customFormat="1" ht="11.1" customHeight="1">
      <c r="A4" s="2103"/>
      <c r="B4" s="2103"/>
      <c r="C4" s="2103"/>
      <c r="D4" s="2103"/>
      <c r="E4" s="2103"/>
      <c r="F4" s="2103"/>
      <c r="G4" s="2103"/>
      <c r="H4" s="2103"/>
      <c r="I4" s="2103"/>
      <c r="J4" s="2103"/>
      <c r="K4" s="2103"/>
    </row>
    <row r="5" spans="1:11" s="934" customFormat="1" ht="6.75" customHeight="1">
      <c r="A5" s="2103"/>
      <c r="B5" s="2103"/>
      <c r="C5" s="2103"/>
      <c r="D5" s="2103"/>
      <c r="E5" s="2103"/>
      <c r="F5" s="2103"/>
      <c r="G5" s="2103"/>
      <c r="H5" s="2103"/>
      <c r="I5" s="2103"/>
      <c r="J5" s="2103"/>
      <c r="K5" s="2103"/>
    </row>
    <row r="6" spans="1:11" ht="7.5" customHeight="1" thickBot="1"/>
    <row r="7" spans="1:11" s="584" customFormat="1" ht="15" customHeight="1">
      <c r="A7" s="2104" t="s">
        <v>651</v>
      </c>
      <c r="B7" s="2105"/>
      <c r="C7" s="2110" t="s">
        <v>652</v>
      </c>
      <c r="D7" s="2111"/>
      <c r="E7" s="2111"/>
      <c r="F7" s="2111"/>
      <c r="G7" s="2112"/>
      <c r="H7" s="2110" t="s">
        <v>653</v>
      </c>
      <c r="I7" s="2111"/>
      <c r="J7" s="2111"/>
      <c r="K7" s="2111"/>
    </row>
    <row r="8" spans="1:11" s="584" customFormat="1" ht="24.95" customHeight="1">
      <c r="A8" s="2106"/>
      <c r="B8" s="2107"/>
      <c r="C8" s="2113" t="s">
        <v>654</v>
      </c>
      <c r="D8" s="2113" t="s">
        <v>655</v>
      </c>
      <c r="E8" s="2113" t="s">
        <v>656</v>
      </c>
      <c r="F8" s="2115" t="s">
        <v>657</v>
      </c>
      <c r="G8" s="2115" t="s">
        <v>658</v>
      </c>
      <c r="H8" s="2113" t="s">
        <v>506</v>
      </c>
      <c r="I8" s="2113" t="s">
        <v>655</v>
      </c>
      <c r="J8" s="2113" t="s">
        <v>656</v>
      </c>
      <c r="K8" s="2119" t="s">
        <v>659</v>
      </c>
    </row>
    <row r="9" spans="1:11" s="584" customFormat="1" ht="24.95" customHeight="1">
      <c r="A9" s="2108"/>
      <c r="B9" s="2109"/>
      <c r="C9" s="2114"/>
      <c r="D9" s="2114"/>
      <c r="E9" s="2114"/>
      <c r="F9" s="2116"/>
      <c r="G9" s="2116"/>
      <c r="H9" s="2114"/>
      <c r="I9" s="2114"/>
      <c r="J9" s="2114"/>
      <c r="K9" s="2120"/>
    </row>
    <row r="10" spans="1:11" s="584" customFormat="1" ht="2.25" customHeight="1">
      <c r="A10" s="935"/>
      <c r="B10" s="936"/>
      <c r="C10" s="937"/>
      <c r="D10" s="937"/>
      <c r="E10" s="937"/>
      <c r="F10" s="805"/>
      <c r="G10" s="805"/>
      <c r="H10" s="937"/>
      <c r="I10" s="937"/>
      <c r="J10" s="937"/>
      <c r="K10" s="805"/>
    </row>
    <row r="11" spans="1:11" s="602" customFormat="1" ht="13.5" customHeight="1">
      <c r="A11" s="2117" t="s">
        <v>660</v>
      </c>
      <c r="B11" s="938" t="s">
        <v>661</v>
      </c>
      <c r="C11" s="939">
        <v>3424</v>
      </c>
      <c r="D11" s="940">
        <v>477</v>
      </c>
      <c r="E11" s="940">
        <v>1468</v>
      </c>
      <c r="F11" s="941">
        <v>214</v>
      </c>
      <c r="G11" s="941">
        <v>3037</v>
      </c>
      <c r="H11" s="941">
        <v>1375</v>
      </c>
      <c r="I11" s="941">
        <v>987</v>
      </c>
      <c r="J11" s="941">
        <v>919</v>
      </c>
      <c r="K11" s="941">
        <v>1807</v>
      </c>
    </row>
    <row r="12" spans="1:11" s="602" customFormat="1" ht="13.5" customHeight="1">
      <c r="A12" s="2117"/>
      <c r="B12" s="942" t="s">
        <v>662</v>
      </c>
      <c r="C12" s="939">
        <v>43749</v>
      </c>
      <c r="D12" s="940">
        <v>5589</v>
      </c>
      <c r="E12" s="940">
        <v>16400</v>
      </c>
      <c r="F12" s="941">
        <v>10567</v>
      </c>
      <c r="G12" s="941">
        <v>16583</v>
      </c>
      <c r="H12" s="941">
        <v>28933</v>
      </c>
      <c r="I12" s="941">
        <v>11716</v>
      </c>
      <c r="J12" s="941">
        <v>21733</v>
      </c>
      <c r="K12" s="941">
        <v>3825</v>
      </c>
    </row>
    <row r="13" spans="1:11" s="602" customFormat="1" ht="13.5" customHeight="1">
      <c r="A13" s="2117" t="s">
        <v>663</v>
      </c>
      <c r="B13" s="938" t="s">
        <v>661</v>
      </c>
      <c r="C13" s="939">
        <v>3311</v>
      </c>
      <c r="D13" s="940">
        <v>457</v>
      </c>
      <c r="E13" s="940">
        <v>1347</v>
      </c>
      <c r="F13" s="943">
        <v>213</v>
      </c>
      <c r="G13" s="943">
        <v>3195</v>
      </c>
      <c r="H13" s="941">
        <v>1347</v>
      </c>
      <c r="I13" s="941">
        <v>986</v>
      </c>
      <c r="J13" s="941">
        <v>906</v>
      </c>
      <c r="K13" s="941">
        <v>2279</v>
      </c>
    </row>
    <row r="14" spans="1:11" s="602" customFormat="1" ht="13.5" customHeight="1">
      <c r="A14" s="2117"/>
      <c r="B14" s="942" t="s">
        <v>662</v>
      </c>
      <c r="C14" s="939">
        <v>41934</v>
      </c>
      <c r="D14" s="940">
        <v>5536</v>
      </c>
      <c r="E14" s="940">
        <v>15314</v>
      </c>
      <c r="F14" s="941">
        <v>10847</v>
      </c>
      <c r="G14" s="941">
        <v>18885</v>
      </c>
      <c r="H14" s="941">
        <v>28386</v>
      </c>
      <c r="I14" s="941">
        <v>11648</v>
      </c>
      <c r="J14" s="941">
        <v>21614</v>
      </c>
      <c r="K14" s="941">
        <v>4844</v>
      </c>
    </row>
    <row r="15" spans="1:11" s="602" customFormat="1" ht="13.5" customHeight="1">
      <c r="A15" s="2117" t="s">
        <v>664</v>
      </c>
      <c r="B15" s="938" t="s">
        <v>661</v>
      </c>
      <c r="C15" s="939">
        <v>2936</v>
      </c>
      <c r="D15" s="940">
        <v>444</v>
      </c>
      <c r="E15" s="940">
        <v>1242</v>
      </c>
      <c r="F15" s="941">
        <v>192</v>
      </c>
      <c r="G15" s="941">
        <v>2766</v>
      </c>
      <c r="H15" s="941">
        <v>1241</v>
      </c>
      <c r="I15" s="941">
        <v>924</v>
      </c>
      <c r="J15" s="941">
        <v>838</v>
      </c>
      <c r="K15" s="941">
        <v>1734</v>
      </c>
    </row>
    <row r="16" spans="1:11" s="602" customFormat="1" ht="13.5" customHeight="1">
      <c r="A16" s="2117"/>
      <c r="B16" s="942" t="s">
        <v>662</v>
      </c>
      <c r="C16" s="939">
        <v>38753</v>
      </c>
      <c r="D16" s="940">
        <v>5113</v>
      </c>
      <c r="E16" s="940">
        <v>11751</v>
      </c>
      <c r="F16" s="941">
        <v>9517</v>
      </c>
      <c r="G16" s="941">
        <v>18611</v>
      </c>
      <c r="H16" s="941">
        <v>24846</v>
      </c>
      <c r="I16" s="941">
        <v>10087</v>
      </c>
      <c r="J16" s="941">
        <v>19802</v>
      </c>
      <c r="K16" s="941">
        <v>3721</v>
      </c>
    </row>
    <row r="17" spans="1:11" s="948" customFormat="1" ht="13.5" customHeight="1">
      <c r="A17" s="2117" t="s">
        <v>665</v>
      </c>
      <c r="B17" s="938" t="s">
        <v>661</v>
      </c>
      <c r="C17" s="944">
        <v>2351</v>
      </c>
      <c r="D17" s="945">
        <v>226</v>
      </c>
      <c r="E17" s="945">
        <v>820</v>
      </c>
      <c r="F17" s="946">
        <v>178</v>
      </c>
      <c r="G17" s="946">
        <v>2046</v>
      </c>
      <c r="H17" s="947">
        <v>965</v>
      </c>
      <c r="I17" s="947">
        <v>553</v>
      </c>
      <c r="J17" s="947">
        <v>312</v>
      </c>
      <c r="K17" s="947">
        <v>882</v>
      </c>
    </row>
    <row r="18" spans="1:11" s="948" customFormat="1" ht="13.5" customHeight="1">
      <c r="A18" s="2117"/>
      <c r="B18" s="942" t="s">
        <v>662</v>
      </c>
      <c r="C18" s="944">
        <v>24804</v>
      </c>
      <c r="D18" s="945">
        <v>1751</v>
      </c>
      <c r="E18" s="945">
        <v>4528</v>
      </c>
      <c r="F18" s="947">
        <v>4134</v>
      </c>
      <c r="G18" s="947">
        <v>8532</v>
      </c>
      <c r="H18" s="947">
        <v>15450</v>
      </c>
      <c r="I18" s="947">
        <v>3241</v>
      </c>
      <c r="J18" s="947">
        <v>5864</v>
      </c>
      <c r="K18" s="947">
        <v>1882</v>
      </c>
    </row>
    <row r="19" spans="1:11" s="948" customFormat="1" ht="13.5" customHeight="1">
      <c r="A19" s="2118" t="s">
        <v>666</v>
      </c>
      <c r="B19" s="949" t="s">
        <v>661</v>
      </c>
      <c r="C19" s="950">
        <v>1939</v>
      </c>
      <c r="D19" s="951">
        <v>241</v>
      </c>
      <c r="E19" s="951">
        <v>792</v>
      </c>
      <c r="F19" s="952">
        <v>213</v>
      </c>
      <c r="G19" s="952">
        <v>1916</v>
      </c>
      <c r="H19" s="953">
        <v>926</v>
      </c>
      <c r="I19" s="953">
        <v>476</v>
      </c>
      <c r="J19" s="953">
        <v>305</v>
      </c>
      <c r="K19" s="953">
        <v>1107</v>
      </c>
    </row>
    <row r="20" spans="1:11" s="948" customFormat="1" ht="13.5" customHeight="1">
      <c r="A20" s="2118"/>
      <c r="B20" s="954" t="s">
        <v>662</v>
      </c>
      <c r="C20" s="950">
        <v>20748</v>
      </c>
      <c r="D20" s="951">
        <v>1638</v>
      </c>
      <c r="E20" s="951">
        <v>5236</v>
      </c>
      <c r="F20" s="953">
        <v>5731</v>
      </c>
      <c r="G20" s="953">
        <v>8328</v>
      </c>
      <c r="H20" s="953">
        <v>13806</v>
      </c>
      <c r="I20" s="953">
        <v>2885</v>
      </c>
      <c r="J20" s="953">
        <v>5994</v>
      </c>
      <c r="K20" s="953">
        <v>2423</v>
      </c>
    </row>
    <row r="21" spans="1:11" s="576" customFormat="1" ht="3" customHeight="1" thickBot="1">
      <c r="A21" s="955"/>
      <c r="B21" s="955"/>
      <c r="C21" s="956"/>
      <c r="D21" s="955"/>
      <c r="E21" s="955"/>
      <c r="F21" s="957"/>
      <c r="G21" s="957"/>
      <c r="H21" s="955"/>
      <c r="I21" s="955"/>
      <c r="J21" s="955"/>
      <c r="K21" s="957"/>
    </row>
    <row r="22" spans="1:11" s="576" customFormat="1" ht="13.5" customHeight="1">
      <c r="A22" s="576" t="s">
        <v>667</v>
      </c>
    </row>
    <row r="27" spans="1:11" ht="11.25" customHeight="1"/>
  </sheetData>
  <mergeCells count="18">
    <mergeCell ref="A17:A18"/>
    <mergeCell ref="A19:A20"/>
    <mergeCell ref="I8:I9"/>
    <mergeCell ref="J8:J9"/>
    <mergeCell ref="K8:K9"/>
    <mergeCell ref="A11:A12"/>
    <mergeCell ref="A13:A14"/>
    <mergeCell ref="A15:A16"/>
    <mergeCell ref="A3:K5"/>
    <mergeCell ref="A7:B9"/>
    <mergeCell ref="C7:G7"/>
    <mergeCell ref="H7:K7"/>
    <mergeCell ref="C8:C9"/>
    <mergeCell ref="D8:D9"/>
    <mergeCell ref="E8:E9"/>
    <mergeCell ref="F8:F9"/>
    <mergeCell ref="G8:G9"/>
    <mergeCell ref="H8:H9"/>
  </mergeCells>
  <phoneticPr fontId="20"/>
  <conditionalFormatting sqref="C17:K18">
    <cfRule type="containsBlanks" dxfId="72" priority="1" stopIfTrue="1">
      <formula>LEN(TRIM(C17))=0</formula>
    </cfRule>
  </conditionalFormatting>
  <pageMargins left="0.59055118110236227" right="0.59055118110236227" top="0.70866141732283472" bottom="0.78740157480314965" header="0.51181102362204722" footer="0.51181102362204722"/>
  <pageSetup paperSize="9" scale="94" orientation="portrait" cellComments="asDisplayed"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18"/>
  <sheetViews>
    <sheetView zoomScaleNormal="100" zoomScaleSheetLayoutView="100" workbookViewId="0"/>
  </sheetViews>
  <sheetFormatPr defaultRowHeight="11.25"/>
  <cols>
    <col min="1" max="1" width="1.6640625" style="61" customWidth="1"/>
    <col min="2" max="2" width="10.83203125" style="61" customWidth="1"/>
    <col min="3" max="3" width="1.6640625" style="61" customWidth="1"/>
    <col min="4" max="4" width="7.83203125" style="61" bestFit="1" customWidth="1"/>
    <col min="5" max="5" width="8" style="61" bestFit="1" customWidth="1"/>
    <col min="6" max="7" width="9.5" style="61" customWidth="1"/>
    <col min="8" max="8" width="9" style="61" customWidth="1"/>
    <col min="9" max="9" width="9.1640625" style="61" customWidth="1"/>
    <col min="10" max="10" width="10.1640625" style="61" customWidth="1"/>
    <col min="11" max="12" width="9.1640625" style="61" customWidth="1"/>
    <col min="13" max="14" width="8.6640625" style="61" customWidth="1"/>
    <col min="15" max="15" width="9.6640625" style="61" customWidth="1"/>
    <col min="16" max="17" width="0.83203125" style="61" customWidth="1"/>
    <col min="18" max="18" width="9.1640625" style="61" customWidth="1"/>
    <col min="19" max="26" width="9.5" style="61" customWidth="1"/>
    <col min="27" max="29" width="9.1640625" style="61" customWidth="1"/>
    <col min="30" max="30" width="6" style="61" customWidth="1"/>
    <col min="31" max="16384" width="9.33203125" style="61"/>
  </cols>
  <sheetData>
    <row r="1" spans="1:30" ht="16.5" customHeight="1">
      <c r="A1" s="60" t="s">
        <v>41</v>
      </c>
      <c r="C1" s="62"/>
      <c r="D1" s="62"/>
      <c r="E1" s="62"/>
      <c r="F1" s="62"/>
      <c r="H1" s="62"/>
      <c r="I1" s="62"/>
      <c r="J1" s="62"/>
      <c r="K1" s="62"/>
      <c r="L1" s="60" t="s">
        <v>24</v>
      </c>
      <c r="M1" s="60"/>
      <c r="N1" s="60"/>
      <c r="O1" s="60"/>
      <c r="P1" s="62"/>
      <c r="Q1" s="63"/>
      <c r="R1" s="60"/>
      <c r="S1" s="60"/>
      <c r="T1" s="60"/>
      <c r="U1" s="60"/>
      <c r="V1" s="60"/>
      <c r="W1" s="60"/>
      <c r="X1" s="60"/>
      <c r="Y1" s="60"/>
      <c r="Z1" s="60"/>
      <c r="AB1" s="1594" t="s">
        <v>25</v>
      </c>
      <c r="AC1" s="1594"/>
      <c r="AD1" s="1594"/>
    </row>
    <row r="2" spans="1:30" s="65" customFormat="1" ht="5.25" customHeight="1" thickBot="1">
      <c r="B2" s="66"/>
      <c r="C2" s="66"/>
      <c r="L2" s="66"/>
      <c r="AB2" s="1595"/>
      <c r="AC2" s="1595"/>
      <c r="AD2" s="1595"/>
    </row>
    <row r="3" spans="1:30" s="70" customFormat="1" ht="11.25" customHeight="1">
      <c r="A3" s="1596" t="s">
        <v>0</v>
      </c>
      <c r="B3" s="1596"/>
      <c r="C3" s="1597"/>
      <c r="D3" s="1597" t="s">
        <v>1</v>
      </c>
      <c r="E3" s="1602" t="s">
        <v>2</v>
      </c>
      <c r="F3" s="1604" t="s">
        <v>3</v>
      </c>
      <c r="G3" s="1605"/>
      <c r="H3" s="1606"/>
      <c r="I3" s="67" t="s">
        <v>4</v>
      </c>
      <c r="J3" s="1607" t="s">
        <v>5</v>
      </c>
      <c r="K3" s="1608"/>
      <c r="L3" s="1608"/>
      <c r="M3" s="1608"/>
      <c r="N3" s="1608"/>
      <c r="O3" s="1608"/>
      <c r="P3" s="68"/>
      <c r="Q3" s="69"/>
      <c r="R3" s="1608" t="s">
        <v>42</v>
      </c>
      <c r="S3" s="1608"/>
      <c r="T3" s="1608"/>
      <c r="U3" s="1608"/>
      <c r="V3" s="1608"/>
      <c r="W3" s="1608"/>
      <c r="X3" s="1608"/>
      <c r="Y3" s="1608"/>
      <c r="Z3" s="1609"/>
      <c r="AA3" s="1604" t="s">
        <v>7</v>
      </c>
      <c r="AB3" s="1605"/>
      <c r="AC3" s="1606"/>
      <c r="AD3" s="1610" t="s">
        <v>0</v>
      </c>
    </row>
    <row r="4" spans="1:30" s="70" customFormat="1" ht="11.25" customHeight="1">
      <c r="A4" s="1598"/>
      <c r="B4" s="1598"/>
      <c r="C4" s="1599"/>
      <c r="D4" s="1599"/>
      <c r="E4" s="1603"/>
      <c r="F4" s="1590" t="s">
        <v>8</v>
      </c>
      <c r="G4" s="1590" t="s">
        <v>9</v>
      </c>
      <c r="H4" s="1590" t="s">
        <v>10</v>
      </c>
      <c r="I4" s="69" t="s">
        <v>26</v>
      </c>
      <c r="J4" s="1615" t="s">
        <v>43</v>
      </c>
      <c r="K4" s="1616"/>
      <c r="L4" s="1617"/>
      <c r="M4" s="1592" t="s">
        <v>44</v>
      </c>
      <c r="N4" s="1593"/>
      <c r="O4" s="72">
        <v>1</v>
      </c>
      <c r="P4" s="68"/>
      <c r="Q4" s="69"/>
      <c r="R4" s="73" t="s">
        <v>45</v>
      </c>
      <c r="S4" s="1612" t="s">
        <v>46</v>
      </c>
      <c r="T4" s="1614"/>
      <c r="U4" s="1592" t="s">
        <v>13</v>
      </c>
      <c r="V4" s="1593"/>
      <c r="W4" s="1612" t="s">
        <v>14</v>
      </c>
      <c r="X4" s="1613"/>
      <c r="Y4" s="1612" t="s">
        <v>15</v>
      </c>
      <c r="Z4" s="1614"/>
      <c r="AA4" s="1590" t="s">
        <v>8</v>
      </c>
      <c r="AB4" s="1590" t="s">
        <v>16</v>
      </c>
      <c r="AC4" s="1590" t="s">
        <v>17</v>
      </c>
      <c r="AD4" s="1611"/>
    </row>
    <row r="5" spans="1:30" s="70" customFormat="1" ht="11.25" customHeight="1">
      <c r="A5" s="1600"/>
      <c r="B5" s="1600"/>
      <c r="C5" s="1601"/>
      <c r="D5" s="1601"/>
      <c r="E5" s="1591"/>
      <c r="F5" s="1591"/>
      <c r="G5" s="1591"/>
      <c r="H5" s="1591"/>
      <c r="I5" s="76" t="s">
        <v>27</v>
      </c>
      <c r="J5" s="77" t="s">
        <v>8</v>
      </c>
      <c r="K5" s="77" t="s">
        <v>16</v>
      </c>
      <c r="L5" s="76" t="s">
        <v>17</v>
      </c>
      <c r="M5" s="77" t="s">
        <v>16</v>
      </c>
      <c r="N5" s="77" t="s">
        <v>17</v>
      </c>
      <c r="O5" s="77" t="s">
        <v>16</v>
      </c>
      <c r="P5" s="68"/>
      <c r="Q5" s="69"/>
      <c r="R5" s="75" t="s">
        <v>17</v>
      </c>
      <c r="S5" s="75" t="s">
        <v>16</v>
      </c>
      <c r="T5" s="75" t="s">
        <v>17</v>
      </c>
      <c r="U5" s="77" t="s">
        <v>16</v>
      </c>
      <c r="V5" s="77" t="s">
        <v>17</v>
      </c>
      <c r="W5" s="74" t="s">
        <v>16</v>
      </c>
      <c r="X5" s="77" t="s">
        <v>17</v>
      </c>
      <c r="Y5" s="75" t="s">
        <v>16</v>
      </c>
      <c r="Z5" s="75" t="s">
        <v>17</v>
      </c>
      <c r="AA5" s="1591"/>
      <c r="AB5" s="1591"/>
      <c r="AC5" s="1591"/>
      <c r="AD5" s="1600"/>
    </row>
    <row r="6" spans="1:30" s="70" customFormat="1" ht="2.25" customHeight="1">
      <c r="A6" s="68"/>
      <c r="B6" s="68"/>
      <c r="C6" s="71"/>
      <c r="D6" s="68"/>
      <c r="E6" s="68"/>
      <c r="F6" s="68"/>
      <c r="G6" s="68"/>
      <c r="H6" s="68"/>
      <c r="I6" s="68"/>
      <c r="J6" s="68"/>
      <c r="K6" s="68"/>
      <c r="L6" s="68"/>
      <c r="M6" s="68"/>
      <c r="N6" s="68"/>
      <c r="O6" s="68"/>
      <c r="P6" s="68"/>
      <c r="Q6" s="69"/>
      <c r="R6" s="68"/>
      <c r="S6" s="68"/>
      <c r="T6" s="68"/>
      <c r="U6" s="68"/>
      <c r="V6" s="68"/>
      <c r="W6" s="68"/>
      <c r="X6" s="68"/>
      <c r="Y6" s="68"/>
      <c r="Z6" s="68"/>
      <c r="AA6" s="68"/>
      <c r="AB6" s="68"/>
      <c r="AC6" s="71"/>
      <c r="AD6" s="68"/>
    </row>
    <row r="7" spans="1:30" s="70" customFormat="1" ht="11.25" customHeight="1">
      <c r="A7" s="78"/>
      <c r="B7" s="79" t="s">
        <v>40</v>
      </c>
      <c r="C7" s="80"/>
      <c r="D7" s="81">
        <v>113</v>
      </c>
      <c r="E7" s="82">
        <v>406</v>
      </c>
      <c r="F7" s="82">
        <v>3287</v>
      </c>
      <c r="G7" s="82">
        <v>2916</v>
      </c>
      <c r="H7" s="82">
        <v>371</v>
      </c>
      <c r="I7" s="82">
        <v>549</v>
      </c>
      <c r="J7" s="82">
        <v>16008</v>
      </c>
      <c r="K7" s="82">
        <v>8289</v>
      </c>
      <c r="L7" s="82">
        <v>7719</v>
      </c>
      <c r="M7" s="82">
        <v>540</v>
      </c>
      <c r="N7" s="82">
        <v>509</v>
      </c>
      <c r="O7" s="82">
        <v>1162</v>
      </c>
      <c r="P7" s="83"/>
      <c r="Q7" s="84"/>
      <c r="R7" s="82">
        <v>1105</v>
      </c>
      <c r="S7" s="82">
        <v>1334</v>
      </c>
      <c r="T7" s="82">
        <v>1266</v>
      </c>
      <c r="U7" s="82">
        <v>1771</v>
      </c>
      <c r="V7" s="82">
        <v>1681</v>
      </c>
      <c r="W7" s="82">
        <v>1720</v>
      </c>
      <c r="X7" s="82">
        <v>1569</v>
      </c>
      <c r="Y7" s="82">
        <v>1762</v>
      </c>
      <c r="Z7" s="82">
        <v>1589</v>
      </c>
      <c r="AA7" s="82">
        <v>3347</v>
      </c>
      <c r="AB7" s="82">
        <v>1667</v>
      </c>
      <c r="AC7" s="85">
        <v>1680</v>
      </c>
      <c r="AD7" s="86" t="s">
        <v>47</v>
      </c>
    </row>
    <row r="8" spans="1:30" s="70" customFormat="1" ht="11.25" customHeight="1">
      <c r="A8" s="78"/>
      <c r="B8" s="79" t="s">
        <v>48</v>
      </c>
      <c r="C8" s="80"/>
      <c r="D8" s="81">
        <v>117</v>
      </c>
      <c r="E8" s="82">
        <v>431</v>
      </c>
      <c r="F8" s="82">
        <v>3394</v>
      </c>
      <c r="G8" s="82">
        <v>2944</v>
      </c>
      <c r="H8" s="82">
        <v>450</v>
      </c>
      <c r="I8" s="82">
        <v>597</v>
      </c>
      <c r="J8" s="82">
        <v>16966</v>
      </c>
      <c r="K8" s="82">
        <v>8766</v>
      </c>
      <c r="L8" s="82">
        <v>8200</v>
      </c>
      <c r="M8" s="82">
        <v>552</v>
      </c>
      <c r="N8" s="82">
        <v>560</v>
      </c>
      <c r="O8" s="82">
        <v>1221</v>
      </c>
      <c r="P8" s="83"/>
      <c r="Q8" s="84"/>
      <c r="R8" s="82">
        <v>1121</v>
      </c>
      <c r="S8" s="82">
        <v>1429</v>
      </c>
      <c r="T8" s="82">
        <v>1303</v>
      </c>
      <c r="U8" s="82">
        <v>1918</v>
      </c>
      <c r="V8" s="82">
        <v>1810</v>
      </c>
      <c r="W8" s="82">
        <v>1814</v>
      </c>
      <c r="X8" s="82">
        <v>1744</v>
      </c>
      <c r="Y8" s="82">
        <v>1832</v>
      </c>
      <c r="Z8" s="82">
        <v>1662</v>
      </c>
      <c r="AA8" s="82">
        <v>3350</v>
      </c>
      <c r="AB8" s="82">
        <v>1685</v>
      </c>
      <c r="AC8" s="85">
        <v>1665</v>
      </c>
      <c r="AD8" s="86" t="s">
        <v>49</v>
      </c>
    </row>
    <row r="9" spans="1:30" s="70" customFormat="1" ht="11.25" customHeight="1">
      <c r="A9" s="78"/>
      <c r="B9" s="79" t="s">
        <v>34</v>
      </c>
      <c r="C9" s="80"/>
      <c r="D9" s="81">
        <v>121</v>
      </c>
      <c r="E9" s="82">
        <v>438</v>
      </c>
      <c r="F9" s="82">
        <v>3541</v>
      </c>
      <c r="G9" s="82">
        <v>2837</v>
      </c>
      <c r="H9" s="82">
        <v>704</v>
      </c>
      <c r="I9" s="82">
        <v>638</v>
      </c>
      <c r="J9" s="82">
        <v>17127</v>
      </c>
      <c r="K9" s="82">
        <v>8866</v>
      </c>
      <c r="L9" s="82">
        <v>8261</v>
      </c>
      <c r="M9" s="82">
        <v>563</v>
      </c>
      <c r="N9" s="82">
        <v>523</v>
      </c>
      <c r="O9" s="82">
        <v>1181</v>
      </c>
      <c r="P9" s="83"/>
      <c r="Q9" s="84"/>
      <c r="R9" s="82">
        <v>1172</v>
      </c>
      <c r="S9" s="82">
        <v>1426</v>
      </c>
      <c r="T9" s="82">
        <v>1280</v>
      </c>
      <c r="U9" s="82">
        <v>1907</v>
      </c>
      <c r="V9" s="82">
        <v>1766</v>
      </c>
      <c r="W9" s="82">
        <v>1898</v>
      </c>
      <c r="X9" s="82">
        <v>1720</v>
      </c>
      <c r="Y9" s="82">
        <v>1891</v>
      </c>
      <c r="Z9" s="82">
        <v>1800</v>
      </c>
      <c r="AA9" s="82">
        <v>3484</v>
      </c>
      <c r="AB9" s="82">
        <v>1815</v>
      </c>
      <c r="AC9" s="85">
        <v>1669</v>
      </c>
      <c r="AD9" s="86" t="s">
        <v>50</v>
      </c>
    </row>
    <row r="10" spans="1:30" s="70" customFormat="1" ht="11.25" customHeight="1">
      <c r="A10" s="78"/>
      <c r="B10" s="79" t="s">
        <v>36</v>
      </c>
      <c r="C10" s="80"/>
      <c r="D10" s="81">
        <v>128</v>
      </c>
      <c r="E10" s="82">
        <v>455</v>
      </c>
      <c r="F10" s="82">
        <v>3764</v>
      </c>
      <c r="G10" s="82">
        <v>2964</v>
      </c>
      <c r="H10" s="82">
        <v>800</v>
      </c>
      <c r="I10" s="82">
        <v>587</v>
      </c>
      <c r="J10" s="82">
        <v>16962</v>
      </c>
      <c r="K10" s="82">
        <v>8740</v>
      </c>
      <c r="L10" s="82">
        <v>8222</v>
      </c>
      <c r="M10" s="82">
        <v>510</v>
      </c>
      <c r="N10" s="82">
        <v>515</v>
      </c>
      <c r="O10" s="82">
        <v>1219</v>
      </c>
      <c r="P10" s="83"/>
      <c r="Q10" s="84"/>
      <c r="R10" s="82">
        <v>1167</v>
      </c>
      <c r="S10" s="82">
        <v>1393</v>
      </c>
      <c r="T10" s="82">
        <v>1331</v>
      </c>
      <c r="U10" s="82">
        <v>1829</v>
      </c>
      <c r="V10" s="82">
        <v>1670</v>
      </c>
      <c r="W10" s="82">
        <v>1882</v>
      </c>
      <c r="X10" s="82">
        <v>1802</v>
      </c>
      <c r="Y10" s="82">
        <v>1907</v>
      </c>
      <c r="Z10" s="82">
        <v>1737</v>
      </c>
      <c r="AA10" s="82">
        <v>3638</v>
      </c>
      <c r="AB10" s="82">
        <v>1873</v>
      </c>
      <c r="AC10" s="85">
        <v>1765</v>
      </c>
      <c r="AD10" s="86" t="s">
        <v>51</v>
      </c>
    </row>
    <row r="11" spans="1:30" s="94" customFormat="1" ht="11.25" customHeight="1">
      <c r="A11" s="87"/>
      <c r="B11" s="88" t="s">
        <v>38</v>
      </c>
      <c r="C11" s="89"/>
      <c r="D11" s="90">
        <v>132</v>
      </c>
      <c r="E11" s="91">
        <v>468</v>
      </c>
      <c r="F11" s="91">
        <v>3745</v>
      </c>
      <c r="G11" s="91">
        <v>2972</v>
      </c>
      <c r="H11" s="91">
        <v>773</v>
      </c>
      <c r="I11" s="91">
        <v>587</v>
      </c>
      <c r="J11" s="91">
        <v>16840</v>
      </c>
      <c r="K11" s="91">
        <v>8646</v>
      </c>
      <c r="L11" s="91">
        <v>8194</v>
      </c>
      <c r="M11" s="91">
        <v>499</v>
      </c>
      <c r="N11" s="91">
        <v>469</v>
      </c>
      <c r="O11" s="91">
        <v>1194</v>
      </c>
      <c r="P11" s="84"/>
      <c r="Q11" s="84"/>
      <c r="R11" s="91">
        <v>1187</v>
      </c>
      <c r="S11" s="91">
        <v>1435</v>
      </c>
      <c r="T11" s="91">
        <v>1346</v>
      </c>
      <c r="U11" s="91">
        <v>1831</v>
      </c>
      <c r="V11" s="91">
        <v>1767</v>
      </c>
      <c r="W11" s="91">
        <v>1819</v>
      </c>
      <c r="X11" s="91">
        <v>1642</v>
      </c>
      <c r="Y11" s="91">
        <v>1868</v>
      </c>
      <c r="Z11" s="91">
        <v>1783</v>
      </c>
      <c r="AA11" s="91">
        <v>3673</v>
      </c>
      <c r="AB11" s="91">
        <v>1904</v>
      </c>
      <c r="AC11" s="92">
        <v>1769</v>
      </c>
      <c r="AD11" s="93" t="s">
        <v>52</v>
      </c>
    </row>
    <row r="12" spans="1:30" s="70" customFormat="1" ht="5.25" customHeight="1">
      <c r="A12" s="78"/>
      <c r="B12" s="95"/>
      <c r="C12" s="80"/>
      <c r="D12" s="96"/>
      <c r="E12" s="97"/>
      <c r="F12" s="97"/>
      <c r="G12" s="97"/>
      <c r="H12" s="97"/>
      <c r="I12" s="97"/>
      <c r="J12" s="97"/>
      <c r="K12" s="97"/>
      <c r="L12" s="97"/>
      <c r="M12" s="97"/>
      <c r="N12" s="97"/>
      <c r="O12" s="97"/>
      <c r="P12" s="97"/>
      <c r="Q12" s="84"/>
      <c r="R12" s="97"/>
      <c r="S12" s="97"/>
      <c r="T12" s="97"/>
      <c r="U12" s="97"/>
      <c r="V12" s="97"/>
      <c r="W12" s="97"/>
      <c r="X12" s="97"/>
      <c r="Y12" s="97"/>
      <c r="Z12" s="97"/>
      <c r="AA12" s="97"/>
      <c r="AB12" s="97"/>
      <c r="AC12" s="98"/>
      <c r="AD12" s="99"/>
    </row>
    <row r="13" spans="1:30" s="70" customFormat="1" ht="10.5" customHeight="1">
      <c r="A13" s="78"/>
      <c r="B13" s="100" t="s">
        <v>18</v>
      </c>
      <c r="C13" s="80"/>
      <c r="D13" s="81">
        <v>16</v>
      </c>
      <c r="E13" s="82">
        <v>54</v>
      </c>
      <c r="F13" s="82">
        <v>590</v>
      </c>
      <c r="G13" s="82">
        <v>287</v>
      </c>
      <c r="H13" s="82">
        <v>303</v>
      </c>
      <c r="I13" s="82">
        <v>169</v>
      </c>
      <c r="J13" s="82">
        <v>2158</v>
      </c>
      <c r="K13" s="82">
        <v>1123</v>
      </c>
      <c r="L13" s="82">
        <v>1035</v>
      </c>
      <c r="M13" s="82">
        <v>68</v>
      </c>
      <c r="N13" s="82">
        <v>51</v>
      </c>
      <c r="O13" s="82">
        <v>143</v>
      </c>
      <c r="P13" s="82"/>
      <c r="Q13" s="101"/>
      <c r="R13" s="82">
        <v>138</v>
      </c>
      <c r="S13" s="82">
        <v>189</v>
      </c>
      <c r="T13" s="82">
        <v>192</v>
      </c>
      <c r="U13" s="82">
        <v>227</v>
      </c>
      <c r="V13" s="82">
        <v>213</v>
      </c>
      <c r="W13" s="82">
        <v>237</v>
      </c>
      <c r="X13" s="82">
        <v>222</v>
      </c>
      <c r="Y13" s="82">
        <v>259</v>
      </c>
      <c r="Z13" s="82">
        <v>219</v>
      </c>
      <c r="AA13" s="82">
        <v>484</v>
      </c>
      <c r="AB13" s="82">
        <v>272</v>
      </c>
      <c r="AC13" s="85">
        <v>212</v>
      </c>
      <c r="AD13" s="99" t="s">
        <v>53</v>
      </c>
    </row>
    <row r="14" spans="1:30" s="70" customFormat="1" ht="10.5" customHeight="1">
      <c r="A14" s="78"/>
      <c r="B14" s="100" t="s">
        <v>20</v>
      </c>
      <c r="C14" s="80"/>
      <c r="D14" s="81">
        <v>116</v>
      </c>
      <c r="E14" s="82">
        <v>414</v>
      </c>
      <c r="F14" s="82">
        <v>3155</v>
      </c>
      <c r="G14" s="82">
        <v>2685</v>
      </c>
      <c r="H14" s="82">
        <v>470</v>
      </c>
      <c r="I14" s="82">
        <v>418</v>
      </c>
      <c r="J14" s="82">
        <v>14682</v>
      </c>
      <c r="K14" s="82">
        <v>7523</v>
      </c>
      <c r="L14" s="82">
        <v>7159</v>
      </c>
      <c r="M14" s="82">
        <v>431</v>
      </c>
      <c r="N14" s="82">
        <v>418</v>
      </c>
      <c r="O14" s="82">
        <v>1051</v>
      </c>
      <c r="P14" s="82"/>
      <c r="Q14" s="101"/>
      <c r="R14" s="82">
        <v>1049</v>
      </c>
      <c r="S14" s="82">
        <v>1246</v>
      </c>
      <c r="T14" s="82">
        <v>1154</v>
      </c>
      <c r="U14" s="82">
        <v>1604</v>
      </c>
      <c r="V14" s="82">
        <v>1554</v>
      </c>
      <c r="W14" s="82">
        <v>1582</v>
      </c>
      <c r="X14" s="82">
        <v>1420</v>
      </c>
      <c r="Y14" s="82">
        <v>1609</v>
      </c>
      <c r="Z14" s="82">
        <v>1564</v>
      </c>
      <c r="AA14" s="82">
        <v>3189</v>
      </c>
      <c r="AB14" s="82">
        <v>1632</v>
      </c>
      <c r="AC14" s="85">
        <v>1557</v>
      </c>
      <c r="AD14" s="86" t="s">
        <v>54</v>
      </c>
    </row>
    <row r="15" spans="1:30" ht="3.75" customHeight="1" thickBot="1">
      <c r="A15" s="102"/>
      <c r="B15" s="103"/>
      <c r="C15" s="104"/>
      <c r="D15" s="102"/>
      <c r="E15" s="102"/>
      <c r="F15" s="102"/>
      <c r="G15" s="102"/>
      <c r="H15" s="102"/>
      <c r="I15" s="102"/>
      <c r="J15" s="102"/>
      <c r="K15" s="102"/>
      <c r="L15" s="102"/>
      <c r="M15" s="102"/>
      <c r="N15" s="102"/>
      <c r="O15" s="102"/>
      <c r="P15" s="105"/>
      <c r="R15" s="102"/>
      <c r="S15" s="102"/>
      <c r="T15" s="102"/>
      <c r="U15" s="102"/>
      <c r="V15" s="102"/>
      <c r="W15" s="102"/>
      <c r="X15" s="102"/>
      <c r="Y15" s="102"/>
      <c r="Z15" s="102"/>
      <c r="AA15" s="102"/>
      <c r="AB15" s="102"/>
      <c r="AC15" s="106"/>
      <c r="AD15" s="107"/>
    </row>
    <row r="16" spans="1:30">
      <c r="A16" s="61" t="s">
        <v>22</v>
      </c>
      <c r="B16" s="108"/>
      <c r="C16" s="108"/>
    </row>
    <row r="17" spans="15:22" ht="12" customHeight="1"/>
    <row r="18" spans="15:22" s="110" customFormat="1" ht="14.25">
      <c r="O18" s="109"/>
      <c r="P18" s="109"/>
      <c r="Q18" s="109"/>
      <c r="R18" s="109"/>
      <c r="S18" s="109"/>
      <c r="T18" s="109"/>
      <c r="U18" s="109"/>
      <c r="V18" s="109"/>
    </row>
  </sheetData>
  <mergeCells count="21">
    <mergeCell ref="G4:G5"/>
    <mergeCell ref="H4:H5"/>
    <mergeCell ref="J4:L4"/>
    <mergeCell ref="M4:N4"/>
    <mergeCell ref="S4:T4"/>
    <mergeCell ref="F4:F5"/>
    <mergeCell ref="U4:V4"/>
    <mergeCell ref="AB1:AD2"/>
    <mergeCell ref="A3:C5"/>
    <mergeCell ref="D3:D5"/>
    <mergeCell ref="E3:E5"/>
    <mergeCell ref="F3:H3"/>
    <mergeCell ref="J3:O3"/>
    <mergeCell ref="R3:Z3"/>
    <mergeCell ref="AA3:AC3"/>
    <mergeCell ref="AD3:AD5"/>
    <mergeCell ref="W4:X4"/>
    <mergeCell ref="Y4:Z4"/>
    <mergeCell ref="AA4:AA5"/>
    <mergeCell ref="AB4:AB5"/>
    <mergeCell ref="AC4:AC5"/>
  </mergeCells>
  <phoneticPr fontId="20"/>
  <conditionalFormatting sqref="R13:AC14 D13:O14 D7:O9 R7:AC9">
    <cfRule type="containsBlanks" dxfId="374" priority="3" stopIfTrue="1">
      <formula>LEN(TRIM(D7))=0</formula>
    </cfRule>
  </conditionalFormatting>
  <conditionalFormatting sqref="D10:O10 R10:AC10">
    <cfRule type="containsBlanks" dxfId="373" priority="2" stopIfTrue="1">
      <formula>LEN(TRIM(D10))=0</formula>
    </cfRule>
  </conditionalFormatting>
  <conditionalFormatting sqref="D11:O11 R11:AC11">
    <cfRule type="containsBlanks" dxfId="372" priority="1" stopIfTrue="1">
      <formula>LEN(TRIM(D11))=0</formula>
    </cfRule>
  </conditionalFormatting>
  <pageMargins left="0.59055118110236227" right="0.59055118110236227" top="0.70866141732283472" bottom="0.98425196850393704" header="0.51181102362204722" footer="0.51181102362204722"/>
  <pageSetup paperSize="9" scale="89" fitToWidth="2" fitToHeight="0" orientation="portrait" horizontalDpi="4294967293" r:id="rId1"/>
  <headerFooter alignWithMargins="0"/>
  <colBreaks count="1" manualBreakCount="1">
    <brk id="16" max="1048575" man="1"/>
  </colBreak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2"/>
  <sheetViews>
    <sheetView zoomScaleNormal="100" zoomScaleSheetLayoutView="100" workbookViewId="0"/>
  </sheetViews>
  <sheetFormatPr defaultRowHeight="13.5"/>
  <cols>
    <col min="1" max="1" width="11.5" style="961" customWidth="1"/>
    <col min="2" max="3" width="0.6640625" style="961" customWidth="1"/>
    <col min="4" max="15" width="8.83203125" style="995" customWidth="1"/>
    <col min="16" max="16" width="0.6640625" style="961" customWidth="1"/>
    <col min="17" max="16384" width="9.33203125" style="961"/>
  </cols>
  <sheetData>
    <row r="1" spans="1:16" ht="17.25">
      <c r="A1" s="958" t="s">
        <v>668</v>
      </c>
      <c r="B1" s="959"/>
      <c r="C1" s="959"/>
      <c r="D1" s="960"/>
      <c r="E1" s="960"/>
      <c r="F1" s="960"/>
      <c r="G1" s="960"/>
      <c r="H1" s="960"/>
      <c r="I1" s="960"/>
      <c r="J1" s="960"/>
      <c r="K1" s="960"/>
      <c r="L1" s="960"/>
      <c r="M1" s="960"/>
      <c r="N1" s="960"/>
      <c r="O1" s="960"/>
      <c r="P1" s="959"/>
    </row>
    <row r="2" spans="1:16">
      <c r="A2" s="962" t="s">
        <v>669</v>
      </c>
      <c r="B2" s="959"/>
      <c r="C2" s="959"/>
      <c r="D2" s="963"/>
      <c r="E2" s="574"/>
      <c r="F2" s="574"/>
      <c r="G2" s="574"/>
      <c r="H2" s="574"/>
      <c r="I2" s="574"/>
      <c r="J2" s="574"/>
      <c r="K2" s="574"/>
      <c r="L2" s="960"/>
      <c r="M2" s="960"/>
      <c r="N2" s="960"/>
      <c r="O2" s="960"/>
      <c r="P2" s="959"/>
    </row>
    <row r="3" spans="1:16">
      <c r="A3" s="962" t="s">
        <v>670</v>
      </c>
      <c r="B3" s="959"/>
      <c r="C3" s="959"/>
      <c r="D3" s="964"/>
      <c r="E3" s="574"/>
      <c r="F3" s="574"/>
      <c r="G3" s="574"/>
      <c r="H3" s="574"/>
      <c r="I3" s="574"/>
      <c r="J3" s="574"/>
      <c r="K3" s="574"/>
      <c r="L3" s="960"/>
      <c r="M3" s="960"/>
      <c r="N3" s="960"/>
      <c r="O3" s="960"/>
      <c r="P3" s="959"/>
    </row>
    <row r="4" spans="1:16" ht="7.5" customHeight="1" thickBot="1">
      <c r="A4" s="959"/>
      <c r="B4" s="959"/>
      <c r="C4" s="959"/>
      <c r="D4" s="960"/>
      <c r="E4" s="960"/>
      <c r="F4" s="960"/>
      <c r="G4" s="960"/>
      <c r="H4" s="960"/>
      <c r="I4" s="960"/>
      <c r="J4" s="960"/>
      <c r="K4" s="960"/>
      <c r="L4" s="960"/>
      <c r="M4" s="960"/>
      <c r="N4" s="960"/>
      <c r="O4" s="960"/>
      <c r="P4" s="959"/>
    </row>
    <row r="5" spans="1:16" ht="18.75" customHeight="1">
      <c r="A5" s="2123" t="s">
        <v>671</v>
      </c>
      <c r="B5" s="965"/>
      <c r="C5" s="966"/>
      <c r="D5" s="2122" t="s">
        <v>672</v>
      </c>
      <c r="E5" s="2125"/>
      <c r="F5" s="2121" t="s">
        <v>673</v>
      </c>
      <c r="G5" s="2125"/>
      <c r="H5" s="2122" t="s">
        <v>674</v>
      </c>
      <c r="I5" s="2122"/>
      <c r="J5" s="2121" t="s">
        <v>675</v>
      </c>
      <c r="K5" s="2125"/>
      <c r="L5" s="2122" t="s">
        <v>676</v>
      </c>
      <c r="M5" s="2122"/>
      <c r="N5" s="2121" t="s">
        <v>677</v>
      </c>
      <c r="O5" s="2122"/>
      <c r="P5" s="967"/>
    </row>
    <row r="6" spans="1:16" ht="18.75" customHeight="1">
      <c r="A6" s="2124"/>
      <c r="B6" s="968"/>
      <c r="C6" s="969"/>
      <c r="D6" s="970" t="s">
        <v>678</v>
      </c>
      <c r="E6" s="971" t="s">
        <v>679</v>
      </c>
      <c r="F6" s="972" t="s">
        <v>678</v>
      </c>
      <c r="G6" s="971" t="s">
        <v>679</v>
      </c>
      <c r="H6" s="973" t="s">
        <v>678</v>
      </c>
      <c r="I6" s="971" t="s">
        <v>679</v>
      </c>
      <c r="J6" s="972" t="s">
        <v>678</v>
      </c>
      <c r="K6" s="971" t="s">
        <v>679</v>
      </c>
      <c r="L6" s="973" t="s">
        <v>678</v>
      </c>
      <c r="M6" s="971" t="s">
        <v>679</v>
      </c>
      <c r="N6" s="972" t="s">
        <v>678</v>
      </c>
      <c r="O6" s="974" t="s">
        <v>679</v>
      </c>
      <c r="P6" s="967"/>
    </row>
    <row r="7" spans="1:16" ht="3" customHeight="1">
      <c r="A7" s="975"/>
      <c r="B7" s="976"/>
      <c r="C7" s="975"/>
      <c r="D7" s="977"/>
      <c r="E7" s="978"/>
      <c r="F7" s="978"/>
      <c r="G7" s="978"/>
      <c r="H7" s="978"/>
      <c r="I7" s="978"/>
      <c r="J7" s="977"/>
      <c r="K7" s="977"/>
      <c r="L7" s="977"/>
      <c r="M7" s="977"/>
      <c r="N7" s="977"/>
      <c r="O7" s="977"/>
      <c r="P7" s="967"/>
    </row>
    <row r="8" spans="1:16" s="984" customFormat="1" ht="15" customHeight="1">
      <c r="A8" s="979" t="s">
        <v>680</v>
      </c>
      <c r="B8" s="980"/>
      <c r="C8" s="981"/>
      <c r="D8" s="982">
        <v>845</v>
      </c>
      <c r="E8" s="982">
        <v>6442</v>
      </c>
      <c r="F8" s="982">
        <v>1353</v>
      </c>
      <c r="G8" s="982">
        <v>12706</v>
      </c>
      <c r="H8" s="982">
        <v>2530</v>
      </c>
      <c r="I8" s="982">
        <v>29684</v>
      </c>
      <c r="J8" s="982">
        <v>2064</v>
      </c>
      <c r="K8" s="982">
        <v>29843</v>
      </c>
      <c r="L8" s="982">
        <v>3189</v>
      </c>
      <c r="M8" s="982">
        <v>48248</v>
      </c>
      <c r="N8" s="982">
        <v>3424</v>
      </c>
      <c r="O8" s="982">
        <v>43749</v>
      </c>
      <c r="P8" s="983"/>
    </row>
    <row r="9" spans="1:16" s="984" customFormat="1" ht="15" customHeight="1">
      <c r="A9" s="979" t="s">
        <v>681</v>
      </c>
      <c r="B9" s="980"/>
      <c r="C9" s="981"/>
      <c r="D9" s="982">
        <v>749</v>
      </c>
      <c r="E9" s="982">
        <v>5816</v>
      </c>
      <c r="F9" s="982">
        <v>1347</v>
      </c>
      <c r="G9" s="982">
        <v>13452</v>
      </c>
      <c r="H9" s="982">
        <v>2646</v>
      </c>
      <c r="I9" s="982">
        <v>30164</v>
      </c>
      <c r="J9" s="982">
        <v>2000</v>
      </c>
      <c r="K9" s="982">
        <v>29869</v>
      </c>
      <c r="L9" s="982">
        <v>3249</v>
      </c>
      <c r="M9" s="982">
        <v>47444</v>
      </c>
      <c r="N9" s="982">
        <v>3311</v>
      </c>
      <c r="O9" s="982">
        <v>41934</v>
      </c>
      <c r="P9" s="983"/>
    </row>
    <row r="10" spans="1:16" s="984" customFormat="1" ht="15" customHeight="1">
      <c r="A10" s="979" t="s">
        <v>682</v>
      </c>
      <c r="B10" s="980"/>
      <c r="C10" s="981"/>
      <c r="D10" s="982">
        <v>731</v>
      </c>
      <c r="E10" s="982">
        <v>5509</v>
      </c>
      <c r="F10" s="982">
        <v>1179</v>
      </c>
      <c r="G10" s="982">
        <v>10519</v>
      </c>
      <c r="H10" s="982">
        <v>2383</v>
      </c>
      <c r="I10" s="982">
        <v>27107</v>
      </c>
      <c r="J10" s="982">
        <v>1774</v>
      </c>
      <c r="K10" s="982">
        <v>24849</v>
      </c>
      <c r="L10" s="982">
        <v>2869</v>
      </c>
      <c r="M10" s="982">
        <v>43371</v>
      </c>
      <c r="N10" s="982">
        <v>2936</v>
      </c>
      <c r="O10" s="982">
        <v>38753</v>
      </c>
      <c r="P10" s="983"/>
    </row>
    <row r="11" spans="1:16" s="988" customFormat="1" ht="15" customHeight="1">
      <c r="A11" s="979" t="s">
        <v>683</v>
      </c>
      <c r="B11" s="985"/>
      <c r="C11" s="986"/>
      <c r="D11" s="982">
        <v>375</v>
      </c>
      <c r="E11" s="982">
        <v>2404</v>
      </c>
      <c r="F11" s="982">
        <v>935</v>
      </c>
      <c r="G11" s="982">
        <v>8326</v>
      </c>
      <c r="H11" s="982">
        <v>1790</v>
      </c>
      <c r="I11" s="982">
        <v>17577</v>
      </c>
      <c r="J11" s="982">
        <v>1088</v>
      </c>
      <c r="K11" s="982">
        <v>11845</v>
      </c>
      <c r="L11" s="982">
        <v>2296</v>
      </c>
      <c r="M11" s="982">
        <v>27970</v>
      </c>
      <c r="N11" s="982">
        <v>2351</v>
      </c>
      <c r="O11" s="982">
        <v>24804</v>
      </c>
      <c r="P11" s="987"/>
    </row>
    <row r="12" spans="1:16" s="988" customFormat="1" ht="15" customHeight="1">
      <c r="A12" s="989" t="s">
        <v>684</v>
      </c>
      <c r="B12" s="985"/>
      <c r="C12" s="986"/>
      <c r="D12" s="990">
        <v>313</v>
      </c>
      <c r="E12" s="990">
        <v>1964</v>
      </c>
      <c r="F12" s="990">
        <v>790</v>
      </c>
      <c r="G12" s="990">
        <v>7022</v>
      </c>
      <c r="H12" s="990">
        <v>1551</v>
      </c>
      <c r="I12" s="990">
        <v>15269</v>
      </c>
      <c r="J12" s="990">
        <v>1024</v>
      </c>
      <c r="K12" s="990">
        <v>10849</v>
      </c>
      <c r="L12" s="990">
        <v>1988</v>
      </c>
      <c r="M12" s="990">
        <v>34129</v>
      </c>
      <c r="N12" s="990">
        <v>1939</v>
      </c>
      <c r="O12" s="990">
        <v>20748</v>
      </c>
      <c r="P12" s="987"/>
    </row>
    <row r="13" spans="1:16" ht="3" customHeight="1" thickBot="1">
      <c r="A13" s="991"/>
      <c r="B13" s="992"/>
      <c r="C13" s="991"/>
      <c r="D13" s="993"/>
      <c r="E13" s="993"/>
      <c r="F13" s="993"/>
      <c r="G13" s="993"/>
      <c r="H13" s="993"/>
      <c r="I13" s="993"/>
      <c r="J13" s="993"/>
      <c r="K13" s="993"/>
      <c r="L13" s="993"/>
      <c r="M13" s="993"/>
      <c r="N13" s="993"/>
      <c r="O13" s="993"/>
      <c r="P13" s="967"/>
    </row>
    <row r="14" spans="1:16">
      <c r="A14" s="994" t="s">
        <v>685</v>
      </c>
      <c r="B14" s="959"/>
      <c r="C14" s="959"/>
      <c r="D14" s="960"/>
      <c r="E14" s="960"/>
      <c r="F14" s="960"/>
      <c r="G14" s="960"/>
      <c r="H14" s="960"/>
      <c r="I14" s="960"/>
      <c r="J14" s="960"/>
      <c r="K14" s="960"/>
      <c r="L14" s="960"/>
      <c r="M14" s="960"/>
      <c r="N14" s="960"/>
      <c r="O14" s="960"/>
      <c r="P14" s="959"/>
    </row>
    <row r="15" spans="1:16">
      <c r="A15" s="959"/>
      <c r="B15" s="959"/>
      <c r="C15" s="959"/>
      <c r="D15" s="960"/>
      <c r="E15" s="960"/>
      <c r="F15" s="960"/>
      <c r="G15" s="960"/>
      <c r="H15" s="960"/>
      <c r="I15" s="960"/>
      <c r="J15" s="960"/>
      <c r="K15" s="960"/>
      <c r="L15" s="960"/>
      <c r="M15" s="960"/>
      <c r="N15" s="960"/>
      <c r="O15" s="960"/>
      <c r="P15" s="959"/>
    </row>
    <row r="16" spans="1:16">
      <c r="A16" s="959"/>
      <c r="B16" s="959"/>
      <c r="C16" s="959"/>
      <c r="D16" s="960"/>
      <c r="E16" s="960"/>
      <c r="F16" s="960"/>
      <c r="G16" s="960"/>
      <c r="H16" s="960"/>
      <c r="I16" s="960"/>
      <c r="J16" s="960"/>
      <c r="K16" s="960"/>
      <c r="L16" s="960"/>
      <c r="M16" s="960"/>
      <c r="N16" s="960"/>
      <c r="O16" s="960"/>
      <c r="P16" s="959"/>
    </row>
    <row r="17" spans="1:16">
      <c r="A17" s="959"/>
      <c r="B17" s="959"/>
      <c r="C17" s="959"/>
      <c r="D17" s="960"/>
      <c r="E17" s="960"/>
      <c r="F17" s="960"/>
      <c r="G17" s="960"/>
      <c r="H17" s="960"/>
      <c r="I17" s="960"/>
      <c r="J17" s="960"/>
      <c r="K17" s="960"/>
      <c r="L17" s="960"/>
      <c r="M17" s="960"/>
      <c r="N17" s="960"/>
      <c r="O17" s="960"/>
      <c r="P17" s="959"/>
    </row>
    <row r="18" spans="1:16">
      <c r="A18" s="959"/>
      <c r="B18" s="959"/>
      <c r="C18" s="959"/>
      <c r="D18" s="960"/>
      <c r="E18" s="960"/>
      <c r="F18" s="960"/>
      <c r="G18" s="960"/>
      <c r="H18" s="960"/>
      <c r="I18" s="960"/>
      <c r="J18" s="960"/>
      <c r="K18" s="960"/>
      <c r="L18" s="960"/>
      <c r="M18" s="960"/>
      <c r="N18" s="960"/>
      <c r="O18" s="960"/>
      <c r="P18" s="959"/>
    </row>
    <row r="19" spans="1:16">
      <c r="A19" s="959"/>
      <c r="B19" s="959"/>
      <c r="C19" s="959"/>
      <c r="D19" s="960"/>
      <c r="E19" s="960"/>
      <c r="F19" s="960"/>
      <c r="G19" s="960"/>
      <c r="H19" s="960"/>
      <c r="I19" s="960"/>
      <c r="J19" s="960"/>
      <c r="K19" s="960"/>
      <c r="L19" s="960"/>
      <c r="M19" s="960"/>
      <c r="N19" s="960"/>
      <c r="O19" s="960"/>
      <c r="P19" s="959"/>
    </row>
    <row r="20" spans="1:16">
      <c r="A20" s="959"/>
      <c r="B20" s="959"/>
      <c r="C20" s="959"/>
      <c r="D20" s="960"/>
      <c r="E20" s="960"/>
      <c r="F20" s="960"/>
      <c r="G20" s="960"/>
      <c r="H20" s="960"/>
      <c r="I20" s="960"/>
      <c r="J20" s="960"/>
      <c r="K20" s="960"/>
      <c r="L20" s="960"/>
      <c r="M20" s="960"/>
      <c r="N20" s="960"/>
      <c r="O20" s="960"/>
      <c r="P20" s="959"/>
    </row>
    <row r="21" spans="1:16">
      <c r="A21" s="959"/>
      <c r="B21" s="959"/>
      <c r="C21" s="959"/>
      <c r="D21" s="960"/>
      <c r="E21" s="960"/>
      <c r="F21" s="960"/>
      <c r="G21" s="960"/>
      <c r="H21" s="960"/>
      <c r="I21" s="960"/>
      <c r="J21" s="960"/>
      <c r="K21" s="960"/>
      <c r="L21" s="960"/>
      <c r="M21" s="960"/>
      <c r="N21" s="960"/>
      <c r="O21" s="960"/>
      <c r="P21" s="959"/>
    </row>
    <row r="22" spans="1:16">
      <c r="A22" s="959"/>
      <c r="B22" s="959"/>
      <c r="C22" s="959"/>
      <c r="D22" s="960"/>
      <c r="E22" s="960"/>
      <c r="F22" s="960"/>
      <c r="G22" s="960"/>
      <c r="H22" s="960"/>
      <c r="I22" s="960"/>
      <c r="J22" s="960"/>
      <c r="K22" s="960"/>
      <c r="L22" s="960"/>
      <c r="M22" s="960"/>
      <c r="N22" s="960"/>
      <c r="O22" s="960"/>
      <c r="P22" s="959"/>
    </row>
  </sheetData>
  <mergeCells count="7">
    <mergeCell ref="N5:O5"/>
    <mergeCell ref="A5:A6"/>
    <mergeCell ref="D5:E5"/>
    <mergeCell ref="F5:G5"/>
    <mergeCell ref="H5:I5"/>
    <mergeCell ref="J5:K5"/>
    <mergeCell ref="L5:M5"/>
  </mergeCells>
  <phoneticPr fontId="20"/>
  <conditionalFormatting sqref="D12:O12">
    <cfRule type="containsBlanks" dxfId="71" priority="1" stopIfTrue="1">
      <formula>LEN(TRIM(D12))=0</formula>
    </cfRule>
  </conditionalFormatting>
  <pageMargins left="0.59055118110236227" right="0.59055118110236227" top="0.98425196850393704" bottom="0.98425196850393704" header="0.51181102362204722" footer="0.51181102362204722"/>
  <pageSetup paperSize="9" scale="93" orientation="portrait" horizontalDpi="4294967293" verticalDpi="300"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zoomScaleNormal="100" zoomScaleSheetLayoutView="100" workbookViewId="0"/>
  </sheetViews>
  <sheetFormatPr defaultRowHeight="13.5"/>
  <cols>
    <col min="1" max="1" width="1.1640625" style="571" customWidth="1"/>
    <col min="2" max="2" width="12.33203125" style="570" customWidth="1"/>
    <col min="3" max="3" width="0.83203125" style="570" customWidth="1"/>
    <col min="4" max="4" width="18.33203125" style="570" customWidth="1"/>
    <col min="5" max="5" width="7.5" style="570" customWidth="1"/>
    <col min="6" max="8" width="26.33203125" style="570" customWidth="1"/>
    <col min="9" max="9" width="20.83203125" style="571" customWidth="1"/>
    <col min="10" max="10" width="20.83203125" style="570" customWidth="1"/>
    <col min="11" max="16384" width="9.33203125" style="570"/>
  </cols>
  <sheetData>
    <row r="1" spans="1:10" ht="18" customHeight="1">
      <c r="A1" s="568" t="s">
        <v>686</v>
      </c>
      <c r="E1" s="569"/>
      <c r="F1" s="571"/>
      <c r="G1" s="571"/>
      <c r="H1" s="571"/>
    </row>
    <row r="2" spans="1:10" ht="3.75" customHeight="1">
      <c r="D2" s="569"/>
      <c r="E2" s="574"/>
      <c r="F2" s="996"/>
      <c r="G2" s="571"/>
      <c r="H2" s="571"/>
    </row>
    <row r="3" spans="1:10" ht="17.25" customHeight="1">
      <c r="A3" s="774" t="s">
        <v>687</v>
      </c>
      <c r="E3" s="774"/>
      <c r="F3" s="571"/>
      <c r="G3" s="571"/>
      <c r="H3" s="571"/>
    </row>
    <row r="4" spans="1:10" ht="44.25" customHeight="1">
      <c r="D4" s="572"/>
    </row>
    <row r="5" spans="1:10" s="584" customFormat="1" ht="6.75" customHeight="1" thickBot="1">
      <c r="A5" s="614"/>
      <c r="D5" s="997"/>
      <c r="E5" s="997"/>
      <c r="F5" s="997"/>
      <c r="G5" s="997"/>
      <c r="H5" s="997"/>
      <c r="I5" s="998"/>
      <c r="J5" s="998"/>
    </row>
    <row r="6" spans="1:10" s="584" customFormat="1" ht="13.5" customHeight="1">
      <c r="A6" s="999"/>
      <c r="B6" s="1874" t="s">
        <v>565</v>
      </c>
      <c r="C6" s="1000"/>
      <c r="D6" s="2126" t="s">
        <v>688</v>
      </c>
      <c r="E6" s="1875"/>
      <c r="F6" s="2022" t="s">
        <v>689</v>
      </c>
      <c r="G6" s="2126" t="s">
        <v>690</v>
      </c>
      <c r="H6" s="2126" t="s">
        <v>691</v>
      </c>
      <c r="I6" s="722"/>
      <c r="J6" s="722"/>
    </row>
    <row r="7" spans="1:10" s="584" customFormat="1" ht="13.5" customHeight="1">
      <c r="A7" s="1001"/>
      <c r="B7" s="1878"/>
      <c r="C7" s="1002"/>
      <c r="D7" s="2127"/>
      <c r="E7" s="1879"/>
      <c r="F7" s="2024"/>
      <c r="G7" s="2127"/>
      <c r="H7" s="2127"/>
    </row>
    <row r="8" spans="1:10" s="576" customFormat="1" ht="15" customHeight="1">
      <c r="A8" s="643"/>
      <c r="B8" s="590" t="s">
        <v>647</v>
      </c>
      <c r="C8" s="1003"/>
      <c r="D8" s="591">
        <v>36766</v>
      </c>
      <c r="E8" s="1004">
        <v>1089</v>
      </c>
      <c r="F8" s="982">
        <v>48227</v>
      </c>
      <c r="G8" s="883">
        <v>0</v>
      </c>
      <c r="H8" s="1005">
        <v>45902</v>
      </c>
    </row>
    <row r="9" spans="1:10" s="576" customFormat="1" ht="15" customHeight="1">
      <c r="A9" s="643"/>
      <c r="B9" s="590" t="s">
        <v>536</v>
      </c>
      <c r="C9" s="1003"/>
      <c r="D9" s="591">
        <v>42581</v>
      </c>
      <c r="E9" s="1004">
        <v>1283</v>
      </c>
      <c r="F9" s="982">
        <v>56634</v>
      </c>
      <c r="G9" s="883">
        <v>0</v>
      </c>
      <c r="H9" s="1005">
        <v>44869</v>
      </c>
    </row>
    <row r="10" spans="1:10" s="576" customFormat="1" ht="15" customHeight="1">
      <c r="A10" s="643"/>
      <c r="B10" s="590" t="s">
        <v>692</v>
      </c>
      <c r="C10" s="1003"/>
      <c r="D10" s="591">
        <v>44250</v>
      </c>
      <c r="E10" s="1004">
        <v>1269</v>
      </c>
      <c r="F10" s="982">
        <v>54284</v>
      </c>
      <c r="G10" s="883">
        <v>0</v>
      </c>
      <c r="H10" s="1005">
        <v>40308</v>
      </c>
    </row>
    <row r="11" spans="1:10" s="593" customFormat="1" ht="15" customHeight="1">
      <c r="A11" s="642"/>
      <c r="B11" s="590" t="s">
        <v>538</v>
      </c>
      <c r="C11" s="1006"/>
      <c r="D11" s="1007">
        <v>19676</v>
      </c>
      <c r="E11" s="1008">
        <v>888</v>
      </c>
      <c r="F11" s="1009">
        <v>21384</v>
      </c>
      <c r="G11" s="1010">
        <v>0</v>
      </c>
      <c r="H11" s="1011">
        <v>26540</v>
      </c>
    </row>
    <row r="12" spans="1:10" s="593" customFormat="1" ht="15" customHeight="1">
      <c r="A12" s="642"/>
      <c r="B12" s="594" t="s">
        <v>539</v>
      </c>
      <c r="C12" s="1006"/>
      <c r="D12" s="1007">
        <v>22465</v>
      </c>
      <c r="E12" s="1008">
        <v>925</v>
      </c>
      <c r="F12" s="1009">
        <v>27221</v>
      </c>
      <c r="G12" s="1010" t="s">
        <v>693</v>
      </c>
      <c r="H12" s="1011">
        <v>27595</v>
      </c>
    </row>
    <row r="13" spans="1:10" s="576" customFormat="1" ht="3.95" customHeight="1" thickBot="1">
      <c r="A13" s="646"/>
      <c r="B13" s="646"/>
      <c r="C13" s="646"/>
      <c r="D13" s="920"/>
      <c r="E13" s="1012"/>
      <c r="F13" s="646"/>
      <c r="G13" s="646"/>
      <c r="H13" s="646"/>
    </row>
    <row r="14" spans="1:10" s="584" customFormat="1" ht="13.5" customHeight="1">
      <c r="A14" s="614" t="s">
        <v>694</v>
      </c>
      <c r="I14" s="614"/>
    </row>
    <row r="15" spans="1:10" s="584" customFormat="1" ht="11.25">
      <c r="A15" s="614"/>
      <c r="I15" s="614"/>
    </row>
  </sheetData>
  <mergeCells count="5">
    <mergeCell ref="B6:B7"/>
    <mergeCell ref="D6:E7"/>
    <mergeCell ref="F6:F7"/>
    <mergeCell ref="G6:G7"/>
    <mergeCell ref="H6:H7"/>
  </mergeCells>
  <phoneticPr fontId="20"/>
  <conditionalFormatting sqref="D11:H11">
    <cfRule type="containsBlanks" dxfId="70" priority="3" stopIfTrue="1">
      <formula>LEN(TRIM(D11))=0</formula>
    </cfRule>
  </conditionalFormatting>
  <conditionalFormatting sqref="D9:H9">
    <cfRule type="containsBlanks" dxfId="69" priority="2" stopIfTrue="1">
      <formula>LEN(TRIM(D9))=0</formula>
    </cfRule>
  </conditionalFormatting>
  <conditionalFormatting sqref="D12:H12">
    <cfRule type="containsBlanks" dxfId="68" priority="1" stopIfTrue="1">
      <formula>LEN(TRIM(D12))=0</formula>
    </cfRule>
  </conditionalFormatting>
  <pageMargins left="0.59055118110236227" right="0.59055118110236227" top="0.98425196850393704" bottom="0.98425196850393704" header="0.51181102362204722" footer="0.51181102362204722"/>
  <pageSetup paperSize="9" scale="93" orientation="portrait" cellComments="asDisplayed" horizontalDpi="4294967293" r:id="rId1"/>
  <headerFooter alignWithMargins="0"/>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3"/>
  <sheetViews>
    <sheetView zoomScale="115" zoomScaleNormal="115" zoomScaleSheetLayoutView="100" workbookViewId="0"/>
  </sheetViews>
  <sheetFormatPr defaultRowHeight="13.5"/>
  <cols>
    <col min="1" max="1" width="1" style="571" customWidth="1"/>
    <col min="2" max="2" width="12.33203125" style="570" customWidth="1"/>
    <col min="3" max="3" width="1" style="570" customWidth="1"/>
    <col min="4" max="9" width="15" style="570" customWidth="1"/>
    <col min="10" max="10" width="15" style="571" customWidth="1"/>
    <col min="11" max="16384" width="9.33203125" style="570"/>
  </cols>
  <sheetData>
    <row r="1" spans="1:11" ht="18" customHeight="1">
      <c r="A1" s="1013" t="s">
        <v>695</v>
      </c>
      <c r="E1" s="1014"/>
      <c r="F1" s="1015"/>
      <c r="G1" s="1015"/>
      <c r="H1" s="1015"/>
      <c r="I1" s="1015"/>
    </row>
    <row r="2" spans="1:11" ht="41.25" customHeight="1" thickBot="1">
      <c r="A2" s="572"/>
    </row>
    <row r="3" spans="1:11" s="584" customFormat="1" ht="13.5" customHeight="1">
      <c r="A3" s="999"/>
      <c r="B3" s="1863" t="s">
        <v>565</v>
      </c>
      <c r="C3" s="579"/>
      <c r="D3" s="1867" t="s">
        <v>145</v>
      </c>
      <c r="E3" s="1867" t="s">
        <v>696</v>
      </c>
      <c r="F3" s="579" t="s">
        <v>697</v>
      </c>
      <c r="G3" s="1867" t="s">
        <v>698</v>
      </c>
      <c r="H3" s="579" t="s">
        <v>699</v>
      </c>
      <c r="I3" s="579" t="s">
        <v>700</v>
      </c>
      <c r="J3" s="1865" t="s">
        <v>638</v>
      </c>
      <c r="K3" s="614"/>
    </row>
    <row r="4" spans="1:11" s="584" customFormat="1" ht="13.5" customHeight="1">
      <c r="A4" s="1001"/>
      <c r="B4" s="1864"/>
      <c r="C4" s="585"/>
      <c r="D4" s="1868"/>
      <c r="E4" s="1868"/>
      <c r="F4" s="589" t="s">
        <v>701</v>
      </c>
      <c r="G4" s="1868"/>
      <c r="H4" s="589" t="s">
        <v>702</v>
      </c>
      <c r="I4" s="589" t="s">
        <v>703</v>
      </c>
      <c r="J4" s="1866"/>
      <c r="K4" s="614"/>
    </row>
    <row r="5" spans="1:11" s="576" customFormat="1" ht="15" customHeight="1">
      <c r="B5" s="590" t="s">
        <v>647</v>
      </c>
      <c r="C5" s="590"/>
      <c r="D5" s="565">
        <v>36766</v>
      </c>
      <c r="E5" s="566">
        <v>0</v>
      </c>
      <c r="F5" s="566">
        <v>2683</v>
      </c>
      <c r="G5" s="566">
        <v>305</v>
      </c>
      <c r="H5" s="566">
        <v>4499</v>
      </c>
      <c r="I5" s="566">
        <v>1850</v>
      </c>
      <c r="J5" s="566">
        <v>27429</v>
      </c>
    </row>
    <row r="6" spans="1:11" s="576" customFormat="1" ht="15" customHeight="1">
      <c r="B6" s="590" t="s">
        <v>536</v>
      </c>
      <c r="C6" s="590"/>
      <c r="D6" s="565">
        <v>42581</v>
      </c>
      <c r="E6" s="566">
        <v>328</v>
      </c>
      <c r="F6" s="566">
        <v>3089</v>
      </c>
      <c r="G6" s="566">
        <v>480</v>
      </c>
      <c r="H6" s="566">
        <v>4432</v>
      </c>
      <c r="I6" s="566">
        <v>1731</v>
      </c>
      <c r="J6" s="566">
        <v>32521</v>
      </c>
    </row>
    <row r="7" spans="1:11" s="576" customFormat="1" ht="15" customHeight="1">
      <c r="B7" s="590" t="s">
        <v>631</v>
      </c>
      <c r="C7" s="590"/>
      <c r="D7" s="565">
        <v>44250</v>
      </c>
      <c r="E7" s="566">
        <v>0</v>
      </c>
      <c r="F7" s="566">
        <v>2740</v>
      </c>
      <c r="G7" s="566">
        <v>0</v>
      </c>
      <c r="H7" s="566">
        <v>6886</v>
      </c>
      <c r="I7" s="566">
        <v>1599</v>
      </c>
      <c r="J7" s="566">
        <v>33025</v>
      </c>
    </row>
    <row r="8" spans="1:11" s="593" customFormat="1" ht="15" customHeight="1">
      <c r="B8" s="590" t="s">
        <v>704</v>
      </c>
      <c r="C8" s="594"/>
      <c r="D8" s="565">
        <v>19676</v>
      </c>
      <c r="E8" s="566">
        <v>0</v>
      </c>
      <c r="F8" s="566">
        <v>186</v>
      </c>
      <c r="G8" s="566">
        <v>0</v>
      </c>
      <c r="H8" s="566">
        <v>1026</v>
      </c>
      <c r="I8" s="566">
        <v>0</v>
      </c>
      <c r="J8" s="566">
        <v>18464</v>
      </c>
    </row>
    <row r="9" spans="1:11" s="593" customFormat="1" ht="15" customHeight="1">
      <c r="B9" s="594" t="s">
        <v>705</v>
      </c>
      <c r="C9" s="594"/>
      <c r="D9" s="1016">
        <v>22465</v>
      </c>
      <c r="E9" s="895" t="s">
        <v>693</v>
      </c>
      <c r="F9" s="895">
        <v>654</v>
      </c>
      <c r="G9" s="895" t="s">
        <v>693</v>
      </c>
      <c r="H9" s="895">
        <v>622</v>
      </c>
      <c r="I9" s="895" t="s">
        <v>693</v>
      </c>
      <c r="J9" s="895">
        <v>21189</v>
      </c>
    </row>
    <row r="10" spans="1:11" s="576" customFormat="1" ht="2.25" customHeight="1" thickBot="1">
      <c r="A10" s="646"/>
      <c r="B10" s="646"/>
      <c r="C10" s="646"/>
      <c r="D10" s="920"/>
      <c r="E10" s="646"/>
      <c r="F10" s="646"/>
      <c r="G10" s="646"/>
      <c r="H10" s="646"/>
      <c r="I10" s="646"/>
      <c r="J10" s="646"/>
    </row>
    <row r="11" spans="1:11" s="576" customFormat="1" ht="13.5" customHeight="1">
      <c r="A11" s="576" t="s">
        <v>706</v>
      </c>
    </row>
    <row r="13" spans="1:11">
      <c r="I13" s="1017"/>
    </row>
  </sheetData>
  <mergeCells count="5">
    <mergeCell ref="B3:B4"/>
    <mergeCell ref="D3:D4"/>
    <mergeCell ref="E3:E4"/>
    <mergeCell ref="G3:G4"/>
    <mergeCell ref="J3:J4"/>
  </mergeCells>
  <phoneticPr fontId="20"/>
  <conditionalFormatting sqref="D9:J9">
    <cfRule type="containsBlanks" dxfId="67" priority="1" stopIfTrue="1">
      <formula>LEN(TRIM(D9))=0</formula>
    </cfRule>
  </conditionalFormatting>
  <pageMargins left="0.59055118110236227" right="0.59055118110236227" top="0.70866141732283472" bottom="0.78740157480314965" header="0.51181102362204722" footer="0.51181102362204722"/>
  <pageSetup paperSize="9" scale="93" orientation="portrait" horizontalDpi="4294967293" r:id="rId1"/>
  <headerFooter alignWithMargins="0"/>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
  <sheetViews>
    <sheetView zoomScaleNormal="100" zoomScaleSheetLayoutView="100" workbookViewId="0"/>
  </sheetViews>
  <sheetFormatPr defaultRowHeight="13.5"/>
  <cols>
    <col min="1" max="1" width="1.1640625" style="570" customWidth="1"/>
    <col min="2" max="2" width="20.6640625" style="570" customWidth="1"/>
    <col min="3" max="3" width="1.1640625" style="570" customWidth="1"/>
    <col min="4" max="7" width="19.1640625" style="570" customWidth="1"/>
    <col min="8" max="8" width="18.33203125" style="570" customWidth="1"/>
    <col min="9" max="16384" width="9.33203125" style="570"/>
  </cols>
  <sheetData>
    <row r="1" spans="1:8" ht="18" customHeight="1">
      <c r="A1" s="774" t="s">
        <v>1190</v>
      </c>
    </row>
    <row r="2" spans="1:8" ht="6.75" customHeight="1">
      <c r="A2" s="569"/>
    </row>
    <row r="3" spans="1:8" ht="12" customHeight="1">
      <c r="A3" s="614"/>
      <c r="B3" s="584" t="s">
        <v>707</v>
      </c>
    </row>
    <row r="4" spans="1:8" ht="12" customHeight="1">
      <c r="A4" s="584"/>
      <c r="B4" s="584" t="s">
        <v>708</v>
      </c>
    </row>
    <row r="5" spans="1:8" ht="7.5" customHeight="1" thickBot="1">
      <c r="A5" s="1018"/>
    </row>
    <row r="6" spans="1:8" s="584" customFormat="1" ht="18.75" customHeight="1">
      <c r="A6" s="999"/>
      <c r="B6" s="652"/>
      <c r="C6" s="653"/>
      <c r="D6" s="580" t="s">
        <v>641</v>
      </c>
      <c r="E6" s="580" t="s">
        <v>709</v>
      </c>
      <c r="F6" s="580" t="s">
        <v>631</v>
      </c>
      <c r="G6" s="580" t="s">
        <v>710</v>
      </c>
      <c r="H6" s="1019" t="s">
        <v>474</v>
      </c>
    </row>
    <row r="7" spans="1:8" s="576" customFormat="1" ht="20.100000000000001" customHeight="1">
      <c r="A7" s="1020"/>
      <c r="B7" s="598" t="s">
        <v>711</v>
      </c>
      <c r="C7" s="1021"/>
      <c r="D7" s="1022">
        <v>352</v>
      </c>
      <c r="E7" s="1022">
        <v>428</v>
      </c>
      <c r="F7" s="1022">
        <v>438</v>
      </c>
      <c r="G7" s="1022">
        <v>409</v>
      </c>
      <c r="H7" s="1023">
        <v>404</v>
      </c>
    </row>
    <row r="8" spans="1:8" s="584" customFormat="1" ht="2.25" customHeight="1" thickBot="1">
      <c r="A8" s="1024"/>
      <c r="B8" s="1025"/>
      <c r="C8" s="1026"/>
      <c r="D8" s="1027"/>
      <c r="G8" s="770"/>
      <c r="H8" s="770"/>
    </row>
    <row r="9" spans="1:8" s="614" customFormat="1" ht="15" customHeight="1">
      <c r="A9" s="576" t="s">
        <v>694</v>
      </c>
      <c r="E9" s="999"/>
      <c r="F9" s="999"/>
      <c r="G9" s="618"/>
    </row>
  </sheetData>
  <phoneticPr fontId="20"/>
  <conditionalFormatting sqref="H7">
    <cfRule type="containsBlanks" dxfId="66" priority="1" stopIfTrue="1">
      <formula>LEN(TRIM(H7))=0</formula>
    </cfRule>
  </conditionalFormatting>
  <printOptions horizontalCentered="1"/>
  <pageMargins left="0.39370078740157483" right="0.39370078740157483" top="0.74803149606299213" bottom="0.78740157480314965" header="0.51181102362204722" footer="0.51181102362204722"/>
  <pageSetup paperSize="9" scale="99" orientation="portrait"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1"/>
  <sheetViews>
    <sheetView zoomScaleNormal="100" zoomScaleSheetLayoutView="100" workbookViewId="0"/>
  </sheetViews>
  <sheetFormatPr defaultRowHeight="13.5"/>
  <cols>
    <col min="1" max="1" width="16.6640625" style="570" customWidth="1"/>
    <col min="2" max="7" width="13" style="570" customWidth="1"/>
    <col min="8" max="8" width="11.6640625" style="570" customWidth="1"/>
    <col min="9" max="9" width="12.83203125" style="570" customWidth="1"/>
    <col min="10" max="13" width="9.6640625" style="570" customWidth="1"/>
    <col min="14" max="14" width="5.6640625" style="570" customWidth="1"/>
    <col min="15" max="15" width="7.1640625" style="570" customWidth="1"/>
    <col min="16" max="16" width="5.6640625" style="570" customWidth="1"/>
    <col min="17" max="17" width="6.5" style="570" customWidth="1"/>
    <col min="18" max="18" width="5.6640625" style="570" customWidth="1"/>
    <col min="19" max="19" width="6.5" style="570" customWidth="1"/>
    <col min="20" max="20" width="5.6640625" style="570" customWidth="1"/>
    <col min="21" max="21" width="8.1640625" style="570" customWidth="1"/>
    <col min="22" max="16384" width="9.33203125" style="570"/>
  </cols>
  <sheetData>
    <row r="1" spans="1:21" ht="18" customHeight="1">
      <c r="A1" s="568" t="s">
        <v>712</v>
      </c>
      <c r="B1" s="571"/>
      <c r="C1" s="571"/>
      <c r="D1" s="571"/>
      <c r="E1" s="571"/>
      <c r="F1" s="571"/>
      <c r="G1" s="571"/>
      <c r="H1" s="571"/>
      <c r="I1" s="571"/>
      <c r="J1" s="571"/>
      <c r="K1" s="571"/>
      <c r="L1" s="571"/>
    </row>
    <row r="2" spans="1:21" ht="7.5" customHeight="1">
      <c r="A2" s="572"/>
    </row>
    <row r="3" spans="1:21" ht="18" customHeight="1">
      <c r="A3" s="774" t="s">
        <v>713</v>
      </c>
      <c r="B3" s="571"/>
      <c r="C3" s="571"/>
      <c r="D3" s="571"/>
      <c r="E3" s="1028"/>
      <c r="F3" s="1029"/>
      <c r="G3" s="1029"/>
      <c r="H3" s="1029"/>
      <c r="I3" s="1029"/>
      <c r="J3" s="1029"/>
      <c r="K3" s="1029"/>
      <c r="L3" s="1029"/>
      <c r="M3" s="571"/>
      <c r="N3" s="571"/>
      <c r="O3" s="571"/>
    </row>
    <row r="4" spans="1:21" ht="3.75" customHeight="1">
      <c r="A4" s="572"/>
    </row>
    <row r="5" spans="1:21" s="571" customFormat="1" ht="10.5" customHeight="1">
      <c r="A5" s="1872" t="s">
        <v>714</v>
      </c>
      <c r="B5" s="1872"/>
      <c r="C5" s="1872"/>
      <c r="D5" s="1872"/>
      <c r="E5" s="1872"/>
      <c r="F5" s="1872"/>
      <c r="G5" s="1872"/>
      <c r="H5" s="1872"/>
      <c r="I5" s="1872"/>
    </row>
    <row r="6" spans="1:21" ht="3.75" customHeight="1" thickBot="1">
      <c r="A6" s="1018"/>
    </row>
    <row r="7" spans="1:21" s="584" customFormat="1" ht="15" customHeight="1">
      <c r="A7" s="1875" t="s">
        <v>715</v>
      </c>
      <c r="B7" s="2128" t="s">
        <v>716</v>
      </c>
      <c r="C7" s="2129"/>
      <c r="D7" s="2128" t="s">
        <v>717</v>
      </c>
      <c r="E7" s="1873"/>
      <c r="F7" s="2133" t="s">
        <v>718</v>
      </c>
      <c r="G7" s="2134"/>
      <c r="H7" s="2128" t="s">
        <v>719</v>
      </c>
      <c r="I7" s="1873"/>
      <c r="J7" s="643"/>
      <c r="K7" s="643"/>
      <c r="L7" s="643"/>
      <c r="M7" s="643"/>
      <c r="N7" s="2137"/>
      <c r="O7" s="2137"/>
      <c r="P7" s="2137"/>
      <c r="Q7" s="2137"/>
      <c r="R7" s="2137"/>
      <c r="S7" s="2137"/>
      <c r="T7" s="2137"/>
      <c r="U7" s="2137"/>
    </row>
    <row r="8" spans="1:21" s="584" customFormat="1" ht="15" customHeight="1">
      <c r="A8" s="1877"/>
      <c r="B8" s="2130"/>
      <c r="C8" s="2131"/>
      <c r="D8" s="2130"/>
      <c r="E8" s="2132"/>
      <c r="F8" s="2135"/>
      <c r="G8" s="2136"/>
      <c r="H8" s="2130"/>
      <c r="I8" s="2132"/>
      <c r="J8" s="1876"/>
      <c r="K8" s="1876"/>
      <c r="L8" s="1876"/>
      <c r="M8" s="1876"/>
      <c r="N8" s="2137"/>
      <c r="O8" s="2137"/>
      <c r="P8" s="2137"/>
      <c r="Q8" s="2137"/>
      <c r="R8" s="2137"/>
      <c r="S8" s="2137"/>
      <c r="T8" s="2137"/>
      <c r="U8" s="2137"/>
    </row>
    <row r="9" spans="1:21" s="584" customFormat="1" ht="15" customHeight="1">
      <c r="A9" s="1879"/>
      <c r="B9" s="620" t="s">
        <v>720</v>
      </c>
      <c r="C9" s="620" t="s">
        <v>721</v>
      </c>
      <c r="D9" s="620" t="s">
        <v>720</v>
      </c>
      <c r="E9" s="619" t="s">
        <v>721</v>
      </c>
      <c r="F9" s="1030" t="s">
        <v>720</v>
      </c>
      <c r="G9" s="1030" t="s">
        <v>721</v>
      </c>
      <c r="H9" s="2099" t="s">
        <v>479</v>
      </c>
      <c r="I9" s="2100"/>
      <c r="J9" s="780"/>
      <c r="K9" s="780"/>
      <c r="L9" s="780"/>
      <c r="M9" s="780"/>
      <c r="N9" s="780"/>
      <c r="O9" s="780"/>
      <c r="P9" s="780"/>
      <c r="Q9" s="780"/>
      <c r="R9" s="780"/>
      <c r="S9" s="780"/>
      <c r="T9" s="780"/>
      <c r="U9" s="780"/>
    </row>
    <row r="10" spans="1:21" s="584" customFormat="1" ht="3" customHeight="1">
      <c r="A10" s="597"/>
      <c r="B10" s="1031"/>
      <c r="C10" s="780"/>
      <c r="D10" s="780"/>
      <c r="E10" s="780"/>
      <c r="F10" s="780"/>
      <c r="G10" s="780"/>
      <c r="H10" s="780"/>
      <c r="I10" s="780"/>
      <c r="J10" s="780"/>
      <c r="K10" s="780"/>
      <c r="L10" s="780"/>
      <c r="M10" s="780"/>
      <c r="N10" s="780"/>
      <c r="O10" s="780"/>
      <c r="P10" s="780"/>
      <c r="Q10" s="780"/>
      <c r="R10" s="780"/>
      <c r="S10" s="780"/>
      <c r="T10" s="780"/>
      <c r="U10" s="780"/>
    </row>
    <row r="11" spans="1:21" s="576" customFormat="1" ht="14.25" customHeight="1">
      <c r="A11" s="597" t="s">
        <v>641</v>
      </c>
      <c r="B11" s="1032">
        <v>6</v>
      </c>
      <c r="C11" s="1033">
        <v>163</v>
      </c>
      <c r="D11" s="1033">
        <v>3</v>
      </c>
      <c r="E11" s="1033">
        <v>80</v>
      </c>
      <c r="F11" s="1033">
        <v>1</v>
      </c>
      <c r="G11" s="1033">
        <v>482</v>
      </c>
      <c r="H11" s="1033"/>
      <c r="I11" s="1033">
        <v>24529</v>
      </c>
      <c r="J11" s="643"/>
      <c r="K11" s="1034"/>
      <c r="L11" s="643"/>
      <c r="M11" s="1034"/>
      <c r="N11" s="643"/>
      <c r="O11" s="643"/>
      <c r="P11" s="643"/>
      <c r="Q11" s="643"/>
      <c r="R11" s="643"/>
      <c r="S11" s="643"/>
      <c r="T11" s="643"/>
      <c r="U11" s="1034"/>
    </row>
    <row r="12" spans="1:21" s="576" customFormat="1" ht="14.25" customHeight="1">
      <c r="A12" s="597" t="s">
        <v>722</v>
      </c>
      <c r="B12" s="1032">
        <v>6</v>
      </c>
      <c r="C12" s="1033">
        <v>146</v>
      </c>
      <c r="D12" s="1033">
        <v>3</v>
      </c>
      <c r="E12" s="1033">
        <v>51</v>
      </c>
      <c r="F12" s="1033">
        <v>1</v>
      </c>
      <c r="G12" s="1033">
        <v>805</v>
      </c>
      <c r="H12" s="1033"/>
      <c r="I12" s="1033">
        <v>22450</v>
      </c>
      <c r="J12" s="643"/>
      <c r="K12" s="1034"/>
      <c r="L12" s="643"/>
      <c r="M12" s="1034"/>
      <c r="N12" s="643"/>
      <c r="O12" s="643"/>
      <c r="P12" s="643"/>
      <c r="Q12" s="643"/>
      <c r="R12" s="643"/>
      <c r="S12" s="643"/>
      <c r="T12" s="643"/>
      <c r="U12" s="1034"/>
    </row>
    <row r="13" spans="1:21" s="576" customFormat="1" ht="14.25" customHeight="1">
      <c r="A13" s="597" t="s">
        <v>631</v>
      </c>
      <c r="B13" s="1032">
        <v>5</v>
      </c>
      <c r="C13" s="1033">
        <v>110</v>
      </c>
      <c r="D13" s="1033">
        <v>3</v>
      </c>
      <c r="E13" s="1033">
        <v>66</v>
      </c>
      <c r="F13" s="1033">
        <v>1</v>
      </c>
      <c r="G13" s="1033">
        <v>283</v>
      </c>
      <c r="H13" s="1033"/>
      <c r="I13" s="1033">
        <v>21840</v>
      </c>
      <c r="J13" s="643"/>
      <c r="K13" s="1034"/>
      <c r="L13" s="643"/>
      <c r="M13" s="1034"/>
      <c r="N13" s="643"/>
      <c r="O13" s="643"/>
      <c r="P13" s="643"/>
      <c r="Q13" s="643"/>
      <c r="R13" s="643"/>
      <c r="S13" s="643"/>
      <c r="T13" s="643"/>
      <c r="U13" s="1034"/>
    </row>
    <row r="14" spans="1:21" s="593" customFormat="1" ht="14.25" customHeight="1">
      <c r="A14" s="597" t="s">
        <v>723</v>
      </c>
      <c r="B14" s="1032">
        <v>3</v>
      </c>
      <c r="C14" s="1033">
        <v>54</v>
      </c>
      <c r="D14" s="1033">
        <v>2</v>
      </c>
      <c r="E14" s="1033">
        <v>31</v>
      </c>
      <c r="F14" s="1033">
        <v>1</v>
      </c>
      <c r="G14" s="1033">
        <v>88</v>
      </c>
      <c r="H14" s="1033"/>
      <c r="I14" s="1033">
        <v>18351</v>
      </c>
      <c r="J14" s="642"/>
      <c r="K14" s="1035"/>
      <c r="L14" s="642"/>
      <c r="M14" s="1035"/>
      <c r="N14" s="642"/>
      <c r="O14" s="642"/>
      <c r="P14" s="642"/>
      <c r="Q14" s="642"/>
      <c r="R14" s="642"/>
      <c r="S14" s="642"/>
      <c r="T14" s="642"/>
      <c r="U14" s="1035"/>
    </row>
    <row r="15" spans="1:21" s="593" customFormat="1" ht="14.25" customHeight="1">
      <c r="A15" s="1036" t="s">
        <v>724</v>
      </c>
      <c r="B15" s="1037">
        <v>4</v>
      </c>
      <c r="C15" s="1038">
        <v>64</v>
      </c>
      <c r="D15" s="1038">
        <v>2</v>
      </c>
      <c r="E15" s="1038">
        <v>53</v>
      </c>
      <c r="F15" s="1038">
        <v>1</v>
      </c>
      <c r="G15" s="1038">
        <v>86</v>
      </c>
      <c r="H15" s="1033"/>
      <c r="I15" s="1038">
        <v>18319</v>
      </c>
      <c r="J15" s="642"/>
      <c r="K15" s="1035"/>
      <c r="L15" s="642"/>
      <c r="M15" s="1035"/>
      <c r="N15" s="642"/>
      <c r="O15" s="642"/>
      <c r="P15" s="642"/>
      <c r="Q15" s="642"/>
      <c r="R15" s="642"/>
      <c r="S15" s="642"/>
      <c r="T15" s="642"/>
      <c r="U15" s="1035"/>
    </row>
    <row r="16" spans="1:21" s="593" customFormat="1" ht="3" customHeight="1" thickBot="1">
      <c r="A16" s="1039"/>
      <c r="B16" s="1040"/>
      <c r="C16" s="1041"/>
      <c r="D16" s="1041"/>
      <c r="E16" s="1041"/>
      <c r="F16" s="1041"/>
      <c r="G16" s="1041"/>
      <c r="H16" s="1041"/>
      <c r="I16" s="1041"/>
      <c r="J16" s="1042"/>
      <c r="K16" s="1042"/>
      <c r="L16" s="1042"/>
      <c r="M16" s="1042"/>
      <c r="N16" s="1042"/>
      <c r="O16" s="1042"/>
      <c r="P16" s="1043"/>
      <c r="Q16" s="1043"/>
      <c r="R16" s="1043"/>
      <c r="S16" s="1043"/>
      <c r="T16" s="1043"/>
      <c r="U16" s="1043"/>
    </row>
    <row r="17" spans="1:21" s="576" customFormat="1" ht="13.5" customHeight="1">
      <c r="A17" s="576" t="s">
        <v>725</v>
      </c>
    </row>
    <row r="18" spans="1:21">
      <c r="A18" s="584" t="s">
        <v>726</v>
      </c>
    </row>
    <row r="19" spans="1:21">
      <c r="A19" s="584" t="s">
        <v>727</v>
      </c>
      <c r="N19" s="1044"/>
      <c r="O19" s="1044"/>
      <c r="P19" s="1044"/>
      <c r="Q19" s="1044"/>
      <c r="R19" s="1044"/>
      <c r="S19" s="1044"/>
      <c r="T19" s="1044"/>
      <c r="U19" s="1044"/>
    </row>
    <row r="20" spans="1:21">
      <c r="N20" s="1044"/>
      <c r="O20" s="1044"/>
      <c r="P20" s="1044"/>
      <c r="Q20" s="1044"/>
      <c r="R20" s="1044"/>
      <c r="S20" s="1044"/>
      <c r="T20" s="1044"/>
      <c r="U20" s="1044"/>
    </row>
    <row r="21" spans="1:21">
      <c r="N21" s="1044"/>
      <c r="O21" s="1044"/>
      <c r="P21" s="1044"/>
      <c r="Q21" s="1044"/>
      <c r="R21" s="1044"/>
      <c r="S21" s="1044"/>
      <c r="T21" s="1044"/>
      <c r="U21" s="1044"/>
    </row>
  </sheetData>
  <mergeCells count="13">
    <mergeCell ref="N7:O8"/>
    <mergeCell ref="P7:Q8"/>
    <mergeCell ref="R7:S8"/>
    <mergeCell ref="T7:U8"/>
    <mergeCell ref="J8:K8"/>
    <mergeCell ref="L8:M8"/>
    <mergeCell ref="A5:I5"/>
    <mergeCell ref="A7:A9"/>
    <mergeCell ref="B7:C8"/>
    <mergeCell ref="D7:E8"/>
    <mergeCell ref="F7:G8"/>
    <mergeCell ref="H7:I8"/>
    <mergeCell ref="H9:I9"/>
  </mergeCells>
  <phoneticPr fontId="20"/>
  <conditionalFormatting sqref="B14:G14 I14">
    <cfRule type="containsBlanks" dxfId="65" priority="2" stopIfTrue="1">
      <formula>LEN(TRIM(B14))=0</formula>
    </cfRule>
  </conditionalFormatting>
  <conditionalFormatting sqref="A15:G15 I15">
    <cfRule type="containsBlanks" dxfId="64" priority="1" stopIfTrue="1">
      <formula>LEN(TRIM(A15))=0</formula>
    </cfRule>
  </conditionalFormatting>
  <pageMargins left="0.59055118110236227" right="0.59055118110236227" top="0.59055118110236227" bottom="0.78740157480314965" header="0.51181102362204722" footer="0.51181102362204722"/>
  <pageSetup paperSize="9" scale="93" orientation="portrait" horizontalDpi="4294967293" r:id="rId1"/>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3"/>
  <sheetViews>
    <sheetView zoomScaleNormal="100" zoomScaleSheetLayoutView="100" workbookViewId="0"/>
  </sheetViews>
  <sheetFormatPr defaultRowHeight="13.5"/>
  <cols>
    <col min="1" max="1" width="12.5" style="570" customWidth="1"/>
    <col min="2" max="2" width="7" style="570" customWidth="1"/>
    <col min="3" max="3" width="9.1640625" style="570" customWidth="1"/>
    <col min="4" max="4" width="7" style="570" customWidth="1"/>
    <col min="5" max="5" width="9.1640625" style="570" customWidth="1"/>
    <col min="6" max="6" width="7" style="570" customWidth="1"/>
    <col min="7" max="7" width="9.1640625" style="570" customWidth="1"/>
    <col min="8" max="8" width="7" style="570" customWidth="1"/>
    <col min="9" max="9" width="9.1640625" style="570" customWidth="1"/>
    <col min="10" max="10" width="7" style="570" customWidth="1"/>
    <col min="11" max="11" width="9.1640625" style="570" customWidth="1"/>
    <col min="12" max="12" width="7" style="570" customWidth="1"/>
    <col min="13" max="13" width="9.33203125" style="570" customWidth="1"/>
    <col min="14" max="14" width="7" style="570" customWidth="1"/>
    <col min="15" max="15" width="9.1640625" style="570" customWidth="1"/>
    <col min="16" max="16384" width="9.33203125" style="570"/>
  </cols>
  <sheetData>
    <row r="1" spans="1:17" ht="18" customHeight="1">
      <c r="A1" s="774" t="s">
        <v>728</v>
      </c>
      <c r="B1" s="571"/>
      <c r="C1" s="571"/>
      <c r="D1" s="571"/>
      <c r="E1" s="1028"/>
      <c r="F1" s="1029"/>
      <c r="G1" s="1029"/>
      <c r="I1" s="1029"/>
      <c r="J1" s="1029"/>
      <c r="K1" s="1029"/>
      <c r="L1" s="1029"/>
      <c r="M1" s="571"/>
    </row>
    <row r="2" spans="1:17" ht="14.25" thickBot="1"/>
    <row r="3" spans="1:17" ht="21" customHeight="1">
      <c r="A3" s="1875" t="s">
        <v>729</v>
      </c>
      <c r="B3" s="2037" t="s">
        <v>270</v>
      </c>
      <c r="C3" s="2031"/>
      <c r="D3" s="2031" t="s">
        <v>730</v>
      </c>
      <c r="E3" s="2031"/>
      <c r="F3" s="2138" t="s">
        <v>731</v>
      </c>
      <c r="G3" s="2139"/>
      <c r="H3" s="2139"/>
      <c r="I3" s="2139"/>
      <c r="J3" s="2139"/>
      <c r="K3" s="2140"/>
      <c r="L3" s="2025" t="s">
        <v>732</v>
      </c>
      <c r="M3" s="2141"/>
      <c r="N3" s="2143" t="s">
        <v>638</v>
      </c>
      <c r="O3" s="2144"/>
    </row>
    <row r="4" spans="1:17" ht="48" customHeight="1">
      <c r="A4" s="1877"/>
      <c r="B4" s="2039"/>
      <c r="C4" s="2024"/>
      <c r="D4" s="2024"/>
      <c r="E4" s="2024"/>
      <c r="F4" s="2145" t="s">
        <v>733</v>
      </c>
      <c r="G4" s="2146"/>
      <c r="H4" s="2145" t="s">
        <v>734</v>
      </c>
      <c r="I4" s="2146"/>
      <c r="J4" s="2145" t="s">
        <v>735</v>
      </c>
      <c r="K4" s="2146"/>
      <c r="L4" s="2029"/>
      <c r="M4" s="2142"/>
      <c r="N4" s="2147" t="s">
        <v>736</v>
      </c>
      <c r="O4" s="2148"/>
    </row>
    <row r="5" spans="1:17" ht="18.75" customHeight="1">
      <c r="A5" s="1879"/>
      <c r="B5" s="1045" t="s">
        <v>720</v>
      </c>
      <c r="C5" s="779" t="s">
        <v>721</v>
      </c>
      <c r="D5" s="779" t="s">
        <v>720</v>
      </c>
      <c r="E5" s="779" t="s">
        <v>721</v>
      </c>
      <c r="F5" s="779" t="s">
        <v>720</v>
      </c>
      <c r="G5" s="779" t="s">
        <v>721</v>
      </c>
      <c r="H5" s="779" t="s">
        <v>720</v>
      </c>
      <c r="I5" s="779" t="s">
        <v>721</v>
      </c>
      <c r="J5" s="779" t="s">
        <v>720</v>
      </c>
      <c r="K5" s="779" t="s">
        <v>721</v>
      </c>
      <c r="L5" s="779" t="s">
        <v>720</v>
      </c>
      <c r="M5" s="1046" t="s">
        <v>721</v>
      </c>
      <c r="N5" s="1045" t="s">
        <v>720</v>
      </c>
      <c r="O5" s="723" t="s">
        <v>721</v>
      </c>
    </row>
    <row r="6" spans="1:17" ht="18.75" customHeight="1">
      <c r="A6" s="597" t="s">
        <v>641</v>
      </c>
      <c r="B6" s="1047">
        <v>1855</v>
      </c>
      <c r="C6" s="1034">
        <v>75137</v>
      </c>
      <c r="D6" s="643">
        <v>111</v>
      </c>
      <c r="E6" s="1034">
        <v>27998</v>
      </c>
      <c r="F6" s="643">
        <v>208</v>
      </c>
      <c r="G6" s="1034">
        <v>3184</v>
      </c>
      <c r="H6" s="643">
        <v>240</v>
      </c>
      <c r="I6" s="1034">
        <v>3994</v>
      </c>
      <c r="J6" s="643">
        <v>320</v>
      </c>
      <c r="K6" s="1034">
        <v>2971</v>
      </c>
      <c r="L6" s="1034">
        <v>976</v>
      </c>
      <c r="M6" s="1034">
        <v>27119</v>
      </c>
      <c r="N6" s="1048" t="s">
        <v>558</v>
      </c>
      <c r="O6" s="1049">
        <v>9871</v>
      </c>
    </row>
    <row r="7" spans="1:17" ht="18.75" customHeight="1">
      <c r="A7" s="597" t="s">
        <v>722</v>
      </c>
      <c r="B7" s="1047">
        <v>1859</v>
      </c>
      <c r="C7" s="1034">
        <v>75032</v>
      </c>
      <c r="D7" s="643">
        <v>114</v>
      </c>
      <c r="E7" s="1034">
        <v>26441</v>
      </c>
      <c r="F7" s="643">
        <v>208</v>
      </c>
      <c r="G7" s="1034">
        <v>3197</v>
      </c>
      <c r="H7" s="643">
        <v>240</v>
      </c>
      <c r="I7" s="1034">
        <v>3736</v>
      </c>
      <c r="J7" s="643">
        <v>320</v>
      </c>
      <c r="K7" s="1034">
        <v>2753</v>
      </c>
      <c r="L7" s="1034">
        <v>976</v>
      </c>
      <c r="M7" s="1034">
        <v>28160</v>
      </c>
      <c r="N7" s="1034">
        <v>1</v>
      </c>
      <c r="O7" s="1049">
        <v>10745</v>
      </c>
      <c r="Q7" s="1034"/>
    </row>
    <row r="8" spans="1:17" ht="18.75" customHeight="1">
      <c r="A8" s="597" t="s">
        <v>631</v>
      </c>
      <c r="B8" s="1047">
        <v>1734</v>
      </c>
      <c r="C8" s="1034">
        <v>65633</v>
      </c>
      <c r="D8" s="643">
        <v>108</v>
      </c>
      <c r="E8" s="1034">
        <v>24941</v>
      </c>
      <c r="F8" s="643">
        <v>165</v>
      </c>
      <c r="G8" s="1034">
        <v>2737</v>
      </c>
      <c r="H8" s="643">
        <v>227</v>
      </c>
      <c r="I8" s="1034">
        <v>3254</v>
      </c>
      <c r="J8" s="643">
        <v>301</v>
      </c>
      <c r="K8" s="1034">
        <v>2965</v>
      </c>
      <c r="L8" s="1034">
        <v>884</v>
      </c>
      <c r="M8" s="1034">
        <v>25600</v>
      </c>
      <c r="N8" s="1034">
        <v>49</v>
      </c>
      <c r="O8" s="1049">
        <v>6136</v>
      </c>
    </row>
    <row r="9" spans="1:17" ht="18.75" customHeight="1">
      <c r="A9" s="597" t="s">
        <v>723</v>
      </c>
      <c r="B9" s="1047">
        <v>1222</v>
      </c>
      <c r="C9" s="1034">
        <v>32049</v>
      </c>
      <c r="D9" s="643">
        <v>94</v>
      </c>
      <c r="E9" s="1034">
        <v>8296</v>
      </c>
      <c r="F9" s="643">
        <v>132</v>
      </c>
      <c r="G9" s="1050">
        <v>955</v>
      </c>
      <c r="H9" s="1051">
        <v>192</v>
      </c>
      <c r="I9" s="1034">
        <v>1333</v>
      </c>
      <c r="J9" s="643">
        <v>204</v>
      </c>
      <c r="K9" s="1034">
        <v>1226</v>
      </c>
      <c r="L9" s="1034">
        <v>588</v>
      </c>
      <c r="M9" s="1034">
        <v>14418</v>
      </c>
      <c r="N9" s="1034">
        <v>12</v>
      </c>
      <c r="O9" s="1049">
        <v>5821</v>
      </c>
    </row>
    <row r="10" spans="1:17" ht="18.75" customHeight="1">
      <c r="A10" s="1052" t="s">
        <v>724</v>
      </c>
      <c r="B10" s="1053">
        <v>1193</v>
      </c>
      <c r="C10" s="1050">
        <v>34142</v>
      </c>
      <c r="D10" s="1051">
        <v>109</v>
      </c>
      <c r="E10" s="1050">
        <v>7910</v>
      </c>
      <c r="F10" s="1051">
        <v>120</v>
      </c>
      <c r="G10" s="1050">
        <v>1938</v>
      </c>
      <c r="H10" s="1051">
        <v>120</v>
      </c>
      <c r="I10" s="1050">
        <v>1703</v>
      </c>
      <c r="J10" s="1051">
        <v>120</v>
      </c>
      <c r="K10" s="1050">
        <v>1406</v>
      </c>
      <c r="L10" s="1050">
        <v>696</v>
      </c>
      <c r="M10" s="1050">
        <v>15719</v>
      </c>
      <c r="N10" s="1050">
        <v>28</v>
      </c>
      <c r="O10" s="1050">
        <v>5466</v>
      </c>
    </row>
    <row r="11" spans="1:17" ht="3" customHeight="1" thickBot="1">
      <c r="A11" s="1054"/>
      <c r="B11" s="1055"/>
      <c r="C11" s="1056"/>
      <c r="D11" s="1057"/>
      <c r="E11" s="1056"/>
      <c r="F11" s="1057"/>
      <c r="G11" s="1056"/>
      <c r="H11" s="1057"/>
      <c r="I11" s="1056"/>
      <c r="J11" s="1057"/>
      <c r="K11" s="1056"/>
      <c r="L11" s="1056"/>
      <c r="M11" s="1056"/>
      <c r="N11" s="1058"/>
      <c r="O11" s="1058"/>
    </row>
    <row r="12" spans="1:17" ht="19.5" customHeight="1">
      <c r="A12" s="576" t="s">
        <v>725</v>
      </c>
    </row>
    <row r="13" spans="1:17">
      <c r="C13" s="772"/>
      <c r="D13" s="772"/>
    </row>
  </sheetData>
  <mergeCells count="10">
    <mergeCell ref="N3:O3"/>
    <mergeCell ref="F4:G4"/>
    <mergeCell ref="H4:I4"/>
    <mergeCell ref="J4:K4"/>
    <mergeCell ref="N4:O4"/>
    <mergeCell ref="A3:A5"/>
    <mergeCell ref="B3:C4"/>
    <mergeCell ref="D3:E4"/>
    <mergeCell ref="F3:K3"/>
    <mergeCell ref="L3:M4"/>
  </mergeCells>
  <phoneticPr fontId="20"/>
  <conditionalFormatting sqref="B10:M10 O10">
    <cfRule type="containsBlanks" dxfId="63" priority="4" stopIfTrue="1">
      <formula>LEN(TRIM(B10))=0</formula>
    </cfRule>
  </conditionalFormatting>
  <conditionalFormatting sqref="G9:H9">
    <cfRule type="containsBlanks" dxfId="62" priority="3" stopIfTrue="1">
      <formula>LEN(TRIM(G9))=0</formula>
    </cfRule>
  </conditionalFormatting>
  <conditionalFormatting sqref="N9">
    <cfRule type="containsBlanks" dxfId="61" priority="2" stopIfTrue="1">
      <formula>LEN(TRIM(N9))=0</formula>
    </cfRule>
  </conditionalFormatting>
  <conditionalFormatting sqref="N10">
    <cfRule type="containsBlanks" dxfId="60" priority="1" stopIfTrue="1">
      <formula>LEN(TRIM(N10))=0</formula>
    </cfRule>
  </conditionalFormatting>
  <pageMargins left="0.59055118110236227" right="0.59055118110236227" top="0.59055118110236227" bottom="0.78740157480314965" header="0.51181102362204722" footer="0.51181102362204722"/>
  <pageSetup paperSize="9" scale="88" orientation="portrait" horizontalDpi="4294967293" verticalDpi="300"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7"/>
  <sheetViews>
    <sheetView zoomScale="85" zoomScaleNormal="85" zoomScaleSheetLayoutView="100" workbookViewId="0"/>
  </sheetViews>
  <sheetFormatPr defaultRowHeight="13.5"/>
  <cols>
    <col min="1" max="1" width="11.5" style="570" customWidth="1"/>
    <col min="2" max="12" width="9.6640625" style="570" customWidth="1"/>
    <col min="13" max="13" width="9.33203125" style="571"/>
    <col min="14" max="16384" width="9.33203125" style="570"/>
  </cols>
  <sheetData>
    <row r="1" spans="1:13" ht="18" customHeight="1">
      <c r="A1" s="774" t="s">
        <v>737</v>
      </c>
      <c r="D1" s="774"/>
      <c r="E1" s="571"/>
      <c r="F1" s="571"/>
      <c r="G1" s="571"/>
      <c r="H1" s="571"/>
      <c r="I1" s="571"/>
    </row>
    <row r="2" spans="1:13" ht="6.75" customHeight="1">
      <c r="A2" s="774"/>
      <c r="D2" s="774"/>
      <c r="E2" s="571"/>
      <c r="F2" s="571"/>
      <c r="G2" s="571"/>
      <c r="H2" s="571"/>
      <c r="I2" s="571"/>
    </row>
    <row r="3" spans="1:13" s="609" customFormat="1" ht="18" customHeight="1" thickBot="1">
      <c r="B3" s="1059" t="s">
        <v>738</v>
      </c>
    </row>
    <row r="4" spans="1:13" s="584" customFormat="1" ht="34.5" customHeight="1">
      <c r="A4" s="613" t="s">
        <v>565</v>
      </c>
      <c r="B4" s="653" t="s">
        <v>8</v>
      </c>
      <c r="C4" s="1060" t="s">
        <v>739</v>
      </c>
      <c r="D4" s="653" t="s">
        <v>740</v>
      </c>
      <c r="E4" s="653" t="s">
        <v>741</v>
      </c>
      <c r="F4" s="653" t="s">
        <v>742</v>
      </c>
      <c r="G4" s="653" t="s">
        <v>743</v>
      </c>
      <c r="H4" s="1060" t="s">
        <v>744</v>
      </c>
      <c r="I4" s="653" t="s">
        <v>745</v>
      </c>
      <c r="J4" s="653" t="s">
        <v>746</v>
      </c>
      <c r="K4" s="1061" t="s">
        <v>747</v>
      </c>
      <c r="L4" s="651" t="s">
        <v>573</v>
      </c>
      <c r="M4" s="602"/>
    </row>
    <row r="5" spans="1:13" s="584" customFormat="1" ht="3" customHeight="1">
      <c r="A5" s="615"/>
      <c r="B5" s="880"/>
      <c r="C5" s="1062"/>
      <c r="D5" s="880"/>
      <c r="E5" s="880"/>
      <c r="F5" s="880"/>
      <c r="G5" s="880"/>
      <c r="H5" s="1062"/>
      <c r="I5" s="880"/>
      <c r="J5" s="880"/>
      <c r="K5" s="1062"/>
      <c r="L5" s="880"/>
      <c r="M5" s="602"/>
    </row>
    <row r="6" spans="1:13" s="576" customFormat="1" ht="15" customHeight="1">
      <c r="A6" s="2150" t="s">
        <v>647</v>
      </c>
      <c r="B6" s="1063">
        <v>2744</v>
      </c>
      <c r="C6" s="2149">
        <v>764</v>
      </c>
      <c r="D6" s="2149">
        <v>164</v>
      </c>
      <c r="E6" s="2149">
        <v>122</v>
      </c>
      <c r="F6" s="2149">
        <v>537</v>
      </c>
      <c r="G6" s="2149">
        <v>61</v>
      </c>
      <c r="H6" s="2149">
        <v>386</v>
      </c>
      <c r="I6" s="2149">
        <v>0</v>
      </c>
      <c r="J6" s="2149">
        <v>95</v>
      </c>
      <c r="K6" s="2149">
        <v>515</v>
      </c>
      <c r="L6" s="2149">
        <v>100</v>
      </c>
    </row>
    <row r="7" spans="1:13" s="576" customFormat="1" ht="15" customHeight="1">
      <c r="A7" s="2150"/>
      <c r="B7" s="1064">
        <v>2222</v>
      </c>
      <c r="C7" s="2149"/>
      <c r="D7" s="2149"/>
      <c r="E7" s="2149"/>
      <c r="F7" s="2149"/>
      <c r="G7" s="2149"/>
      <c r="H7" s="2149"/>
      <c r="I7" s="2149"/>
      <c r="J7" s="2149"/>
      <c r="K7" s="2149"/>
      <c r="L7" s="2149"/>
    </row>
    <row r="8" spans="1:13" s="576" customFormat="1" ht="15" customHeight="1">
      <c r="A8" s="2150" t="s">
        <v>748</v>
      </c>
      <c r="B8" s="1063">
        <v>2812</v>
      </c>
      <c r="C8" s="2149">
        <v>624</v>
      </c>
      <c r="D8" s="2149">
        <v>279</v>
      </c>
      <c r="E8" s="2149">
        <v>170</v>
      </c>
      <c r="F8" s="2149">
        <v>453</v>
      </c>
      <c r="G8" s="2149">
        <v>91</v>
      </c>
      <c r="H8" s="2149">
        <v>386</v>
      </c>
      <c r="I8" s="2149">
        <v>0</v>
      </c>
      <c r="J8" s="2149">
        <v>120</v>
      </c>
      <c r="K8" s="2149">
        <v>556</v>
      </c>
      <c r="L8" s="2149">
        <v>133</v>
      </c>
    </row>
    <row r="9" spans="1:13" s="593" customFormat="1" ht="15" customHeight="1">
      <c r="A9" s="2150"/>
      <c r="B9" s="1064">
        <v>2156</v>
      </c>
      <c r="C9" s="2149"/>
      <c r="D9" s="2149"/>
      <c r="E9" s="2149"/>
      <c r="F9" s="2149"/>
      <c r="G9" s="2149"/>
      <c r="H9" s="2149"/>
      <c r="I9" s="2149"/>
      <c r="J9" s="2149"/>
      <c r="K9" s="2149"/>
      <c r="L9" s="2149"/>
    </row>
    <row r="10" spans="1:13" s="593" customFormat="1" ht="15" customHeight="1">
      <c r="A10" s="2150" t="s">
        <v>631</v>
      </c>
      <c r="B10" s="1063">
        <v>2812</v>
      </c>
      <c r="C10" s="2149">
        <v>510</v>
      </c>
      <c r="D10" s="2149">
        <v>382</v>
      </c>
      <c r="E10" s="2149">
        <v>187</v>
      </c>
      <c r="F10" s="2149">
        <v>419</v>
      </c>
      <c r="G10" s="2149">
        <v>108</v>
      </c>
      <c r="H10" s="2149">
        <v>401</v>
      </c>
      <c r="I10" s="2149">
        <v>0</v>
      </c>
      <c r="J10" s="2149">
        <v>140</v>
      </c>
      <c r="K10" s="2149">
        <v>561</v>
      </c>
      <c r="L10" s="2149">
        <v>104</v>
      </c>
    </row>
    <row r="11" spans="1:13" s="593" customFormat="1" ht="15" customHeight="1">
      <c r="A11" s="2150"/>
      <c r="B11" s="1064">
        <v>2040</v>
      </c>
      <c r="C11" s="2149"/>
      <c r="D11" s="2149"/>
      <c r="E11" s="2149"/>
      <c r="F11" s="2149"/>
      <c r="G11" s="2149"/>
      <c r="H11" s="2149"/>
      <c r="I11" s="2149"/>
      <c r="J11" s="2149"/>
      <c r="K11" s="2149"/>
      <c r="L11" s="2149"/>
    </row>
    <row r="12" spans="1:13" s="593" customFormat="1" ht="15" customHeight="1">
      <c r="A12" s="2150" t="s">
        <v>723</v>
      </c>
      <c r="B12" s="1063">
        <v>3104</v>
      </c>
      <c r="C12" s="2149">
        <v>542</v>
      </c>
      <c r="D12" s="2149">
        <v>302</v>
      </c>
      <c r="E12" s="2149">
        <v>196</v>
      </c>
      <c r="F12" s="2149">
        <v>412</v>
      </c>
      <c r="G12" s="2149">
        <v>94</v>
      </c>
      <c r="H12" s="2149">
        <v>505</v>
      </c>
      <c r="I12" s="2151">
        <v>0</v>
      </c>
      <c r="J12" s="2149">
        <v>202</v>
      </c>
      <c r="K12" s="2149">
        <v>736</v>
      </c>
      <c r="L12" s="2149">
        <v>115</v>
      </c>
    </row>
    <row r="13" spans="1:13" s="593" customFormat="1" ht="15" customHeight="1">
      <c r="A13" s="2150"/>
      <c r="B13" s="1064">
        <v>2029</v>
      </c>
      <c r="C13" s="2149"/>
      <c r="D13" s="2149"/>
      <c r="E13" s="2149"/>
      <c r="F13" s="2149"/>
      <c r="G13" s="2149"/>
      <c r="H13" s="2149"/>
      <c r="I13" s="2151"/>
      <c r="J13" s="2149"/>
      <c r="K13" s="2149"/>
      <c r="L13" s="2149"/>
    </row>
    <row r="14" spans="1:13" s="593" customFormat="1" ht="15" customHeight="1">
      <c r="A14" s="2152" t="s">
        <v>724</v>
      </c>
      <c r="B14" s="1065">
        <v>3533</v>
      </c>
      <c r="C14" s="2151">
        <v>1001</v>
      </c>
      <c r="D14" s="2151">
        <v>241</v>
      </c>
      <c r="E14" s="2151">
        <v>184</v>
      </c>
      <c r="F14" s="2151">
        <v>440</v>
      </c>
      <c r="G14" s="2151">
        <v>110</v>
      </c>
      <c r="H14" s="2151">
        <v>531</v>
      </c>
      <c r="I14" s="2151">
        <v>0</v>
      </c>
      <c r="J14" s="2151">
        <v>137</v>
      </c>
      <c r="K14" s="2151">
        <v>744</v>
      </c>
      <c r="L14" s="2151">
        <v>145</v>
      </c>
    </row>
    <row r="15" spans="1:13" s="593" customFormat="1" ht="15" customHeight="1">
      <c r="A15" s="2152"/>
      <c r="B15" s="1066">
        <v>2217</v>
      </c>
      <c r="C15" s="2151"/>
      <c r="D15" s="2151"/>
      <c r="E15" s="2151"/>
      <c r="F15" s="2151"/>
      <c r="G15" s="2151"/>
      <c r="H15" s="2151"/>
      <c r="I15" s="2151"/>
      <c r="J15" s="2151"/>
      <c r="K15" s="2151"/>
      <c r="L15" s="2151"/>
    </row>
    <row r="16" spans="1:13" s="576" customFormat="1" ht="6" customHeight="1" thickBot="1">
      <c r="A16" s="1067"/>
      <c r="B16" s="646"/>
      <c r="C16" s="646"/>
      <c r="D16" s="646"/>
      <c r="E16" s="646"/>
      <c r="F16" s="646"/>
      <c r="G16" s="646"/>
      <c r="H16" s="646"/>
      <c r="I16" s="608"/>
      <c r="J16" s="646"/>
      <c r="K16" s="646"/>
      <c r="L16" s="646"/>
    </row>
    <row r="17" spans="1:1" s="576" customFormat="1" ht="13.5" customHeight="1">
      <c r="A17" s="576" t="s">
        <v>749</v>
      </c>
    </row>
  </sheetData>
  <mergeCells count="55">
    <mergeCell ref="K14:K15"/>
    <mergeCell ref="L14:L15"/>
    <mergeCell ref="A14:A15"/>
    <mergeCell ref="C14:C15"/>
    <mergeCell ref="D14:D15"/>
    <mergeCell ref="E14:E15"/>
    <mergeCell ref="F14:F15"/>
    <mergeCell ref="G14:G15"/>
    <mergeCell ref="G12:G13"/>
    <mergeCell ref="H12:H13"/>
    <mergeCell ref="I12:I13"/>
    <mergeCell ref="J12:J13"/>
    <mergeCell ref="H14:H15"/>
    <mergeCell ref="I14:I15"/>
    <mergeCell ref="J14:J15"/>
    <mergeCell ref="L12:L13"/>
    <mergeCell ref="H10:H11"/>
    <mergeCell ref="I10:I11"/>
    <mergeCell ref="J10:J11"/>
    <mergeCell ref="K10:K11"/>
    <mergeCell ref="L10:L11"/>
    <mergeCell ref="K12:K13"/>
    <mergeCell ref="A10:A11"/>
    <mergeCell ref="C10:C11"/>
    <mergeCell ref="D10:D11"/>
    <mergeCell ref="E10:E11"/>
    <mergeCell ref="F10:F11"/>
    <mergeCell ref="A12:A13"/>
    <mergeCell ref="C12:C13"/>
    <mergeCell ref="D12:D13"/>
    <mergeCell ref="E12:E13"/>
    <mergeCell ref="F12:F13"/>
    <mergeCell ref="G10:G11"/>
    <mergeCell ref="G8:G9"/>
    <mergeCell ref="H8:H9"/>
    <mergeCell ref="I8:I9"/>
    <mergeCell ref="J8:J9"/>
    <mergeCell ref="L8:L9"/>
    <mergeCell ref="H6:H7"/>
    <mergeCell ref="I6:I7"/>
    <mergeCell ref="J6:J7"/>
    <mergeCell ref="K6:K7"/>
    <mergeCell ref="L6:L7"/>
    <mergeCell ref="K8:K9"/>
    <mergeCell ref="G6:G7"/>
    <mergeCell ref="A8:A9"/>
    <mergeCell ref="C8:C9"/>
    <mergeCell ref="D8:D9"/>
    <mergeCell ref="E8:E9"/>
    <mergeCell ref="F8:F9"/>
    <mergeCell ref="A6:A7"/>
    <mergeCell ref="C6:C7"/>
    <mergeCell ref="D6:D7"/>
    <mergeCell ref="E6:E7"/>
    <mergeCell ref="F6:F7"/>
  </mergeCells>
  <phoneticPr fontId="20"/>
  <conditionalFormatting sqref="C8:H11 J8:L11">
    <cfRule type="containsBlanks" dxfId="59" priority="9" stopIfTrue="1">
      <formula>LEN(TRIM(C8))=0</formula>
    </cfRule>
  </conditionalFormatting>
  <conditionalFormatting sqref="B8:B11">
    <cfRule type="containsBlanks" dxfId="58" priority="10" stopIfTrue="1">
      <formula>LEN(TRIM(B8))=0</formula>
    </cfRule>
  </conditionalFormatting>
  <conditionalFormatting sqref="C6:H7 J6:L7">
    <cfRule type="containsBlanks" dxfId="57" priority="8" stopIfTrue="1">
      <formula>LEN(TRIM(C6))=0</formula>
    </cfRule>
  </conditionalFormatting>
  <conditionalFormatting sqref="I12 I14">
    <cfRule type="containsBlanks" dxfId="56" priority="7" stopIfTrue="1">
      <formula>LEN(TRIM(I12))=0</formula>
    </cfRule>
  </conditionalFormatting>
  <conditionalFormatting sqref="C14:H14 J14:L14">
    <cfRule type="containsBlanks" dxfId="55" priority="5" stopIfTrue="1">
      <formula>LEN(TRIM(C14))=0</formula>
    </cfRule>
  </conditionalFormatting>
  <conditionalFormatting sqref="B14:B15">
    <cfRule type="containsBlanks" dxfId="54" priority="6" stopIfTrue="1">
      <formula>LEN(TRIM(B14))=0</formula>
    </cfRule>
  </conditionalFormatting>
  <conditionalFormatting sqref="C12:H13">
    <cfRule type="containsBlanks" dxfId="53" priority="4" stopIfTrue="1">
      <formula>LEN(TRIM(C12))=0</formula>
    </cfRule>
  </conditionalFormatting>
  <conditionalFormatting sqref="J12:L13">
    <cfRule type="containsBlanks" dxfId="52" priority="3" stopIfTrue="1">
      <formula>LEN(TRIM(J12))=0</formula>
    </cfRule>
  </conditionalFormatting>
  <conditionalFormatting sqref="B12">
    <cfRule type="containsBlanks" dxfId="51" priority="2" stopIfTrue="1">
      <formula>LEN(TRIM(B12))=0</formula>
    </cfRule>
  </conditionalFormatting>
  <conditionalFormatting sqref="B13">
    <cfRule type="containsBlanks" dxfId="50" priority="1" stopIfTrue="1">
      <formula>LEN(TRIM(B13))=0</formula>
    </cfRule>
  </conditionalFormatting>
  <pageMargins left="0.59055118110236227" right="0.59055118110236227" top="0.70866141732283472" bottom="0.78740157480314965" header="0.51181102362204722" footer="0.51181102362204722"/>
  <pageSetup paperSize="9" scale="94" orientation="portrait" horizontalDpi="4294967293"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6"/>
  <sheetViews>
    <sheetView zoomScaleNormal="100" zoomScaleSheetLayoutView="100" workbookViewId="0"/>
  </sheetViews>
  <sheetFormatPr defaultRowHeight="13.5"/>
  <cols>
    <col min="1" max="1" width="14.1640625" style="1069" customWidth="1"/>
    <col min="2" max="2" width="1.1640625" style="1069" customWidth="1"/>
    <col min="3" max="3" width="13" style="1069" customWidth="1"/>
    <col min="4" max="4" width="16.1640625" style="1069" customWidth="1"/>
    <col min="5" max="5" width="18.33203125" style="1069" customWidth="1"/>
    <col min="6" max="10" width="11.33203125" style="1069" customWidth="1"/>
    <col min="11" max="11" width="9.33203125" style="1071"/>
    <col min="12" max="16384" width="9.33203125" style="1069"/>
  </cols>
  <sheetData>
    <row r="1" spans="1:11" ht="18" customHeight="1">
      <c r="A1" s="1068" t="s">
        <v>750</v>
      </c>
      <c r="D1" s="1070"/>
      <c r="E1" s="1070"/>
      <c r="F1" s="1070"/>
      <c r="G1" s="1070"/>
      <c r="H1" s="1070"/>
      <c r="I1" s="1071"/>
    </row>
    <row r="2" spans="1:11" ht="5.25" customHeight="1">
      <c r="C2" s="1072"/>
    </row>
    <row r="3" spans="1:11" s="1071" customFormat="1" ht="11.1" customHeight="1">
      <c r="A3" s="1073" t="s">
        <v>751</v>
      </c>
    </row>
    <row r="4" spans="1:11" ht="11.1" customHeight="1">
      <c r="A4" s="1074" t="s">
        <v>752</v>
      </c>
      <c r="K4" s="1069"/>
    </row>
    <row r="5" spans="1:11" ht="5.25" customHeight="1">
      <c r="C5" s="1072"/>
    </row>
    <row r="6" spans="1:11" ht="15" customHeight="1">
      <c r="A6" s="1075" t="s">
        <v>753</v>
      </c>
      <c r="E6" s="1075"/>
      <c r="F6" s="1075"/>
      <c r="G6" s="1075"/>
      <c r="H6" s="1075"/>
    </row>
    <row r="7" spans="1:11" ht="5.25" customHeight="1" thickBot="1"/>
    <row r="8" spans="1:11" s="1078" customFormat="1" ht="18.75" customHeight="1">
      <c r="A8" s="2157" t="s">
        <v>754</v>
      </c>
      <c r="B8" s="2158"/>
      <c r="C8" s="2153" t="s">
        <v>755</v>
      </c>
      <c r="D8" s="2153" t="s">
        <v>756</v>
      </c>
      <c r="E8" s="2153" t="s">
        <v>757</v>
      </c>
      <c r="F8" s="2153" t="s">
        <v>758</v>
      </c>
      <c r="G8" s="2153" t="s">
        <v>759</v>
      </c>
      <c r="H8" s="2153" t="s">
        <v>760</v>
      </c>
      <c r="I8" s="2155" t="s">
        <v>573</v>
      </c>
      <c r="J8" s="1076" t="s">
        <v>761</v>
      </c>
      <c r="K8" s="1077"/>
    </row>
    <row r="9" spans="1:11" s="1078" customFormat="1" ht="18.75" customHeight="1">
      <c r="A9" s="2159"/>
      <c r="B9" s="2160"/>
      <c r="C9" s="2154"/>
      <c r="D9" s="2154"/>
      <c r="E9" s="2154"/>
      <c r="F9" s="2154"/>
      <c r="G9" s="2154"/>
      <c r="H9" s="2154"/>
      <c r="I9" s="2156"/>
      <c r="J9" s="1079" t="s">
        <v>762</v>
      </c>
      <c r="K9" s="1080"/>
    </row>
    <row r="10" spans="1:11" s="1078" customFormat="1" ht="3" customHeight="1">
      <c r="A10" s="1081"/>
      <c r="B10" s="1082"/>
      <c r="C10" s="1083"/>
      <c r="D10" s="1083"/>
      <c r="E10" s="1083"/>
      <c r="F10" s="1083"/>
      <c r="G10" s="1083"/>
      <c r="H10" s="1083"/>
      <c r="I10" s="1083"/>
      <c r="J10" s="1084"/>
      <c r="K10" s="1080"/>
    </row>
    <row r="11" spans="1:11" s="1089" customFormat="1" ht="16.5" customHeight="1">
      <c r="A11" s="1085" t="s">
        <v>763</v>
      </c>
      <c r="B11" s="1086"/>
      <c r="C11" s="1087">
        <v>6947</v>
      </c>
      <c r="D11" s="1088">
        <v>2524</v>
      </c>
      <c r="E11" s="1088">
        <v>2262</v>
      </c>
      <c r="F11" s="1088">
        <v>516</v>
      </c>
      <c r="G11" s="1088">
        <v>47</v>
      </c>
      <c r="H11" s="1088">
        <v>932</v>
      </c>
      <c r="I11" s="1088">
        <v>666</v>
      </c>
      <c r="J11" s="1088">
        <v>173625</v>
      </c>
    </row>
    <row r="12" spans="1:11" s="1090" customFormat="1" ht="16.5" customHeight="1">
      <c r="A12" s="1085" t="s">
        <v>764</v>
      </c>
      <c r="B12" s="1086"/>
      <c r="C12" s="1087">
        <v>6697</v>
      </c>
      <c r="D12" s="1088">
        <v>2357</v>
      </c>
      <c r="E12" s="1088">
        <v>2258</v>
      </c>
      <c r="F12" s="1088">
        <v>488</v>
      </c>
      <c r="G12" s="1088">
        <v>53</v>
      </c>
      <c r="H12" s="1088">
        <v>1032</v>
      </c>
      <c r="I12" s="1088">
        <v>509</v>
      </c>
      <c r="J12" s="1088">
        <v>173688</v>
      </c>
    </row>
    <row r="13" spans="1:11" s="1090" customFormat="1" ht="16.5" customHeight="1">
      <c r="A13" s="1085" t="s">
        <v>765</v>
      </c>
      <c r="B13" s="1086"/>
      <c r="C13" s="1087">
        <v>6050</v>
      </c>
      <c r="D13" s="1088">
        <v>2295</v>
      </c>
      <c r="E13" s="1088">
        <v>1869</v>
      </c>
      <c r="F13" s="1088">
        <v>501</v>
      </c>
      <c r="G13" s="1088">
        <v>48</v>
      </c>
      <c r="H13" s="1088">
        <v>767</v>
      </c>
      <c r="I13" s="1088">
        <v>570</v>
      </c>
      <c r="J13" s="1088">
        <v>166217</v>
      </c>
    </row>
    <row r="14" spans="1:11" s="1089" customFormat="1" ht="16.5" customHeight="1">
      <c r="A14" s="1085" t="s">
        <v>536</v>
      </c>
      <c r="B14" s="1086"/>
      <c r="C14" s="1087">
        <v>5888</v>
      </c>
      <c r="D14" s="1088">
        <v>2232</v>
      </c>
      <c r="E14" s="1088">
        <v>1859</v>
      </c>
      <c r="F14" s="1088">
        <v>513</v>
      </c>
      <c r="G14" s="1088">
        <v>46</v>
      </c>
      <c r="H14" s="1088">
        <v>625</v>
      </c>
      <c r="I14" s="1088">
        <v>613</v>
      </c>
      <c r="J14" s="1088">
        <v>160070</v>
      </c>
    </row>
    <row r="15" spans="1:11" s="1090" customFormat="1" ht="3" customHeight="1" thickBot="1">
      <c r="A15" s="1091"/>
      <c r="B15" s="1091"/>
      <c r="C15" s="1092"/>
      <c r="D15" s="1091"/>
      <c r="E15" s="1091"/>
      <c r="F15" s="1091"/>
      <c r="G15" s="1091"/>
      <c r="H15" s="1091"/>
      <c r="I15" s="1091"/>
      <c r="J15" s="1091"/>
    </row>
    <row r="16" spans="1:11">
      <c r="A16" s="1090" t="s">
        <v>766</v>
      </c>
    </row>
  </sheetData>
  <mergeCells count="8">
    <mergeCell ref="H8:H9"/>
    <mergeCell ref="I8:I9"/>
    <mergeCell ref="A8:B9"/>
    <mergeCell ref="C8:C9"/>
    <mergeCell ref="D8:D9"/>
    <mergeCell ref="E8:E9"/>
    <mergeCell ref="F8:F9"/>
    <mergeCell ref="G8:G9"/>
  </mergeCells>
  <phoneticPr fontId="20"/>
  <pageMargins left="0.59055118110236227" right="0.59055118110236227" top="0.78740157480314965" bottom="0.78740157480314965" header="0.51181102362204722" footer="0.51181102362204722"/>
  <pageSetup paperSize="9" scale="93" orientation="portrait" horizontalDpi="4294967293" r:id="rId1"/>
  <headerFooter alignWithMargins="0"/>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
  <sheetViews>
    <sheetView zoomScaleNormal="100" zoomScaleSheetLayoutView="100" workbookViewId="0"/>
  </sheetViews>
  <sheetFormatPr defaultRowHeight="13.5"/>
  <cols>
    <col min="1" max="1" width="17.5" style="1093" customWidth="1"/>
    <col min="2" max="2" width="1.1640625" style="1093" customWidth="1"/>
    <col min="3" max="6" width="19.1640625" style="1093" customWidth="1"/>
    <col min="7" max="7" width="24.1640625" style="1093" customWidth="1"/>
    <col min="8" max="8" width="9.33203125" style="1100"/>
    <col min="9" max="16384" width="9.33203125" style="1093"/>
  </cols>
  <sheetData>
    <row r="1" spans="1:8" ht="18" customHeight="1">
      <c r="A1" s="1075" t="s">
        <v>767</v>
      </c>
      <c r="B1" s="1069"/>
      <c r="C1" s="1069"/>
      <c r="D1" s="1075"/>
      <c r="E1" s="1075"/>
      <c r="F1" s="1075"/>
      <c r="G1" s="1069"/>
      <c r="H1" s="1071"/>
    </row>
    <row r="2" spans="1:8" ht="11.1" customHeight="1" thickBot="1">
      <c r="A2" s="1069"/>
      <c r="B2" s="1069"/>
      <c r="C2" s="1069"/>
      <c r="D2" s="1069"/>
      <c r="E2" s="1069"/>
      <c r="F2" s="1069"/>
      <c r="G2" s="1069"/>
      <c r="H2" s="1071"/>
    </row>
    <row r="3" spans="1:8" s="1078" customFormat="1" ht="33" customHeight="1">
      <c r="A3" s="1094" t="s">
        <v>565</v>
      </c>
      <c r="B3" s="1095"/>
      <c r="C3" s="1096" t="s">
        <v>616</v>
      </c>
      <c r="D3" s="1096" t="s">
        <v>768</v>
      </c>
      <c r="E3" s="1095" t="s">
        <v>769</v>
      </c>
      <c r="F3" s="1095" t="s">
        <v>770</v>
      </c>
      <c r="G3" s="1094" t="s">
        <v>771</v>
      </c>
      <c r="H3" s="1080"/>
    </row>
    <row r="4" spans="1:8" s="1078" customFormat="1" ht="3" customHeight="1">
      <c r="A4" s="1081"/>
      <c r="B4" s="1082"/>
      <c r="C4" s="1097"/>
      <c r="D4" s="1097"/>
      <c r="E4" s="1081"/>
      <c r="F4" s="1081"/>
      <c r="G4" s="1081"/>
      <c r="H4" s="1080"/>
    </row>
    <row r="5" spans="1:8" s="1089" customFormat="1" ht="19.5" customHeight="1">
      <c r="A5" s="1081" t="s">
        <v>772</v>
      </c>
      <c r="B5" s="1086"/>
      <c r="C5" s="1087">
        <v>6947</v>
      </c>
      <c r="D5" s="1088">
        <v>883</v>
      </c>
      <c r="E5" s="1088">
        <v>2332</v>
      </c>
      <c r="F5" s="1088">
        <v>1681</v>
      </c>
      <c r="G5" s="1088">
        <v>2051</v>
      </c>
    </row>
    <row r="6" spans="1:8" s="1090" customFormat="1" ht="19.5" customHeight="1">
      <c r="A6" s="1081" t="s">
        <v>773</v>
      </c>
      <c r="B6" s="1086"/>
      <c r="C6" s="1087">
        <v>6697</v>
      </c>
      <c r="D6" s="1088">
        <v>707</v>
      </c>
      <c r="E6" s="1088">
        <v>2244</v>
      </c>
      <c r="F6" s="1088">
        <v>1721</v>
      </c>
      <c r="G6" s="1088">
        <v>2025</v>
      </c>
    </row>
    <row r="7" spans="1:8" s="1090" customFormat="1" ht="19.5" customHeight="1">
      <c r="A7" s="1081" t="s">
        <v>774</v>
      </c>
      <c r="B7" s="1086"/>
      <c r="C7" s="1087">
        <v>6050</v>
      </c>
      <c r="D7" s="1088">
        <v>600</v>
      </c>
      <c r="E7" s="1088">
        <v>1956</v>
      </c>
      <c r="F7" s="1088">
        <v>1728</v>
      </c>
      <c r="G7" s="1088">
        <v>1766</v>
      </c>
    </row>
    <row r="8" spans="1:8" s="1089" customFormat="1" ht="19.5" customHeight="1">
      <c r="A8" s="1081" t="s">
        <v>775</v>
      </c>
      <c r="B8" s="1086"/>
      <c r="C8" s="1087">
        <v>5888</v>
      </c>
      <c r="D8" s="1088">
        <v>531</v>
      </c>
      <c r="E8" s="1088">
        <v>2047</v>
      </c>
      <c r="F8" s="1088">
        <v>1701</v>
      </c>
      <c r="G8" s="1088">
        <v>1609</v>
      </c>
    </row>
    <row r="9" spans="1:8" s="1090" customFormat="1" ht="3" customHeight="1" thickBot="1">
      <c r="A9" s="1098"/>
      <c r="B9" s="1099"/>
      <c r="C9" s="1091"/>
      <c r="D9" s="1091"/>
      <c r="E9" s="1091"/>
      <c r="F9" s="1091"/>
      <c r="G9" s="1091"/>
    </row>
    <row r="10" spans="1:8" s="1090" customFormat="1" ht="13.5" customHeight="1">
      <c r="A10" s="1090" t="s">
        <v>776</v>
      </c>
    </row>
  </sheetData>
  <phoneticPr fontId="20"/>
  <pageMargins left="0.59055118110236227" right="0.59055118110236227" top="0.78740157480314965" bottom="0.78740157480314965" header="0.51181102362204722" footer="0.51181102362204722"/>
  <pageSetup paperSize="9" scale="93" orientation="portrait" horizontalDpi="4294967293" r:id="rId1"/>
  <headerFooter alignWithMargins="0"/>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5"/>
  <sheetViews>
    <sheetView zoomScaleNormal="100" zoomScaleSheetLayoutView="100" workbookViewId="0"/>
  </sheetViews>
  <sheetFormatPr defaultRowHeight="13.5"/>
  <cols>
    <col min="1" max="1" width="14.1640625" style="1069" customWidth="1"/>
    <col min="2" max="2" width="1.1640625" style="1069" customWidth="1"/>
    <col min="3" max="3" width="9.1640625" style="1069" customWidth="1"/>
    <col min="4" max="4" width="16.6640625" style="1069" customWidth="1"/>
    <col min="5" max="5" width="9.1640625" style="1069" customWidth="1"/>
    <col min="6" max="6" width="16.6640625" style="1069" customWidth="1"/>
    <col min="7" max="7" width="9.1640625" style="1069" customWidth="1"/>
    <col min="8" max="8" width="16.6640625" style="1069" customWidth="1"/>
    <col min="9" max="9" width="9.1640625" style="1069" customWidth="1"/>
    <col min="10" max="10" width="16.6640625" style="1069" customWidth="1"/>
    <col min="11" max="11" width="9.33203125" style="1071"/>
    <col min="12" max="16384" width="9.33203125" style="1069"/>
  </cols>
  <sheetData>
    <row r="1" spans="1:11" ht="15" customHeight="1">
      <c r="A1" s="1075" t="s">
        <v>777</v>
      </c>
      <c r="E1" s="1075"/>
      <c r="F1" s="1075"/>
      <c r="G1" s="1075"/>
      <c r="H1" s="1075"/>
    </row>
    <row r="2" spans="1:11" ht="55.5" customHeight="1" thickBot="1">
      <c r="C2" s="2161" t="s">
        <v>778</v>
      </c>
      <c r="D2" s="2161"/>
      <c r="E2" s="2161"/>
      <c r="F2" s="2161"/>
      <c r="G2" s="2161"/>
      <c r="H2" s="2161"/>
      <c r="I2" s="2161"/>
      <c r="J2" s="2161"/>
    </row>
    <row r="3" spans="1:11" s="1090" customFormat="1" ht="18.75" customHeight="1">
      <c r="A3" s="2157" t="s">
        <v>754</v>
      </c>
      <c r="B3" s="2157"/>
      <c r="C3" s="2162" t="s">
        <v>779</v>
      </c>
      <c r="D3" s="2162"/>
      <c r="E3" s="2162" t="s">
        <v>780</v>
      </c>
      <c r="F3" s="2162"/>
      <c r="G3" s="2162" t="s">
        <v>781</v>
      </c>
      <c r="H3" s="2162"/>
      <c r="I3" s="2162" t="s">
        <v>782</v>
      </c>
      <c r="J3" s="2163"/>
    </row>
    <row r="4" spans="1:11" s="1090" customFormat="1" ht="18.75" customHeight="1">
      <c r="A4" s="2159"/>
      <c r="B4" s="2159"/>
      <c r="C4" s="1101" t="s">
        <v>783</v>
      </c>
      <c r="D4" s="1101" t="s">
        <v>784</v>
      </c>
      <c r="E4" s="1101" t="s">
        <v>783</v>
      </c>
      <c r="F4" s="1101" t="s">
        <v>784</v>
      </c>
      <c r="G4" s="1101" t="s">
        <v>783</v>
      </c>
      <c r="H4" s="1101" t="s">
        <v>784</v>
      </c>
      <c r="I4" s="1101" t="s">
        <v>783</v>
      </c>
      <c r="J4" s="1102" t="s">
        <v>784</v>
      </c>
    </row>
    <row r="5" spans="1:11" s="1078" customFormat="1" ht="3" customHeight="1">
      <c r="A5" s="1081"/>
      <c r="B5" s="1082"/>
      <c r="C5" s="1083"/>
      <c r="D5" s="1083"/>
      <c r="E5" s="1083"/>
      <c r="F5" s="1083"/>
      <c r="G5" s="1083"/>
      <c r="H5" s="1083"/>
      <c r="I5" s="1083"/>
      <c r="J5" s="1084"/>
      <c r="K5" s="1080"/>
    </row>
    <row r="6" spans="1:11" s="1090" customFormat="1" ht="16.5" customHeight="1">
      <c r="A6" s="1085" t="s">
        <v>643</v>
      </c>
      <c r="B6" s="1086"/>
      <c r="C6" s="1103">
        <v>0.371</v>
      </c>
      <c r="D6" s="1088">
        <v>183536</v>
      </c>
      <c r="E6" s="1104">
        <v>0.374</v>
      </c>
      <c r="F6" s="1088">
        <v>68067</v>
      </c>
      <c r="G6" s="1104">
        <v>0.432</v>
      </c>
      <c r="H6" s="1088">
        <v>77841</v>
      </c>
      <c r="I6" s="1104">
        <v>0.30499999999999999</v>
      </c>
      <c r="J6" s="1088">
        <v>37628</v>
      </c>
    </row>
    <row r="7" spans="1:11" s="1090" customFormat="1" ht="16.5" customHeight="1">
      <c r="A7" s="1085" t="s">
        <v>785</v>
      </c>
      <c r="B7" s="1081"/>
      <c r="C7" s="1103">
        <v>0.312</v>
      </c>
      <c r="D7" s="1088">
        <v>91237</v>
      </c>
      <c r="E7" s="1104">
        <v>0.314</v>
      </c>
      <c r="F7" s="1088">
        <v>32684</v>
      </c>
      <c r="G7" s="1104">
        <v>0.33900000000000002</v>
      </c>
      <c r="H7" s="1088">
        <v>35611</v>
      </c>
      <c r="I7" s="1104">
        <v>0.28399999999999997</v>
      </c>
      <c r="J7" s="1088">
        <v>22942</v>
      </c>
    </row>
    <row r="8" spans="1:11" s="1089" customFormat="1" ht="16.5" customHeight="1">
      <c r="A8" s="1105" t="s">
        <v>786</v>
      </c>
      <c r="B8" s="1106"/>
      <c r="C8" s="1107">
        <v>0.34399999999999997</v>
      </c>
      <c r="D8" s="1108">
        <v>70671</v>
      </c>
      <c r="E8" s="1109">
        <v>0.372</v>
      </c>
      <c r="F8" s="1108">
        <v>28563</v>
      </c>
      <c r="G8" s="1109">
        <v>0.35599999999999998</v>
      </c>
      <c r="H8" s="1108">
        <v>26465</v>
      </c>
      <c r="I8" s="1109">
        <v>0.29799999999999999</v>
      </c>
      <c r="J8" s="1108">
        <v>15643</v>
      </c>
    </row>
    <row r="9" spans="1:11" s="1090" customFormat="1" ht="3" customHeight="1" thickBot="1">
      <c r="A9" s="1091"/>
      <c r="B9" s="1091"/>
      <c r="C9" s="1092"/>
      <c r="D9" s="1091"/>
      <c r="E9" s="1091"/>
      <c r="F9" s="1091"/>
      <c r="G9" s="1091"/>
      <c r="H9" s="1091"/>
      <c r="I9" s="1091"/>
      <c r="J9" s="1091"/>
    </row>
    <row r="10" spans="1:11">
      <c r="A10" s="1090" t="s">
        <v>787</v>
      </c>
    </row>
    <row r="15" spans="1:11">
      <c r="F15" s="1110"/>
    </row>
  </sheetData>
  <mergeCells count="6">
    <mergeCell ref="C2:J2"/>
    <mergeCell ref="A3:B4"/>
    <mergeCell ref="C3:D3"/>
    <mergeCell ref="E3:F3"/>
    <mergeCell ref="G3:H3"/>
    <mergeCell ref="I3:J3"/>
  </mergeCells>
  <phoneticPr fontId="20"/>
  <conditionalFormatting sqref="C7:J7">
    <cfRule type="containsBlanks" dxfId="49" priority="2" stopIfTrue="1">
      <formula>LEN(TRIM(C7))=0</formula>
    </cfRule>
  </conditionalFormatting>
  <conditionalFormatting sqref="C8:J8">
    <cfRule type="containsBlanks" dxfId="48" priority="1" stopIfTrue="1">
      <formula>LEN(TRIM(C8))=0</formula>
    </cfRule>
  </conditionalFormatting>
  <pageMargins left="0.59055118110236227" right="0.59055118110236227" top="0.78740157480314965" bottom="0.78740157480314965" header="0.51181102362204722" footer="0.51181102362204722"/>
  <pageSetup paperSize="9" scale="94" orientation="portrait" horizontalDpi="4294967293"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37"/>
  <sheetViews>
    <sheetView zoomScaleNormal="100" zoomScaleSheetLayoutView="100" workbookViewId="0"/>
  </sheetViews>
  <sheetFormatPr defaultRowHeight="11.25"/>
  <cols>
    <col min="1" max="1" width="4.1640625" style="112" customWidth="1"/>
    <col min="2" max="2" width="10" style="112" customWidth="1"/>
    <col min="3" max="3" width="1.6640625" style="112" customWidth="1"/>
    <col min="4" max="6" width="9.6640625" style="112" customWidth="1"/>
    <col min="7" max="7" width="3.6640625" style="112" customWidth="1"/>
    <col min="8" max="8" width="5.83203125" style="112" customWidth="1"/>
    <col min="9" max="9" width="6" style="112" customWidth="1"/>
    <col min="10" max="10" width="3.5" style="112" customWidth="1"/>
    <col min="11" max="11" width="8" style="112" customWidth="1"/>
    <col min="12" max="12" width="1" style="112" customWidth="1"/>
    <col min="13" max="13" width="11.83203125" style="112" customWidth="1"/>
    <col min="14" max="15" width="11.33203125" style="112" customWidth="1"/>
    <col min="16" max="17" width="0.83203125" style="112" customWidth="1"/>
    <col min="18" max="18" width="10.1640625" style="112" customWidth="1"/>
    <col min="19" max="19" width="2.6640625" style="112" customWidth="1"/>
    <col min="20" max="20" width="7.5" style="112" customWidth="1"/>
    <col min="21" max="21" width="3.1640625" style="112" customWidth="1"/>
    <col min="22" max="22" width="8" style="112" customWidth="1"/>
    <col min="23" max="23" width="3.6640625" style="112" customWidth="1"/>
    <col min="24" max="24" width="4.5" style="112" customWidth="1"/>
    <col min="25" max="25" width="2.5" style="112" customWidth="1"/>
    <col min="26" max="26" width="5.33203125" style="112" customWidth="1"/>
    <col min="27" max="27" width="8.83203125" style="112" customWidth="1"/>
    <col min="28" max="29" width="4.6640625" style="112" customWidth="1"/>
    <col min="30" max="31" width="9.1640625" style="112" customWidth="1"/>
    <col min="32" max="32" width="5" style="112" customWidth="1"/>
    <col min="33" max="33" width="4.33203125" style="112" customWidth="1"/>
    <col min="34" max="34" width="8.6640625" style="112" customWidth="1"/>
    <col min="35" max="35" width="6.1640625" style="112" customWidth="1"/>
    <col min="36" max="16384" width="9.33203125" style="112"/>
  </cols>
  <sheetData>
    <row r="1" spans="1:36" ht="15">
      <c r="A1" s="111" t="s">
        <v>55</v>
      </c>
      <c r="C1" s="113"/>
      <c r="D1" s="113"/>
      <c r="E1" s="113"/>
      <c r="F1" s="113"/>
      <c r="G1" s="113"/>
      <c r="I1" s="113"/>
      <c r="J1" s="113"/>
      <c r="K1" s="113"/>
      <c r="L1" s="113"/>
      <c r="M1" s="113"/>
      <c r="N1" s="113"/>
      <c r="O1" s="113"/>
      <c r="P1" s="113"/>
      <c r="Q1" s="114"/>
      <c r="R1" s="111" t="s">
        <v>56</v>
      </c>
      <c r="S1" s="115"/>
      <c r="T1" s="115"/>
      <c r="U1" s="115"/>
      <c r="V1" s="115"/>
      <c r="W1" s="115"/>
      <c r="X1" s="115"/>
      <c r="Y1" s="115"/>
      <c r="Z1" s="115"/>
      <c r="AA1" s="115"/>
      <c r="AF1" s="1618" t="s">
        <v>25</v>
      </c>
      <c r="AG1" s="1618"/>
      <c r="AH1" s="1618"/>
      <c r="AI1" s="1618"/>
    </row>
    <row r="2" spans="1:36" s="116" customFormat="1" ht="5.25" customHeight="1" thickBot="1">
      <c r="B2" s="117"/>
      <c r="C2" s="117"/>
      <c r="AF2" s="1619"/>
      <c r="AG2" s="1619"/>
      <c r="AH2" s="1619"/>
      <c r="AI2" s="1619"/>
    </row>
    <row r="3" spans="1:36" s="121" customFormat="1" ht="11.25" customHeight="1">
      <c r="A3" s="1620" t="s">
        <v>0</v>
      </c>
      <c r="B3" s="1620"/>
      <c r="C3" s="1621"/>
      <c r="D3" s="1626" t="s">
        <v>57</v>
      </c>
      <c r="E3" s="1627"/>
      <c r="F3" s="1628"/>
      <c r="G3" s="1626" t="s">
        <v>2</v>
      </c>
      <c r="H3" s="1627"/>
      <c r="I3" s="1627"/>
      <c r="J3" s="1627"/>
      <c r="K3" s="1627"/>
      <c r="L3" s="1627"/>
      <c r="M3" s="1628"/>
      <c r="N3" s="1626" t="s">
        <v>58</v>
      </c>
      <c r="O3" s="1627"/>
      <c r="P3" s="118"/>
      <c r="Q3" s="119"/>
      <c r="R3" s="1627" t="s">
        <v>59</v>
      </c>
      <c r="S3" s="1627"/>
      <c r="T3" s="1627"/>
      <c r="U3" s="1627"/>
      <c r="V3" s="1627"/>
      <c r="W3" s="1627"/>
      <c r="X3" s="1627"/>
      <c r="Y3" s="1627"/>
      <c r="Z3" s="1628"/>
      <c r="AA3" s="1626" t="s">
        <v>4</v>
      </c>
      <c r="AB3" s="1629"/>
      <c r="AC3" s="1629"/>
      <c r="AD3" s="1630"/>
      <c r="AE3" s="1626" t="s">
        <v>60</v>
      </c>
      <c r="AF3" s="1629"/>
      <c r="AG3" s="1629"/>
      <c r="AH3" s="1630"/>
      <c r="AI3" s="1631" t="s">
        <v>0</v>
      </c>
      <c r="AJ3" s="120"/>
    </row>
    <row r="4" spans="1:36" s="121" customFormat="1" ht="11.25" customHeight="1">
      <c r="A4" s="1622"/>
      <c r="B4" s="1622"/>
      <c r="C4" s="1623"/>
      <c r="D4" s="1634" t="s">
        <v>8</v>
      </c>
      <c r="E4" s="1636" t="s">
        <v>61</v>
      </c>
      <c r="F4" s="1634" t="s">
        <v>62</v>
      </c>
      <c r="G4" s="1636" t="s">
        <v>8</v>
      </c>
      <c r="H4" s="1638"/>
      <c r="I4" s="1636" t="s">
        <v>63</v>
      </c>
      <c r="J4" s="1638"/>
      <c r="K4" s="1636" t="s">
        <v>64</v>
      </c>
      <c r="L4" s="1638"/>
      <c r="M4" s="1639" t="s">
        <v>65</v>
      </c>
      <c r="N4" s="1641" t="s">
        <v>11</v>
      </c>
      <c r="O4" s="1642"/>
      <c r="P4" s="118"/>
      <c r="Q4" s="119"/>
      <c r="R4" s="122" t="s">
        <v>12</v>
      </c>
      <c r="S4" s="1643" t="s">
        <v>9</v>
      </c>
      <c r="T4" s="1644"/>
      <c r="U4" s="1644"/>
      <c r="V4" s="1645"/>
      <c r="W4" s="1643" t="s">
        <v>10</v>
      </c>
      <c r="X4" s="1644"/>
      <c r="Y4" s="1644"/>
      <c r="Z4" s="1645"/>
      <c r="AA4" s="1634" t="s">
        <v>8</v>
      </c>
      <c r="AB4" s="1636" t="s">
        <v>16</v>
      </c>
      <c r="AC4" s="1647"/>
      <c r="AD4" s="1634" t="s">
        <v>17</v>
      </c>
      <c r="AE4" s="1634" t="s">
        <v>66</v>
      </c>
      <c r="AF4" s="1636" t="s">
        <v>67</v>
      </c>
      <c r="AG4" s="1647"/>
      <c r="AH4" s="1634" t="s">
        <v>68</v>
      </c>
      <c r="AI4" s="1632"/>
      <c r="AJ4" s="120"/>
    </row>
    <row r="5" spans="1:36" s="121" customFormat="1" ht="11.25" customHeight="1">
      <c r="A5" s="1624"/>
      <c r="B5" s="1624"/>
      <c r="C5" s="1625"/>
      <c r="D5" s="1635"/>
      <c r="E5" s="1637"/>
      <c r="F5" s="1635"/>
      <c r="G5" s="1637"/>
      <c r="H5" s="1625"/>
      <c r="I5" s="1637"/>
      <c r="J5" s="1625"/>
      <c r="K5" s="1637"/>
      <c r="L5" s="1625"/>
      <c r="M5" s="1640"/>
      <c r="N5" s="123" t="s">
        <v>8</v>
      </c>
      <c r="O5" s="123" t="s">
        <v>16</v>
      </c>
      <c r="P5" s="118"/>
      <c r="Q5" s="119"/>
      <c r="R5" s="124" t="s">
        <v>17</v>
      </c>
      <c r="S5" s="1652" t="s">
        <v>16</v>
      </c>
      <c r="T5" s="1653"/>
      <c r="U5" s="1652" t="s">
        <v>17</v>
      </c>
      <c r="V5" s="1654"/>
      <c r="W5" s="1652" t="s">
        <v>16</v>
      </c>
      <c r="X5" s="1654"/>
      <c r="Y5" s="1652" t="s">
        <v>17</v>
      </c>
      <c r="Z5" s="1654"/>
      <c r="AA5" s="1646"/>
      <c r="AB5" s="1648"/>
      <c r="AC5" s="1649"/>
      <c r="AD5" s="1650"/>
      <c r="AE5" s="1650"/>
      <c r="AF5" s="1633"/>
      <c r="AG5" s="1651"/>
      <c r="AH5" s="1650"/>
      <c r="AI5" s="1633"/>
      <c r="AJ5" s="120"/>
    </row>
    <row r="6" spans="1:36" s="126" customFormat="1" ht="10.5" customHeight="1">
      <c r="A6" s="125"/>
      <c r="B6" s="126" t="s">
        <v>40</v>
      </c>
      <c r="C6" s="127"/>
      <c r="D6" s="21">
        <v>94</v>
      </c>
      <c r="E6" s="22">
        <v>94</v>
      </c>
      <c r="F6" s="22">
        <v>0</v>
      </c>
      <c r="G6" s="1655">
        <v>1812</v>
      </c>
      <c r="H6" s="1655"/>
      <c r="I6" s="1655">
        <v>1451</v>
      </c>
      <c r="J6" s="1655"/>
      <c r="K6" s="1655">
        <v>0</v>
      </c>
      <c r="L6" s="1655"/>
      <c r="M6" s="22">
        <v>361</v>
      </c>
      <c r="N6" s="22">
        <f>O6+R6</f>
        <v>2900</v>
      </c>
      <c r="O6" s="22">
        <f>S6+W6</f>
        <v>1128</v>
      </c>
      <c r="P6" s="22"/>
      <c r="Q6" s="22"/>
      <c r="R6" s="22">
        <f>U6+Y6</f>
        <v>1772</v>
      </c>
      <c r="S6" s="1656">
        <v>1072</v>
      </c>
      <c r="T6" s="1656"/>
      <c r="U6" s="1656">
        <v>1642</v>
      </c>
      <c r="V6" s="1656"/>
      <c r="W6" s="1656">
        <v>56</v>
      </c>
      <c r="X6" s="1656"/>
      <c r="Y6" s="1656">
        <v>130</v>
      </c>
      <c r="Z6" s="1656"/>
      <c r="AA6" s="22">
        <v>130</v>
      </c>
      <c r="AB6" s="1656">
        <v>48</v>
      </c>
      <c r="AC6" s="1656"/>
      <c r="AD6" s="22">
        <v>82</v>
      </c>
      <c r="AE6" s="22">
        <v>302</v>
      </c>
      <c r="AF6" s="1656">
        <v>121</v>
      </c>
      <c r="AG6" s="1656"/>
      <c r="AH6" s="23">
        <v>94</v>
      </c>
      <c r="AI6" s="129" t="s">
        <v>69</v>
      </c>
      <c r="AJ6" s="125"/>
    </row>
    <row r="7" spans="1:36" s="126" customFormat="1" ht="10.5" customHeight="1">
      <c r="A7" s="125"/>
      <c r="B7" s="126" t="s">
        <v>32</v>
      </c>
      <c r="C7" s="127"/>
      <c r="D7" s="21">
        <v>94</v>
      </c>
      <c r="E7" s="22">
        <v>94</v>
      </c>
      <c r="F7" s="22">
        <v>0</v>
      </c>
      <c r="G7" s="1655">
        <v>1802</v>
      </c>
      <c r="H7" s="1655"/>
      <c r="I7" s="1655">
        <v>1419</v>
      </c>
      <c r="J7" s="1655"/>
      <c r="K7" s="1655">
        <v>0</v>
      </c>
      <c r="L7" s="1655"/>
      <c r="M7" s="22">
        <v>383</v>
      </c>
      <c r="N7" s="22">
        <v>2874</v>
      </c>
      <c r="O7" s="22">
        <v>1105</v>
      </c>
      <c r="P7" s="22"/>
      <c r="Q7" s="22"/>
      <c r="R7" s="22">
        <v>1769</v>
      </c>
      <c r="S7" s="1656">
        <v>1064</v>
      </c>
      <c r="T7" s="1656"/>
      <c r="U7" s="1656">
        <v>1648</v>
      </c>
      <c r="V7" s="1656"/>
      <c r="W7" s="1656">
        <v>41</v>
      </c>
      <c r="X7" s="1656"/>
      <c r="Y7" s="1656">
        <v>121</v>
      </c>
      <c r="Z7" s="1656"/>
      <c r="AA7" s="22">
        <v>123</v>
      </c>
      <c r="AB7" s="1656">
        <v>44</v>
      </c>
      <c r="AC7" s="1656"/>
      <c r="AD7" s="22">
        <v>79</v>
      </c>
      <c r="AE7" s="22">
        <v>298</v>
      </c>
      <c r="AF7" s="1656">
        <v>119</v>
      </c>
      <c r="AG7" s="1656"/>
      <c r="AH7" s="23">
        <v>94</v>
      </c>
      <c r="AI7" s="129" t="s">
        <v>33</v>
      </c>
      <c r="AJ7" s="125"/>
    </row>
    <row r="8" spans="1:36" s="126" customFormat="1" ht="10.5" customHeight="1">
      <c r="A8" s="125"/>
      <c r="B8" s="126" t="s">
        <v>34</v>
      </c>
      <c r="C8" s="127"/>
      <c r="D8" s="21">
        <v>94</v>
      </c>
      <c r="E8" s="22">
        <v>94</v>
      </c>
      <c r="F8" s="22">
        <v>0</v>
      </c>
      <c r="G8" s="1655">
        <v>1800</v>
      </c>
      <c r="H8" s="1655"/>
      <c r="I8" s="1655">
        <v>1400</v>
      </c>
      <c r="J8" s="1655"/>
      <c r="K8" s="1655">
        <v>0</v>
      </c>
      <c r="L8" s="1655"/>
      <c r="M8" s="22">
        <v>400</v>
      </c>
      <c r="N8" s="22">
        <v>2884</v>
      </c>
      <c r="O8" s="22">
        <v>1104</v>
      </c>
      <c r="P8" s="22"/>
      <c r="Q8" s="22"/>
      <c r="R8" s="22">
        <v>1780</v>
      </c>
      <c r="S8" s="1656">
        <v>1074</v>
      </c>
      <c r="T8" s="1656"/>
      <c r="U8" s="1656">
        <v>1677</v>
      </c>
      <c r="V8" s="1656"/>
      <c r="W8" s="1656">
        <v>30</v>
      </c>
      <c r="X8" s="1656"/>
      <c r="Y8" s="1656">
        <v>103</v>
      </c>
      <c r="Z8" s="1656"/>
      <c r="AA8" s="22">
        <v>130</v>
      </c>
      <c r="AB8" s="1656">
        <v>43</v>
      </c>
      <c r="AC8" s="1656"/>
      <c r="AD8" s="22">
        <v>87</v>
      </c>
      <c r="AE8" s="22">
        <v>298</v>
      </c>
      <c r="AF8" s="1656">
        <v>118</v>
      </c>
      <c r="AG8" s="1656"/>
      <c r="AH8" s="23">
        <v>94</v>
      </c>
      <c r="AI8" s="129" t="s">
        <v>35</v>
      </c>
      <c r="AJ8" s="125"/>
    </row>
    <row r="9" spans="1:36" s="132" customFormat="1" ht="10.5" customHeight="1">
      <c r="A9" s="130"/>
      <c r="B9" s="126" t="s">
        <v>36</v>
      </c>
      <c r="C9" s="131"/>
      <c r="D9" s="21">
        <v>94</v>
      </c>
      <c r="E9" s="22">
        <v>94</v>
      </c>
      <c r="F9" s="22">
        <v>0</v>
      </c>
      <c r="G9" s="1655">
        <v>1802</v>
      </c>
      <c r="H9" s="1655"/>
      <c r="I9" s="1655">
        <v>1380</v>
      </c>
      <c r="J9" s="1655"/>
      <c r="K9" s="1655">
        <v>0</v>
      </c>
      <c r="L9" s="1655"/>
      <c r="M9" s="22">
        <v>422</v>
      </c>
      <c r="N9" s="22">
        <v>2905</v>
      </c>
      <c r="O9" s="22">
        <v>1112</v>
      </c>
      <c r="P9" s="22"/>
      <c r="Q9" s="22"/>
      <c r="R9" s="22">
        <v>1793</v>
      </c>
      <c r="S9" s="1656">
        <v>1082</v>
      </c>
      <c r="T9" s="1656"/>
      <c r="U9" s="1656">
        <v>1688</v>
      </c>
      <c r="V9" s="1656"/>
      <c r="W9" s="1656">
        <v>30</v>
      </c>
      <c r="X9" s="1656"/>
      <c r="Y9" s="1656">
        <v>105</v>
      </c>
      <c r="Z9" s="1656"/>
      <c r="AA9" s="22">
        <v>133</v>
      </c>
      <c r="AB9" s="1656">
        <v>40</v>
      </c>
      <c r="AC9" s="1656"/>
      <c r="AD9" s="22">
        <v>93</v>
      </c>
      <c r="AE9" s="22">
        <v>299</v>
      </c>
      <c r="AF9" s="1656">
        <v>119</v>
      </c>
      <c r="AG9" s="1656"/>
      <c r="AH9" s="23">
        <v>94</v>
      </c>
      <c r="AI9" s="129" t="s">
        <v>70</v>
      </c>
      <c r="AJ9" s="130"/>
    </row>
    <row r="10" spans="1:36" s="134" customFormat="1" ht="10.5" customHeight="1">
      <c r="A10" s="133"/>
      <c r="B10" s="134" t="s">
        <v>38</v>
      </c>
      <c r="C10" s="135"/>
      <c r="D10" s="37">
        <v>94</v>
      </c>
      <c r="E10" s="38">
        <v>94</v>
      </c>
      <c r="F10" s="136">
        <v>0</v>
      </c>
      <c r="G10" s="1657">
        <v>1803</v>
      </c>
      <c r="H10" s="1657"/>
      <c r="I10" s="1657">
        <v>1361</v>
      </c>
      <c r="J10" s="1657"/>
      <c r="K10" s="1658">
        <v>0</v>
      </c>
      <c r="L10" s="1658"/>
      <c r="M10" s="38">
        <v>442</v>
      </c>
      <c r="N10" s="38">
        <v>2907</v>
      </c>
      <c r="O10" s="38">
        <v>1114</v>
      </c>
      <c r="P10" s="136"/>
      <c r="Q10" s="136"/>
      <c r="R10" s="38">
        <v>1793</v>
      </c>
      <c r="S10" s="1659">
        <v>1085</v>
      </c>
      <c r="T10" s="1659"/>
      <c r="U10" s="1659">
        <v>1694</v>
      </c>
      <c r="V10" s="1659"/>
      <c r="W10" s="1659">
        <v>29</v>
      </c>
      <c r="X10" s="1659"/>
      <c r="Y10" s="1659">
        <v>99</v>
      </c>
      <c r="Z10" s="1659"/>
      <c r="AA10" s="38">
        <v>133</v>
      </c>
      <c r="AB10" s="1659">
        <v>42</v>
      </c>
      <c r="AC10" s="1659"/>
      <c r="AD10" s="38">
        <v>91</v>
      </c>
      <c r="AE10" s="38">
        <v>299</v>
      </c>
      <c r="AF10" s="1659">
        <v>118</v>
      </c>
      <c r="AG10" s="1659"/>
      <c r="AH10" s="39">
        <v>94</v>
      </c>
      <c r="AI10" s="137" t="s">
        <v>52</v>
      </c>
      <c r="AJ10" s="133"/>
    </row>
    <row r="11" spans="1:36" s="140" customFormat="1" ht="3.75" customHeight="1">
      <c r="A11" s="138"/>
      <c r="B11" s="126"/>
      <c r="C11" s="127"/>
      <c r="D11" s="21"/>
      <c r="E11" s="22"/>
      <c r="F11" s="22"/>
      <c r="G11" s="1656"/>
      <c r="H11" s="1656"/>
      <c r="I11" s="1656"/>
      <c r="J11" s="1656"/>
      <c r="K11" s="1656"/>
      <c r="L11" s="1656"/>
      <c r="M11" s="22"/>
      <c r="N11" s="38"/>
      <c r="O11" s="38"/>
      <c r="P11" s="38"/>
      <c r="Q11" s="38"/>
      <c r="R11" s="38"/>
      <c r="S11" s="1656"/>
      <c r="T11" s="1656"/>
      <c r="U11" s="1656"/>
      <c r="V11" s="1656"/>
      <c r="W11" s="1656"/>
      <c r="X11" s="1656"/>
      <c r="Y11" s="1656"/>
      <c r="Z11" s="1656"/>
      <c r="AA11" s="22"/>
      <c r="AB11" s="1656"/>
      <c r="AC11" s="1656"/>
      <c r="AD11" s="22"/>
      <c r="AE11" s="22"/>
      <c r="AF11" s="1656"/>
      <c r="AG11" s="1656"/>
      <c r="AH11" s="23"/>
      <c r="AI11" s="139"/>
      <c r="AJ11" s="138"/>
    </row>
    <row r="12" spans="1:36" s="126" customFormat="1" ht="10.5" customHeight="1">
      <c r="A12" s="125"/>
      <c r="B12" s="126" t="s">
        <v>18</v>
      </c>
      <c r="C12" s="127"/>
      <c r="D12" s="21">
        <v>92</v>
      </c>
      <c r="E12" s="22">
        <v>92</v>
      </c>
      <c r="F12" s="22">
        <v>0</v>
      </c>
      <c r="G12" s="1655">
        <v>1773</v>
      </c>
      <c r="H12" s="1655"/>
      <c r="I12" s="1655">
        <v>1331</v>
      </c>
      <c r="J12" s="1655"/>
      <c r="K12" s="1655">
        <v>0</v>
      </c>
      <c r="L12" s="1655"/>
      <c r="M12" s="22">
        <v>442</v>
      </c>
      <c r="N12" s="22">
        <v>2835</v>
      </c>
      <c r="O12" s="141">
        <v>1083</v>
      </c>
      <c r="P12" s="22"/>
      <c r="Q12" s="22"/>
      <c r="R12" s="141">
        <v>1752</v>
      </c>
      <c r="S12" s="1656">
        <v>1059</v>
      </c>
      <c r="T12" s="1656"/>
      <c r="U12" s="1656">
        <v>1667</v>
      </c>
      <c r="V12" s="1656"/>
      <c r="W12" s="1656">
        <v>24</v>
      </c>
      <c r="X12" s="1656"/>
      <c r="Y12" s="1656">
        <v>85</v>
      </c>
      <c r="Z12" s="1656"/>
      <c r="AA12" s="22">
        <v>127</v>
      </c>
      <c r="AB12" s="1656">
        <v>39</v>
      </c>
      <c r="AC12" s="1656"/>
      <c r="AD12" s="22">
        <v>88</v>
      </c>
      <c r="AE12" s="22">
        <v>295</v>
      </c>
      <c r="AF12" s="1656">
        <v>115</v>
      </c>
      <c r="AG12" s="1656"/>
      <c r="AH12" s="23">
        <v>92</v>
      </c>
      <c r="AI12" s="139" t="s">
        <v>19</v>
      </c>
      <c r="AJ12" s="125"/>
    </row>
    <row r="13" spans="1:36" s="126" customFormat="1" ht="10.5" customHeight="1">
      <c r="A13" s="125"/>
      <c r="B13" s="125" t="s">
        <v>20</v>
      </c>
      <c r="C13" s="34"/>
      <c r="D13" s="21">
        <v>2</v>
      </c>
      <c r="E13" s="22">
        <v>2</v>
      </c>
      <c r="F13" s="22">
        <v>0</v>
      </c>
      <c r="G13" s="1656">
        <v>30</v>
      </c>
      <c r="H13" s="1656"/>
      <c r="I13" s="1656">
        <v>30</v>
      </c>
      <c r="J13" s="1656"/>
      <c r="K13" s="1656">
        <v>0</v>
      </c>
      <c r="L13" s="1656"/>
      <c r="M13" s="22">
        <v>0</v>
      </c>
      <c r="N13" s="22">
        <v>72</v>
      </c>
      <c r="O13" s="22">
        <v>31</v>
      </c>
      <c r="P13" s="22"/>
      <c r="Q13" s="22"/>
      <c r="R13" s="22">
        <v>41</v>
      </c>
      <c r="S13" s="1656">
        <v>26</v>
      </c>
      <c r="T13" s="1656"/>
      <c r="U13" s="1656">
        <v>27</v>
      </c>
      <c r="V13" s="1656"/>
      <c r="W13" s="1656">
        <v>5</v>
      </c>
      <c r="X13" s="1656"/>
      <c r="Y13" s="1656">
        <v>14</v>
      </c>
      <c r="Z13" s="1656"/>
      <c r="AA13" s="22">
        <v>6</v>
      </c>
      <c r="AB13" s="1656">
        <v>3</v>
      </c>
      <c r="AC13" s="1656"/>
      <c r="AD13" s="22">
        <v>3</v>
      </c>
      <c r="AE13" s="22">
        <v>4</v>
      </c>
      <c r="AF13" s="1656">
        <v>3</v>
      </c>
      <c r="AG13" s="1656"/>
      <c r="AH13" s="23">
        <v>2</v>
      </c>
      <c r="AI13" s="129" t="s">
        <v>21</v>
      </c>
      <c r="AJ13" s="125"/>
    </row>
    <row r="14" spans="1:36" s="121" customFormat="1" ht="3.75" customHeight="1" thickBot="1">
      <c r="A14" s="142"/>
      <c r="B14" s="143"/>
      <c r="C14" s="143"/>
      <c r="D14" s="144"/>
      <c r="E14" s="145"/>
      <c r="F14" s="145"/>
      <c r="G14" s="145"/>
      <c r="H14" s="145"/>
      <c r="I14" s="145"/>
      <c r="J14" s="145"/>
      <c r="K14" s="145"/>
      <c r="L14" s="145"/>
      <c r="M14" s="145"/>
      <c r="N14" s="145"/>
      <c r="O14" s="145"/>
      <c r="P14" s="34"/>
      <c r="Q14" s="120"/>
      <c r="R14" s="146"/>
      <c r="S14" s="146"/>
      <c r="T14" s="146"/>
      <c r="U14" s="146"/>
      <c r="V14" s="146"/>
      <c r="W14" s="146"/>
      <c r="X14" s="146"/>
      <c r="Y14" s="146"/>
      <c r="Z14" s="146"/>
      <c r="AA14" s="146"/>
      <c r="AB14" s="146"/>
      <c r="AC14" s="146"/>
      <c r="AD14" s="146"/>
      <c r="AE14" s="146"/>
      <c r="AF14" s="146"/>
      <c r="AG14" s="146"/>
      <c r="AH14" s="146"/>
      <c r="AI14" s="147"/>
      <c r="AJ14" s="148"/>
    </row>
    <row r="15" spans="1:36" s="121" customFormat="1" ht="11.25" customHeight="1">
      <c r="A15" s="1620" t="s">
        <v>0</v>
      </c>
      <c r="B15" s="1620"/>
      <c r="C15" s="1621"/>
      <c r="D15" s="1637" t="s">
        <v>71</v>
      </c>
      <c r="E15" s="1624"/>
      <c r="F15" s="1624"/>
      <c r="G15" s="1624"/>
      <c r="H15" s="1624"/>
      <c r="I15" s="1624"/>
      <c r="J15" s="1624"/>
      <c r="K15" s="1624"/>
      <c r="L15" s="1624"/>
      <c r="M15" s="1624"/>
      <c r="N15" s="1624"/>
      <c r="O15" s="1624"/>
      <c r="P15" s="118"/>
      <c r="Q15" s="118"/>
      <c r="R15" s="1627" t="s">
        <v>72</v>
      </c>
      <c r="S15" s="1629"/>
      <c r="T15" s="1629"/>
      <c r="U15" s="1629"/>
      <c r="V15" s="1629"/>
      <c r="W15" s="1629"/>
      <c r="X15" s="1629"/>
      <c r="Y15" s="1629"/>
      <c r="Z15" s="1629"/>
      <c r="AA15" s="1629"/>
      <c r="AB15" s="1629"/>
      <c r="AC15" s="1629"/>
      <c r="AD15" s="1629"/>
      <c r="AE15" s="1629"/>
      <c r="AF15" s="1629"/>
      <c r="AG15" s="1629"/>
      <c r="AH15" s="1630"/>
      <c r="AI15" s="1661" t="s">
        <v>0</v>
      </c>
      <c r="AJ15" s="120"/>
    </row>
    <row r="16" spans="1:36" s="121" customFormat="1" ht="11.25" customHeight="1">
      <c r="A16" s="1622"/>
      <c r="B16" s="1622"/>
      <c r="C16" s="1623"/>
      <c r="D16" s="1641" t="s">
        <v>8</v>
      </c>
      <c r="E16" s="1642"/>
      <c r="F16" s="1642"/>
      <c r="G16" s="1642"/>
      <c r="H16" s="1642"/>
      <c r="I16" s="1662"/>
      <c r="J16" s="1641" t="s">
        <v>73</v>
      </c>
      <c r="K16" s="1642"/>
      <c r="L16" s="1642"/>
      <c r="M16" s="1662"/>
      <c r="N16" s="1641" t="s">
        <v>74</v>
      </c>
      <c r="O16" s="1662"/>
      <c r="P16" s="118"/>
      <c r="Q16" s="118"/>
      <c r="R16" s="1663" t="s">
        <v>75</v>
      </c>
      <c r="S16" s="1644"/>
      <c r="T16" s="1644"/>
      <c r="U16" s="1645"/>
      <c r="V16" s="1643" t="s">
        <v>76</v>
      </c>
      <c r="W16" s="1644"/>
      <c r="X16" s="1644"/>
      <c r="Y16" s="1644"/>
      <c r="Z16" s="1645"/>
      <c r="AA16" s="1663" t="s">
        <v>77</v>
      </c>
      <c r="AB16" s="1663"/>
      <c r="AC16" s="1644"/>
      <c r="AD16" s="1645"/>
      <c r="AE16" s="1643" t="s">
        <v>78</v>
      </c>
      <c r="AF16" s="1644"/>
      <c r="AG16" s="1644"/>
      <c r="AH16" s="1645"/>
      <c r="AI16" s="1632"/>
      <c r="AJ16" s="120"/>
    </row>
    <row r="17" spans="1:36" s="121" customFormat="1" ht="11.25" customHeight="1">
      <c r="A17" s="1624"/>
      <c r="B17" s="1624"/>
      <c r="C17" s="1625"/>
      <c r="D17" s="1641" t="s">
        <v>8</v>
      </c>
      <c r="E17" s="1662"/>
      <c r="F17" s="1641" t="s">
        <v>79</v>
      </c>
      <c r="G17" s="1662"/>
      <c r="H17" s="1641" t="s">
        <v>17</v>
      </c>
      <c r="I17" s="1662"/>
      <c r="J17" s="1641" t="s">
        <v>16</v>
      </c>
      <c r="K17" s="1662"/>
      <c r="L17" s="1641" t="s">
        <v>17</v>
      </c>
      <c r="M17" s="1662"/>
      <c r="N17" s="149" t="s">
        <v>16</v>
      </c>
      <c r="O17" s="123" t="s">
        <v>17</v>
      </c>
      <c r="P17" s="118"/>
      <c r="Q17" s="118"/>
      <c r="R17" s="1660" t="s">
        <v>16</v>
      </c>
      <c r="S17" s="1654"/>
      <c r="T17" s="1652" t="s">
        <v>80</v>
      </c>
      <c r="U17" s="1653"/>
      <c r="V17" s="1652" t="s">
        <v>16</v>
      </c>
      <c r="W17" s="1664"/>
      <c r="X17" s="1652" t="s">
        <v>17</v>
      </c>
      <c r="Y17" s="1664"/>
      <c r="Z17" s="1654"/>
      <c r="AA17" s="1660" t="s">
        <v>16</v>
      </c>
      <c r="AB17" s="1654"/>
      <c r="AC17" s="1652" t="s">
        <v>17</v>
      </c>
      <c r="AD17" s="1654"/>
      <c r="AE17" s="1652" t="s">
        <v>16</v>
      </c>
      <c r="AF17" s="1654"/>
      <c r="AG17" s="1652" t="s">
        <v>17</v>
      </c>
      <c r="AH17" s="1654"/>
      <c r="AI17" s="1633"/>
      <c r="AJ17" s="120"/>
    </row>
    <row r="18" spans="1:36" s="126" customFormat="1" ht="10.5" customHeight="1">
      <c r="B18" s="126" t="s">
        <v>40</v>
      </c>
      <c r="C18" s="127"/>
      <c r="D18" s="1666">
        <v>45234</v>
      </c>
      <c r="E18" s="1656"/>
      <c r="F18" s="1656">
        <v>23147</v>
      </c>
      <c r="G18" s="1656"/>
      <c r="H18" s="1656">
        <v>22087</v>
      </c>
      <c r="I18" s="1656"/>
      <c r="J18" s="1656">
        <v>3660</v>
      </c>
      <c r="K18" s="1656"/>
      <c r="L18" s="1656">
        <v>3496</v>
      </c>
      <c r="M18" s="1656"/>
      <c r="N18" s="22">
        <v>3809</v>
      </c>
      <c r="O18" s="22">
        <v>3552</v>
      </c>
      <c r="P18" s="22"/>
      <c r="Q18" s="22"/>
      <c r="R18" s="1656">
        <v>3793</v>
      </c>
      <c r="S18" s="1656"/>
      <c r="T18" s="1656">
        <v>3776</v>
      </c>
      <c r="U18" s="1656"/>
      <c r="V18" s="1656">
        <v>3982</v>
      </c>
      <c r="W18" s="1656"/>
      <c r="X18" s="1656">
        <v>3665</v>
      </c>
      <c r="Y18" s="1656"/>
      <c r="Z18" s="1656"/>
      <c r="AA18" s="1656">
        <v>3903</v>
      </c>
      <c r="AB18" s="1656"/>
      <c r="AC18" s="1656">
        <v>3689</v>
      </c>
      <c r="AD18" s="1656"/>
      <c r="AE18" s="1656">
        <v>4000</v>
      </c>
      <c r="AF18" s="1656"/>
      <c r="AG18" s="1656">
        <v>3909</v>
      </c>
      <c r="AH18" s="1665"/>
      <c r="AI18" s="129" t="s">
        <v>69</v>
      </c>
      <c r="AJ18" s="125"/>
    </row>
    <row r="19" spans="1:36" s="126" customFormat="1" ht="10.5" customHeight="1">
      <c r="B19" s="126" t="s">
        <v>32</v>
      </c>
      <c r="C19" s="127"/>
      <c r="D19" s="1666">
        <v>44335</v>
      </c>
      <c r="E19" s="1656"/>
      <c r="F19" s="1656">
        <v>22746</v>
      </c>
      <c r="G19" s="1656"/>
      <c r="H19" s="1656">
        <v>21589</v>
      </c>
      <c r="I19" s="1656"/>
      <c r="J19" s="1656">
        <v>3610</v>
      </c>
      <c r="K19" s="1656"/>
      <c r="L19" s="1656">
        <v>3427</v>
      </c>
      <c r="M19" s="1656"/>
      <c r="N19" s="22">
        <v>3670</v>
      </c>
      <c r="O19" s="22">
        <v>3496</v>
      </c>
      <c r="P19" s="22"/>
      <c r="Q19" s="22"/>
      <c r="R19" s="1656">
        <v>3807</v>
      </c>
      <c r="S19" s="1656"/>
      <c r="T19" s="1656">
        <v>3548</v>
      </c>
      <c r="U19" s="1656"/>
      <c r="V19" s="1656">
        <v>3780</v>
      </c>
      <c r="W19" s="1656"/>
      <c r="X19" s="1656">
        <v>3771</v>
      </c>
      <c r="Y19" s="1656"/>
      <c r="Z19" s="1656"/>
      <c r="AA19" s="1656">
        <v>3985</v>
      </c>
      <c r="AB19" s="1656"/>
      <c r="AC19" s="1656">
        <v>3656</v>
      </c>
      <c r="AD19" s="1656"/>
      <c r="AE19" s="1656">
        <v>3894</v>
      </c>
      <c r="AF19" s="1656"/>
      <c r="AG19" s="1656">
        <v>3691</v>
      </c>
      <c r="AH19" s="1665"/>
      <c r="AI19" s="129" t="s">
        <v>33</v>
      </c>
      <c r="AJ19" s="125"/>
    </row>
    <row r="20" spans="1:36" s="126" customFormat="1" ht="10.5" customHeight="1">
      <c r="B20" s="126" t="s">
        <v>34</v>
      </c>
      <c r="C20" s="127"/>
      <c r="D20" s="1666">
        <v>43533</v>
      </c>
      <c r="E20" s="1656"/>
      <c r="F20" s="1656">
        <v>22333</v>
      </c>
      <c r="G20" s="1656"/>
      <c r="H20" s="1656">
        <v>21200</v>
      </c>
      <c r="I20" s="1656"/>
      <c r="J20" s="1656">
        <v>3445</v>
      </c>
      <c r="K20" s="1656"/>
      <c r="L20" s="1656">
        <v>3266</v>
      </c>
      <c r="M20" s="1656"/>
      <c r="N20" s="22">
        <v>3622</v>
      </c>
      <c r="O20" s="22">
        <v>3430</v>
      </c>
      <c r="P20" s="22"/>
      <c r="Q20" s="22"/>
      <c r="R20" s="1656">
        <v>3669</v>
      </c>
      <c r="S20" s="1656"/>
      <c r="T20" s="1656">
        <v>3503</v>
      </c>
      <c r="U20" s="1656"/>
      <c r="V20" s="1656">
        <v>3822</v>
      </c>
      <c r="W20" s="1656"/>
      <c r="X20" s="1656">
        <v>3560</v>
      </c>
      <c r="Y20" s="1656"/>
      <c r="Z20" s="1656"/>
      <c r="AA20" s="1656">
        <v>3781</v>
      </c>
      <c r="AB20" s="1656"/>
      <c r="AC20" s="1656">
        <v>3782</v>
      </c>
      <c r="AD20" s="1656"/>
      <c r="AE20" s="1656">
        <v>3994</v>
      </c>
      <c r="AF20" s="1656"/>
      <c r="AG20" s="1656">
        <v>3659</v>
      </c>
      <c r="AH20" s="1665"/>
      <c r="AI20" s="129" t="s">
        <v>35</v>
      </c>
      <c r="AJ20" s="125"/>
    </row>
    <row r="21" spans="1:36" s="132" customFormat="1" ht="10.5" customHeight="1">
      <c r="B21" s="126" t="s">
        <v>36</v>
      </c>
      <c r="C21" s="127"/>
      <c r="D21" s="1666">
        <v>42668</v>
      </c>
      <c r="E21" s="1656"/>
      <c r="F21" s="1656">
        <v>21732</v>
      </c>
      <c r="G21" s="1656"/>
      <c r="H21" s="1656">
        <v>20936</v>
      </c>
      <c r="I21" s="1656"/>
      <c r="J21" s="1656">
        <v>3404</v>
      </c>
      <c r="K21" s="1656"/>
      <c r="L21" s="1656">
        <v>3390</v>
      </c>
      <c r="M21" s="1656"/>
      <c r="N21" s="22">
        <v>3458</v>
      </c>
      <c r="O21" s="22">
        <v>3277</v>
      </c>
      <c r="P21" s="22"/>
      <c r="Q21" s="22"/>
      <c r="R21" s="1656">
        <v>3624</v>
      </c>
      <c r="S21" s="1656"/>
      <c r="T21" s="1656">
        <v>3435</v>
      </c>
      <c r="U21" s="1656"/>
      <c r="V21" s="1656">
        <v>3657</v>
      </c>
      <c r="W21" s="1656"/>
      <c r="X21" s="1656">
        <v>3498</v>
      </c>
      <c r="Y21" s="1656"/>
      <c r="Z21" s="1656"/>
      <c r="AA21" s="1656">
        <v>3805</v>
      </c>
      <c r="AB21" s="1656"/>
      <c r="AC21" s="1656">
        <v>3551</v>
      </c>
      <c r="AD21" s="1656"/>
      <c r="AE21" s="1656">
        <v>3784</v>
      </c>
      <c r="AF21" s="1656"/>
      <c r="AG21" s="1656">
        <v>3785</v>
      </c>
      <c r="AH21" s="1665"/>
      <c r="AI21" s="129" t="s">
        <v>70</v>
      </c>
      <c r="AJ21" s="130"/>
    </row>
    <row r="22" spans="1:36" s="134" customFormat="1" ht="10.5" customHeight="1">
      <c r="B22" s="134" t="s">
        <v>38</v>
      </c>
      <c r="C22" s="150"/>
      <c r="D22" s="1667">
        <v>41722</v>
      </c>
      <c r="E22" s="1659"/>
      <c r="F22" s="1659">
        <v>21367</v>
      </c>
      <c r="G22" s="1659"/>
      <c r="H22" s="1659">
        <v>20355</v>
      </c>
      <c r="I22" s="1659"/>
      <c r="J22" s="1659">
        <v>3414</v>
      </c>
      <c r="K22" s="1659"/>
      <c r="L22" s="1659">
        <v>3254</v>
      </c>
      <c r="M22" s="1659"/>
      <c r="N22" s="38">
        <v>3408</v>
      </c>
      <c r="O22" s="38">
        <v>3372</v>
      </c>
      <c r="P22" s="136"/>
      <c r="Q22" s="136"/>
      <c r="R22" s="1659">
        <v>3468</v>
      </c>
      <c r="S22" s="1659"/>
      <c r="T22" s="1659">
        <v>3262</v>
      </c>
      <c r="U22" s="1659"/>
      <c r="V22" s="1659">
        <v>3617</v>
      </c>
      <c r="W22" s="1659"/>
      <c r="X22" s="1659">
        <v>3424</v>
      </c>
      <c r="Y22" s="1659"/>
      <c r="Z22" s="1659"/>
      <c r="AA22" s="1659">
        <v>3653</v>
      </c>
      <c r="AB22" s="1659"/>
      <c r="AC22" s="1659">
        <v>3483</v>
      </c>
      <c r="AD22" s="1659"/>
      <c r="AE22" s="1659">
        <v>3807</v>
      </c>
      <c r="AF22" s="1659"/>
      <c r="AG22" s="1659">
        <v>3560</v>
      </c>
      <c r="AH22" s="1668"/>
      <c r="AI22" s="137" t="s">
        <v>52</v>
      </c>
      <c r="AJ22" s="133"/>
    </row>
    <row r="23" spans="1:36" s="140" customFormat="1" ht="3.75" customHeight="1">
      <c r="B23" s="126"/>
      <c r="C23" s="127"/>
      <c r="D23" s="21"/>
      <c r="E23" s="22"/>
      <c r="F23" s="22"/>
      <c r="G23" s="1656"/>
      <c r="H23" s="1656"/>
      <c r="I23" s="1656"/>
      <c r="J23" s="1656"/>
      <c r="K23" s="1656"/>
      <c r="L23" s="1656"/>
      <c r="M23" s="22"/>
      <c r="N23" s="151"/>
      <c r="O23" s="151"/>
      <c r="P23" s="22"/>
      <c r="Q23" s="152"/>
      <c r="R23" s="151"/>
      <c r="S23" s="1656"/>
      <c r="T23" s="1656"/>
      <c r="U23" s="1656"/>
      <c r="V23" s="1656"/>
      <c r="W23" s="1656"/>
      <c r="X23" s="1656"/>
      <c r="Y23" s="1656"/>
      <c r="Z23" s="1656"/>
      <c r="AA23" s="22"/>
      <c r="AB23" s="1656"/>
      <c r="AC23" s="1656"/>
      <c r="AD23" s="22"/>
      <c r="AE23" s="22"/>
      <c r="AF23" s="1656"/>
      <c r="AG23" s="1656"/>
      <c r="AH23" s="23"/>
      <c r="AI23" s="129"/>
      <c r="AJ23" s="138"/>
    </row>
    <row r="24" spans="1:36" s="140" customFormat="1" ht="10.5" customHeight="1">
      <c r="B24" s="126" t="s">
        <v>18</v>
      </c>
      <c r="C24" s="127"/>
      <c r="D24" s="1666">
        <v>40926</v>
      </c>
      <c r="E24" s="1656"/>
      <c r="F24" s="1656">
        <v>20916</v>
      </c>
      <c r="G24" s="1656"/>
      <c r="H24" s="1656">
        <v>20010</v>
      </c>
      <c r="I24" s="1656"/>
      <c r="J24" s="1656">
        <v>3349</v>
      </c>
      <c r="K24" s="1656"/>
      <c r="L24" s="1656">
        <v>3196</v>
      </c>
      <c r="M24" s="1656"/>
      <c r="N24" s="22">
        <v>3337</v>
      </c>
      <c r="O24" s="22">
        <v>3310</v>
      </c>
      <c r="P24" s="22"/>
      <c r="Q24" s="22"/>
      <c r="R24" s="1656">
        <v>3402</v>
      </c>
      <c r="S24" s="1656"/>
      <c r="T24" s="1656">
        <v>3204</v>
      </c>
      <c r="U24" s="1656"/>
      <c r="V24" s="1656">
        <v>3540</v>
      </c>
      <c r="W24" s="1656"/>
      <c r="X24" s="1656">
        <v>3368</v>
      </c>
      <c r="Y24" s="1656"/>
      <c r="Z24" s="1656"/>
      <c r="AA24" s="1656">
        <v>3565</v>
      </c>
      <c r="AB24" s="1656"/>
      <c r="AC24" s="1656">
        <v>3435</v>
      </c>
      <c r="AD24" s="1656"/>
      <c r="AE24" s="1656">
        <v>3723</v>
      </c>
      <c r="AF24" s="1656"/>
      <c r="AG24" s="1656">
        <v>3497</v>
      </c>
      <c r="AH24" s="1665"/>
      <c r="AI24" s="139" t="s">
        <v>19</v>
      </c>
      <c r="AJ24" s="138"/>
    </row>
    <row r="25" spans="1:36" s="140" customFormat="1" ht="10.5" customHeight="1">
      <c r="B25" s="125" t="s">
        <v>20</v>
      </c>
      <c r="C25" s="34"/>
      <c r="D25" s="1666">
        <v>796</v>
      </c>
      <c r="E25" s="1656"/>
      <c r="F25" s="1656">
        <v>451</v>
      </c>
      <c r="G25" s="1656"/>
      <c r="H25" s="1656">
        <v>345</v>
      </c>
      <c r="I25" s="1656"/>
      <c r="J25" s="1656">
        <v>65</v>
      </c>
      <c r="K25" s="1656"/>
      <c r="L25" s="1656">
        <v>58</v>
      </c>
      <c r="M25" s="1656"/>
      <c r="N25" s="22">
        <v>71</v>
      </c>
      <c r="O25" s="22">
        <v>62</v>
      </c>
      <c r="P25" s="22"/>
      <c r="Q25" s="22"/>
      <c r="R25" s="1656">
        <v>66</v>
      </c>
      <c r="S25" s="1656"/>
      <c r="T25" s="1656">
        <v>58</v>
      </c>
      <c r="U25" s="1656"/>
      <c r="V25" s="1656">
        <v>77</v>
      </c>
      <c r="W25" s="1656"/>
      <c r="X25" s="1656">
        <v>56</v>
      </c>
      <c r="Y25" s="1656"/>
      <c r="Z25" s="1656"/>
      <c r="AA25" s="1656">
        <v>88</v>
      </c>
      <c r="AB25" s="1656"/>
      <c r="AC25" s="1656">
        <v>48</v>
      </c>
      <c r="AD25" s="1656"/>
      <c r="AE25" s="1656">
        <v>84</v>
      </c>
      <c r="AF25" s="1656"/>
      <c r="AG25" s="1655">
        <v>63</v>
      </c>
      <c r="AH25" s="1669"/>
      <c r="AI25" s="129" t="s">
        <v>21</v>
      </c>
      <c r="AJ25" s="138"/>
    </row>
    <row r="26" spans="1:36" ht="3.75" customHeight="1" thickBot="1">
      <c r="A26" s="153"/>
      <c r="B26" s="154"/>
      <c r="C26" s="154"/>
      <c r="D26" s="155"/>
      <c r="E26" s="153"/>
      <c r="F26" s="153"/>
      <c r="G26" s="153"/>
      <c r="H26" s="153"/>
      <c r="I26" s="153"/>
      <c r="J26" s="153"/>
      <c r="K26" s="153"/>
      <c r="L26" s="153"/>
      <c r="M26" s="153"/>
      <c r="N26" s="153"/>
      <c r="O26" s="153"/>
      <c r="P26" s="156"/>
      <c r="Q26" s="156"/>
      <c r="R26" s="157"/>
      <c r="S26" s="157"/>
      <c r="T26" s="157"/>
      <c r="U26" s="157"/>
      <c r="V26" s="157"/>
      <c r="W26" s="157"/>
      <c r="X26" s="157"/>
      <c r="Y26" s="157"/>
      <c r="Z26" s="157"/>
      <c r="AA26" s="157"/>
      <c r="AB26" s="157"/>
      <c r="AC26" s="157"/>
      <c r="AD26" s="157"/>
      <c r="AE26" s="157"/>
      <c r="AF26" s="157"/>
      <c r="AG26" s="157"/>
      <c r="AH26" s="158"/>
      <c r="AI26" s="153"/>
      <c r="AJ26" s="156"/>
    </row>
    <row r="27" spans="1:36" ht="11.25" customHeight="1">
      <c r="A27" s="159" t="s">
        <v>22</v>
      </c>
      <c r="B27" s="160"/>
      <c r="C27" s="160"/>
      <c r="R27" s="160"/>
    </row>
    <row r="28" spans="1:36" ht="12">
      <c r="B28" s="161"/>
      <c r="C28" s="161"/>
      <c r="D28" s="161"/>
      <c r="E28" s="161"/>
      <c r="F28" s="161"/>
      <c r="R28" s="160"/>
    </row>
    <row r="29" spans="1:36">
      <c r="B29" s="161"/>
    </row>
    <row r="30" spans="1:36">
      <c r="B30" s="161"/>
      <c r="D30" s="161"/>
      <c r="E30" s="161"/>
      <c r="F30" s="161"/>
    </row>
    <row r="31" spans="1:36">
      <c r="B31" s="161"/>
      <c r="D31" s="161"/>
      <c r="E31" s="161"/>
      <c r="F31" s="161"/>
    </row>
    <row r="32" spans="1:36">
      <c r="B32" s="161"/>
      <c r="D32" s="161"/>
      <c r="E32" s="161"/>
      <c r="F32" s="161"/>
      <c r="AE32" s="114"/>
    </row>
    <row r="33" spans="2:6">
      <c r="B33" s="161"/>
      <c r="D33" s="161"/>
      <c r="E33" s="161"/>
      <c r="F33" s="161"/>
    </row>
    <row r="34" spans="2:6">
      <c r="B34" s="161"/>
      <c r="D34" s="161"/>
      <c r="E34" s="161"/>
      <c r="F34" s="161"/>
    </row>
    <row r="35" spans="2:6">
      <c r="B35" s="161"/>
      <c r="D35" s="161"/>
      <c r="E35" s="161"/>
      <c r="F35" s="161"/>
    </row>
    <row r="36" spans="2:6">
      <c r="B36" s="161"/>
      <c r="D36" s="161"/>
      <c r="E36" s="161"/>
      <c r="F36" s="161"/>
    </row>
    <row r="37" spans="2:6">
      <c r="B37" s="161"/>
      <c r="D37" s="161"/>
      <c r="E37" s="161"/>
      <c r="F37" s="161"/>
    </row>
  </sheetData>
  <mergeCells count="225">
    <mergeCell ref="AE25:AF25"/>
    <mergeCell ref="AG25:AH25"/>
    <mergeCell ref="AG24:AH24"/>
    <mergeCell ref="D25:E25"/>
    <mergeCell ref="F25:G25"/>
    <mergeCell ref="H25:I25"/>
    <mergeCell ref="J25:K25"/>
    <mergeCell ref="L25:M25"/>
    <mergeCell ref="R25:S25"/>
    <mergeCell ref="T25:U25"/>
    <mergeCell ref="V25:W25"/>
    <mergeCell ref="X25:Z25"/>
    <mergeCell ref="T24:U24"/>
    <mergeCell ref="V24:W24"/>
    <mergeCell ref="X24:Z24"/>
    <mergeCell ref="AA25:AB25"/>
    <mergeCell ref="AC25:AD25"/>
    <mergeCell ref="AA24:AB24"/>
    <mergeCell ref="AC24:AD24"/>
    <mergeCell ref="AE24:AF24"/>
    <mergeCell ref="D24:E24"/>
    <mergeCell ref="F24:G24"/>
    <mergeCell ref="H24:I24"/>
    <mergeCell ref="J24:K24"/>
    <mergeCell ref="L24:M24"/>
    <mergeCell ref="R24:S24"/>
    <mergeCell ref="AA22:AB22"/>
    <mergeCell ref="AC22:AD22"/>
    <mergeCell ref="AE22:AF22"/>
    <mergeCell ref="AG22:AH22"/>
    <mergeCell ref="G23:H23"/>
    <mergeCell ref="I23:J23"/>
    <mergeCell ref="K23:L23"/>
    <mergeCell ref="S23:T23"/>
    <mergeCell ref="U23:V23"/>
    <mergeCell ref="W23:X23"/>
    <mergeCell ref="Y23:Z23"/>
    <mergeCell ref="AB23:AC23"/>
    <mergeCell ref="AF23:AG23"/>
    <mergeCell ref="D22:E22"/>
    <mergeCell ref="F22:G22"/>
    <mergeCell ref="H22:I22"/>
    <mergeCell ref="J22:K22"/>
    <mergeCell ref="L22:M22"/>
    <mergeCell ref="R22:S22"/>
    <mergeCell ref="T22:U22"/>
    <mergeCell ref="V22:W22"/>
    <mergeCell ref="X22:Z22"/>
    <mergeCell ref="AA20:AB20"/>
    <mergeCell ref="AC20:AD20"/>
    <mergeCell ref="AE20:AF20"/>
    <mergeCell ref="AG20:AH20"/>
    <mergeCell ref="D21:E21"/>
    <mergeCell ref="F21:G21"/>
    <mergeCell ref="H21:I21"/>
    <mergeCell ref="J21:K21"/>
    <mergeCell ref="L21:M21"/>
    <mergeCell ref="R21:S21"/>
    <mergeCell ref="T21:U21"/>
    <mergeCell ref="V21:W21"/>
    <mergeCell ref="X21:Z21"/>
    <mergeCell ref="AA21:AB21"/>
    <mergeCell ref="AC21:AD21"/>
    <mergeCell ref="AE21:AF21"/>
    <mergeCell ref="AG21:AH21"/>
    <mergeCell ref="D20:E20"/>
    <mergeCell ref="F20:G20"/>
    <mergeCell ref="H20:I20"/>
    <mergeCell ref="J20:K20"/>
    <mergeCell ref="L20:M20"/>
    <mergeCell ref="R20:S20"/>
    <mergeCell ref="T20:U20"/>
    <mergeCell ref="V20:W20"/>
    <mergeCell ref="X20:Z20"/>
    <mergeCell ref="AA18:AB18"/>
    <mergeCell ref="AC18:AD18"/>
    <mergeCell ref="AE18:AF18"/>
    <mergeCell ref="AG18:AH18"/>
    <mergeCell ref="D19:E19"/>
    <mergeCell ref="F19:G19"/>
    <mergeCell ref="H19:I19"/>
    <mergeCell ref="J19:K19"/>
    <mergeCell ref="L19:M19"/>
    <mergeCell ref="R19:S19"/>
    <mergeCell ref="T19:U19"/>
    <mergeCell ref="V19:W19"/>
    <mergeCell ref="X19:Z19"/>
    <mergeCell ref="AA19:AB19"/>
    <mergeCell ref="AC19:AD19"/>
    <mergeCell ref="AE19:AF19"/>
    <mergeCell ref="AG19:AH19"/>
    <mergeCell ref="D18:E18"/>
    <mergeCell ref="F18:G18"/>
    <mergeCell ref="H18:I18"/>
    <mergeCell ref="J18:K18"/>
    <mergeCell ref="L18:M18"/>
    <mergeCell ref="R18:S18"/>
    <mergeCell ref="T18:U18"/>
    <mergeCell ref="V18:W18"/>
    <mergeCell ref="X18:Z18"/>
    <mergeCell ref="A15:C17"/>
    <mergeCell ref="D15:O15"/>
    <mergeCell ref="R15:AH15"/>
    <mergeCell ref="AI15:AI17"/>
    <mergeCell ref="D16:I16"/>
    <mergeCell ref="J16:M16"/>
    <mergeCell ref="N16:O16"/>
    <mergeCell ref="R16:U16"/>
    <mergeCell ref="V16:Z16"/>
    <mergeCell ref="AA16:AD16"/>
    <mergeCell ref="AE16:AH16"/>
    <mergeCell ref="D17:E17"/>
    <mergeCell ref="F17:G17"/>
    <mergeCell ref="H17:I17"/>
    <mergeCell ref="J17:K17"/>
    <mergeCell ref="L17:M17"/>
    <mergeCell ref="R17:S17"/>
    <mergeCell ref="T17:U17"/>
    <mergeCell ref="V17:W17"/>
    <mergeCell ref="X17:Z17"/>
    <mergeCell ref="AA17:AB17"/>
    <mergeCell ref="AC17:AD17"/>
    <mergeCell ref="AE17:AF17"/>
    <mergeCell ref="AG17:AH17"/>
    <mergeCell ref="G13:H13"/>
    <mergeCell ref="I13:J13"/>
    <mergeCell ref="K13:L13"/>
    <mergeCell ref="S13:T13"/>
    <mergeCell ref="U13:V13"/>
    <mergeCell ref="W13:X13"/>
    <mergeCell ref="Y13:Z13"/>
    <mergeCell ref="AB13:AC13"/>
    <mergeCell ref="AF13:AG13"/>
    <mergeCell ref="G12:H12"/>
    <mergeCell ref="I12:J12"/>
    <mergeCell ref="K12:L12"/>
    <mergeCell ref="S12:T12"/>
    <mergeCell ref="U12:V12"/>
    <mergeCell ref="W12:X12"/>
    <mergeCell ref="Y12:Z12"/>
    <mergeCell ref="AB12:AC12"/>
    <mergeCell ref="AF12:AG12"/>
    <mergeCell ref="G11:H11"/>
    <mergeCell ref="I11:J11"/>
    <mergeCell ref="K11:L11"/>
    <mergeCell ref="S11:T11"/>
    <mergeCell ref="U11:V11"/>
    <mergeCell ref="W11:X11"/>
    <mergeCell ref="Y11:Z11"/>
    <mergeCell ref="AB11:AC11"/>
    <mergeCell ref="AF11:AG11"/>
    <mergeCell ref="G10:H10"/>
    <mergeCell ref="I10:J10"/>
    <mergeCell ref="K10:L10"/>
    <mergeCell ref="S10:T10"/>
    <mergeCell ref="U10:V10"/>
    <mergeCell ref="W10:X10"/>
    <mergeCell ref="Y10:Z10"/>
    <mergeCell ref="AB10:AC10"/>
    <mergeCell ref="AF10:AG10"/>
    <mergeCell ref="G9:H9"/>
    <mergeCell ref="I9:J9"/>
    <mergeCell ref="K9:L9"/>
    <mergeCell ref="S9:T9"/>
    <mergeCell ref="U9:V9"/>
    <mergeCell ref="W9:X9"/>
    <mergeCell ref="Y9:Z9"/>
    <mergeCell ref="AB9:AC9"/>
    <mergeCell ref="AF9:AG9"/>
    <mergeCell ref="G8:H8"/>
    <mergeCell ref="I8:J8"/>
    <mergeCell ref="K8:L8"/>
    <mergeCell ref="S8:T8"/>
    <mergeCell ref="U8:V8"/>
    <mergeCell ref="W8:X8"/>
    <mergeCell ref="Y8:Z8"/>
    <mergeCell ref="AB8:AC8"/>
    <mergeCell ref="AF8:AG8"/>
    <mergeCell ref="G7:H7"/>
    <mergeCell ref="I7:J7"/>
    <mergeCell ref="K7:L7"/>
    <mergeCell ref="S7:T7"/>
    <mergeCell ref="U7:V7"/>
    <mergeCell ref="W7:X7"/>
    <mergeCell ref="Y7:Z7"/>
    <mergeCell ref="AB7:AC7"/>
    <mergeCell ref="AF7:AG7"/>
    <mergeCell ref="AH4:AH5"/>
    <mergeCell ref="S5:T5"/>
    <mergeCell ref="U5:V5"/>
    <mergeCell ref="W5:X5"/>
    <mergeCell ref="Y5:Z5"/>
    <mergeCell ref="G6:H6"/>
    <mergeCell ref="I6:J6"/>
    <mergeCell ref="K6:L6"/>
    <mergeCell ref="S6:T6"/>
    <mergeCell ref="U6:V6"/>
    <mergeCell ref="W6:X6"/>
    <mergeCell ref="Y6:Z6"/>
    <mergeCell ref="AB6:AC6"/>
    <mergeCell ref="AF6:AG6"/>
    <mergeCell ref="AF1:AI2"/>
    <mergeCell ref="A3:C5"/>
    <mergeCell ref="D3:F3"/>
    <mergeCell ref="G3:M3"/>
    <mergeCell ref="N3:O3"/>
    <mergeCell ref="R3:Z3"/>
    <mergeCell ref="AA3:AD3"/>
    <mergeCell ref="AE3:AH3"/>
    <mergeCell ref="AI3:AI5"/>
    <mergeCell ref="D4:D5"/>
    <mergeCell ref="E4:E5"/>
    <mergeCell ref="F4:F5"/>
    <mergeCell ref="G4:H5"/>
    <mergeCell ref="I4:J5"/>
    <mergeCell ref="K4:L5"/>
    <mergeCell ref="M4:M5"/>
    <mergeCell ref="N4:O4"/>
    <mergeCell ref="S4:V4"/>
    <mergeCell ref="W4:Z4"/>
    <mergeCell ref="AA4:AA5"/>
    <mergeCell ref="AB4:AC5"/>
    <mergeCell ref="AD4:AD5"/>
    <mergeCell ref="AE4:AE5"/>
    <mergeCell ref="AF4:AG5"/>
  </mergeCells>
  <phoneticPr fontId="20"/>
  <pageMargins left="0.59055118110236227" right="0.59055118110236227" top="0.98425196850393704" bottom="0.98425196850393704" header="0.51181102362204722" footer="0.51181102362204722"/>
  <pageSetup paperSize="9" fitToWidth="2" fitToHeight="0" orientation="portrait" horizontalDpi="4294967293" r:id="rId1"/>
  <headerFooter alignWithMargins="0"/>
  <colBreaks count="1" manualBreakCount="1">
    <brk id="16" max="1048575" man="1"/>
  </colBreaks>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1"/>
  <sheetViews>
    <sheetView zoomScaleNormal="100" zoomScaleSheetLayoutView="100" workbookViewId="0"/>
  </sheetViews>
  <sheetFormatPr defaultRowHeight="13.5"/>
  <cols>
    <col min="1" max="1" width="9.6640625" style="570" customWidth="1"/>
    <col min="2" max="2" width="5.6640625" style="570" customWidth="1"/>
    <col min="3" max="3" width="10.6640625" style="570" customWidth="1"/>
    <col min="4" max="12" width="10.33203125" style="570" customWidth="1"/>
    <col min="13" max="13" width="9.33203125" style="571"/>
    <col min="14" max="16384" width="9.33203125" style="570"/>
  </cols>
  <sheetData>
    <row r="1" spans="1:13" ht="18" customHeight="1">
      <c r="A1" s="568" t="s">
        <v>788</v>
      </c>
      <c r="D1" s="569"/>
      <c r="E1" s="571"/>
      <c r="F1" s="571"/>
      <c r="G1" s="571"/>
      <c r="H1" s="571"/>
      <c r="I1" s="571"/>
      <c r="J1" s="571"/>
    </row>
    <row r="2" spans="1:13" ht="7.5" customHeight="1">
      <c r="C2" s="572"/>
    </row>
    <row r="3" spans="1:13" s="571" customFormat="1" ht="11.1" customHeight="1">
      <c r="A3" s="574" t="s">
        <v>789</v>
      </c>
    </row>
    <row r="4" spans="1:13" ht="6.75" customHeight="1">
      <c r="C4" s="572"/>
    </row>
    <row r="5" spans="1:13" ht="18" customHeight="1">
      <c r="A5" s="774" t="s">
        <v>790</v>
      </c>
      <c r="E5" s="774"/>
      <c r="F5" s="571"/>
      <c r="G5" s="571"/>
      <c r="H5" s="571"/>
      <c r="I5" s="571"/>
      <c r="J5" s="571"/>
    </row>
    <row r="6" spans="1:13" ht="11.1" customHeight="1" thickBot="1"/>
    <row r="7" spans="1:13" s="584" customFormat="1" ht="18" customHeight="1">
      <c r="A7" s="1881" t="s">
        <v>565</v>
      </c>
      <c r="B7" s="1881"/>
      <c r="C7" s="1111" t="s">
        <v>755</v>
      </c>
      <c r="D7" s="612" t="s">
        <v>791</v>
      </c>
      <c r="E7" s="612" t="s">
        <v>792</v>
      </c>
      <c r="F7" s="612" t="s">
        <v>793</v>
      </c>
      <c r="G7" s="612" t="s">
        <v>794</v>
      </c>
      <c r="H7" s="612" t="s">
        <v>795</v>
      </c>
      <c r="I7" s="612" t="s">
        <v>796</v>
      </c>
      <c r="J7" s="612" t="s">
        <v>797</v>
      </c>
      <c r="K7" s="612" t="s">
        <v>798</v>
      </c>
      <c r="L7" s="611" t="s">
        <v>799</v>
      </c>
      <c r="M7" s="602"/>
    </row>
    <row r="8" spans="1:13" s="1117" customFormat="1" ht="13.5" customHeight="1">
      <c r="A8" s="1112" t="s">
        <v>437</v>
      </c>
      <c r="B8" s="1113"/>
      <c r="C8" s="1114"/>
      <c r="D8" s="1115"/>
      <c r="E8" s="1115"/>
      <c r="F8" s="1115"/>
      <c r="G8" s="1115"/>
      <c r="H8" s="1115"/>
      <c r="I8" s="1115"/>
      <c r="J8" s="1115"/>
      <c r="K8" s="1115"/>
      <c r="L8" s="1115"/>
      <c r="M8" s="1116"/>
    </row>
    <row r="9" spans="1:13" s="576" customFormat="1" ht="14.1" customHeight="1">
      <c r="A9" s="1870" t="s">
        <v>800</v>
      </c>
      <c r="B9" s="1118" t="s">
        <v>801</v>
      </c>
      <c r="C9" s="1119">
        <v>7065</v>
      </c>
      <c r="D9" s="1120">
        <v>407</v>
      </c>
      <c r="E9" s="1120">
        <v>183</v>
      </c>
      <c r="F9" s="1120">
        <v>588</v>
      </c>
      <c r="G9" s="1120">
        <v>539</v>
      </c>
      <c r="H9" s="1120">
        <v>672</v>
      </c>
      <c r="I9" s="1120">
        <v>681</v>
      </c>
      <c r="J9" s="1120">
        <v>531</v>
      </c>
      <c r="K9" s="1120">
        <v>1040</v>
      </c>
      <c r="L9" s="1120">
        <v>2424</v>
      </c>
    </row>
    <row r="10" spans="1:13" s="576" customFormat="1" ht="14.1" customHeight="1">
      <c r="A10" s="1870"/>
      <c r="B10" s="1118" t="s">
        <v>802</v>
      </c>
      <c r="C10" s="1119">
        <v>187731</v>
      </c>
      <c r="D10" s="1120">
        <v>53023</v>
      </c>
      <c r="E10" s="1120">
        <v>3187</v>
      </c>
      <c r="F10" s="1120">
        <v>13023</v>
      </c>
      <c r="G10" s="1120">
        <v>13420</v>
      </c>
      <c r="H10" s="1120">
        <v>6304</v>
      </c>
      <c r="I10" s="1120">
        <v>16264</v>
      </c>
      <c r="J10" s="1120">
        <v>14383</v>
      </c>
      <c r="K10" s="1120">
        <v>17133</v>
      </c>
      <c r="L10" s="1120">
        <v>50994</v>
      </c>
    </row>
    <row r="11" spans="1:13" s="576" customFormat="1" ht="14.1" customHeight="1">
      <c r="A11" s="2165" t="s">
        <v>803</v>
      </c>
      <c r="B11" s="1118" t="s">
        <v>801</v>
      </c>
      <c r="C11" s="1119">
        <v>6686</v>
      </c>
      <c r="D11" s="1120">
        <v>402</v>
      </c>
      <c r="E11" s="1120">
        <v>189</v>
      </c>
      <c r="F11" s="1120">
        <v>600</v>
      </c>
      <c r="G11" s="1120">
        <v>496</v>
      </c>
      <c r="H11" s="1120">
        <v>625</v>
      </c>
      <c r="I11" s="1120">
        <v>638</v>
      </c>
      <c r="J11" s="1120">
        <v>481</v>
      </c>
      <c r="K11" s="1120">
        <v>1055</v>
      </c>
      <c r="L11" s="1120">
        <v>2200</v>
      </c>
    </row>
    <row r="12" spans="1:13" s="576" customFormat="1" ht="14.1" customHeight="1">
      <c r="A12" s="2165"/>
      <c r="B12" s="1118" t="s">
        <v>802</v>
      </c>
      <c r="C12" s="1119">
        <v>177946</v>
      </c>
      <c r="D12" s="1120">
        <v>51817</v>
      </c>
      <c r="E12" s="1120">
        <v>3665</v>
      </c>
      <c r="F12" s="1120">
        <v>13029</v>
      </c>
      <c r="G12" s="1120">
        <v>12661</v>
      </c>
      <c r="H12" s="1120">
        <v>6192</v>
      </c>
      <c r="I12" s="1120">
        <v>16008</v>
      </c>
      <c r="J12" s="1120">
        <v>13759</v>
      </c>
      <c r="K12" s="1120">
        <v>15902</v>
      </c>
      <c r="L12" s="1120">
        <v>44913</v>
      </c>
    </row>
    <row r="13" spans="1:13" s="593" customFormat="1" ht="14.1" customHeight="1">
      <c r="A13" s="1121" t="s">
        <v>804</v>
      </c>
      <c r="B13" s="1122"/>
      <c r="C13" s="1123"/>
      <c r="D13" s="1124"/>
      <c r="E13" s="1124"/>
      <c r="F13" s="1124"/>
      <c r="G13" s="1124"/>
      <c r="H13" s="1124"/>
      <c r="I13" s="1124"/>
      <c r="J13" s="1124"/>
      <c r="K13" s="1124"/>
      <c r="L13" s="1124"/>
    </row>
    <row r="14" spans="1:13" s="593" customFormat="1" ht="14.1" customHeight="1">
      <c r="A14" s="1870" t="s">
        <v>805</v>
      </c>
      <c r="B14" s="1118" t="s">
        <v>801</v>
      </c>
      <c r="C14" s="1125">
        <v>6036</v>
      </c>
      <c r="D14" s="1126">
        <v>312</v>
      </c>
      <c r="E14" s="1126">
        <v>162</v>
      </c>
      <c r="F14" s="1126">
        <v>564</v>
      </c>
      <c r="G14" s="1126">
        <v>452</v>
      </c>
      <c r="H14" s="1126">
        <v>581</v>
      </c>
      <c r="I14" s="1126">
        <v>564</v>
      </c>
      <c r="J14" s="1126">
        <v>450</v>
      </c>
      <c r="K14" s="1126">
        <v>982</v>
      </c>
      <c r="L14" s="1126">
        <v>1969</v>
      </c>
    </row>
    <row r="15" spans="1:13" s="593" customFormat="1" ht="14.1" customHeight="1">
      <c r="A15" s="1870"/>
      <c r="B15" s="1118" t="s">
        <v>802</v>
      </c>
      <c r="C15" s="1125">
        <v>146162</v>
      </c>
      <c r="D15" s="1126">
        <v>32366</v>
      </c>
      <c r="E15" s="1126">
        <v>2913</v>
      </c>
      <c r="F15" s="1126">
        <v>12412</v>
      </c>
      <c r="G15" s="1126">
        <v>11394</v>
      </c>
      <c r="H15" s="1126">
        <v>5751</v>
      </c>
      <c r="I15" s="1126">
        <v>14621</v>
      </c>
      <c r="J15" s="1126">
        <v>13282</v>
      </c>
      <c r="K15" s="1126">
        <v>15054</v>
      </c>
      <c r="L15" s="1126">
        <v>38369</v>
      </c>
    </row>
    <row r="16" spans="1:13" s="593" customFormat="1" ht="14.1" customHeight="1">
      <c r="A16" s="1870" t="s">
        <v>806</v>
      </c>
      <c r="B16" s="1118" t="s">
        <v>801</v>
      </c>
      <c r="C16" s="1125">
        <v>3881</v>
      </c>
      <c r="D16" s="1126">
        <v>55</v>
      </c>
      <c r="E16" s="1126">
        <v>106</v>
      </c>
      <c r="F16" s="1126">
        <v>362</v>
      </c>
      <c r="G16" s="1126">
        <v>371</v>
      </c>
      <c r="H16" s="1126">
        <v>348</v>
      </c>
      <c r="I16" s="1126">
        <v>201</v>
      </c>
      <c r="J16" s="1126">
        <v>155</v>
      </c>
      <c r="K16" s="1126">
        <v>745</v>
      </c>
      <c r="L16" s="1126">
        <v>1538</v>
      </c>
    </row>
    <row r="17" spans="1:12" s="593" customFormat="1" ht="14.1" customHeight="1">
      <c r="A17" s="1870"/>
      <c r="B17" s="1118" t="s">
        <v>802</v>
      </c>
      <c r="C17" s="1125">
        <v>76090</v>
      </c>
      <c r="D17" s="1126">
        <v>3155</v>
      </c>
      <c r="E17" s="1126">
        <v>2542</v>
      </c>
      <c r="F17" s="1126">
        <v>8634</v>
      </c>
      <c r="G17" s="1126">
        <v>10269</v>
      </c>
      <c r="H17" s="1126">
        <v>2836</v>
      </c>
      <c r="I17" s="1126">
        <v>4460</v>
      </c>
      <c r="J17" s="1126">
        <v>4010</v>
      </c>
      <c r="K17" s="1126">
        <v>10289</v>
      </c>
      <c r="L17" s="1126">
        <v>29895</v>
      </c>
    </row>
    <row r="18" spans="1:12" s="593" customFormat="1" ht="14.1" customHeight="1">
      <c r="A18" s="2164" t="s">
        <v>807</v>
      </c>
      <c r="B18" s="1127" t="s">
        <v>801</v>
      </c>
      <c r="C18" s="1123">
        <v>5255</v>
      </c>
      <c r="D18" s="1128">
        <v>251</v>
      </c>
      <c r="E18" s="1128">
        <v>97</v>
      </c>
      <c r="F18" s="1128">
        <v>426</v>
      </c>
      <c r="G18" s="1128">
        <v>438</v>
      </c>
      <c r="H18" s="1128">
        <v>468</v>
      </c>
      <c r="I18" s="1128">
        <v>363</v>
      </c>
      <c r="J18" s="1128">
        <v>317</v>
      </c>
      <c r="K18" s="1128">
        <v>977</v>
      </c>
      <c r="L18" s="1128">
        <v>1918</v>
      </c>
    </row>
    <row r="19" spans="1:12" s="593" customFormat="1" ht="14.1" customHeight="1">
      <c r="A19" s="2164"/>
      <c r="B19" s="1127" t="s">
        <v>802</v>
      </c>
      <c r="C19" s="1123">
        <v>107823</v>
      </c>
      <c r="D19" s="1128">
        <v>20863</v>
      </c>
      <c r="E19" s="1128">
        <v>2059</v>
      </c>
      <c r="F19" s="1128">
        <v>9759</v>
      </c>
      <c r="G19" s="1128">
        <v>10536</v>
      </c>
      <c r="H19" s="1128">
        <v>3470</v>
      </c>
      <c r="I19" s="1128">
        <v>8186</v>
      </c>
      <c r="J19" s="1128">
        <v>8155</v>
      </c>
      <c r="K19" s="1128">
        <v>13330</v>
      </c>
      <c r="L19" s="1128">
        <v>31465</v>
      </c>
    </row>
    <row r="20" spans="1:12" s="576" customFormat="1" ht="5.0999999999999996" customHeight="1" thickBot="1">
      <c r="A20" s="908"/>
      <c r="B20" s="1129"/>
      <c r="C20" s="909"/>
      <c r="D20" s="908"/>
      <c r="E20" s="908"/>
      <c r="F20" s="908"/>
      <c r="G20" s="1129"/>
      <c r="H20" s="908"/>
      <c r="I20" s="908"/>
      <c r="J20" s="908"/>
      <c r="K20" s="908"/>
      <c r="L20" s="908"/>
    </row>
    <row r="21" spans="1:12">
      <c r="A21" s="614" t="s">
        <v>808</v>
      </c>
      <c r="B21" s="571"/>
      <c r="C21" s="571"/>
      <c r="D21" s="571"/>
      <c r="E21" s="571"/>
      <c r="F21" s="571"/>
      <c r="G21" s="571"/>
      <c r="H21" s="571"/>
      <c r="I21" s="571"/>
      <c r="J21" s="571"/>
      <c r="K21" s="571"/>
      <c r="L21" s="571"/>
    </row>
  </sheetData>
  <mergeCells count="6">
    <mergeCell ref="A18:A19"/>
    <mergeCell ref="A7:B7"/>
    <mergeCell ref="A9:A10"/>
    <mergeCell ref="A11:A12"/>
    <mergeCell ref="A14:A15"/>
    <mergeCell ref="A16:A17"/>
  </mergeCells>
  <phoneticPr fontId="20"/>
  <conditionalFormatting sqref="C18:L19">
    <cfRule type="containsBlanks" dxfId="47" priority="1" stopIfTrue="1">
      <formula>LEN(TRIM(C18))=0</formula>
    </cfRule>
  </conditionalFormatting>
  <pageMargins left="0.59055118110236227" right="0.59055118110236227" top="0.70866141732283472" bottom="0.98425196850393704" header="0.51181102362204722" footer="0.51181102362204722"/>
  <pageSetup paperSize="9" scale="93" orientation="portrait" horizontalDpi="4294967293" r:id="rId1"/>
  <headerFooter alignWithMargins="0"/>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
  <sheetViews>
    <sheetView zoomScaleNormal="100" zoomScaleSheetLayoutView="100" workbookViewId="0"/>
  </sheetViews>
  <sheetFormatPr defaultRowHeight="13.5"/>
  <cols>
    <col min="1" max="1" width="13" style="570" customWidth="1"/>
    <col min="2" max="12" width="9.6640625" style="570" customWidth="1"/>
    <col min="13" max="13" width="9.33203125" style="571"/>
    <col min="14" max="16384" width="9.33203125" style="570"/>
  </cols>
  <sheetData>
    <row r="1" spans="1:13" ht="18" customHeight="1">
      <c r="A1" s="774" t="s">
        <v>820</v>
      </c>
      <c r="D1" s="774"/>
      <c r="E1" s="571"/>
      <c r="F1" s="571"/>
      <c r="G1" s="571"/>
      <c r="H1" s="571"/>
      <c r="I1" s="571"/>
      <c r="J1" s="571"/>
      <c r="K1" s="571"/>
    </row>
    <row r="2" spans="1:13" s="584" customFormat="1" ht="11.1" customHeight="1" thickBot="1">
      <c r="M2" s="614"/>
    </row>
    <row r="3" spans="1:13" s="584" customFormat="1" ht="13.5" customHeight="1">
      <c r="A3" s="1874" t="s">
        <v>565</v>
      </c>
      <c r="B3" s="2166" t="s">
        <v>755</v>
      </c>
      <c r="C3" s="2166" t="s">
        <v>819</v>
      </c>
      <c r="D3" s="2166" t="s">
        <v>818</v>
      </c>
      <c r="E3" s="2166" t="s">
        <v>817</v>
      </c>
      <c r="F3" s="2166" t="s">
        <v>816</v>
      </c>
      <c r="G3" s="2167" t="s">
        <v>815</v>
      </c>
      <c r="H3" s="2167" t="s">
        <v>814</v>
      </c>
      <c r="I3" s="2166" t="s">
        <v>813</v>
      </c>
      <c r="J3" s="2166" t="s">
        <v>812</v>
      </c>
      <c r="K3" s="612" t="s">
        <v>811</v>
      </c>
      <c r="L3" s="2126" t="s">
        <v>573</v>
      </c>
      <c r="M3" s="602"/>
    </row>
    <row r="4" spans="1:13" s="584" customFormat="1" ht="13.5" customHeight="1">
      <c r="A4" s="1878"/>
      <c r="B4" s="2091"/>
      <c r="C4" s="2091"/>
      <c r="D4" s="2091"/>
      <c r="E4" s="2091"/>
      <c r="F4" s="2091"/>
      <c r="G4" s="2091"/>
      <c r="H4" s="2091"/>
      <c r="I4" s="2091"/>
      <c r="J4" s="2091"/>
      <c r="K4" s="620" t="s">
        <v>810</v>
      </c>
      <c r="L4" s="2127"/>
      <c r="M4" s="602"/>
    </row>
    <row r="5" spans="1:13" s="584" customFormat="1" ht="3" customHeight="1">
      <c r="A5" s="597"/>
      <c r="B5" s="1133"/>
      <c r="C5" s="597"/>
      <c r="D5" s="597"/>
      <c r="E5" s="597"/>
      <c r="F5" s="597"/>
      <c r="G5" s="597"/>
      <c r="H5" s="597"/>
      <c r="I5" s="597"/>
      <c r="J5" s="597"/>
      <c r="K5" s="597"/>
      <c r="L5" s="597"/>
      <c r="M5" s="602"/>
    </row>
    <row r="6" spans="1:13" s="576" customFormat="1" ht="13.5" customHeight="1">
      <c r="A6" s="1132" t="s">
        <v>647</v>
      </c>
      <c r="B6" s="1119">
        <v>7048</v>
      </c>
      <c r="C6" s="1120">
        <v>106</v>
      </c>
      <c r="D6" s="1120">
        <v>7</v>
      </c>
      <c r="E6" s="1120">
        <v>1274</v>
      </c>
      <c r="F6" s="1120">
        <v>315</v>
      </c>
      <c r="G6" s="1120">
        <v>1304</v>
      </c>
      <c r="H6" s="1120">
        <v>1416</v>
      </c>
      <c r="I6" s="1120">
        <v>140</v>
      </c>
      <c r="J6" s="1120">
        <v>294</v>
      </c>
      <c r="K6" s="1120">
        <v>1041</v>
      </c>
      <c r="L6" s="1120">
        <v>1151</v>
      </c>
    </row>
    <row r="7" spans="1:13" s="576" customFormat="1" ht="13.5" customHeight="1">
      <c r="A7" s="1132" t="s">
        <v>809</v>
      </c>
      <c r="B7" s="1119">
        <v>6681</v>
      </c>
      <c r="C7" s="1120">
        <v>93</v>
      </c>
      <c r="D7" s="1120">
        <v>15</v>
      </c>
      <c r="E7" s="1120">
        <v>1191</v>
      </c>
      <c r="F7" s="1120">
        <v>319</v>
      </c>
      <c r="G7" s="1120">
        <v>1616</v>
      </c>
      <c r="H7" s="1120">
        <v>1355</v>
      </c>
      <c r="I7" s="1120">
        <v>122</v>
      </c>
      <c r="J7" s="1120">
        <v>784</v>
      </c>
      <c r="K7" s="1120">
        <v>698</v>
      </c>
      <c r="L7" s="1120">
        <v>488</v>
      </c>
    </row>
    <row r="8" spans="1:13" s="576" customFormat="1" ht="13.5" customHeight="1">
      <c r="A8" s="1132" t="s">
        <v>631</v>
      </c>
      <c r="B8" s="1119">
        <v>6006</v>
      </c>
      <c r="C8" s="1120">
        <v>78</v>
      </c>
      <c r="D8" s="1120">
        <v>13</v>
      </c>
      <c r="E8" s="1120">
        <v>1103</v>
      </c>
      <c r="F8" s="1120">
        <v>339</v>
      </c>
      <c r="G8" s="1120">
        <v>1491</v>
      </c>
      <c r="H8" s="1120">
        <v>1249</v>
      </c>
      <c r="I8" s="1120">
        <v>736</v>
      </c>
      <c r="J8" s="1120">
        <v>124</v>
      </c>
      <c r="K8" s="1120">
        <v>584</v>
      </c>
      <c r="L8" s="1120">
        <v>289</v>
      </c>
    </row>
    <row r="9" spans="1:13" s="593" customFormat="1" ht="13.5" customHeight="1">
      <c r="A9" s="1132" t="s">
        <v>723</v>
      </c>
      <c r="B9" s="1119">
        <v>3873</v>
      </c>
      <c r="C9" s="1120">
        <v>35</v>
      </c>
      <c r="D9" s="1120">
        <v>3</v>
      </c>
      <c r="E9" s="1120">
        <v>518</v>
      </c>
      <c r="F9" s="1120">
        <v>187</v>
      </c>
      <c r="G9" s="1120">
        <v>1196</v>
      </c>
      <c r="H9" s="1120">
        <v>800</v>
      </c>
      <c r="I9" s="1120">
        <v>0</v>
      </c>
      <c r="J9" s="1120">
        <v>605</v>
      </c>
      <c r="K9" s="1120">
        <v>473</v>
      </c>
      <c r="L9" s="1120">
        <v>56</v>
      </c>
    </row>
    <row r="10" spans="1:13" s="593" customFormat="1" ht="13.5" customHeight="1">
      <c r="A10" s="1131" t="s">
        <v>724</v>
      </c>
      <c r="B10" s="1123">
        <v>4808</v>
      </c>
      <c r="C10" s="1128">
        <v>104</v>
      </c>
      <c r="D10" s="1128">
        <v>6</v>
      </c>
      <c r="E10" s="1128">
        <v>742</v>
      </c>
      <c r="F10" s="1128">
        <v>262</v>
      </c>
      <c r="G10" s="1128">
        <v>1253</v>
      </c>
      <c r="H10" s="1128">
        <v>869</v>
      </c>
      <c r="I10" s="1128">
        <v>64</v>
      </c>
      <c r="J10" s="1128">
        <v>652</v>
      </c>
      <c r="K10" s="1128">
        <v>546</v>
      </c>
      <c r="L10" s="1128">
        <v>310</v>
      </c>
    </row>
    <row r="11" spans="1:13" s="576" customFormat="1" ht="2.25" customHeight="1" thickBot="1">
      <c r="A11" s="1130"/>
      <c r="B11" s="920"/>
      <c r="C11" s="646"/>
      <c r="D11" s="646"/>
      <c r="E11" s="646"/>
      <c r="F11" s="646"/>
      <c r="G11" s="646"/>
      <c r="H11" s="646"/>
      <c r="I11" s="646"/>
      <c r="J11" s="646"/>
      <c r="K11" s="646"/>
      <c r="L11" s="646"/>
    </row>
    <row r="12" spans="1:13" s="576" customFormat="1" ht="13.5" customHeight="1">
      <c r="A12" s="576" t="s">
        <v>808</v>
      </c>
    </row>
  </sheetData>
  <mergeCells count="11">
    <mergeCell ref="L3:L4"/>
    <mergeCell ref="F3:F4"/>
    <mergeCell ref="G3:G4"/>
    <mergeCell ref="H3:H4"/>
    <mergeCell ref="I3:I4"/>
    <mergeCell ref="J3:J4"/>
    <mergeCell ref="A3:A4"/>
    <mergeCell ref="B3:B4"/>
    <mergeCell ref="C3:C4"/>
    <mergeCell ref="D3:D4"/>
    <mergeCell ref="E3:E4"/>
  </mergeCells>
  <phoneticPr fontId="20"/>
  <conditionalFormatting sqref="B10:L10">
    <cfRule type="containsBlanks" dxfId="46" priority="1" stopIfTrue="1">
      <formula>LEN(TRIM(B10))=0</formula>
    </cfRule>
  </conditionalFormatting>
  <pageMargins left="0.59055118110236227" right="0.59055118110236227" top="0.70866141732283472" bottom="0.78740157480314965" header="0.51181102362204722" footer="0.51181102362204722"/>
  <pageSetup paperSize="9" scale="93" orientation="portrait" horizontalDpi="4294967293" r:id="rId1"/>
  <headerFooter alignWithMargins="0"/>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3"/>
  <sheetViews>
    <sheetView zoomScaleNormal="100" zoomScaleSheetLayoutView="100" workbookViewId="0"/>
  </sheetViews>
  <sheetFormatPr defaultRowHeight="13.5"/>
  <cols>
    <col min="1" max="1" width="15.6640625" style="570" customWidth="1"/>
    <col min="2" max="2" width="11" style="570" customWidth="1"/>
    <col min="3" max="3" width="11.6640625" style="570" customWidth="1"/>
    <col min="4" max="6" width="11.1640625" style="570" customWidth="1"/>
    <col min="7" max="7" width="15.33203125" style="570" customWidth="1"/>
    <col min="8" max="8" width="10.1640625" style="570" customWidth="1"/>
    <col min="9" max="9" width="11" style="570" bestFit="1" customWidth="1"/>
    <col min="10" max="10" width="10" style="570" customWidth="1"/>
    <col min="11" max="11" width="12.6640625" style="571" bestFit="1" customWidth="1"/>
    <col min="12" max="16384" width="9.33203125" style="570"/>
  </cols>
  <sheetData>
    <row r="1" spans="1:11" ht="18" customHeight="1">
      <c r="A1" s="568" t="s">
        <v>821</v>
      </c>
      <c r="C1" s="569"/>
      <c r="D1" s="569"/>
      <c r="E1" s="569"/>
      <c r="F1" s="569"/>
      <c r="G1" s="569"/>
      <c r="H1" s="569"/>
      <c r="I1" s="569"/>
    </row>
    <row r="2" spans="1:11" ht="5.25" customHeight="1">
      <c r="A2" s="571"/>
      <c r="B2" s="572"/>
    </row>
    <row r="3" spans="1:11" ht="18" customHeight="1">
      <c r="A3" s="774" t="s">
        <v>1204</v>
      </c>
      <c r="C3" s="569"/>
      <c r="D3" s="569"/>
      <c r="E3" s="569"/>
      <c r="F3" s="569"/>
      <c r="G3" s="569"/>
      <c r="H3" s="569"/>
      <c r="I3" s="569"/>
    </row>
    <row r="4" spans="1:11" ht="5.25" customHeight="1">
      <c r="A4" s="571"/>
      <c r="B4" s="572"/>
    </row>
    <row r="5" spans="1:11" s="571" customFormat="1" ht="11.1" customHeight="1">
      <c r="A5" s="574" t="s">
        <v>822</v>
      </c>
    </row>
    <row r="6" spans="1:11" ht="5.25" customHeight="1" thickBot="1"/>
    <row r="7" spans="1:11" s="584" customFormat="1" ht="13.5" customHeight="1">
      <c r="A7" s="1875" t="s">
        <v>565</v>
      </c>
      <c r="B7" s="2173" t="s">
        <v>823</v>
      </c>
      <c r="C7" s="2173" t="s">
        <v>616</v>
      </c>
      <c r="D7" s="2175" t="s">
        <v>824</v>
      </c>
      <c r="E7" s="2176"/>
      <c r="F7" s="2177"/>
      <c r="G7" s="2178" t="s">
        <v>825</v>
      </c>
      <c r="H7" s="2179"/>
      <c r="I7" s="2180" t="s">
        <v>826</v>
      </c>
      <c r="J7" s="2168" t="s">
        <v>827</v>
      </c>
      <c r="K7" s="602"/>
    </row>
    <row r="8" spans="1:11" s="584" customFormat="1" ht="13.5" customHeight="1">
      <c r="A8" s="1877"/>
      <c r="B8" s="2174"/>
      <c r="C8" s="2174"/>
      <c r="D8" s="2171" t="s">
        <v>828</v>
      </c>
      <c r="E8" s="1134" t="s">
        <v>829</v>
      </c>
      <c r="F8" s="1134" t="s">
        <v>830</v>
      </c>
      <c r="G8" s="875" t="s">
        <v>831</v>
      </c>
      <c r="H8" s="2169" t="s">
        <v>638</v>
      </c>
      <c r="I8" s="2181"/>
      <c r="J8" s="2169"/>
      <c r="K8" s="602"/>
    </row>
    <row r="9" spans="1:11" s="584" customFormat="1" ht="13.5" customHeight="1">
      <c r="A9" s="1879"/>
      <c r="B9" s="2172"/>
      <c r="C9" s="2172"/>
      <c r="D9" s="2172"/>
      <c r="E9" s="1135" t="s">
        <v>832</v>
      </c>
      <c r="F9" s="1135" t="s">
        <v>833</v>
      </c>
      <c r="G9" s="878" t="s">
        <v>834</v>
      </c>
      <c r="H9" s="2170"/>
      <c r="I9" s="2182"/>
      <c r="J9" s="2170"/>
      <c r="K9" s="602"/>
    </row>
    <row r="10" spans="1:11" s="584" customFormat="1" ht="3" customHeight="1">
      <c r="A10" s="597"/>
      <c r="B10" s="1136"/>
      <c r="C10" s="1062"/>
      <c r="D10" s="1062"/>
      <c r="E10" s="1062"/>
      <c r="F10" s="1062"/>
      <c r="G10" s="597"/>
      <c r="H10" s="1137"/>
      <c r="I10" s="1137"/>
      <c r="J10" s="1137"/>
      <c r="K10" s="602"/>
    </row>
    <row r="11" spans="1:11" s="593" customFormat="1" ht="11.1" customHeight="1">
      <c r="A11" s="1132" t="s">
        <v>835</v>
      </c>
      <c r="B11" s="1119">
        <v>310</v>
      </c>
      <c r="C11" s="1120">
        <v>161866</v>
      </c>
      <c r="D11" s="1120">
        <v>18842</v>
      </c>
      <c r="E11" s="1120">
        <v>1897</v>
      </c>
      <c r="F11" s="1120">
        <v>5600</v>
      </c>
      <c r="G11" s="1138">
        <v>9959</v>
      </c>
      <c r="H11" s="1138">
        <v>52008</v>
      </c>
      <c r="I11" s="1138">
        <v>73560</v>
      </c>
      <c r="J11" s="1120">
        <v>15</v>
      </c>
      <c r="K11" s="1139"/>
    </row>
    <row r="12" spans="1:11" s="593" customFormat="1" ht="11.1" customHeight="1">
      <c r="A12" s="1140"/>
      <c r="B12" s="1141"/>
      <c r="C12" s="1142">
        <v>7459</v>
      </c>
      <c r="D12" s="1142">
        <v>3839</v>
      </c>
      <c r="E12" s="1142">
        <v>412</v>
      </c>
      <c r="F12" s="1142">
        <v>3208</v>
      </c>
      <c r="G12" s="1143"/>
      <c r="H12" s="1143"/>
      <c r="I12" s="1143"/>
      <c r="J12" s="1143"/>
      <c r="K12" s="1139"/>
    </row>
    <row r="13" spans="1:11" s="576" customFormat="1" ht="11.1" customHeight="1">
      <c r="A13" s="1132" t="s">
        <v>836</v>
      </c>
      <c r="B13" s="1144">
        <v>311</v>
      </c>
      <c r="C13" s="1145">
        <v>158147</v>
      </c>
      <c r="D13" s="1145">
        <v>19157</v>
      </c>
      <c r="E13" s="1145">
        <v>1849</v>
      </c>
      <c r="F13" s="1145">
        <v>4042</v>
      </c>
      <c r="G13" s="1146">
        <v>9629</v>
      </c>
      <c r="H13" s="1146">
        <v>47959</v>
      </c>
      <c r="I13" s="1146">
        <v>75511</v>
      </c>
      <c r="J13" s="1145">
        <v>19</v>
      </c>
      <c r="K13" s="883"/>
    </row>
    <row r="14" spans="1:11" s="576" customFormat="1" ht="11.1" customHeight="1">
      <c r="A14" s="1140"/>
      <c r="B14" s="1147"/>
      <c r="C14" s="1148">
        <v>9445</v>
      </c>
      <c r="D14" s="1148">
        <v>6197</v>
      </c>
      <c r="E14" s="1148">
        <v>514</v>
      </c>
      <c r="F14" s="1148">
        <v>2734</v>
      </c>
      <c r="G14" s="1149"/>
      <c r="H14" s="1149"/>
      <c r="I14" s="1149"/>
      <c r="J14" s="1149"/>
      <c r="K14" s="883"/>
    </row>
    <row r="15" spans="1:11" s="576" customFormat="1" ht="11.1" customHeight="1">
      <c r="A15" s="1132" t="s">
        <v>837</v>
      </c>
      <c r="B15" s="1150">
        <v>291</v>
      </c>
      <c r="C15" s="1151">
        <v>266721</v>
      </c>
      <c r="D15" s="1151">
        <v>50708</v>
      </c>
      <c r="E15" s="1151">
        <v>2946</v>
      </c>
      <c r="F15" s="1151">
        <v>6468</v>
      </c>
      <c r="G15" s="1151">
        <v>9901</v>
      </c>
      <c r="H15" s="1151">
        <v>54570</v>
      </c>
      <c r="I15" s="1151">
        <v>142128</v>
      </c>
      <c r="J15" s="1152">
        <v>7</v>
      </c>
      <c r="K15" s="883"/>
    </row>
    <row r="16" spans="1:11" s="576" customFormat="1" ht="11.1" customHeight="1">
      <c r="A16" s="1140"/>
      <c r="B16" s="1147"/>
      <c r="C16" s="1148">
        <v>26076</v>
      </c>
      <c r="D16" s="1148">
        <v>21878</v>
      </c>
      <c r="E16" s="1148">
        <v>813</v>
      </c>
      <c r="F16" s="1148">
        <v>3385</v>
      </c>
      <c r="G16" s="1149"/>
      <c r="H16" s="1149"/>
      <c r="I16" s="1149"/>
      <c r="J16" s="1149"/>
      <c r="K16" s="883"/>
    </row>
    <row r="17" spans="1:11" s="593" customFormat="1" ht="11.1" customHeight="1">
      <c r="A17" s="1132" t="s">
        <v>838</v>
      </c>
      <c r="B17" s="1153">
        <v>190</v>
      </c>
      <c r="C17" s="1154">
        <v>86933</v>
      </c>
      <c r="D17" s="1154">
        <v>9866</v>
      </c>
      <c r="E17" s="1154">
        <v>978</v>
      </c>
      <c r="F17" s="1154">
        <v>1155</v>
      </c>
      <c r="G17" s="1154">
        <v>2319</v>
      </c>
      <c r="H17" s="1154">
        <v>23177</v>
      </c>
      <c r="I17" s="1154">
        <v>49438</v>
      </c>
      <c r="J17" s="1155">
        <v>0</v>
      </c>
      <c r="K17" s="1139"/>
    </row>
    <row r="18" spans="1:11" s="593" customFormat="1" ht="11.1" customHeight="1">
      <c r="A18" s="1156"/>
      <c r="B18" s="1157"/>
      <c r="C18" s="1158">
        <v>3188</v>
      </c>
      <c r="D18" s="1158">
        <v>2399</v>
      </c>
      <c r="E18" s="1158">
        <v>294</v>
      </c>
      <c r="F18" s="1158">
        <v>495</v>
      </c>
      <c r="G18" s="1159"/>
      <c r="H18" s="1159"/>
      <c r="I18" s="1159"/>
      <c r="J18" s="1159"/>
      <c r="K18" s="1139"/>
    </row>
    <row r="19" spans="1:11" s="593" customFormat="1" ht="11.1" customHeight="1">
      <c r="A19" s="1132" t="s">
        <v>839</v>
      </c>
      <c r="B19" s="1160">
        <v>227</v>
      </c>
      <c r="C19" s="1155">
        <v>74292</v>
      </c>
      <c r="D19" s="1155">
        <v>15872</v>
      </c>
      <c r="E19" s="1155">
        <v>1346</v>
      </c>
      <c r="F19" s="1155">
        <v>2728</v>
      </c>
      <c r="G19" s="1161">
        <v>4834</v>
      </c>
      <c r="H19" s="1161">
        <v>12018</v>
      </c>
      <c r="I19" s="1161">
        <v>37494</v>
      </c>
      <c r="J19" s="1155">
        <v>4</v>
      </c>
      <c r="K19" s="1139"/>
    </row>
    <row r="20" spans="1:11" s="593" customFormat="1" ht="11.1" customHeight="1">
      <c r="A20" s="1156"/>
      <c r="B20" s="1157"/>
      <c r="C20" s="1158">
        <v>6992</v>
      </c>
      <c r="D20" s="1158">
        <v>5269</v>
      </c>
      <c r="E20" s="1158">
        <v>172</v>
      </c>
      <c r="F20" s="1158">
        <v>1551</v>
      </c>
      <c r="G20" s="1159"/>
      <c r="H20" s="1159"/>
      <c r="I20" s="1159"/>
      <c r="J20" s="1159"/>
      <c r="K20" s="1139"/>
    </row>
    <row r="21" spans="1:11" s="576" customFormat="1" ht="3" customHeight="1" thickBot="1">
      <c r="A21" s="608"/>
      <c r="B21" s="920"/>
      <c r="C21" s="646"/>
      <c r="D21" s="646"/>
      <c r="E21" s="646"/>
      <c r="F21" s="646"/>
      <c r="G21" s="646"/>
      <c r="H21" s="646"/>
      <c r="I21" s="646"/>
      <c r="J21" s="646"/>
      <c r="K21" s="1139"/>
    </row>
    <row r="22" spans="1:11" s="576" customFormat="1" ht="13.5" customHeight="1">
      <c r="A22" s="576" t="s">
        <v>840</v>
      </c>
      <c r="K22" s="1162"/>
    </row>
    <row r="23" spans="1:11" s="584" customFormat="1" ht="11.25">
      <c r="A23" s="584" t="s">
        <v>841</v>
      </c>
      <c r="K23" s="614"/>
    </row>
  </sheetData>
  <mergeCells count="9">
    <mergeCell ref="J7:J9"/>
    <mergeCell ref="D8:D9"/>
    <mergeCell ref="H8:H9"/>
    <mergeCell ref="A7:A9"/>
    <mergeCell ref="B7:B9"/>
    <mergeCell ref="C7:C9"/>
    <mergeCell ref="D7:F7"/>
    <mergeCell ref="G7:H7"/>
    <mergeCell ref="I7:I9"/>
  </mergeCells>
  <phoneticPr fontId="20"/>
  <conditionalFormatting sqref="J17 C18:F18">
    <cfRule type="containsBlanks" dxfId="45" priority="2" stopIfTrue="1">
      <formula>LEN(TRIM(C17))=0</formula>
    </cfRule>
  </conditionalFormatting>
  <conditionalFormatting sqref="B19:J19 C20:F20">
    <cfRule type="containsBlanks" dxfId="44" priority="1" stopIfTrue="1">
      <formula>LEN(TRIM(B19))=0</formula>
    </cfRule>
  </conditionalFormatting>
  <printOptions horizontalCentered="1"/>
  <pageMargins left="0.39370078740157483" right="0.39370078740157483" top="0.70866141732283472" bottom="0.78740157480314965" header="0.51181102362204722" footer="0.51181102362204722"/>
  <pageSetup paperSize="9" scale="99" orientation="portrait" horizontalDpi="4294967293" r:id="rId1"/>
  <headerFooter alignWithMargins="0"/>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6"/>
  <sheetViews>
    <sheetView zoomScaleNormal="100" zoomScaleSheetLayoutView="100" workbookViewId="0"/>
  </sheetViews>
  <sheetFormatPr defaultRowHeight="13.5"/>
  <cols>
    <col min="1" max="1" width="20" style="570" customWidth="1"/>
    <col min="2" max="3" width="14.83203125" style="570" customWidth="1"/>
    <col min="4" max="4" width="10" style="570" customWidth="1"/>
    <col min="5" max="5" width="14.5" style="570" customWidth="1"/>
    <col min="6" max="6" width="14.83203125" style="570" customWidth="1"/>
    <col min="7" max="7" width="14.83203125" style="571" customWidth="1"/>
    <col min="8" max="8" width="14.83203125" style="570" customWidth="1"/>
    <col min="9" max="16384" width="9.33203125" style="570"/>
  </cols>
  <sheetData>
    <row r="1" spans="1:8" ht="18" customHeight="1">
      <c r="A1" s="569" t="s">
        <v>1206</v>
      </c>
      <c r="C1" s="569"/>
      <c r="D1" s="569"/>
      <c r="E1" s="569"/>
      <c r="F1" s="569"/>
    </row>
    <row r="2" spans="1:8" ht="11.1" customHeight="1" thickBot="1">
      <c r="D2" s="1058"/>
      <c r="E2" s="1058"/>
    </row>
    <row r="3" spans="1:8" ht="13.5" customHeight="1">
      <c r="A3" s="2191" t="s">
        <v>565</v>
      </c>
      <c r="B3" s="2194" t="s">
        <v>823</v>
      </c>
      <c r="C3" s="2194" t="s">
        <v>616</v>
      </c>
      <c r="D3" s="2197" t="s">
        <v>824</v>
      </c>
      <c r="E3" s="2198"/>
      <c r="F3" s="2197" t="s">
        <v>825</v>
      </c>
      <c r="G3" s="2199"/>
      <c r="H3" s="2183" t="s">
        <v>842</v>
      </c>
    </row>
    <row r="4" spans="1:8" ht="13.5" customHeight="1">
      <c r="A4" s="2192"/>
      <c r="B4" s="2195"/>
      <c r="C4" s="2195"/>
      <c r="D4" s="2186" t="s">
        <v>828</v>
      </c>
      <c r="E4" s="2187"/>
      <c r="F4" s="1163" t="s">
        <v>843</v>
      </c>
      <c r="G4" s="2186" t="s">
        <v>638</v>
      </c>
      <c r="H4" s="2184"/>
    </row>
    <row r="5" spans="1:8" ht="13.5" customHeight="1">
      <c r="A5" s="2193"/>
      <c r="B5" s="2196"/>
      <c r="C5" s="2196"/>
      <c r="D5" s="2188"/>
      <c r="E5" s="2189"/>
      <c r="F5" s="1164" t="s">
        <v>844</v>
      </c>
      <c r="G5" s="2190"/>
      <c r="H5" s="2185"/>
    </row>
    <row r="6" spans="1:8" ht="3" customHeight="1">
      <c r="A6" s="1165"/>
      <c r="B6" s="1166"/>
      <c r="C6" s="1167"/>
      <c r="D6" s="1167"/>
      <c r="E6" s="1167"/>
      <c r="F6" s="1167"/>
      <c r="G6" s="1168"/>
      <c r="H6" s="1137"/>
    </row>
    <row r="7" spans="1:8" s="1172" customFormat="1" ht="13.5" customHeight="1">
      <c r="A7" s="1132" t="s">
        <v>835</v>
      </c>
      <c r="B7" s="1169">
        <v>304</v>
      </c>
      <c r="C7" s="1170">
        <v>35876</v>
      </c>
      <c r="D7" s="1171"/>
      <c r="E7" s="1170">
        <v>998</v>
      </c>
      <c r="F7" s="1170">
        <v>2476</v>
      </c>
      <c r="G7" s="1170">
        <v>24501</v>
      </c>
      <c r="H7" s="1170">
        <v>7901</v>
      </c>
    </row>
    <row r="8" spans="1:8" s="609" customFormat="1" ht="13.5" customHeight="1">
      <c r="A8" s="1132" t="s">
        <v>836</v>
      </c>
      <c r="B8" s="1169">
        <v>303</v>
      </c>
      <c r="C8" s="1170">
        <v>39463</v>
      </c>
      <c r="D8" s="1171"/>
      <c r="E8" s="1170">
        <v>1033</v>
      </c>
      <c r="F8" s="1170">
        <v>1659</v>
      </c>
      <c r="G8" s="1170">
        <v>27707</v>
      </c>
      <c r="H8" s="1170">
        <v>9064</v>
      </c>
    </row>
    <row r="9" spans="1:8" s="609" customFormat="1" ht="13.5" customHeight="1">
      <c r="A9" s="1132" t="s">
        <v>631</v>
      </c>
      <c r="B9" s="1169">
        <v>279</v>
      </c>
      <c r="C9" s="1170">
        <v>35918</v>
      </c>
      <c r="D9" s="1171"/>
      <c r="E9" s="1170">
        <v>1287</v>
      </c>
      <c r="F9" s="1170">
        <v>1334</v>
      </c>
      <c r="G9" s="1170">
        <v>24451</v>
      </c>
      <c r="H9" s="1170">
        <v>8846</v>
      </c>
    </row>
    <row r="10" spans="1:8" s="1172" customFormat="1" ht="13.5" customHeight="1">
      <c r="A10" s="1132" t="s">
        <v>845</v>
      </c>
      <c r="B10" s="1169">
        <v>265</v>
      </c>
      <c r="C10" s="1170">
        <v>26497</v>
      </c>
      <c r="D10" s="1170"/>
      <c r="E10" s="1170">
        <v>1091</v>
      </c>
      <c r="F10" s="1170">
        <v>755</v>
      </c>
      <c r="G10" s="1170">
        <v>19117</v>
      </c>
      <c r="H10" s="1170">
        <v>5534</v>
      </c>
    </row>
    <row r="11" spans="1:8" s="1172" customFormat="1" ht="13.5" customHeight="1">
      <c r="A11" s="1131" t="s">
        <v>846</v>
      </c>
      <c r="B11" s="1173">
        <v>255</v>
      </c>
      <c r="C11" s="1174">
        <v>36523</v>
      </c>
      <c r="D11" s="1175"/>
      <c r="E11" s="1174">
        <v>816</v>
      </c>
      <c r="F11" s="1174">
        <v>1625</v>
      </c>
      <c r="G11" s="1174">
        <v>24024</v>
      </c>
      <c r="H11" s="1176">
        <v>10058</v>
      </c>
    </row>
    <row r="12" spans="1:8" ht="3" customHeight="1" thickBot="1">
      <c r="A12" s="1177"/>
      <c r="B12" s="1178"/>
      <c r="C12" s="1058"/>
      <c r="D12" s="1058"/>
      <c r="E12" s="1058"/>
      <c r="F12" s="1058"/>
      <c r="G12" s="1179"/>
      <c r="H12" s="883"/>
    </row>
    <row r="13" spans="1:8" s="571" customFormat="1" ht="13.5" customHeight="1">
      <c r="A13" s="614" t="s">
        <v>847</v>
      </c>
      <c r="G13" s="1180"/>
      <c r="H13" s="999"/>
    </row>
    <row r="14" spans="1:8">
      <c r="A14" s="584"/>
      <c r="H14" s="883"/>
    </row>
    <row r="15" spans="1:8">
      <c r="A15" s="1131"/>
      <c r="H15" s="643"/>
    </row>
    <row r="16" spans="1:8">
      <c r="H16" s="883"/>
    </row>
  </sheetData>
  <mergeCells count="8">
    <mergeCell ref="H3:H5"/>
    <mergeCell ref="D4:E5"/>
    <mergeCell ref="G4:G5"/>
    <mergeCell ref="A3:A5"/>
    <mergeCell ref="B3:B5"/>
    <mergeCell ref="C3:C5"/>
    <mergeCell ref="D3:E3"/>
    <mergeCell ref="F3:G3"/>
  </mergeCells>
  <phoneticPr fontId="20"/>
  <conditionalFormatting sqref="C7:C8">
    <cfRule type="containsBlanks" dxfId="43" priority="2" stopIfTrue="1">
      <formula>LEN(TRIM(C7))=0</formula>
    </cfRule>
  </conditionalFormatting>
  <conditionalFormatting sqref="B11:C11 E11:H11">
    <cfRule type="containsBlanks" dxfId="42" priority="1" stopIfTrue="1">
      <formula>LEN(TRIM(B11))=0</formula>
    </cfRule>
  </conditionalFormatting>
  <pageMargins left="0.59055118110236227" right="0.59055118110236227" top="0.70866141732283472" bottom="0.78740157480314965" header="0.51181102362204722" footer="0.51181102362204722"/>
  <pageSetup paperSize="9" scale="94" orientation="portrait" r:id="rId1"/>
  <headerFooter alignWithMargins="0"/>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2"/>
  <sheetViews>
    <sheetView zoomScaleNormal="100" zoomScaleSheetLayoutView="100" workbookViewId="0"/>
  </sheetViews>
  <sheetFormatPr defaultRowHeight="13.5"/>
  <cols>
    <col min="1" max="1" width="16.6640625" style="1183" customWidth="1"/>
    <col min="2" max="7" width="17" style="1183" customWidth="1"/>
    <col min="8" max="16384" width="9.33203125" style="1183"/>
  </cols>
  <sheetData>
    <row r="1" spans="1:7" s="1182" customFormat="1" ht="18" customHeight="1">
      <c r="A1" s="1181" t="s">
        <v>848</v>
      </c>
    </row>
    <row r="2" spans="1:7" ht="4.5" customHeight="1"/>
    <row r="3" spans="1:7" s="1184" customFormat="1" ht="11.1" customHeight="1">
      <c r="A3" s="2200" t="s">
        <v>849</v>
      </c>
      <c r="B3" s="2200"/>
      <c r="C3" s="2200"/>
      <c r="D3" s="2200"/>
      <c r="E3" s="2200"/>
      <c r="F3" s="2200"/>
      <c r="G3" s="2200"/>
    </row>
    <row r="4" spans="1:7" s="1184" customFormat="1" ht="11.1" customHeight="1">
      <c r="A4" s="2200"/>
      <c r="B4" s="2200"/>
      <c r="C4" s="2200"/>
      <c r="D4" s="2200"/>
      <c r="E4" s="2200"/>
      <c r="F4" s="2200"/>
      <c r="G4" s="2200"/>
    </row>
    <row r="5" spans="1:7" s="1184" customFormat="1" ht="10.5" customHeight="1">
      <c r="A5" s="1185"/>
    </row>
    <row r="6" spans="1:7" ht="15" customHeight="1" thickBot="1">
      <c r="A6" s="1186" t="s">
        <v>850</v>
      </c>
    </row>
    <row r="7" spans="1:7" ht="12.95" customHeight="1">
      <c r="A7" s="2201" t="s">
        <v>851</v>
      </c>
      <c r="B7" s="2203" t="s">
        <v>852</v>
      </c>
      <c r="C7" s="2203" t="s">
        <v>853</v>
      </c>
      <c r="D7" s="2203" t="s">
        <v>854</v>
      </c>
      <c r="E7" s="2203" t="s">
        <v>855</v>
      </c>
      <c r="F7" s="2203" t="s">
        <v>856</v>
      </c>
      <c r="G7" s="2205" t="s">
        <v>857</v>
      </c>
    </row>
    <row r="8" spans="1:7" ht="12.95" customHeight="1">
      <c r="A8" s="2202"/>
      <c r="B8" s="2204"/>
      <c r="C8" s="2204"/>
      <c r="D8" s="2204"/>
      <c r="E8" s="2204"/>
      <c r="F8" s="2204"/>
      <c r="G8" s="2206"/>
    </row>
    <row r="9" spans="1:7" s="1190" customFormat="1" ht="12.95" customHeight="1">
      <c r="A9" s="1187" t="s">
        <v>680</v>
      </c>
      <c r="B9" s="1188">
        <v>533144</v>
      </c>
      <c r="C9" s="1189">
        <v>502809</v>
      </c>
      <c r="D9" s="1189">
        <v>9287</v>
      </c>
      <c r="E9" s="1189">
        <v>8796</v>
      </c>
      <c r="F9" s="1189">
        <v>11735</v>
      </c>
      <c r="G9" s="1189">
        <v>517</v>
      </c>
    </row>
    <row r="10" spans="1:7" s="1190" customFormat="1" ht="12.95" customHeight="1">
      <c r="A10" s="1187" t="s">
        <v>681</v>
      </c>
      <c r="B10" s="1188">
        <v>567770</v>
      </c>
      <c r="C10" s="1189">
        <v>528795</v>
      </c>
      <c r="D10" s="1189">
        <v>15536</v>
      </c>
      <c r="E10" s="1189">
        <v>15757</v>
      </c>
      <c r="F10" s="1189">
        <v>7270</v>
      </c>
      <c r="G10" s="1189">
        <v>412</v>
      </c>
    </row>
    <row r="11" spans="1:7" s="1190" customFormat="1" ht="12.95" customHeight="1">
      <c r="A11" s="1187" t="s">
        <v>682</v>
      </c>
      <c r="B11" s="1188">
        <v>511311</v>
      </c>
      <c r="C11" s="1189">
        <v>474854</v>
      </c>
      <c r="D11" s="1189">
        <v>15194</v>
      </c>
      <c r="E11" s="1189">
        <v>14522</v>
      </c>
      <c r="F11" s="1189">
        <v>6316</v>
      </c>
      <c r="G11" s="1189">
        <v>425</v>
      </c>
    </row>
    <row r="12" spans="1:7" s="1191" customFormat="1" ht="12.95" customHeight="1">
      <c r="A12" s="1187" t="s">
        <v>858</v>
      </c>
      <c r="B12" s="1188">
        <v>348490</v>
      </c>
      <c r="C12" s="1189">
        <v>320156</v>
      </c>
      <c r="D12" s="1189">
        <v>9531</v>
      </c>
      <c r="E12" s="1189">
        <v>13171</v>
      </c>
      <c r="F12" s="1189">
        <v>5592</v>
      </c>
      <c r="G12" s="1189">
        <v>40</v>
      </c>
    </row>
    <row r="13" spans="1:7" s="1191" customFormat="1" ht="12.95" customHeight="1">
      <c r="A13" s="1192" t="s">
        <v>859</v>
      </c>
      <c r="B13" s="1193">
        <v>304028</v>
      </c>
      <c r="C13" s="1194">
        <v>281494</v>
      </c>
      <c r="D13" s="1194">
        <v>6370</v>
      </c>
      <c r="E13" s="1194">
        <v>11340</v>
      </c>
      <c r="F13" s="1194">
        <v>4792</v>
      </c>
      <c r="G13" s="1194">
        <v>32</v>
      </c>
    </row>
    <row r="14" spans="1:7" s="1191" customFormat="1" ht="3" customHeight="1" thickBot="1">
      <c r="A14" s="1195"/>
      <c r="B14" s="1196"/>
      <c r="C14" s="1197"/>
      <c r="D14" s="1197"/>
      <c r="E14" s="1197"/>
      <c r="F14" s="1197"/>
      <c r="G14" s="1197"/>
    </row>
    <row r="15" spans="1:7" ht="15" customHeight="1">
      <c r="A15" s="1198" t="s">
        <v>860</v>
      </c>
    </row>
    <row r="16" spans="1:7" ht="15" customHeight="1">
      <c r="A16" s="1199"/>
    </row>
    <row r="17" spans="1:1" ht="10.5" customHeight="1"/>
    <row r="20" spans="1:1">
      <c r="A20" s="1199"/>
    </row>
    <row r="22" spans="1:1">
      <c r="A22" s="1199"/>
    </row>
  </sheetData>
  <mergeCells count="8">
    <mergeCell ref="A3:G4"/>
    <mergeCell ref="A7:A8"/>
    <mergeCell ref="B7:B8"/>
    <mergeCell ref="C7:C8"/>
    <mergeCell ref="D7:D8"/>
    <mergeCell ref="E7:E8"/>
    <mergeCell ref="F7:F8"/>
    <mergeCell ref="G7:G8"/>
  </mergeCells>
  <phoneticPr fontId="20"/>
  <conditionalFormatting sqref="B11:G12">
    <cfRule type="containsBlanks" dxfId="41" priority="2" stopIfTrue="1">
      <formula>LEN(TRIM(B11))=0</formula>
    </cfRule>
  </conditionalFormatting>
  <conditionalFormatting sqref="B13:G13">
    <cfRule type="containsBlanks" dxfId="40" priority="1" stopIfTrue="1">
      <formula>LEN(TRIM(B13))=0</formula>
    </cfRule>
  </conditionalFormatting>
  <pageMargins left="0.59055118110236227" right="0.59055118110236227" top="0.98425196850393704" bottom="0.98425196850393704" header="0.51181102362204722" footer="0.51181102362204722"/>
  <pageSetup paperSize="9" scale="94" orientation="portrait" horizontalDpi="300" verticalDpi="300" r:id="rId1"/>
  <headerFooter alignWithMargins="0"/>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zoomScaleNormal="100" zoomScaleSheetLayoutView="100" workbookViewId="0"/>
  </sheetViews>
  <sheetFormatPr defaultRowHeight="13.5"/>
  <cols>
    <col min="1" max="1" width="12.1640625" style="1200" customWidth="1"/>
    <col min="2" max="2" width="0.83203125" style="1200" customWidth="1"/>
    <col min="3" max="3" width="18.5" style="1200" bestFit="1" customWidth="1"/>
    <col min="4" max="10" width="13.1640625" style="1200" customWidth="1"/>
    <col min="11" max="16384" width="9.33203125" style="1200"/>
  </cols>
  <sheetData>
    <row r="1" spans="1:10" ht="18" customHeight="1">
      <c r="A1" s="568" t="s">
        <v>861</v>
      </c>
      <c r="B1" s="570"/>
      <c r="C1" s="570"/>
      <c r="D1" s="570"/>
      <c r="E1" s="569"/>
      <c r="F1" s="569"/>
      <c r="G1" s="569"/>
      <c r="H1" s="569"/>
      <c r="I1" s="569"/>
      <c r="J1" s="570"/>
    </row>
    <row r="2" spans="1:10" ht="5.25" customHeight="1">
      <c r="A2" s="570"/>
      <c r="B2" s="570"/>
      <c r="C2" s="570"/>
      <c r="D2" s="572"/>
      <c r="E2" s="571"/>
      <c r="F2" s="571"/>
      <c r="G2" s="571"/>
      <c r="H2" s="571"/>
      <c r="I2" s="571"/>
      <c r="J2" s="570"/>
    </row>
    <row r="3" spans="1:10" s="574" customFormat="1" ht="10.5" customHeight="1">
      <c r="A3" s="574" t="s">
        <v>862</v>
      </c>
    </row>
    <row r="4" spans="1:10" ht="5.25" customHeight="1">
      <c r="A4" s="570"/>
      <c r="B4" s="570"/>
      <c r="C4" s="570"/>
      <c r="D4" s="572"/>
      <c r="E4" s="571"/>
      <c r="F4" s="571"/>
      <c r="G4" s="571"/>
      <c r="H4" s="571"/>
      <c r="I4" s="571"/>
      <c r="J4" s="570"/>
    </row>
    <row r="5" spans="1:10" ht="18" customHeight="1">
      <c r="A5" s="774" t="s">
        <v>863</v>
      </c>
      <c r="B5" s="570"/>
      <c r="C5" s="570"/>
      <c r="D5" s="570"/>
      <c r="E5" s="774"/>
      <c r="F5" s="774"/>
      <c r="G5" s="774"/>
      <c r="H5" s="774"/>
      <c r="I5" s="774"/>
      <c r="J5" s="570"/>
    </row>
    <row r="6" spans="1:10" s="584" customFormat="1" ht="5.25" customHeight="1" thickBot="1"/>
    <row r="7" spans="1:10" s="584" customFormat="1" ht="13.5" customHeight="1">
      <c r="A7" s="1874" t="s">
        <v>565</v>
      </c>
      <c r="B7" s="612"/>
      <c r="C7" s="2166" t="s">
        <v>864</v>
      </c>
      <c r="D7" s="2212" t="s">
        <v>865</v>
      </c>
      <c r="E7" s="2212"/>
      <c r="F7" s="2212" t="s">
        <v>866</v>
      </c>
      <c r="G7" s="2212"/>
      <c r="H7" s="2167" t="s">
        <v>867</v>
      </c>
      <c r="I7" s="2166" t="s">
        <v>868</v>
      </c>
      <c r="J7" s="2128" t="s">
        <v>869</v>
      </c>
    </row>
    <row r="8" spans="1:10" s="584" customFormat="1" ht="11.25" customHeight="1">
      <c r="A8" s="2211"/>
      <c r="B8" s="615"/>
      <c r="C8" s="2090"/>
      <c r="D8" s="2213"/>
      <c r="E8" s="2213"/>
      <c r="F8" s="2213"/>
      <c r="G8" s="2213"/>
      <c r="H8" s="2214"/>
      <c r="I8" s="2090"/>
      <c r="J8" s="2207"/>
    </row>
    <row r="9" spans="1:10" s="584" customFormat="1" ht="11.25" customHeight="1">
      <c r="A9" s="2211"/>
      <c r="B9" s="615"/>
      <c r="C9" s="2090"/>
      <c r="D9" s="2208" t="s">
        <v>870</v>
      </c>
      <c r="E9" s="2208" t="s">
        <v>871</v>
      </c>
      <c r="F9" s="2210" t="s">
        <v>872</v>
      </c>
      <c r="G9" s="2210" t="s">
        <v>873</v>
      </c>
      <c r="H9" s="2214"/>
      <c r="I9" s="2090"/>
      <c r="J9" s="2207"/>
    </row>
    <row r="10" spans="1:10" s="584" customFormat="1" ht="13.5" customHeight="1">
      <c r="A10" s="1878"/>
      <c r="B10" s="620"/>
      <c r="C10" s="2091"/>
      <c r="D10" s="2209"/>
      <c r="E10" s="2209"/>
      <c r="F10" s="2091"/>
      <c r="G10" s="2091"/>
      <c r="H10" s="2215"/>
      <c r="I10" s="2091"/>
      <c r="J10" s="2127"/>
    </row>
    <row r="11" spans="1:10" s="584" customFormat="1" ht="3.75" customHeight="1">
      <c r="A11" s="597"/>
      <c r="B11" s="615"/>
      <c r="C11" s="597"/>
      <c r="D11" s="1118"/>
      <c r="E11" s="1118"/>
      <c r="F11" s="597"/>
      <c r="G11" s="597"/>
      <c r="H11" s="597"/>
      <c r="I11" s="597"/>
      <c r="J11" s="597"/>
    </row>
    <row r="12" spans="1:10" s="576" customFormat="1" ht="18.75" customHeight="1">
      <c r="A12" s="597" t="s">
        <v>874</v>
      </c>
      <c r="B12" s="1003"/>
      <c r="C12" s="1201">
        <v>478152</v>
      </c>
      <c r="D12" s="883">
        <v>168400</v>
      </c>
      <c r="E12" s="883">
        <v>62889</v>
      </c>
      <c r="F12" s="883">
        <v>5289</v>
      </c>
      <c r="G12" s="883">
        <v>30081</v>
      </c>
      <c r="H12" s="883">
        <v>41899</v>
      </c>
      <c r="I12" s="1202">
        <v>153830</v>
      </c>
      <c r="J12" s="1202">
        <v>15764</v>
      </c>
    </row>
    <row r="13" spans="1:10" s="576" customFormat="1" ht="18.75" customHeight="1">
      <c r="A13" s="597" t="s">
        <v>836</v>
      </c>
      <c r="B13" s="1003"/>
      <c r="C13" s="1201">
        <v>463894</v>
      </c>
      <c r="D13" s="883">
        <v>160778</v>
      </c>
      <c r="E13" s="883">
        <v>57789</v>
      </c>
      <c r="F13" s="883">
        <v>6459</v>
      </c>
      <c r="G13" s="883">
        <v>28873</v>
      </c>
      <c r="H13" s="883">
        <v>47472</v>
      </c>
      <c r="I13" s="1202">
        <v>147271</v>
      </c>
      <c r="J13" s="1202">
        <v>15252</v>
      </c>
    </row>
    <row r="14" spans="1:10" s="576" customFormat="1" ht="18.75" customHeight="1">
      <c r="A14" s="597" t="s">
        <v>875</v>
      </c>
      <c r="B14" s="1003"/>
      <c r="C14" s="1201">
        <v>406663</v>
      </c>
      <c r="D14" s="883">
        <v>131548</v>
      </c>
      <c r="E14" s="883">
        <v>48401</v>
      </c>
      <c r="F14" s="883">
        <v>9051</v>
      </c>
      <c r="G14" s="883">
        <v>28277</v>
      </c>
      <c r="H14" s="883">
        <v>45507</v>
      </c>
      <c r="I14" s="1202">
        <v>129401</v>
      </c>
      <c r="J14" s="1202">
        <v>14478</v>
      </c>
    </row>
    <row r="15" spans="1:10" s="593" customFormat="1" ht="18.75" customHeight="1">
      <c r="A15" s="563" t="s">
        <v>876</v>
      </c>
      <c r="B15" s="1203"/>
      <c r="C15" s="1204">
        <v>196110</v>
      </c>
      <c r="D15" s="566">
        <v>32815</v>
      </c>
      <c r="E15" s="566">
        <v>20198</v>
      </c>
      <c r="F15" s="566">
        <v>7743</v>
      </c>
      <c r="G15" s="566">
        <v>3529</v>
      </c>
      <c r="H15" s="566">
        <v>21226</v>
      </c>
      <c r="I15" s="1205">
        <v>102958</v>
      </c>
      <c r="J15" s="1205">
        <v>7641</v>
      </c>
    </row>
    <row r="16" spans="1:10" s="593" customFormat="1" ht="18.75" customHeight="1">
      <c r="A16" s="1052" t="s">
        <v>877</v>
      </c>
      <c r="B16" s="1006"/>
      <c r="C16" s="1206">
        <f>SUM(D16:J16)</f>
        <v>247944</v>
      </c>
      <c r="D16" s="895">
        <v>61382</v>
      </c>
      <c r="E16" s="895">
        <v>22506</v>
      </c>
      <c r="F16" s="895">
        <v>7249</v>
      </c>
      <c r="G16" s="895">
        <v>4512</v>
      </c>
      <c r="H16" s="895">
        <v>28355</v>
      </c>
      <c r="I16" s="1207">
        <v>115316</v>
      </c>
      <c r="J16" s="1207">
        <v>8624</v>
      </c>
    </row>
    <row r="17" spans="1:10" s="576" customFormat="1" ht="1.5" customHeight="1" thickBot="1">
      <c r="A17" s="646"/>
      <c r="B17" s="646"/>
      <c r="C17" s="920"/>
      <c r="D17" s="646"/>
      <c r="E17" s="646"/>
      <c r="F17" s="646"/>
      <c r="G17" s="646"/>
      <c r="H17" s="646"/>
      <c r="I17" s="646"/>
      <c r="J17" s="646"/>
    </row>
    <row r="18" spans="1:10" s="576" customFormat="1" ht="13.5" customHeight="1">
      <c r="A18" s="788" t="s">
        <v>878</v>
      </c>
    </row>
  </sheetData>
  <mergeCells count="11">
    <mergeCell ref="A7:A10"/>
    <mergeCell ref="C7:C10"/>
    <mergeCell ref="D7:E8"/>
    <mergeCell ref="F7:G8"/>
    <mergeCell ref="H7:H10"/>
    <mergeCell ref="I7:I10"/>
    <mergeCell ref="J7:J10"/>
    <mergeCell ref="D9:D10"/>
    <mergeCell ref="E9:E10"/>
    <mergeCell ref="F9:F10"/>
    <mergeCell ref="G9:G10"/>
  </mergeCells>
  <phoneticPr fontId="20"/>
  <conditionalFormatting sqref="C16:J16">
    <cfRule type="containsBlanks" dxfId="39" priority="2" stopIfTrue="1">
      <formula>LEN(TRIM(C16))=0</formula>
    </cfRule>
  </conditionalFormatting>
  <conditionalFormatting sqref="C15:J15">
    <cfRule type="containsBlanks" dxfId="38" priority="1" stopIfTrue="1">
      <formula>LEN(TRIM(C15))=0</formula>
    </cfRule>
  </conditionalFormatting>
  <pageMargins left="0.59055118110236227" right="0.59055118110236227" top="0.59055118110236227" bottom="0.78740157480314965" header="0.51181102362204722" footer="0.51181102362204722"/>
  <pageSetup paperSize="9" scale="90" orientation="portrait" horizontalDpi="4294967293" r:id="rId1"/>
  <headerFooter alignWithMargins="0"/>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7"/>
  <sheetViews>
    <sheetView zoomScaleNormal="100" zoomScaleSheetLayoutView="100" workbookViewId="0"/>
  </sheetViews>
  <sheetFormatPr defaultRowHeight="13.5"/>
  <cols>
    <col min="1" max="1" width="13.6640625" style="1200" customWidth="1"/>
    <col min="2" max="2" width="5.5" style="1200" customWidth="1"/>
    <col min="3" max="3" width="0.6640625" style="1200" customWidth="1"/>
    <col min="4" max="11" width="11.6640625" style="1200" customWidth="1"/>
    <col min="12" max="12" width="11" style="1200" customWidth="1"/>
    <col min="13" max="13" width="12" style="1236" customWidth="1"/>
    <col min="14" max="16384" width="9.33203125" style="1200"/>
  </cols>
  <sheetData>
    <row r="1" spans="1:13" ht="21" customHeight="1">
      <c r="A1" s="774" t="s">
        <v>879</v>
      </c>
      <c r="B1" s="570"/>
      <c r="C1" s="570"/>
      <c r="D1" s="570"/>
      <c r="E1" s="774"/>
      <c r="F1" s="774"/>
      <c r="G1" s="774"/>
      <c r="H1" s="774"/>
      <c r="I1" s="774"/>
      <c r="J1" s="774"/>
      <c r="K1" s="774"/>
      <c r="L1" s="774"/>
      <c r="M1" s="570"/>
    </row>
    <row r="2" spans="1:13" ht="7.5" customHeight="1" thickBot="1">
      <c r="A2" s="570"/>
      <c r="B2" s="570"/>
      <c r="C2" s="570"/>
      <c r="D2" s="570"/>
      <c r="E2" s="570"/>
      <c r="F2" s="570"/>
      <c r="G2" s="570"/>
      <c r="H2" s="570"/>
      <c r="I2" s="570"/>
      <c r="J2" s="570"/>
      <c r="K2" s="570"/>
      <c r="L2" s="570"/>
      <c r="M2" s="571"/>
    </row>
    <row r="3" spans="1:13" s="584" customFormat="1" ht="30" customHeight="1">
      <c r="A3" s="2216" t="s">
        <v>880</v>
      </c>
      <c r="B3" s="2216"/>
      <c r="C3" s="1208"/>
      <c r="D3" s="1209" t="s">
        <v>8</v>
      </c>
      <c r="E3" s="1209" t="s">
        <v>791</v>
      </c>
      <c r="F3" s="1210" t="s">
        <v>881</v>
      </c>
      <c r="G3" s="1210" t="s">
        <v>882</v>
      </c>
      <c r="H3" s="1210" t="s">
        <v>883</v>
      </c>
      <c r="I3" s="1211" t="s">
        <v>884</v>
      </c>
      <c r="J3" s="1210" t="s">
        <v>885</v>
      </c>
      <c r="K3" s="1210" t="s">
        <v>886</v>
      </c>
      <c r="L3" s="602"/>
    </row>
    <row r="4" spans="1:13" s="584" customFormat="1" ht="3.95" customHeight="1">
      <c r="A4" s="1212"/>
      <c r="B4" s="1212"/>
      <c r="C4" s="1213"/>
      <c r="D4" s="1212"/>
      <c r="E4" s="1212"/>
      <c r="F4" s="1214"/>
      <c r="G4" s="1214"/>
      <c r="H4" s="1214"/>
      <c r="I4" s="1212"/>
      <c r="J4" s="1212"/>
      <c r="K4" s="1212"/>
      <c r="L4" s="602"/>
    </row>
    <row r="5" spans="1:13" s="584" customFormat="1" ht="18" customHeight="1">
      <c r="A5" s="2217" t="s">
        <v>887</v>
      </c>
      <c r="B5" s="1215" t="s">
        <v>801</v>
      </c>
      <c r="C5" s="1216"/>
      <c r="D5" s="914">
        <v>4479</v>
      </c>
      <c r="E5" s="915">
        <v>327</v>
      </c>
      <c r="F5" s="915">
        <v>693</v>
      </c>
      <c r="G5" s="915">
        <v>359</v>
      </c>
      <c r="H5" s="915">
        <v>135</v>
      </c>
      <c r="I5" s="915">
        <v>333</v>
      </c>
      <c r="J5" s="915">
        <v>163</v>
      </c>
      <c r="K5" s="915">
        <v>397</v>
      </c>
      <c r="L5" s="602"/>
    </row>
    <row r="6" spans="1:13" s="584" customFormat="1" ht="18" customHeight="1">
      <c r="A6" s="2217"/>
      <c r="B6" s="1215" t="s">
        <v>802</v>
      </c>
      <c r="C6" s="1216"/>
      <c r="D6" s="914">
        <v>231289</v>
      </c>
      <c r="E6" s="915">
        <v>93591</v>
      </c>
      <c r="F6" s="915">
        <v>25681</v>
      </c>
      <c r="G6" s="915">
        <v>49128</v>
      </c>
      <c r="H6" s="915">
        <v>1783</v>
      </c>
      <c r="I6" s="915">
        <v>3222</v>
      </c>
      <c r="J6" s="915">
        <v>1343</v>
      </c>
      <c r="K6" s="915">
        <v>5075</v>
      </c>
      <c r="L6" s="602"/>
    </row>
    <row r="7" spans="1:13" s="584" customFormat="1" ht="18" customHeight="1">
      <c r="A7" s="2217" t="s">
        <v>803</v>
      </c>
      <c r="B7" s="1215" t="s">
        <v>801</v>
      </c>
      <c r="C7" s="1216"/>
      <c r="D7" s="914">
        <v>4351</v>
      </c>
      <c r="E7" s="915">
        <v>329</v>
      </c>
      <c r="F7" s="915">
        <v>678</v>
      </c>
      <c r="G7" s="915">
        <v>380</v>
      </c>
      <c r="H7" s="915">
        <v>132</v>
      </c>
      <c r="I7" s="915">
        <v>268</v>
      </c>
      <c r="J7" s="915">
        <v>176</v>
      </c>
      <c r="K7" s="915">
        <v>388</v>
      </c>
      <c r="L7" s="602"/>
    </row>
    <row r="8" spans="1:13" s="584" customFormat="1" ht="18" customHeight="1">
      <c r="A8" s="2217"/>
      <c r="B8" s="1215" t="s">
        <v>802</v>
      </c>
      <c r="C8" s="1216"/>
      <c r="D8" s="914">
        <v>218567</v>
      </c>
      <c r="E8" s="915">
        <v>91563</v>
      </c>
      <c r="F8" s="915">
        <v>24581</v>
      </c>
      <c r="G8" s="915">
        <v>44634</v>
      </c>
      <c r="H8" s="915">
        <v>1690</v>
      </c>
      <c r="I8" s="915">
        <v>2390</v>
      </c>
      <c r="J8" s="915">
        <v>1332</v>
      </c>
      <c r="K8" s="915">
        <v>5323</v>
      </c>
      <c r="L8" s="602"/>
    </row>
    <row r="9" spans="1:13" s="584" customFormat="1" ht="18" customHeight="1">
      <c r="A9" s="2217" t="s">
        <v>888</v>
      </c>
      <c r="B9" s="1215" t="s">
        <v>801</v>
      </c>
      <c r="C9" s="1216"/>
      <c r="D9" s="914">
        <v>3880</v>
      </c>
      <c r="E9" s="915">
        <v>254</v>
      </c>
      <c r="F9" s="915">
        <v>595</v>
      </c>
      <c r="G9" s="915">
        <v>304</v>
      </c>
      <c r="H9" s="915">
        <v>131</v>
      </c>
      <c r="I9" s="915">
        <v>225</v>
      </c>
      <c r="J9" s="915">
        <v>179</v>
      </c>
      <c r="K9" s="915">
        <v>365</v>
      </c>
      <c r="L9" s="602"/>
    </row>
    <row r="10" spans="1:13" s="584" customFormat="1" ht="18" customHeight="1">
      <c r="A10" s="2217"/>
      <c r="B10" s="1215" t="s">
        <v>802</v>
      </c>
      <c r="C10" s="1216"/>
      <c r="D10" s="914">
        <v>179949</v>
      </c>
      <c r="E10" s="915">
        <v>72248</v>
      </c>
      <c r="F10" s="915">
        <v>20975</v>
      </c>
      <c r="G10" s="915">
        <v>38325</v>
      </c>
      <c r="H10" s="915">
        <v>1756</v>
      </c>
      <c r="I10" s="915">
        <v>1728</v>
      </c>
      <c r="J10" s="915">
        <v>1302</v>
      </c>
      <c r="K10" s="915">
        <v>5022</v>
      </c>
      <c r="L10" s="602"/>
    </row>
    <row r="11" spans="1:13" s="626" customFormat="1" ht="18" customHeight="1">
      <c r="A11" s="2217" t="s">
        <v>889</v>
      </c>
      <c r="B11" s="1215" t="s">
        <v>801</v>
      </c>
      <c r="C11" s="1216"/>
      <c r="D11" s="914">
        <v>2253</v>
      </c>
      <c r="E11" s="915">
        <v>142</v>
      </c>
      <c r="F11" s="915">
        <v>357</v>
      </c>
      <c r="G11" s="915">
        <v>193</v>
      </c>
      <c r="H11" s="915">
        <v>40</v>
      </c>
      <c r="I11" s="915">
        <v>106</v>
      </c>
      <c r="J11" s="915">
        <v>81</v>
      </c>
      <c r="K11" s="915">
        <v>236</v>
      </c>
      <c r="L11" s="948"/>
    </row>
    <row r="12" spans="1:13" s="626" customFormat="1" ht="18" customHeight="1">
      <c r="A12" s="2217"/>
      <c r="B12" s="1215" t="s">
        <v>802</v>
      </c>
      <c r="C12" s="1216"/>
      <c r="D12" s="914">
        <v>53013</v>
      </c>
      <c r="E12" s="915">
        <v>21839</v>
      </c>
      <c r="F12" s="915">
        <v>6908</v>
      </c>
      <c r="G12" s="915">
        <v>4068</v>
      </c>
      <c r="H12" s="915">
        <v>378</v>
      </c>
      <c r="I12" s="915">
        <v>694</v>
      </c>
      <c r="J12" s="915">
        <v>545</v>
      </c>
      <c r="K12" s="915">
        <v>2297</v>
      </c>
    </row>
    <row r="13" spans="1:13" s="626" customFormat="1" ht="18" customHeight="1">
      <c r="A13" s="2218" t="s">
        <v>890</v>
      </c>
      <c r="B13" s="1217" t="s">
        <v>801</v>
      </c>
      <c r="C13" s="1218"/>
      <c r="D13" s="1219">
        <f>SUM(E13:K13)+SUM(D26:J26)</f>
        <v>2774</v>
      </c>
      <c r="E13" s="1220">
        <v>65</v>
      </c>
      <c r="F13" s="1220">
        <v>403</v>
      </c>
      <c r="G13" s="1220">
        <v>565</v>
      </c>
      <c r="H13" s="1220">
        <v>25</v>
      </c>
      <c r="I13" s="1220">
        <v>128</v>
      </c>
      <c r="J13" s="1220">
        <v>69</v>
      </c>
      <c r="K13" s="1220">
        <v>258</v>
      </c>
      <c r="L13" s="948"/>
    </row>
    <row r="14" spans="1:13" s="626" customFormat="1" ht="18" customHeight="1">
      <c r="A14" s="2218"/>
      <c r="B14" s="1217" t="s">
        <v>802</v>
      </c>
      <c r="C14" s="1218"/>
      <c r="D14" s="1219">
        <f>SUM(E14:K14)+SUM(D27:J27)</f>
        <v>83888</v>
      </c>
      <c r="E14" s="1220">
        <v>13833</v>
      </c>
      <c r="F14" s="1220">
        <v>6870</v>
      </c>
      <c r="G14" s="1220">
        <v>40679</v>
      </c>
      <c r="H14" s="1220">
        <v>237</v>
      </c>
      <c r="I14" s="1220">
        <v>836</v>
      </c>
      <c r="J14" s="1220">
        <v>488</v>
      </c>
      <c r="K14" s="1220">
        <v>2399</v>
      </c>
    </row>
    <row r="15" spans="1:13" s="584" customFormat="1" ht="3" customHeight="1" thickBot="1">
      <c r="A15" s="1221"/>
      <c r="B15" s="1221"/>
      <c r="C15" s="1222"/>
      <c r="D15" s="1223"/>
      <c r="E15" s="1223"/>
      <c r="F15" s="1223"/>
      <c r="G15" s="1223"/>
      <c r="H15" s="1223"/>
      <c r="I15" s="1223"/>
      <c r="J15" s="1223"/>
      <c r="K15" s="1223"/>
      <c r="L15" s="602"/>
    </row>
    <row r="16" spans="1:13" s="584" customFormat="1" ht="30" customHeight="1">
      <c r="A16" s="2216" t="s">
        <v>880</v>
      </c>
      <c r="B16" s="2216"/>
      <c r="C16" s="1208"/>
      <c r="D16" s="1224" t="s">
        <v>891</v>
      </c>
      <c r="E16" s="1225" t="s">
        <v>892</v>
      </c>
      <c r="F16" s="1224" t="s">
        <v>893</v>
      </c>
      <c r="G16" s="1226" t="s">
        <v>894</v>
      </c>
      <c r="H16" s="1226" t="s">
        <v>895</v>
      </c>
      <c r="I16" s="1225" t="s">
        <v>896</v>
      </c>
      <c r="J16" s="1227" t="s">
        <v>897</v>
      </c>
      <c r="K16" s="1228"/>
    </row>
    <row r="17" spans="1:13" s="584" customFormat="1" ht="3.95" customHeight="1">
      <c r="A17" s="1212"/>
      <c r="B17" s="1212"/>
      <c r="C17" s="1213"/>
      <c r="D17" s="1212"/>
      <c r="E17" s="1212"/>
      <c r="F17" s="1212"/>
      <c r="G17" s="1212"/>
      <c r="H17" s="1212"/>
      <c r="I17" s="1212"/>
      <c r="J17" s="1214"/>
      <c r="K17" s="1212"/>
      <c r="L17" s="602"/>
    </row>
    <row r="18" spans="1:13" s="584" customFormat="1" ht="18" customHeight="1">
      <c r="A18" s="2217" t="s">
        <v>887</v>
      </c>
      <c r="B18" s="1215" t="s">
        <v>801</v>
      </c>
      <c r="C18" s="1216"/>
      <c r="D18" s="1229">
        <v>355</v>
      </c>
      <c r="E18" s="1005">
        <v>282</v>
      </c>
      <c r="F18" s="1230">
        <v>368</v>
      </c>
      <c r="G18" s="1005">
        <v>217</v>
      </c>
      <c r="H18" s="1005">
        <v>251</v>
      </c>
      <c r="I18" s="1005">
        <v>198</v>
      </c>
      <c r="J18" s="1005">
        <v>401</v>
      </c>
      <c r="K18" s="1005"/>
      <c r="L18" s="614"/>
    </row>
    <row r="19" spans="1:13" s="584" customFormat="1" ht="18" customHeight="1">
      <c r="A19" s="2217"/>
      <c r="B19" s="1215" t="s">
        <v>802</v>
      </c>
      <c r="C19" s="1216"/>
      <c r="D19" s="1229">
        <v>16389</v>
      </c>
      <c r="E19" s="1005">
        <v>13083</v>
      </c>
      <c r="F19" s="1230">
        <v>11565</v>
      </c>
      <c r="G19" s="1005">
        <v>2756</v>
      </c>
      <c r="H19" s="1005">
        <v>3166</v>
      </c>
      <c r="I19" s="1005">
        <v>2992</v>
      </c>
      <c r="J19" s="1005">
        <v>1515</v>
      </c>
      <c r="K19" s="1005"/>
      <c r="L19" s="614"/>
    </row>
    <row r="20" spans="1:13" s="584" customFormat="1" ht="18" customHeight="1">
      <c r="A20" s="2217" t="s">
        <v>803</v>
      </c>
      <c r="B20" s="1215" t="s">
        <v>801</v>
      </c>
      <c r="C20" s="1216"/>
      <c r="D20" s="1229">
        <v>359</v>
      </c>
      <c r="E20" s="1005">
        <v>254</v>
      </c>
      <c r="F20" s="1230">
        <v>331</v>
      </c>
      <c r="G20" s="1005">
        <v>212</v>
      </c>
      <c r="H20" s="1005">
        <v>246</v>
      </c>
      <c r="I20" s="1005">
        <v>177</v>
      </c>
      <c r="J20" s="1005">
        <v>421</v>
      </c>
      <c r="K20" s="1005"/>
      <c r="L20" s="614"/>
    </row>
    <row r="21" spans="1:13" s="584" customFormat="1" ht="18" customHeight="1">
      <c r="A21" s="2217"/>
      <c r="B21" s="1215" t="s">
        <v>802</v>
      </c>
      <c r="C21" s="1216"/>
      <c r="D21" s="1229">
        <v>14190</v>
      </c>
      <c r="E21" s="1005">
        <v>11036</v>
      </c>
      <c r="F21" s="1230">
        <v>10778</v>
      </c>
      <c r="G21" s="1005">
        <v>2976</v>
      </c>
      <c r="H21" s="1005">
        <v>4011</v>
      </c>
      <c r="I21" s="1005">
        <v>2731</v>
      </c>
      <c r="J21" s="1005">
        <v>1332</v>
      </c>
      <c r="K21" s="1005"/>
      <c r="L21" s="614"/>
    </row>
    <row r="22" spans="1:13" s="584" customFormat="1" ht="18" customHeight="1">
      <c r="A22" s="2217" t="s">
        <v>888</v>
      </c>
      <c r="B22" s="1215" t="s">
        <v>801</v>
      </c>
      <c r="C22" s="1216"/>
      <c r="D22" s="1229">
        <v>331</v>
      </c>
      <c r="E22" s="1005">
        <v>248</v>
      </c>
      <c r="F22" s="1230">
        <v>266</v>
      </c>
      <c r="G22" s="1005">
        <v>203</v>
      </c>
      <c r="H22" s="1005">
        <v>236</v>
      </c>
      <c r="I22" s="1005">
        <v>166</v>
      </c>
      <c r="J22" s="1005">
        <v>377</v>
      </c>
      <c r="K22" s="1005"/>
      <c r="L22" s="614"/>
    </row>
    <row r="23" spans="1:13" s="584" customFormat="1" ht="18" customHeight="1">
      <c r="A23" s="2217"/>
      <c r="B23" s="1215" t="s">
        <v>802</v>
      </c>
      <c r="C23" s="1216"/>
      <c r="D23" s="1229">
        <v>12909</v>
      </c>
      <c r="E23" s="1005">
        <v>9397</v>
      </c>
      <c r="F23" s="1230">
        <v>7402</v>
      </c>
      <c r="G23" s="1005">
        <v>1902</v>
      </c>
      <c r="H23" s="1005">
        <v>3381</v>
      </c>
      <c r="I23" s="1005">
        <v>2234</v>
      </c>
      <c r="J23" s="1005">
        <v>1368</v>
      </c>
      <c r="K23" s="1005"/>
      <c r="L23" s="614"/>
    </row>
    <row r="24" spans="1:13" s="626" customFormat="1" ht="18" customHeight="1">
      <c r="A24" s="2217" t="s">
        <v>889</v>
      </c>
      <c r="B24" s="1215" t="s">
        <v>801</v>
      </c>
      <c r="C24" s="1216"/>
      <c r="D24" s="1229">
        <v>186</v>
      </c>
      <c r="E24" s="1005">
        <v>156</v>
      </c>
      <c r="F24" s="1230">
        <v>194</v>
      </c>
      <c r="G24" s="1005">
        <v>148</v>
      </c>
      <c r="H24" s="1005">
        <v>164</v>
      </c>
      <c r="I24" s="1005">
        <v>80</v>
      </c>
      <c r="J24" s="1005">
        <v>170</v>
      </c>
      <c r="K24" s="1231"/>
      <c r="L24" s="1232"/>
    </row>
    <row r="25" spans="1:13" s="626" customFormat="1" ht="18" customHeight="1">
      <c r="A25" s="2217"/>
      <c r="B25" s="1215" t="s">
        <v>802</v>
      </c>
      <c r="C25" s="1216"/>
      <c r="D25" s="1229">
        <v>4416</v>
      </c>
      <c r="E25" s="1005">
        <v>3990</v>
      </c>
      <c r="F25" s="1230">
        <v>3683</v>
      </c>
      <c r="G25" s="1005">
        <v>1196</v>
      </c>
      <c r="H25" s="1005">
        <v>1706</v>
      </c>
      <c r="I25" s="1005">
        <v>784</v>
      </c>
      <c r="J25" s="1005">
        <v>509</v>
      </c>
      <c r="K25" s="1231"/>
      <c r="L25" s="1232"/>
    </row>
    <row r="26" spans="1:13" s="626" customFormat="1" ht="18" customHeight="1">
      <c r="A26" s="2218" t="s">
        <v>890</v>
      </c>
      <c r="B26" s="1217" t="s">
        <v>801</v>
      </c>
      <c r="C26" s="1218"/>
      <c r="D26" s="1233">
        <v>234</v>
      </c>
      <c r="E26" s="1231">
        <v>178</v>
      </c>
      <c r="F26" s="1234">
        <v>219</v>
      </c>
      <c r="G26" s="1231">
        <v>127</v>
      </c>
      <c r="H26" s="1231">
        <v>170</v>
      </c>
      <c r="I26" s="1231">
        <v>100</v>
      </c>
      <c r="J26" s="1231">
        <v>233</v>
      </c>
      <c r="K26" s="1231"/>
      <c r="L26" s="1232"/>
    </row>
    <row r="27" spans="1:13" s="626" customFormat="1" ht="18" customHeight="1">
      <c r="A27" s="2218"/>
      <c r="B27" s="1217" t="s">
        <v>802</v>
      </c>
      <c r="C27" s="1218"/>
      <c r="D27" s="1233">
        <v>6137</v>
      </c>
      <c r="E27" s="1231">
        <v>4014</v>
      </c>
      <c r="F27" s="1234">
        <v>4028</v>
      </c>
      <c r="G27" s="1231">
        <v>982</v>
      </c>
      <c r="H27" s="1231">
        <v>1762</v>
      </c>
      <c r="I27" s="1231">
        <v>991</v>
      </c>
      <c r="J27" s="1231">
        <v>632</v>
      </c>
      <c r="K27" s="1231"/>
      <c r="L27" s="1232"/>
    </row>
    <row r="28" spans="1:13" s="584" customFormat="1" ht="3" customHeight="1" thickBot="1">
      <c r="A28" s="770"/>
      <c r="B28" s="770"/>
      <c r="C28" s="770"/>
      <c r="D28" s="769"/>
      <c r="E28" s="770"/>
      <c r="F28" s="770"/>
      <c r="G28" s="770"/>
      <c r="H28" s="770"/>
      <c r="I28" s="770"/>
      <c r="J28" s="770"/>
      <c r="K28" s="722"/>
      <c r="L28" s="614"/>
    </row>
    <row r="29" spans="1:13" ht="13.5" customHeight="1">
      <c r="A29" s="576" t="s">
        <v>898</v>
      </c>
      <c r="B29" s="570"/>
      <c r="C29" s="570"/>
      <c r="D29" s="570"/>
      <c r="E29" s="570"/>
      <c r="F29" s="570"/>
      <c r="G29" s="570"/>
      <c r="H29" s="570"/>
      <c r="I29" s="570"/>
      <c r="J29" s="570"/>
      <c r="K29" s="1044"/>
      <c r="L29" s="570"/>
      <c r="M29" s="571"/>
    </row>
    <row r="30" spans="1:13">
      <c r="A30" s="570"/>
      <c r="B30" s="570"/>
      <c r="C30" s="570"/>
      <c r="D30" s="1235"/>
      <c r="E30" s="570"/>
      <c r="F30" s="570"/>
      <c r="G30" s="570"/>
      <c r="H30" s="570"/>
      <c r="I30" s="570"/>
      <c r="J30" s="570"/>
      <c r="K30" s="570"/>
      <c r="L30" s="570"/>
      <c r="M30" s="571"/>
    </row>
    <row r="31" spans="1:13">
      <c r="A31" s="570"/>
      <c r="B31" s="570"/>
      <c r="C31" s="570"/>
      <c r="D31" s="1235"/>
      <c r="E31" s="570"/>
      <c r="F31" s="570"/>
      <c r="G31" s="570"/>
      <c r="H31" s="570"/>
      <c r="I31" s="570"/>
      <c r="J31" s="570"/>
      <c r="K31" s="570"/>
      <c r="L31" s="570"/>
      <c r="M31" s="571"/>
    </row>
    <row r="32" spans="1:13">
      <c r="A32" s="570"/>
      <c r="B32" s="570"/>
      <c r="C32" s="570"/>
      <c r="D32" s="1235"/>
      <c r="E32" s="570"/>
      <c r="F32" s="570"/>
      <c r="G32" s="570"/>
      <c r="H32" s="570"/>
      <c r="I32" s="570"/>
      <c r="J32" s="570"/>
      <c r="K32" s="570"/>
      <c r="L32" s="570"/>
      <c r="M32" s="571"/>
    </row>
    <row r="33" spans="1:13">
      <c r="A33" s="570"/>
      <c r="B33" s="570"/>
      <c r="C33" s="570"/>
      <c r="D33" s="1235"/>
      <c r="E33" s="570"/>
      <c r="F33" s="570"/>
      <c r="G33" s="570"/>
      <c r="H33" s="570"/>
      <c r="I33" s="570"/>
      <c r="J33" s="570"/>
      <c r="K33" s="570"/>
      <c r="L33" s="570"/>
      <c r="M33" s="571"/>
    </row>
    <row r="34" spans="1:13">
      <c r="A34" s="570"/>
      <c r="B34" s="570"/>
      <c r="C34" s="570"/>
      <c r="D34" s="1235"/>
      <c r="E34" s="570"/>
      <c r="F34" s="570"/>
      <c r="G34" s="570"/>
      <c r="H34" s="570"/>
      <c r="I34" s="570"/>
      <c r="J34" s="570"/>
      <c r="K34" s="570"/>
      <c r="L34" s="570"/>
      <c r="M34" s="571"/>
    </row>
    <row r="35" spans="1:13">
      <c r="A35" s="570"/>
      <c r="B35" s="570"/>
      <c r="C35" s="570"/>
      <c r="D35" s="1235"/>
      <c r="E35" s="570"/>
      <c r="F35" s="570"/>
      <c r="G35" s="570"/>
      <c r="H35" s="570"/>
      <c r="I35" s="570"/>
      <c r="J35" s="570"/>
      <c r="K35" s="570"/>
      <c r="L35" s="570"/>
      <c r="M35" s="571"/>
    </row>
    <row r="36" spans="1:13">
      <c r="A36" s="570"/>
      <c r="B36" s="570"/>
      <c r="C36" s="570"/>
      <c r="D36" s="1235"/>
      <c r="E36" s="570"/>
      <c r="F36" s="570"/>
      <c r="G36" s="570"/>
      <c r="H36" s="570"/>
      <c r="I36" s="570"/>
      <c r="J36" s="570"/>
      <c r="K36" s="570"/>
      <c r="L36" s="570"/>
      <c r="M36" s="571"/>
    </row>
    <row r="37" spans="1:13">
      <c r="A37" s="570"/>
      <c r="B37" s="570"/>
      <c r="C37" s="570"/>
      <c r="D37" s="1235"/>
      <c r="E37" s="570"/>
      <c r="F37" s="570"/>
      <c r="G37" s="570"/>
      <c r="H37" s="570"/>
      <c r="I37" s="570"/>
      <c r="J37" s="570"/>
      <c r="K37" s="570"/>
      <c r="L37" s="570"/>
      <c r="M37" s="571"/>
    </row>
    <row r="38" spans="1:13">
      <c r="A38" s="570"/>
      <c r="B38" s="570"/>
      <c r="C38" s="570"/>
      <c r="D38" s="1235"/>
      <c r="E38" s="570"/>
      <c r="F38" s="570"/>
      <c r="G38" s="570"/>
      <c r="H38" s="570"/>
      <c r="I38" s="570"/>
      <c r="J38" s="570"/>
      <c r="K38" s="570"/>
      <c r="L38" s="570"/>
      <c r="M38" s="571"/>
    </row>
    <row r="39" spans="1:13">
      <c r="A39" s="570"/>
      <c r="B39" s="570"/>
      <c r="C39" s="570"/>
      <c r="D39" s="1235"/>
      <c r="E39" s="570"/>
      <c r="F39" s="570"/>
      <c r="G39" s="570"/>
      <c r="H39" s="570"/>
      <c r="I39" s="570"/>
      <c r="J39" s="570"/>
      <c r="K39" s="570"/>
      <c r="L39" s="570"/>
      <c r="M39" s="571"/>
    </row>
    <row r="40" spans="1:13">
      <c r="A40" s="570"/>
      <c r="B40" s="570"/>
      <c r="C40" s="570"/>
      <c r="D40" s="1235"/>
      <c r="E40" s="570"/>
      <c r="F40" s="570"/>
      <c r="G40" s="570"/>
      <c r="H40" s="570"/>
      <c r="I40" s="570"/>
      <c r="J40" s="570"/>
      <c r="K40" s="570"/>
      <c r="L40" s="570"/>
      <c r="M40" s="571"/>
    </row>
    <row r="41" spans="1:13">
      <c r="A41" s="570"/>
      <c r="B41" s="570"/>
      <c r="C41" s="570"/>
      <c r="D41" s="1235"/>
      <c r="E41" s="570"/>
      <c r="F41" s="570"/>
      <c r="G41" s="570"/>
      <c r="H41" s="570"/>
      <c r="I41" s="570"/>
      <c r="J41" s="570"/>
      <c r="K41" s="570"/>
      <c r="L41" s="570"/>
      <c r="M41" s="571"/>
    </row>
    <row r="42" spans="1:13">
      <c r="A42" s="570"/>
      <c r="B42" s="570"/>
      <c r="C42" s="570"/>
      <c r="D42" s="1235"/>
      <c r="E42" s="570"/>
      <c r="F42" s="570"/>
      <c r="G42" s="570"/>
      <c r="H42" s="570"/>
      <c r="I42" s="570"/>
      <c r="J42" s="570"/>
      <c r="K42" s="570"/>
      <c r="L42" s="570"/>
      <c r="M42" s="571"/>
    </row>
    <row r="43" spans="1:13">
      <c r="A43" s="570"/>
      <c r="B43" s="570"/>
      <c r="C43" s="570"/>
      <c r="D43" s="1235"/>
      <c r="E43" s="570"/>
      <c r="F43" s="570"/>
      <c r="G43" s="570"/>
      <c r="H43" s="570"/>
      <c r="I43" s="570"/>
      <c r="J43" s="570"/>
      <c r="K43" s="570"/>
      <c r="L43" s="570"/>
      <c r="M43" s="571"/>
    </row>
    <row r="44" spans="1:13">
      <c r="A44" s="570"/>
      <c r="B44" s="570"/>
      <c r="C44" s="570"/>
      <c r="D44" s="1235"/>
      <c r="E44" s="570"/>
      <c r="F44" s="570"/>
      <c r="G44" s="570"/>
      <c r="H44" s="570"/>
      <c r="I44" s="570"/>
      <c r="J44" s="570"/>
      <c r="K44" s="570"/>
      <c r="L44" s="570"/>
      <c r="M44" s="571"/>
    </row>
    <row r="45" spans="1:13">
      <c r="A45" s="570"/>
      <c r="B45" s="570"/>
      <c r="C45" s="570"/>
      <c r="D45" s="1235"/>
      <c r="E45" s="570"/>
      <c r="F45" s="570"/>
      <c r="G45" s="570"/>
      <c r="H45" s="570"/>
      <c r="I45" s="570"/>
      <c r="J45" s="570"/>
      <c r="K45" s="570"/>
      <c r="L45" s="570"/>
      <c r="M45" s="571"/>
    </row>
    <row r="46" spans="1:13">
      <c r="A46" s="570"/>
      <c r="B46" s="570"/>
      <c r="C46" s="570"/>
      <c r="D46" s="1235"/>
      <c r="E46" s="570"/>
      <c r="F46" s="570"/>
      <c r="G46" s="570"/>
      <c r="H46" s="570"/>
      <c r="I46" s="570"/>
      <c r="J46" s="570"/>
      <c r="K46" s="570"/>
      <c r="L46" s="570"/>
      <c r="M46" s="571"/>
    </row>
    <row r="47" spans="1:13">
      <c r="A47" s="570"/>
      <c r="B47" s="570"/>
      <c r="C47" s="570"/>
      <c r="D47" s="1235"/>
      <c r="E47" s="570"/>
      <c r="F47" s="570"/>
      <c r="G47" s="570"/>
      <c r="H47" s="570"/>
      <c r="I47" s="570"/>
      <c r="J47" s="570"/>
      <c r="K47" s="570"/>
      <c r="L47" s="570"/>
      <c r="M47" s="571"/>
    </row>
  </sheetData>
  <mergeCells count="12">
    <mergeCell ref="A24:A25"/>
    <mergeCell ref="A26:A27"/>
    <mergeCell ref="A13:A14"/>
    <mergeCell ref="A16:B16"/>
    <mergeCell ref="A18:A19"/>
    <mergeCell ref="A20:A21"/>
    <mergeCell ref="A22:A23"/>
    <mergeCell ref="A3:B3"/>
    <mergeCell ref="A5:A6"/>
    <mergeCell ref="A7:A8"/>
    <mergeCell ref="A9:A10"/>
    <mergeCell ref="A11:A12"/>
  </mergeCells>
  <phoneticPr fontId="20"/>
  <conditionalFormatting sqref="D26:J27 D13:K14">
    <cfRule type="containsBlanks" dxfId="37" priority="3" stopIfTrue="1">
      <formula>LEN(TRIM(D13))=0</formula>
    </cfRule>
  </conditionalFormatting>
  <conditionalFormatting sqref="D11:K12">
    <cfRule type="containsBlanks" dxfId="36" priority="2" stopIfTrue="1">
      <formula>LEN(TRIM(D11))=0</formula>
    </cfRule>
  </conditionalFormatting>
  <conditionalFormatting sqref="D25:J25">
    <cfRule type="containsBlanks" dxfId="35" priority="1" stopIfTrue="1">
      <formula>LEN(TRIM(D25))=0</formula>
    </cfRule>
  </conditionalFormatting>
  <printOptions horizontalCentered="1"/>
  <pageMargins left="0.39370078740157483" right="0.39370078740157483" top="0.70866141732283472" bottom="0.78740157480314965" header="0.51181102362204722" footer="0.51181102362204722"/>
  <pageSetup paperSize="9" orientation="portrait" horizontalDpi="4294967293" r:id="rId1"/>
  <headerFooter alignWithMargins="0"/>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X24"/>
  <sheetViews>
    <sheetView zoomScaleNormal="100" zoomScaleSheetLayoutView="98" workbookViewId="0"/>
  </sheetViews>
  <sheetFormatPr defaultRowHeight="11.25"/>
  <cols>
    <col min="1" max="1" width="12.5" customWidth="1"/>
    <col min="2" max="2" width="9.6640625" customWidth="1"/>
    <col min="4" max="4" width="0.6640625" customWidth="1"/>
    <col min="5" max="8" width="9.33203125" hidden="1" customWidth="1"/>
    <col min="9" max="9" width="2.83203125" customWidth="1"/>
    <col min="10" max="10" width="10.6640625" customWidth="1"/>
    <col min="11" max="11" width="6.83203125" hidden="1" customWidth="1"/>
    <col min="12" max="15" width="9.33203125" hidden="1" customWidth="1"/>
    <col min="16" max="16" width="9.1640625" customWidth="1"/>
    <col min="17" max="17" width="9.1640625" hidden="1" customWidth="1"/>
    <col min="18" max="21" width="9.33203125" hidden="1" customWidth="1"/>
    <col min="22" max="22" width="3.83203125" customWidth="1"/>
    <col min="23" max="23" width="12.6640625" customWidth="1"/>
    <col min="24" max="24" width="0.5" customWidth="1"/>
    <col min="25" max="29" width="9.33203125" hidden="1" customWidth="1"/>
    <col min="30" max="30" width="11.6640625" customWidth="1"/>
    <col min="31" max="31" width="0.33203125" customWidth="1"/>
    <col min="32" max="36" width="9.33203125" hidden="1" customWidth="1"/>
    <col min="38" max="38" width="3" customWidth="1"/>
    <col min="39" max="43" width="9.33203125" hidden="1" customWidth="1"/>
    <col min="45" max="45" width="2.1640625" customWidth="1"/>
    <col min="46" max="50" width="9.33203125" hidden="1" customWidth="1"/>
  </cols>
  <sheetData>
    <row r="1" spans="1:50" ht="14.25">
      <c r="A1" s="4" t="s">
        <v>899</v>
      </c>
      <c r="B1" s="57"/>
      <c r="C1" s="57"/>
      <c r="D1" s="57"/>
      <c r="E1" s="57"/>
      <c r="F1" s="57"/>
      <c r="G1" s="57"/>
      <c r="H1" s="4"/>
      <c r="I1" s="4"/>
      <c r="J1" s="4"/>
      <c r="K1" s="4"/>
      <c r="L1" s="4"/>
      <c r="M1" s="4"/>
      <c r="N1" s="4"/>
      <c r="O1" s="4"/>
      <c r="P1" s="4"/>
      <c r="Q1" s="4"/>
      <c r="R1" s="4"/>
      <c r="S1" s="4"/>
    </row>
    <row r="3" spans="1:50" ht="2.25" customHeight="1" thickBot="1"/>
    <row r="4" spans="1:50">
      <c r="A4" s="2219" t="s">
        <v>900</v>
      </c>
      <c r="B4" s="2222" t="s">
        <v>755</v>
      </c>
      <c r="C4" s="2223"/>
      <c r="D4" s="2223"/>
      <c r="E4" s="2223"/>
      <c r="F4" s="2223"/>
      <c r="G4" s="2223"/>
      <c r="H4" s="2223"/>
      <c r="I4" s="2222" t="s">
        <v>901</v>
      </c>
      <c r="J4" s="2222"/>
      <c r="K4" s="2222"/>
      <c r="L4" s="2222"/>
      <c r="M4" s="2222"/>
      <c r="N4" s="2222"/>
      <c r="O4" s="2223"/>
      <c r="P4" s="2222" t="s">
        <v>902</v>
      </c>
      <c r="Q4" s="2222"/>
      <c r="R4" s="2222"/>
      <c r="S4" s="2222"/>
      <c r="T4" s="2222"/>
      <c r="U4" s="2222"/>
      <c r="V4" s="2223"/>
      <c r="W4" s="2222" t="s">
        <v>903</v>
      </c>
      <c r="X4" s="2222"/>
      <c r="Y4" s="2222"/>
      <c r="Z4" s="2222"/>
      <c r="AA4" s="2222"/>
      <c r="AB4" s="2222"/>
      <c r="AC4" s="2223"/>
      <c r="AD4" s="2222" t="s">
        <v>904</v>
      </c>
      <c r="AE4" s="2222"/>
      <c r="AF4" s="2222"/>
      <c r="AG4" s="2222"/>
      <c r="AH4" s="2222"/>
      <c r="AI4" s="2222"/>
      <c r="AJ4" s="2223"/>
      <c r="AK4" s="2230" t="s">
        <v>905</v>
      </c>
      <c r="AL4" s="2222"/>
      <c r="AM4" s="2222"/>
      <c r="AN4" s="2222"/>
      <c r="AO4" s="2222"/>
      <c r="AP4" s="2222"/>
      <c r="AQ4" s="2223"/>
      <c r="AR4" s="2230" t="s">
        <v>906</v>
      </c>
      <c r="AS4" s="2222"/>
      <c r="AT4" s="2222"/>
      <c r="AU4" s="2222"/>
      <c r="AV4" s="2222"/>
      <c r="AW4" s="2222"/>
      <c r="AX4" s="2231"/>
    </row>
    <row r="5" spans="1:50">
      <c r="A5" s="2220"/>
      <c r="B5" s="2224"/>
      <c r="C5" s="2225"/>
      <c r="D5" s="2225"/>
      <c r="E5" s="2225"/>
      <c r="F5" s="2225"/>
      <c r="G5" s="2225"/>
      <c r="H5" s="2225"/>
      <c r="I5" s="2225"/>
      <c r="J5" s="2225"/>
      <c r="K5" s="2225"/>
      <c r="L5" s="2225"/>
      <c r="M5" s="2225"/>
      <c r="N5" s="2225"/>
      <c r="O5" s="2225"/>
      <c r="P5" s="2225"/>
      <c r="Q5" s="2225"/>
      <c r="R5" s="2225"/>
      <c r="S5" s="2225"/>
      <c r="T5" s="2225"/>
      <c r="U5" s="2225"/>
      <c r="V5" s="2225"/>
      <c r="W5" s="2225"/>
      <c r="X5" s="2225"/>
      <c r="Y5" s="2225"/>
      <c r="Z5" s="2225"/>
      <c r="AA5" s="2225"/>
      <c r="AB5" s="2225"/>
      <c r="AC5" s="2225"/>
      <c r="AD5" s="2225"/>
      <c r="AE5" s="2225"/>
      <c r="AF5" s="2225"/>
      <c r="AG5" s="2225"/>
      <c r="AH5" s="2225"/>
      <c r="AI5" s="2225"/>
      <c r="AJ5" s="2225"/>
      <c r="AK5" s="2225"/>
      <c r="AL5" s="2225"/>
      <c r="AM5" s="2225"/>
      <c r="AN5" s="2225"/>
      <c r="AO5" s="2225"/>
      <c r="AP5" s="2225"/>
      <c r="AQ5" s="2225"/>
      <c r="AR5" s="2225"/>
      <c r="AS5" s="2225"/>
      <c r="AT5" s="2225"/>
      <c r="AU5" s="2225"/>
      <c r="AV5" s="2225"/>
      <c r="AW5" s="2225"/>
      <c r="AX5" s="2232"/>
    </row>
    <row r="6" spans="1:50" ht="12" thickBot="1">
      <c r="A6" s="2221"/>
      <c r="B6" s="2224"/>
      <c r="C6" s="2225"/>
      <c r="D6" s="2225"/>
      <c r="E6" s="2225"/>
      <c r="F6" s="2225"/>
      <c r="G6" s="2225"/>
      <c r="H6" s="2225"/>
      <c r="I6" s="2226"/>
      <c r="J6" s="2226"/>
      <c r="K6" s="2226"/>
      <c r="L6" s="2226"/>
      <c r="M6" s="2226"/>
      <c r="N6" s="2226"/>
      <c r="O6" s="2226"/>
      <c r="P6" s="2225"/>
      <c r="Q6" s="2225"/>
      <c r="R6" s="2225"/>
      <c r="S6" s="2225"/>
      <c r="T6" s="2225"/>
      <c r="U6" s="2225"/>
      <c r="V6" s="2225"/>
      <c r="W6" s="2225"/>
      <c r="X6" s="2225"/>
      <c r="Y6" s="2225"/>
      <c r="Z6" s="2225"/>
      <c r="AA6" s="2225"/>
      <c r="AB6" s="2225"/>
      <c r="AC6" s="2225"/>
      <c r="AD6" s="2225"/>
      <c r="AE6" s="2225"/>
      <c r="AF6" s="2225"/>
      <c r="AG6" s="2225"/>
      <c r="AH6" s="2225"/>
      <c r="AI6" s="2225"/>
      <c r="AJ6" s="2225"/>
      <c r="AK6" s="2225"/>
      <c r="AL6" s="2225"/>
      <c r="AM6" s="2225"/>
      <c r="AN6" s="2225"/>
      <c r="AO6" s="2225"/>
      <c r="AP6" s="2225"/>
      <c r="AQ6" s="2225"/>
      <c r="AR6" s="2225"/>
      <c r="AS6" s="2225"/>
      <c r="AT6" s="2225"/>
      <c r="AU6" s="2225"/>
      <c r="AV6" s="2225"/>
      <c r="AW6" s="2225"/>
      <c r="AX6" s="2232"/>
    </row>
    <row r="7" spans="1:50" ht="14.25" customHeight="1">
      <c r="A7" s="1237" t="s">
        <v>907</v>
      </c>
      <c r="B7" s="2227">
        <v>4479</v>
      </c>
      <c r="C7" s="2228"/>
      <c r="D7" s="2228"/>
      <c r="E7" s="2228"/>
      <c r="F7" s="2228"/>
      <c r="G7" s="2228"/>
      <c r="H7" s="2229"/>
      <c r="I7" s="2228">
        <v>24</v>
      </c>
      <c r="J7" s="2228"/>
      <c r="K7" s="2228"/>
      <c r="L7" s="2228"/>
      <c r="M7" s="2228"/>
      <c r="N7" s="2228"/>
      <c r="O7" s="2228"/>
      <c r="P7" s="2228">
        <v>2</v>
      </c>
      <c r="Q7" s="2228"/>
      <c r="R7" s="2228"/>
      <c r="S7" s="2228"/>
      <c r="T7" s="2228"/>
      <c r="U7" s="2228"/>
      <c r="V7" s="2228"/>
      <c r="W7" s="2228">
        <v>826</v>
      </c>
      <c r="X7" s="2228"/>
      <c r="Y7" s="2228"/>
      <c r="Z7" s="2228"/>
      <c r="AA7" s="2228"/>
      <c r="AB7" s="2228"/>
      <c r="AC7" s="2228"/>
      <c r="AD7" s="2228">
        <v>424</v>
      </c>
      <c r="AE7" s="2228"/>
      <c r="AF7" s="2228"/>
      <c r="AG7" s="2228"/>
      <c r="AH7" s="2228"/>
      <c r="AI7" s="2228"/>
      <c r="AJ7" s="2228"/>
      <c r="AK7" s="2233">
        <v>9</v>
      </c>
      <c r="AL7" s="2233"/>
      <c r="AM7" s="2233"/>
      <c r="AN7" s="2233"/>
      <c r="AO7" s="2233"/>
      <c r="AP7" s="2233"/>
      <c r="AQ7" s="2233"/>
      <c r="AR7" s="2228">
        <v>253</v>
      </c>
      <c r="AS7" s="2228"/>
      <c r="AT7" s="2228"/>
      <c r="AU7" s="2228"/>
      <c r="AV7" s="2228"/>
      <c r="AW7" s="2228"/>
      <c r="AX7" s="2228"/>
    </row>
    <row r="8" spans="1:50" ht="14.25" customHeight="1">
      <c r="A8" s="1237" t="s">
        <v>681</v>
      </c>
      <c r="B8" s="2227">
        <v>4351</v>
      </c>
      <c r="C8" s="2228"/>
      <c r="D8" s="2228"/>
      <c r="E8" s="2228"/>
      <c r="F8" s="2228"/>
      <c r="G8" s="2228"/>
      <c r="H8" s="2229"/>
      <c r="I8" s="2228">
        <v>33</v>
      </c>
      <c r="J8" s="2228"/>
      <c r="K8" s="2228"/>
      <c r="L8" s="2228"/>
      <c r="M8" s="2228"/>
      <c r="N8" s="2228"/>
      <c r="O8" s="2228"/>
      <c r="P8" s="2228">
        <v>2</v>
      </c>
      <c r="Q8" s="2228"/>
      <c r="R8" s="2228"/>
      <c r="S8" s="2228"/>
      <c r="T8" s="2228"/>
      <c r="U8" s="2228"/>
      <c r="V8" s="2228"/>
      <c r="W8" s="2228">
        <v>801</v>
      </c>
      <c r="X8" s="2228"/>
      <c r="Y8" s="2228"/>
      <c r="Z8" s="2228"/>
      <c r="AA8" s="2228"/>
      <c r="AB8" s="2228"/>
      <c r="AC8" s="2228"/>
      <c r="AD8" s="2228">
        <v>442</v>
      </c>
      <c r="AE8" s="2228"/>
      <c r="AF8" s="2228"/>
      <c r="AG8" s="2228"/>
      <c r="AH8" s="2228"/>
      <c r="AI8" s="2228"/>
      <c r="AJ8" s="2228"/>
      <c r="AK8" s="2233">
        <v>14</v>
      </c>
      <c r="AL8" s="2233"/>
      <c r="AM8" s="2233"/>
      <c r="AN8" s="2233"/>
      <c r="AO8" s="2233"/>
      <c r="AP8" s="2233"/>
      <c r="AQ8" s="2233"/>
      <c r="AR8" s="2228">
        <v>261</v>
      </c>
      <c r="AS8" s="2228"/>
      <c r="AT8" s="2228"/>
      <c r="AU8" s="2228"/>
      <c r="AV8" s="2228"/>
      <c r="AW8" s="2228"/>
      <c r="AX8" s="2228"/>
    </row>
    <row r="9" spans="1:50" ht="14.25" customHeight="1">
      <c r="A9" s="1237" t="s">
        <v>682</v>
      </c>
      <c r="B9" s="2227">
        <v>3880</v>
      </c>
      <c r="C9" s="2228"/>
      <c r="D9" s="2228"/>
      <c r="E9" s="2228"/>
      <c r="F9" s="2228"/>
      <c r="G9" s="2228"/>
      <c r="H9" s="2229"/>
      <c r="I9" s="2228">
        <v>14</v>
      </c>
      <c r="J9" s="2228"/>
      <c r="K9" s="2228"/>
      <c r="L9" s="2228"/>
      <c r="M9" s="2228"/>
      <c r="N9" s="2228"/>
      <c r="O9" s="2228"/>
      <c r="P9" s="2228">
        <v>2</v>
      </c>
      <c r="Q9" s="2228"/>
      <c r="R9" s="2228"/>
      <c r="S9" s="2228"/>
      <c r="T9" s="2228"/>
      <c r="U9" s="2228"/>
      <c r="V9" s="2228"/>
      <c r="W9" s="2228">
        <v>699</v>
      </c>
      <c r="X9" s="2228"/>
      <c r="Y9" s="2228"/>
      <c r="Z9" s="2228"/>
      <c r="AA9" s="2228"/>
      <c r="AB9" s="2228"/>
      <c r="AC9" s="2228"/>
      <c r="AD9" s="2228">
        <v>403</v>
      </c>
      <c r="AE9" s="2228"/>
      <c r="AF9" s="2228"/>
      <c r="AG9" s="2228"/>
      <c r="AH9" s="2228"/>
      <c r="AI9" s="2228"/>
      <c r="AJ9" s="2228"/>
      <c r="AK9" s="2233">
        <v>1</v>
      </c>
      <c r="AL9" s="2233"/>
      <c r="AM9" s="2233"/>
      <c r="AN9" s="2233"/>
      <c r="AO9" s="2233"/>
      <c r="AP9" s="2233"/>
      <c r="AQ9" s="2233"/>
      <c r="AR9" s="2228">
        <v>244</v>
      </c>
      <c r="AS9" s="2228"/>
      <c r="AT9" s="2228"/>
      <c r="AU9" s="2228"/>
      <c r="AV9" s="2228"/>
      <c r="AW9" s="2228"/>
      <c r="AX9" s="2228"/>
    </row>
    <row r="10" spans="1:50" ht="14.25" customHeight="1">
      <c r="A10" s="1237" t="s">
        <v>858</v>
      </c>
      <c r="B10" s="2227">
        <v>2253</v>
      </c>
      <c r="C10" s="2228"/>
      <c r="D10" s="2228"/>
      <c r="E10" s="2228"/>
      <c r="F10" s="2228"/>
      <c r="G10" s="2228"/>
      <c r="H10" s="2229"/>
      <c r="I10" s="2228">
        <v>5</v>
      </c>
      <c r="J10" s="2228"/>
      <c r="K10" s="2228"/>
      <c r="L10" s="2228"/>
      <c r="M10" s="2228"/>
      <c r="N10" s="2228"/>
      <c r="O10" s="2228"/>
      <c r="P10" s="2228">
        <v>0</v>
      </c>
      <c r="Q10" s="2228"/>
      <c r="R10" s="2228"/>
      <c r="S10" s="2228"/>
      <c r="T10" s="2228"/>
      <c r="U10" s="2228"/>
      <c r="V10" s="2228"/>
      <c r="W10" s="2228">
        <v>372</v>
      </c>
      <c r="X10" s="2228"/>
      <c r="Y10" s="2228"/>
      <c r="Z10" s="2228"/>
      <c r="AA10" s="2228"/>
      <c r="AB10" s="2228"/>
      <c r="AC10" s="2228"/>
      <c r="AD10" s="2228">
        <v>273</v>
      </c>
      <c r="AE10" s="2228"/>
      <c r="AF10" s="2228"/>
      <c r="AG10" s="2228"/>
      <c r="AH10" s="2228"/>
      <c r="AI10" s="2228"/>
      <c r="AJ10" s="2228"/>
      <c r="AK10" s="2233">
        <v>3</v>
      </c>
      <c r="AL10" s="2233"/>
      <c r="AM10" s="2233"/>
      <c r="AN10" s="2233"/>
      <c r="AO10" s="2233"/>
      <c r="AP10" s="2233"/>
      <c r="AQ10" s="2233"/>
      <c r="AR10" s="2228">
        <v>159</v>
      </c>
      <c r="AS10" s="2228"/>
      <c r="AT10" s="2228"/>
      <c r="AU10" s="2228"/>
      <c r="AV10" s="2228"/>
      <c r="AW10" s="2228"/>
      <c r="AX10" s="2228"/>
    </row>
    <row r="11" spans="1:50" ht="14.25" customHeight="1" thickBot="1">
      <c r="A11" s="1240" t="s">
        <v>859</v>
      </c>
      <c r="B11" s="2242">
        <v>2774</v>
      </c>
      <c r="C11" s="2243"/>
      <c r="D11" s="2243"/>
      <c r="E11" s="2243"/>
      <c r="F11" s="2243"/>
      <c r="G11" s="2243"/>
      <c r="H11" s="2244"/>
      <c r="I11" s="2234">
        <v>0</v>
      </c>
      <c r="J11" s="2234"/>
      <c r="K11" s="2234"/>
      <c r="L11" s="2234"/>
      <c r="M11" s="2234"/>
      <c r="N11" s="2234"/>
      <c r="O11" s="2234"/>
      <c r="P11" s="2234">
        <v>1</v>
      </c>
      <c r="Q11" s="2234"/>
      <c r="R11" s="2234"/>
      <c r="S11" s="2234"/>
      <c r="T11" s="2234"/>
      <c r="U11" s="2234"/>
      <c r="V11" s="2234"/>
      <c r="W11" s="2234">
        <v>436</v>
      </c>
      <c r="X11" s="2234"/>
      <c r="Y11" s="2234"/>
      <c r="Z11" s="2234"/>
      <c r="AA11" s="2234"/>
      <c r="AB11" s="2234"/>
      <c r="AC11" s="2234"/>
      <c r="AD11" s="2234">
        <v>246</v>
      </c>
      <c r="AE11" s="2234"/>
      <c r="AF11" s="2234"/>
      <c r="AG11" s="2234"/>
      <c r="AH11" s="2234"/>
      <c r="AI11" s="2234"/>
      <c r="AJ11" s="2234"/>
      <c r="AK11" s="2235">
        <v>0</v>
      </c>
      <c r="AL11" s="2235"/>
      <c r="AM11" s="2235"/>
      <c r="AN11" s="2235"/>
      <c r="AO11" s="2235"/>
      <c r="AP11" s="2235"/>
      <c r="AQ11" s="2235"/>
      <c r="AR11" s="2234">
        <v>147</v>
      </c>
      <c r="AS11" s="2234"/>
      <c r="AT11" s="2234"/>
      <c r="AU11" s="2234"/>
      <c r="AV11" s="2234"/>
      <c r="AW11" s="2234"/>
      <c r="AX11" s="2234"/>
    </row>
    <row r="12" spans="1:50">
      <c r="A12" s="2236" t="s">
        <v>900</v>
      </c>
      <c r="B12" s="2238" t="s">
        <v>908</v>
      </c>
      <c r="C12" s="2241" t="s">
        <v>909</v>
      </c>
      <c r="D12" s="2240"/>
      <c r="E12" s="2240"/>
      <c r="F12" s="2240"/>
      <c r="G12" s="2240"/>
      <c r="H12" s="2240"/>
      <c r="I12" s="2222" t="s">
        <v>910</v>
      </c>
      <c r="J12" s="2222"/>
      <c r="K12" s="2222"/>
      <c r="L12" s="2222"/>
      <c r="M12" s="2222"/>
      <c r="N12" s="2222"/>
      <c r="O12" s="2223"/>
      <c r="P12" s="2230" t="s">
        <v>911</v>
      </c>
      <c r="Q12" s="2222"/>
      <c r="R12" s="2222"/>
      <c r="S12" s="2222"/>
      <c r="T12" s="2222"/>
      <c r="U12" s="2222"/>
      <c r="V12" s="2223"/>
      <c r="W12" s="2230" t="s">
        <v>912</v>
      </c>
      <c r="X12" s="2222"/>
      <c r="Y12" s="2222"/>
      <c r="Z12" s="2222"/>
      <c r="AA12" s="2222"/>
      <c r="AB12" s="2222"/>
      <c r="AC12" s="2223"/>
      <c r="AD12" s="2230" t="s">
        <v>913</v>
      </c>
      <c r="AE12" s="2222"/>
      <c r="AF12" s="2222"/>
      <c r="AG12" s="2222"/>
      <c r="AH12" s="2222"/>
      <c r="AI12" s="2222"/>
      <c r="AJ12" s="2223"/>
      <c r="AK12" s="2230" t="s">
        <v>914</v>
      </c>
      <c r="AL12" s="2222"/>
      <c r="AM12" s="2222"/>
      <c r="AN12" s="2222"/>
      <c r="AO12" s="2222"/>
      <c r="AP12" s="2222"/>
      <c r="AQ12" s="2223"/>
      <c r="AR12" s="2230" t="s">
        <v>915</v>
      </c>
      <c r="AS12" s="2222"/>
      <c r="AT12" s="2222"/>
      <c r="AU12" s="2222"/>
      <c r="AV12" s="2222"/>
      <c r="AW12" s="2222"/>
      <c r="AX12" s="2231"/>
    </row>
    <row r="13" spans="1:50">
      <c r="A13" s="2236"/>
      <c r="B13" s="2239"/>
      <c r="C13" s="2225"/>
      <c r="D13" s="2225"/>
      <c r="E13" s="2225"/>
      <c r="F13" s="2225"/>
      <c r="G13" s="2225"/>
      <c r="H13" s="2225"/>
      <c r="I13" s="2225"/>
      <c r="J13" s="2225"/>
      <c r="K13" s="2225"/>
      <c r="L13" s="2225"/>
      <c r="M13" s="2225"/>
      <c r="N13" s="2225"/>
      <c r="O13" s="2225"/>
      <c r="P13" s="2225"/>
      <c r="Q13" s="2225"/>
      <c r="R13" s="2225"/>
      <c r="S13" s="2225"/>
      <c r="T13" s="2225"/>
      <c r="U13" s="2225"/>
      <c r="V13" s="2225"/>
      <c r="W13" s="2225"/>
      <c r="X13" s="2225"/>
      <c r="Y13" s="2225"/>
      <c r="Z13" s="2225"/>
      <c r="AA13" s="2225"/>
      <c r="AB13" s="2225"/>
      <c r="AC13" s="2225"/>
      <c r="AD13" s="2225"/>
      <c r="AE13" s="2225"/>
      <c r="AF13" s="2225"/>
      <c r="AG13" s="2225"/>
      <c r="AH13" s="2225"/>
      <c r="AI13" s="2225"/>
      <c r="AJ13" s="2225"/>
      <c r="AK13" s="2225"/>
      <c r="AL13" s="2225"/>
      <c r="AM13" s="2225"/>
      <c r="AN13" s="2225"/>
      <c r="AO13" s="2225"/>
      <c r="AP13" s="2225"/>
      <c r="AQ13" s="2225"/>
      <c r="AR13" s="2225"/>
      <c r="AS13" s="2225"/>
      <c r="AT13" s="2225"/>
      <c r="AU13" s="2225"/>
      <c r="AV13" s="2225"/>
      <c r="AW13" s="2225"/>
      <c r="AX13" s="2232"/>
    </row>
    <row r="14" spans="1:50">
      <c r="A14" s="2237"/>
      <c r="B14" s="2240"/>
      <c r="C14" s="2225"/>
      <c r="D14" s="2225"/>
      <c r="E14" s="2225"/>
      <c r="F14" s="2225"/>
      <c r="G14" s="2225"/>
      <c r="H14" s="2225"/>
      <c r="I14" s="2225"/>
      <c r="J14" s="2225"/>
      <c r="K14" s="2225"/>
      <c r="L14" s="2225"/>
      <c r="M14" s="2225"/>
      <c r="N14" s="2225"/>
      <c r="O14" s="2225"/>
      <c r="P14" s="2225"/>
      <c r="Q14" s="2225"/>
      <c r="R14" s="2225"/>
      <c r="S14" s="2225"/>
      <c r="T14" s="2225"/>
      <c r="U14" s="2225"/>
      <c r="V14" s="2225"/>
      <c r="W14" s="2225"/>
      <c r="X14" s="2225"/>
      <c r="Y14" s="2225"/>
      <c r="Z14" s="2225"/>
      <c r="AA14" s="2225"/>
      <c r="AB14" s="2225"/>
      <c r="AC14" s="2225"/>
      <c r="AD14" s="2225"/>
      <c r="AE14" s="2225"/>
      <c r="AF14" s="2225"/>
      <c r="AG14" s="2225"/>
      <c r="AH14" s="2225"/>
      <c r="AI14" s="2225"/>
      <c r="AJ14" s="2225"/>
      <c r="AK14" s="2225"/>
      <c r="AL14" s="2225"/>
      <c r="AM14" s="2225"/>
      <c r="AN14" s="2225"/>
      <c r="AO14" s="2225"/>
      <c r="AP14" s="2225"/>
      <c r="AQ14" s="2225"/>
      <c r="AR14" s="2225"/>
      <c r="AS14" s="2225"/>
      <c r="AT14" s="2225"/>
      <c r="AU14" s="2225"/>
      <c r="AV14" s="2225"/>
      <c r="AW14" s="2225"/>
      <c r="AX14" s="2232"/>
    </row>
    <row r="15" spans="1:50" ht="14.25" customHeight="1">
      <c r="A15" s="1237" t="s">
        <v>907</v>
      </c>
      <c r="B15" s="1243">
        <v>299</v>
      </c>
      <c r="C15" s="1238">
        <v>281</v>
      </c>
      <c r="D15" s="1238"/>
      <c r="E15" s="1238"/>
      <c r="F15" s="1238"/>
      <c r="G15" s="1238"/>
      <c r="H15" s="1239"/>
      <c r="I15" s="2228">
        <v>214</v>
      </c>
      <c r="J15" s="2228"/>
      <c r="K15" s="2228"/>
      <c r="L15" s="2228"/>
      <c r="M15" s="2228"/>
      <c r="N15" s="2228"/>
      <c r="O15" s="2228"/>
      <c r="P15" s="2228">
        <v>103</v>
      </c>
      <c r="Q15" s="2228"/>
      <c r="R15" s="2228"/>
      <c r="S15" s="2228"/>
      <c r="T15" s="2228"/>
      <c r="U15" s="2228"/>
      <c r="V15" s="2228"/>
      <c r="W15" s="2228">
        <v>900</v>
      </c>
      <c r="X15" s="2228"/>
      <c r="Y15" s="2228"/>
      <c r="Z15" s="2228"/>
      <c r="AA15" s="2228"/>
      <c r="AB15" s="2228"/>
      <c r="AC15" s="2228"/>
      <c r="AD15" s="2228">
        <v>81</v>
      </c>
      <c r="AE15" s="2228"/>
      <c r="AF15" s="2228"/>
      <c r="AG15" s="2228"/>
      <c r="AH15" s="2228"/>
      <c r="AI15" s="2228"/>
      <c r="AJ15" s="2228"/>
      <c r="AK15" s="2233">
        <v>139</v>
      </c>
      <c r="AL15" s="2233"/>
      <c r="AM15" s="2233"/>
      <c r="AN15" s="2233"/>
      <c r="AO15" s="2233"/>
      <c r="AP15" s="2233"/>
      <c r="AQ15" s="2233"/>
      <c r="AR15" s="2228">
        <v>924</v>
      </c>
      <c r="AS15" s="2228"/>
      <c r="AT15" s="2228"/>
      <c r="AU15" s="2228"/>
      <c r="AV15" s="2228"/>
      <c r="AW15" s="2228"/>
      <c r="AX15" s="2228"/>
    </row>
    <row r="16" spans="1:50" ht="14.25" customHeight="1">
      <c r="A16" s="1237" t="s">
        <v>681</v>
      </c>
      <c r="B16" s="1243">
        <v>265</v>
      </c>
      <c r="C16" s="1238">
        <v>276</v>
      </c>
      <c r="D16" s="1238"/>
      <c r="E16" s="1238"/>
      <c r="F16" s="1238"/>
      <c r="G16" s="1238"/>
      <c r="H16" s="1239"/>
      <c r="I16" s="2228">
        <v>212</v>
      </c>
      <c r="J16" s="2228"/>
      <c r="K16" s="2228"/>
      <c r="L16" s="2228"/>
      <c r="M16" s="2228"/>
      <c r="N16" s="2228"/>
      <c r="O16" s="2228"/>
      <c r="P16" s="2228">
        <v>70</v>
      </c>
      <c r="Q16" s="2228"/>
      <c r="R16" s="2228"/>
      <c r="S16" s="2228"/>
      <c r="T16" s="2228"/>
      <c r="U16" s="2228"/>
      <c r="V16" s="2228"/>
      <c r="W16" s="2228">
        <v>822</v>
      </c>
      <c r="X16" s="2228"/>
      <c r="Y16" s="2228"/>
      <c r="Z16" s="2228"/>
      <c r="AA16" s="2228"/>
      <c r="AB16" s="2228"/>
      <c r="AC16" s="2228"/>
      <c r="AD16" s="2228">
        <v>86</v>
      </c>
      <c r="AE16" s="2228"/>
      <c r="AF16" s="2228"/>
      <c r="AG16" s="2228"/>
      <c r="AH16" s="2228"/>
      <c r="AI16" s="2228"/>
      <c r="AJ16" s="2228"/>
      <c r="AK16" s="2233">
        <v>90</v>
      </c>
      <c r="AL16" s="2233"/>
      <c r="AM16" s="2233"/>
      <c r="AN16" s="2233"/>
      <c r="AO16" s="2233"/>
      <c r="AP16" s="2233"/>
      <c r="AQ16" s="2233"/>
      <c r="AR16" s="2228">
        <v>977</v>
      </c>
      <c r="AS16" s="2228"/>
      <c r="AT16" s="2228"/>
      <c r="AU16" s="2228"/>
      <c r="AV16" s="2228"/>
      <c r="AW16" s="2228"/>
      <c r="AX16" s="2228"/>
    </row>
    <row r="17" spans="1:50" ht="14.25" customHeight="1">
      <c r="A17" s="1237" t="s">
        <v>682</v>
      </c>
      <c r="B17" s="1243">
        <v>266</v>
      </c>
      <c r="C17" s="1238">
        <v>275</v>
      </c>
      <c r="D17" s="1238"/>
      <c r="E17" s="1238"/>
      <c r="F17" s="1238"/>
      <c r="G17" s="1238"/>
      <c r="H17" s="1239"/>
      <c r="I17" s="2228">
        <v>144</v>
      </c>
      <c r="J17" s="2228"/>
      <c r="K17" s="2228"/>
      <c r="L17" s="2228"/>
      <c r="M17" s="2228"/>
      <c r="N17" s="2228"/>
      <c r="O17" s="2228"/>
      <c r="P17" s="2228">
        <v>61</v>
      </c>
      <c r="Q17" s="2228"/>
      <c r="R17" s="2228"/>
      <c r="S17" s="2228"/>
      <c r="T17" s="2228"/>
      <c r="U17" s="2228"/>
      <c r="V17" s="2228"/>
      <c r="W17" s="2228">
        <v>804</v>
      </c>
      <c r="X17" s="2228"/>
      <c r="Y17" s="2228"/>
      <c r="Z17" s="2228"/>
      <c r="AA17" s="2228"/>
      <c r="AB17" s="2228"/>
      <c r="AC17" s="2228"/>
      <c r="AD17" s="2228">
        <v>72</v>
      </c>
      <c r="AE17" s="2228"/>
      <c r="AF17" s="2228"/>
      <c r="AG17" s="2228"/>
      <c r="AH17" s="2228"/>
      <c r="AI17" s="2228"/>
      <c r="AJ17" s="2228"/>
      <c r="AK17" s="2233">
        <v>61</v>
      </c>
      <c r="AL17" s="2233"/>
      <c r="AM17" s="2233"/>
      <c r="AN17" s="2233"/>
      <c r="AO17" s="2233"/>
      <c r="AP17" s="2233"/>
      <c r="AQ17" s="2233"/>
      <c r="AR17" s="2228">
        <v>834</v>
      </c>
      <c r="AS17" s="2228"/>
      <c r="AT17" s="2228"/>
      <c r="AU17" s="2228"/>
      <c r="AV17" s="2228"/>
      <c r="AW17" s="2228"/>
      <c r="AX17" s="2228"/>
    </row>
    <row r="18" spans="1:50" ht="14.25" customHeight="1">
      <c r="A18" s="1237" t="s">
        <v>858</v>
      </c>
      <c r="B18" s="1243">
        <v>210</v>
      </c>
      <c r="C18" s="1238">
        <v>204</v>
      </c>
      <c r="D18" s="1238"/>
      <c r="E18" s="1238"/>
      <c r="F18" s="1238"/>
      <c r="G18" s="1238"/>
      <c r="H18" s="1239"/>
      <c r="I18" s="2228">
        <v>66</v>
      </c>
      <c r="J18" s="2228"/>
      <c r="K18" s="2228"/>
      <c r="L18" s="2228"/>
      <c r="M18" s="2228"/>
      <c r="N18" s="2228"/>
      <c r="O18" s="2228"/>
      <c r="P18" s="2228">
        <v>26</v>
      </c>
      <c r="Q18" s="2228"/>
      <c r="R18" s="2228"/>
      <c r="S18" s="2228"/>
      <c r="T18" s="2228"/>
      <c r="U18" s="2228"/>
      <c r="V18" s="2228"/>
      <c r="W18" s="2228">
        <v>382</v>
      </c>
      <c r="X18" s="2228"/>
      <c r="Y18" s="2228"/>
      <c r="Z18" s="2228"/>
      <c r="AA18" s="2228"/>
      <c r="AB18" s="2228"/>
      <c r="AC18" s="2228"/>
      <c r="AD18" s="2228">
        <v>31</v>
      </c>
      <c r="AE18" s="2228"/>
      <c r="AF18" s="2228"/>
      <c r="AG18" s="2228"/>
      <c r="AH18" s="2228"/>
      <c r="AI18" s="2228"/>
      <c r="AJ18" s="2228"/>
      <c r="AK18" s="2233">
        <v>77</v>
      </c>
      <c r="AL18" s="2233"/>
      <c r="AM18" s="2233"/>
      <c r="AN18" s="2233"/>
      <c r="AO18" s="2233"/>
      <c r="AP18" s="2233"/>
      <c r="AQ18" s="2233"/>
      <c r="AR18" s="2228">
        <v>445</v>
      </c>
      <c r="AS18" s="2228"/>
      <c r="AT18" s="2228"/>
      <c r="AU18" s="2228"/>
      <c r="AV18" s="2228"/>
      <c r="AW18" s="2228"/>
      <c r="AX18" s="2228"/>
    </row>
    <row r="19" spans="1:50" ht="14.25" customHeight="1" thickBot="1">
      <c r="A19" s="1240" t="s">
        <v>859</v>
      </c>
      <c r="B19" s="1244">
        <v>206</v>
      </c>
      <c r="C19" s="1241">
        <v>213</v>
      </c>
      <c r="D19" s="1241"/>
      <c r="E19" s="1241"/>
      <c r="F19" s="1241"/>
      <c r="G19" s="1241"/>
      <c r="H19" s="1242"/>
      <c r="I19" s="2243">
        <v>104</v>
      </c>
      <c r="J19" s="2243"/>
      <c r="K19" s="2243"/>
      <c r="L19" s="2243"/>
      <c r="M19" s="2243"/>
      <c r="N19" s="2243"/>
      <c r="O19" s="2243"/>
      <c r="P19" s="2243">
        <v>22</v>
      </c>
      <c r="Q19" s="2243"/>
      <c r="R19" s="2243"/>
      <c r="S19" s="2243"/>
      <c r="T19" s="2243"/>
      <c r="U19" s="2243"/>
      <c r="V19" s="2243"/>
      <c r="W19" s="2243">
        <v>429</v>
      </c>
      <c r="X19" s="2243"/>
      <c r="Y19" s="2243"/>
      <c r="Z19" s="2243"/>
      <c r="AA19" s="2243"/>
      <c r="AB19" s="2243"/>
      <c r="AC19" s="2243"/>
      <c r="AD19" s="2243">
        <v>31</v>
      </c>
      <c r="AE19" s="2243"/>
      <c r="AF19" s="2243"/>
      <c r="AG19" s="2243"/>
      <c r="AH19" s="2243"/>
      <c r="AI19" s="2243"/>
      <c r="AJ19" s="2243"/>
      <c r="AK19" s="2245">
        <v>54</v>
      </c>
      <c r="AL19" s="2245"/>
      <c r="AM19" s="2245"/>
      <c r="AN19" s="2245"/>
      <c r="AO19" s="2245"/>
      <c r="AP19" s="2245"/>
      <c r="AQ19" s="2245"/>
      <c r="AR19" s="2243">
        <f>B11-I11-P11-W11-AD11-AK11-AR11-B19-C19-I19-P19-W19-AD19-AK19</f>
        <v>885</v>
      </c>
      <c r="AS19" s="2243"/>
      <c r="AT19" s="2243"/>
      <c r="AU19" s="2243"/>
      <c r="AV19" s="2243"/>
      <c r="AW19" s="2243"/>
      <c r="AX19" s="2243"/>
    </row>
    <row r="20" spans="1:50">
      <c r="A20" s="506" t="s">
        <v>916</v>
      </c>
    </row>
    <row r="24" spans="1:50">
      <c r="W24" s="1245"/>
    </row>
  </sheetData>
  <mergeCells count="82">
    <mergeCell ref="AR19:AX19"/>
    <mergeCell ref="I19:O19"/>
    <mergeCell ref="P19:V19"/>
    <mergeCell ref="W19:AC19"/>
    <mergeCell ref="AD19:AJ19"/>
    <mergeCell ref="AK19:AQ19"/>
    <mergeCell ref="AR17:AX17"/>
    <mergeCell ref="I18:O18"/>
    <mergeCell ref="P18:V18"/>
    <mergeCell ref="W18:AC18"/>
    <mergeCell ref="AD18:AJ18"/>
    <mergeCell ref="AK18:AQ18"/>
    <mergeCell ref="AR18:AX18"/>
    <mergeCell ref="I17:O17"/>
    <mergeCell ref="P17:V17"/>
    <mergeCell ref="W17:AC17"/>
    <mergeCell ref="AD17:AJ17"/>
    <mergeCell ref="AK17:AQ17"/>
    <mergeCell ref="AR15:AX15"/>
    <mergeCell ref="I16:O16"/>
    <mergeCell ref="P16:V16"/>
    <mergeCell ref="W16:AC16"/>
    <mergeCell ref="AD16:AJ16"/>
    <mergeCell ref="AK16:AQ16"/>
    <mergeCell ref="AR16:AX16"/>
    <mergeCell ref="I15:O15"/>
    <mergeCell ref="P15:V15"/>
    <mergeCell ref="W15:AC15"/>
    <mergeCell ref="AD15:AJ15"/>
    <mergeCell ref="AK15:AQ15"/>
    <mergeCell ref="AK11:AQ11"/>
    <mergeCell ref="AR11:AX11"/>
    <mergeCell ref="B10:H10"/>
    <mergeCell ref="I10:O10"/>
    <mergeCell ref="A12:A14"/>
    <mergeCell ref="B12:B14"/>
    <mergeCell ref="C12:H14"/>
    <mergeCell ref="I12:O14"/>
    <mergeCell ref="P12:V14"/>
    <mergeCell ref="W12:AC14"/>
    <mergeCell ref="AD12:AJ14"/>
    <mergeCell ref="AK12:AQ14"/>
    <mergeCell ref="AR12:AX14"/>
    <mergeCell ref="B11:H11"/>
    <mergeCell ref="I11:O11"/>
    <mergeCell ref="P11:V11"/>
    <mergeCell ref="W11:AC11"/>
    <mergeCell ref="AD11:AJ11"/>
    <mergeCell ref="P10:V10"/>
    <mergeCell ref="W10:AC10"/>
    <mergeCell ref="AD10:AJ10"/>
    <mergeCell ref="AD8:AJ8"/>
    <mergeCell ref="AK10:AQ10"/>
    <mergeCell ref="AR8:AX8"/>
    <mergeCell ref="P9:V9"/>
    <mergeCell ref="W9:AC9"/>
    <mergeCell ref="AD9:AJ9"/>
    <mergeCell ref="AR10:AX10"/>
    <mergeCell ref="AK9:AQ9"/>
    <mergeCell ref="AR9:AX9"/>
    <mergeCell ref="AK8:AQ8"/>
    <mergeCell ref="B9:H9"/>
    <mergeCell ref="I9:O9"/>
    <mergeCell ref="AD4:AJ6"/>
    <mergeCell ref="AK4:AQ6"/>
    <mergeCell ref="AR4:AX6"/>
    <mergeCell ref="B7:H7"/>
    <mergeCell ref="I7:O7"/>
    <mergeCell ref="P7:V7"/>
    <mergeCell ref="W7:AC7"/>
    <mergeCell ref="AD7:AJ7"/>
    <mergeCell ref="AK7:AQ7"/>
    <mergeCell ref="AR7:AX7"/>
    <mergeCell ref="B8:H8"/>
    <mergeCell ref="I8:O8"/>
    <mergeCell ref="P8:V8"/>
    <mergeCell ref="W8:AC8"/>
    <mergeCell ref="A4:A6"/>
    <mergeCell ref="B4:H6"/>
    <mergeCell ref="I4:O6"/>
    <mergeCell ref="P4:V6"/>
    <mergeCell ref="W4:AC6"/>
  </mergeCells>
  <phoneticPr fontId="20"/>
  <pageMargins left="0.7" right="0.7" top="0.75" bottom="0.75" header="0.3" footer="0.3"/>
  <pageSetup paperSize="9" orientation="portrait"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1"/>
  <sheetViews>
    <sheetView zoomScaleNormal="100" zoomScaleSheetLayoutView="100" workbookViewId="0"/>
  </sheetViews>
  <sheetFormatPr defaultRowHeight="13.5"/>
  <cols>
    <col min="1" max="1" width="8.33203125" style="1200" customWidth="1"/>
    <col min="2" max="2" width="5.5" style="1200" customWidth="1"/>
    <col min="3" max="3" width="10.33203125" style="1236" customWidth="1"/>
    <col min="4" max="9" width="9.5" style="1236" customWidth="1"/>
    <col min="10" max="11" width="9.5" style="1247" customWidth="1"/>
    <col min="12" max="15" width="9.5" style="1236" customWidth="1"/>
    <col min="16" max="16384" width="9.33203125" style="1200"/>
  </cols>
  <sheetData>
    <row r="1" spans="1:17" s="570" customFormat="1" ht="18" customHeight="1">
      <c r="A1" s="773" t="s">
        <v>917</v>
      </c>
      <c r="C1" s="571"/>
      <c r="D1" s="571"/>
      <c r="E1" s="571"/>
      <c r="F1" s="571"/>
      <c r="G1" s="571"/>
      <c r="H1" s="571"/>
      <c r="I1" s="569"/>
      <c r="J1" s="1246"/>
      <c r="K1" s="1247"/>
      <c r="L1" s="571"/>
      <c r="M1" s="571"/>
      <c r="N1" s="571"/>
      <c r="O1" s="571"/>
    </row>
    <row r="2" spans="1:17" s="570" customFormat="1" ht="6" customHeight="1">
      <c r="C2" s="572"/>
      <c r="D2" s="572"/>
      <c r="E2" s="572"/>
      <c r="F2" s="572"/>
      <c r="G2" s="572"/>
      <c r="H2" s="572"/>
      <c r="I2" s="571"/>
      <c r="J2" s="1247"/>
      <c r="K2" s="1247"/>
      <c r="L2" s="571"/>
      <c r="M2" s="571"/>
      <c r="N2" s="571"/>
      <c r="O2" s="571"/>
    </row>
    <row r="3" spans="1:17" s="255" customFormat="1" ht="11.1" customHeight="1">
      <c r="A3" s="262" t="s">
        <v>918</v>
      </c>
    </row>
    <row r="4" spans="1:17" s="255" customFormat="1" ht="11.1" customHeight="1">
      <c r="A4" s="262" t="s">
        <v>919</v>
      </c>
    </row>
    <row r="5" spans="1:17" s="255" customFormat="1" ht="6.75" customHeight="1">
      <c r="A5" s="262"/>
    </row>
    <row r="6" spans="1:17" s="570" customFormat="1" ht="18" customHeight="1">
      <c r="A6" s="774" t="s">
        <v>920</v>
      </c>
      <c r="C6" s="571"/>
      <c r="D6" s="571"/>
      <c r="E6" s="571"/>
      <c r="F6" s="571"/>
      <c r="G6" s="571"/>
      <c r="H6" s="571"/>
      <c r="I6" s="774"/>
      <c r="J6" s="1248"/>
      <c r="K6" s="1247"/>
      <c r="L6" s="571"/>
      <c r="M6" s="571"/>
      <c r="N6" s="571"/>
      <c r="O6" s="571"/>
    </row>
    <row r="7" spans="1:17" s="570" customFormat="1" ht="6.75" customHeight="1" thickBot="1">
      <c r="C7" s="571"/>
      <c r="D7" s="571"/>
      <c r="E7" s="571"/>
      <c r="F7" s="571"/>
      <c r="G7" s="571"/>
      <c r="H7" s="571"/>
      <c r="I7" s="571"/>
      <c r="J7" s="1247"/>
      <c r="K7" s="1247"/>
      <c r="L7" s="571"/>
      <c r="M7" s="571"/>
      <c r="N7" s="571"/>
      <c r="O7" s="1249"/>
    </row>
    <row r="8" spans="1:17" s="1250" customFormat="1" ht="15" customHeight="1">
      <c r="A8" s="2260" t="s">
        <v>921</v>
      </c>
      <c r="B8" s="2261"/>
      <c r="C8" s="2246" t="s">
        <v>8</v>
      </c>
      <c r="D8" s="2246" t="s">
        <v>688</v>
      </c>
      <c r="E8" s="2246" t="s">
        <v>922</v>
      </c>
      <c r="F8" s="2246" t="s">
        <v>882</v>
      </c>
      <c r="G8" s="2246" t="s">
        <v>923</v>
      </c>
      <c r="H8" s="2246" t="s">
        <v>924</v>
      </c>
      <c r="I8" s="2246" t="s">
        <v>925</v>
      </c>
      <c r="J8" s="2249" t="s">
        <v>792</v>
      </c>
      <c r="K8" s="2246" t="s">
        <v>926</v>
      </c>
      <c r="L8" s="2251" t="s">
        <v>927</v>
      </c>
      <c r="M8" s="2258" t="s">
        <v>928</v>
      </c>
      <c r="N8" s="2251" t="s">
        <v>929</v>
      </c>
      <c r="O8" s="2255" t="s">
        <v>930</v>
      </c>
    </row>
    <row r="9" spans="1:17" s="1250" customFormat="1" ht="15" customHeight="1">
      <c r="A9" s="2262"/>
      <c r="B9" s="2263"/>
      <c r="C9" s="2264"/>
      <c r="D9" s="2248"/>
      <c r="E9" s="2248"/>
      <c r="F9" s="2248"/>
      <c r="G9" s="2247"/>
      <c r="H9" s="2248"/>
      <c r="I9" s="2248"/>
      <c r="J9" s="2250"/>
      <c r="K9" s="2248"/>
      <c r="L9" s="2252"/>
      <c r="M9" s="2259"/>
      <c r="N9" s="2252"/>
      <c r="O9" s="2255"/>
    </row>
    <row r="10" spans="1:17" s="1250" customFormat="1" ht="2.25" customHeight="1">
      <c r="A10" s="1251"/>
      <c r="B10" s="1252"/>
      <c r="C10" s="1253"/>
      <c r="D10" s="1252"/>
      <c r="E10" s="1252"/>
      <c r="F10" s="1252"/>
      <c r="G10" s="1252"/>
      <c r="H10" s="1252"/>
      <c r="I10" s="1252"/>
      <c r="J10" s="1252"/>
      <c r="K10" s="1252"/>
      <c r="L10" s="1254"/>
      <c r="M10" s="1254"/>
      <c r="N10" s="1254"/>
      <c r="O10" s="1255"/>
    </row>
    <row r="11" spans="1:17" s="1250" customFormat="1" ht="11.25" customHeight="1">
      <c r="A11" s="1256" t="s">
        <v>931</v>
      </c>
      <c r="B11" s="1257"/>
      <c r="C11" s="1258"/>
      <c r="D11" s="1258"/>
      <c r="E11" s="1258"/>
      <c r="F11" s="1258"/>
      <c r="G11" s="1258"/>
      <c r="H11" s="1258"/>
      <c r="I11" s="1258"/>
      <c r="J11" s="1259"/>
      <c r="K11" s="1259"/>
      <c r="L11" s="1260"/>
      <c r="M11" s="1261"/>
      <c r="N11" s="1260"/>
    </row>
    <row r="12" spans="1:17" s="1268" customFormat="1" ht="12.75" customHeight="1">
      <c r="A12" s="2256" t="s">
        <v>800</v>
      </c>
      <c r="B12" s="778" t="s">
        <v>801</v>
      </c>
      <c r="C12" s="1263">
        <f>SUM(D12:N12)</f>
        <v>20533</v>
      </c>
      <c r="D12" s="1264">
        <v>383</v>
      </c>
      <c r="E12" s="1264">
        <v>387</v>
      </c>
      <c r="F12" s="1264">
        <v>2850</v>
      </c>
      <c r="G12" s="1264">
        <v>625</v>
      </c>
      <c r="H12" s="1264">
        <v>11514</v>
      </c>
      <c r="I12" s="1264">
        <v>446</v>
      </c>
      <c r="J12" s="1265">
        <v>401</v>
      </c>
      <c r="K12" s="1264">
        <v>746</v>
      </c>
      <c r="L12" s="1265">
        <v>824</v>
      </c>
      <c r="M12" s="1265">
        <v>784</v>
      </c>
      <c r="N12" s="1265">
        <v>1573</v>
      </c>
      <c r="O12" s="1266">
        <v>0</v>
      </c>
      <c r="P12" s="1267"/>
      <c r="Q12" s="1267"/>
    </row>
    <row r="13" spans="1:17" s="1268" customFormat="1" ht="12.75" customHeight="1">
      <c r="A13" s="2256"/>
      <c r="B13" s="778" t="s">
        <v>802</v>
      </c>
      <c r="C13" s="1263">
        <f t="shared" ref="C13:C18" si="0">SUM(D13:N13)</f>
        <v>234040</v>
      </c>
      <c r="D13" s="1264">
        <v>47237</v>
      </c>
      <c r="E13" s="1264">
        <v>21933</v>
      </c>
      <c r="F13" s="1264">
        <v>61232</v>
      </c>
      <c r="G13" s="1264">
        <v>15278</v>
      </c>
      <c r="H13" s="1264">
        <v>23566</v>
      </c>
      <c r="I13" s="1264">
        <v>6485</v>
      </c>
      <c r="J13" s="1265">
        <v>5848</v>
      </c>
      <c r="K13" s="1264">
        <v>7079</v>
      </c>
      <c r="L13" s="1265">
        <v>11056</v>
      </c>
      <c r="M13" s="1265">
        <v>9904</v>
      </c>
      <c r="N13" s="1265">
        <v>24422</v>
      </c>
      <c r="O13" s="1266">
        <v>0</v>
      </c>
      <c r="P13" s="1267"/>
      <c r="Q13" s="1267"/>
    </row>
    <row r="14" spans="1:17" s="1268" customFormat="1" ht="12.75" customHeight="1">
      <c r="A14" s="2256" t="s">
        <v>803</v>
      </c>
      <c r="B14" s="778" t="s">
        <v>801</v>
      </c>
      <c r="C14" s="1263">
        <f t="shared" si="0"/>
        <v>20604</v>
      </c>
      <c r="D14" s="1264">
        <v>368</v>
      </c>
      <c r="E14" s="1264">
        <v>390</v>
      </c>
      <c r="F14" s="1264">
        <v>2853</v>
      </c>
      <c r="G14" s="1264">
        <v>620</v>
      </c>
      <c r="H14" s="1264">
        <v>11647</v>
      </c>
      <c r="I14" s="1264">
        <v>506</v>
      </c>
      <c r="J14" s="1265">
        <v>399</v>
      </c>
      <c r="K14" s="1264">
        <v>718</v>
      </c>
      <c r="L14" s="1265">
        <v>824</v>
      </c>
      <c r="M14" s="1265">
        <v>739</v>
      </c>
      <c r="N14" s="1265">
        <v>1540</v>
      </c>
      <c r="O14" s="1266">
        <v>0</v>
      </c>
      <c r="P14" s="1267"/>
      <c r="Q14" s="1267"/>
    </row>
    <row r="15" spans="1:17" s="1268" customFormat="1" ht="12.75" customHeight="1">
      <c r="A15" s="2256"/>
      <c r="B15" s="778" t="s">
        <v>802</v>
      </c>
      <c r="C15" s="1263">
        <f t="shared" si="0"/>
        <v>241542</v>
      </c>
      <c r="D15" s="1264">
        <v>52878</v>
      </c>
      <c r="E15" s="1264">
        <v>23553</v>
      </c>
      <c r="F15" s="1264">
        <v>63368</v>
      </c>
      <c r="G15" s="1264">
        <v>15765</v>
      </c>
      <c r="H15" s="1264">
        <v>21094</v>
      </c>
      <c r="I15" s="1264">
        <v>7400</v>
      </c>
      <c r="J15" s="1265">
        <v>5992</v>
      </c>
      <c r="K15" s="1264">
        <v>6803</v>
      </c>
      <c r="L15" s="1265">
        <v>10764</v>
      </c>
      <c r="M15" s="1265">
        <v>9938</v>
      </c>
      <c r="N15" s="1265">
        <v>23987</v>
      </c>
      <c r="O15" s="1266">
        <v>0</v>
      </c>
      <c r="P15" s="1267"/>
      <c r="Q15" s="1267"/>
    </row>
    <row r="16" spans="1:17" s="1268" customFormat="1" ht="12.75" customHeight="1">
      <c r="A16" s="1262" t="s">
        <v>804</v>
      </c>
      <c r="B16" s="778"/>
      <c r="C16" s="1263"/>
      <c r="D16" s="1264"/>
      <c r="E16" s="1264"/>
      <c r="F16" s="1264"/>
      <c r="G16" s="1264"/>
      <c r="H16" s="1264"/>
      <c r="I16" s="1264"/>
      <c r="J16" s="1265"/>
      <c r="K16" s="1264"/>
      <c r="L16" s="1265"/>
      <c r="M16" s="1265"/>
      <c r="N16" s="1265"/>
      <c r="P16" s="1267"/>
      <c r="Q16" s="1267"/>
    </row>
    <row r="17" spans="1:17" s="1268" customFormat="1" ht="12.75" customHeight="1">
      <c r="A17" s="2256" t="s">
        <v>805</v>
      </c>
      <c r="B17" s="778" t="s">
        <v>801</v>
      </c>
      <c r="C17" s="1263">
        <f t="shared" si="0"/>
        <v>20934</v>
      </c>
      <c r="D17" s="1264">
        <v>345</v>
      </c>
      <c r="E17" s="1264">
        <v>330</v>
      </c>
      <c r="F17" s="1264">
        <v>2929</v>
      </c>
      <c r="G17" s="1264">
        <v>585</v>
      </c>
      <c r="H17" s="1264">
        <v>12156</v>
      </c>
      <c r="I17" s="1264">
        <v>462</v>
      </c>
      <c r="J17" s="1265">
        <v>381</v>
      </c>
      <c r="K17" s="1264">
        <v>717</v>
      </c>
      <c r="L17" s="1265">
        <v>804</v>
      </c>
      <c r="M17" s="1265">
        <v>743</v>
      </c>
      <c r="N17" s="1265">
        <v>1482</v>
      </c>
      <c r="O17" s="1266">
        <v>0</v>
      </c>
      <c r="P17" s="1267"/>
      <c r="Q17" s="1267"/>
    </row>
    <row r="18" spans="1:17" s="1268" customFormat="1" ht="12.75" customHeight="1">
      <c r="A18" s="2256"/>
      <c r="B18" s="778" t="s">
        <v>802</v>
      </c>
      <c r="C18" s="1263">
        <f t="shared" si="0"/>
        <v>232853</v>
      </c>
      <c r="D18" s="1264">
        <v>52595</v>
      </c>
      <c r="E18" s="1264">
        <v>22984</v>
      </c>
      <c r="F18" s="1264">
        <v>58910</v>
      </c>
      <c r="G18" s="1264">
        <v>14522</v>
      </c>
      <c r="H18" s="1264">
        <v>23210</v>
      </c>
      <c r="I18" s="1264">
        <v>6369</v>
      </c>
      <c r="J18" s="1265">
        <v>5267</v>
      </c>
      <c r="K18" s="1264">
        <v>6778</v>
      </c>
      <c r="L18" s="1265">
        <v>10424</v>
      </c>
      <c r="M18" s="1265">
        <v>10422</v>
      </c>
      <c r="N18" s="1265">
        <v>21372</v>
      </c>
      <c r="O18" s="1266">
        <v>0</v>
      </c>
      <c r="P18" s="1267"/>
      <c r="Q18" s="1267"/>
    </row>
    <row r="19" spans="1:17" s="1269" customFormat="1" ht="12.75" customHeight="1">
      <c r="A19" s="2257" t="s">
        <v>806</v>
      </c>
      <c r="B19" s="778" t="s">
        <v>801</v>
      </c>
      <c r="C19" s="1264">
        <v>11687</v>
      </c>
      <c r="D19" s="1264">
        <v>196</v>
      </c>
      <c r="E19" s="1264">
        <v>165</v>
      </c>
      <c r="F19" s="1264">
        <v>1146</v>
      </c>
      <c r="G19" s="792">
        <v>356</v>
      </c>
      <c r="H19" s="1264">
        <v>6634</v>
      </c>
      <c r="I19" s="1264">
        <v>356</v>
      </c>
      <c r="J19" s="1264">
        <v>214</v>
      </c>
      <c r="K19" s="1264">
        <v>488</v>
      </c>
      <c r="L19" s="1264">
        <v>539</v>
      </c>
      <c r="M19" s="1264">
        <v>548</v>
      </c>
      <c r="N19" s="1264">
        <v>1045</v>
      </c>
      <c r="O19" s="1266">
        <v>0</v>
      </c>
      <c r="P19" s="1267"/>
      <c r="Q19" s="1267"/>
    </row>
    <row r="20" spans="1:17" s="1269" customFormat="1" ht="12.75" customHeight="1">
      <c r="A20" s="2257"/>
      <c r="B20" s="778" t="s">
        <v>802</v>
      </c>
      <c r="C20" s="1264">
        <v>74791</v>
      </c>
      <c r="D20" s="1264">
        <v>17995</v>
      </c>
      <c r="E20" s="1264">
        <v>5737</v>
      </c>
      <c r="F20" s="1264">
        <v>3912</v>
      </c>
      <c r="G20" s="792">
        <v>6285</v>
      </c>
      <c r="H20" s="1264">
        <v>9355</v>
      </c>
      <c r="I20" s="1264">
        <v>4296</v>
      </c>
      <c r="J20" s="1264">
        <v>2650</v>
      </c>
      <c r="K20" s="1264">
        <v>3551</v>
      </c>
      <c r="L20" s="1264">
        <v>4495</v>
      </c>
      <c r="M20" s="1264">
        <v>5330</v>
      </c>
      <c r="N20" s="1264">
        <v>11185</v>
      </c>
      <c r="O20" s="1266">
        <v>0</v>
      </c>
      <c r="P20" s="1267"/>
      <c r="Q20" s="1267"/>
    </row>
    <row r="21" spans="1:17" s="1269" customFormat="1" ht="12.75" customHeight="1">
      <c r="A21" s="2253" t="s">
        <v>807</v>
      </c>
      <c r="B21" s="1270" t="s">
        <v>801</v>
      </c>
      <c r="C21" s="792">
        <f>SUM(D21:O21)</f>
        <v>10952</v>
      </c>
      <c r="D21" s="792">
        <v>277</v>
      </c>
      <c r="E21" s="792">
        <v>214</v>
      </c>
      <c r="F21" s="792">
        <v>1045</v>
      </c>
      <c r="G21" s="792">
        <v>428</v>
      </c>
      <c r="H21" s="792">
        <f>1538+678+1222+1058+1310</f>
        <v>5806</v>
      </c>
      <c r="I21" s="792">
        <v>366</v>
      </c>
      <c r="J21" s="793">
        <v>216</v>
      </c>
      <c r="K21" s="792">
        <v>486</v>
      </c>
      <c r="L21" s="793">
        <v>552</v>
      </c>
      <c r="M21" s="793">
        <v>569</v>
      </c>
      <c r="N21" s="793">
        <f>486+502</f>
        <v>988</v>
      </c>
      <c r="O21" s="1271">
        <v>5</v>
      </c>
      <c r="P21" s="1267"/>
      <c r="Q21" s="1267"/>
    </row>
    <row r="22" spans="1:17" s="1269" customFormat="1" ht="12.75" customHeight="1">
      <c r="A22" s="2253"/>
      <c r="B22" s="1270" t="s">
        <v>802</v>
      </c>
      <c r="C22" s="792">
        <f>SUM(D22:O22)</f>
        <v>86779</v>
      </c>
      <c r="D22" s="792">
        <v>22304</v>
      </c>
      <c r="E22" s="792">
        <v>7728</v>
      </c>
      <c r="F22" s="792">
        <f>2670+3135+2096+2243</f>
        <v>10144</v>
      </c>
      <c r="G22" s="792">
        <v>8329</v>
      </c>
      <c r="H22" s="792">
        <f>2964+629+1574+1146+2293</f>
        <v>8606</v>
      </c>
      <c r="I22" s="792">
        <v>4035</v>
      </c>
      <c r="J22" s="793">
        <v>2327</v>
      </c>
      <c r="K22" s="792">
        <v>2882</v>
      </c>
      <c r="L22" s="793">
        <v>4948</v>
      </c>
      <c r="M22" s="793">
        <v>5466</v>
      </c>
      <c r="N22" s="793">
        <f>4885+4990</f>
        <v>9875</v>
      </c>
      <c r="O22" s="1271">
        <v>135</v>
      </c>
      <c r="P22" s="1267"/>
      <c r="Q22" s="1267"/>
    </row>
    <row r="23" spans="1:17" s="584" customFormat="1" ht="3" customHeight="1" thickBot="1">
      <c r="A23" s="770"/>
      <c r="B23" s="770"/>
      <c r="C23" s="1272"/>
      <c r="D23" s="1273"/>
      <c r="E23" s="1273"/>
      <c r="F23" s="1273"/>
      <c r="G23" s="1273"/>
      <c r="H23" s="1273"/>
      <c r="I23" s="1273"/>
      <c r="J23" s="1274"/>
      <c r="K23" s="1274"/>
      <c r="L23" s="1273"/>
      <c r="M23" s="1273"/>
      <c r="N23" s="1273"/>
      <c r="O23" s="770"/>
    </row>
    <row r="24" spans="1:17" s="576" customFormat="1" ht="13.5" customHeight="1">
      <c r="A24" s="614" t="s">
        <v>932</v>
      </c>
      <c r="J24" s="1275"/>
      <c r="K24" s="1275"/>
    </row>
    <row r="25" spans="1:17">
      <c r="A25" s="570"/>
      <c r="B25" s="570"/>
      <c r="C25" s="614"/>
      <c r="D25" s="614"/>
      <c r="E25" s="614"/>
      <c r="F25" s="614"/>
      <c r="G25" s="614"/>
      <c r="H25" s="614"/>
      <c r="I25" s="571"/>
      <c r="L25" s="571"/>
      <c r="M25" s="571"/>
      <c r="N25" s="571"/>
      <c r="O25" s="571"/>
    </row>
    <row r="26" spans="1:17">
      <c r="A26" s="570"/>
      <c r="B26" s="570"/>
      <c r="C26" s="614"/>
      <c r="D26" s="614"/>
      <c r="E26" s="614"/>
      <c r="F26" s="614"/>
      <c r="G26" s="614"/>
      <c r="H26" s="614"/>
      <c r="I26" s="571"/>
      <c r="L26" s="571"/>
      <c r="M26" s="571"/>
      <c r="N26" s="571"/>
      <c r="O26" s="571"/>
    </row>
    <row r="27" spans="1:17">
      <c r="A27" s="570"/>
      <c r="B27" s="570"/>
      <c r="C27" s="571"/>
      <c r="D27" s="571"/>
      <c r="E27" s="571"/>
      <c r="F27" s="571"/>
      <c r="G27" s="571"/>
      <c r="H27" s="571"/>
      <c r="I27" s="571"/>
      <c r="L27" s="571"/>
      <c r="M27" s="571"/>
      <c r="N27" s="571"/>
      <c r="O27" s="571"/>
    </row>
    <row r="28" spans="1:17">
      <c r="A28" s="2254"/>
      <c r="B28" s="1117"/>
      <c r="C28" s="1276"/>
      <c r="D28" s="1276"/>
      <c r="E28" s="1276"/>
      <c r="F28" s="1276"/>
      <c r="G28" s="1276"/>
      <c r="H28" s="1276"/>
      <c r="I28" s="1277"/>
      <c r="J28" s="1277"/>
      <c r="K28" s="1277"/>
      <c r="L28" s="1277"/>
      <c r="M28" s="1277"/>
      <c r="N28" s="1277"/>
      <c r="O28" s="571"/>
    </row>
    <row r="29" spans="1:17">
      <c r="A29" s="2254"/>
      <c r="B29" s="1117"/>
      <c r="C29" s="1276"/>
      <c r="D29" s="1276"/>
      <c r="E29" s="1276"/>
      <c r="F29" s="1276"/>
      <c r="G29" s="1276"/>
      <c r="H29" s="1276"/>
      <c r="I29" s="1276"/>
      <c r="J29" s="1276"/>
      <c r="K29" s="1276"/>
      <c r="L29" s="1276"/>
      <c r="M29" s="1276"/>
      <c r="N29" s="1277"/>
      <c r="O29" s="571"/>
    </row>
    <row r="30" spans="1:17">
      <c r="A30" s="2254"/>
      <c r="B30" s="1117"/>
      <c r="C30" s="1276"/>
      <c r="D30" s="1276"/>
      <c r="E30" s="1276"/>
      <c r="F30" s="1276"/>
      <c r="G30" s="1276"/>
      <c r="H30" s="1276"/>
      <c r="I30" s="1277"/>
      <c r="J30" s="1277"/>
      <c r="K30" s="1277"/>
      <c r="L30" s="1277"/>
      <c r="M30" s="1277"/>
      <c r="N30" s="1277"/>
      <c r="O30" s="571"/>
    </row>
    <row r="31" spans="1:17">
      <c r="A31" s="2254"/>
      <c r="B31" s="1117"/>
      <c r="C31" s="1276"/>
      <c r="D31" s="1276"/>
      <c r="E31" s="1276"/>
      <c r="F31" s="1276"/>
      <c r="G31" s="1276"/>
      <c r="H31" s="1276"/>
      <c r="I31" s="1276"/>
      <c r="J31" s="1276"/>
      <c r="K31" s="1276"/>
      <c r="L31" s="1276"/>
      <c r="M31" s="1276"/>
      <c r="N31" s="1277"/>
      <c r="O31" s="571"/>
    </row>
  </sheetData>
  <mergeCells count="21">
    <mergeCell ref="A21:A22"/>
    <mergeCell ref="A28:A29"/>
    <mergeCell ref="A30:A31"/>
    <mergeCell ref="N8:N9"/>
    <mergeCell ref="O8:O9"/>
    <mergeCell ref="A12:A13"/>
    <mergeCell ref="A14:A15"/>
    <mergeCell ref="A17:A18"/>
    <mergeCell ref="A19:A20"/>
    <mergeCell ref="H8:H9"/>
    <mergeCell ref="M8:M9"/>
    <mergeCell ref="A8:B9"/>
    <mergeCell ref="C8:C9"/>
    <mergeCell ref="D8:D9"/>
    <mergeCell ref="E8:E9"/>
    <mergeCell ref="F8:F9"/>
    <mergeCell ref="G8:G9"/>
    <mergeCell ref="I8:I9"/>
    <mergeCell ref="J8:J9"/>
    <mergeCell ref="K8:K9"/>
    <mergeCell ref="L8:L9"/>
  </mergeCells>
  <phoneticPr fontId="20"/>
  <conditionalFormatting sqref="C21:N22">
    <cfRule type="containsBlanks" dxfId="34" priority="1" stopIfTrue="1">
      <formula>LEN(TRIM(C21))=0</formula>
    </cfRule>
  </conditionalFormatting>
  <pageMargins left="0.59055118110236227" right="0.59055118110236227" top="0.70866141732283472" bottom="0.78740157480314965" header="0.51181102362204722" footer="0.51181102362204722"/>
  <pageSetup paperSize="9" scale="80" orientation="portrait" horizontalDpi="4294967293" r:id="rId1"/>
  <headerFooter alignWithMargins="0"/>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4"/>
  <sheetViews>
    <sheetView zoomScaleNormal="100" zoomScaleSheetLayoutView="100" workbookViewId="0"/>
  </sheetViews>
  <sheetFormatPr defaultRowHeight="13.5"/>
  <cols>
    <col min="1" max="1" width="13.33203125" style="1200" customWidth="1"/>
    <col min="2" max="2" width="1.1640625" style="1200" customWidth="1"/>
    <col min="3" max="3" width="10.5" style="1200" customWidth="1"/>
    <col min="4" max="5" width="9.1640625" style="1200" customWidth="1"/>
    <col min="6" max="10" width="9.5" style="1200" customWidth="1"/>
    <col min="11" max="11" width="9.1640625" style="1236" customWidth="1"/>
    <col min="12" max="12" width="9.5" style="1200" customWidth="1"/>
    <col min="13" max="13" width="9.1640625" style="1200" customWidth="1"/>
    <col min="14" max="16384" width="9.33203125" style="1200"/>
  </cols>
  <sheetData>
    <row r="1" spans="1:13" ht="18" customHeight="1">
      <c r="A1" s="774" t="s">
        <v>933</v>
      </c>
      <c r="B1" s="570"/>
      <c r="C1" s="570"/>
      <c r="D1" s="570"/>
      <c r="E1" s="1278"/>
      <c r="F1" s="1278"/>
      <c r="G1" s="1278"/>
      <c r="H1" s="1278"/>
      <c r="I1" s="1278"/>
      <c r="J1" s="1278"/>
      <c r="K1" s="1278"/>
      <c r="L1" s="570"/>
      <c r="M1" s="570"/>
    </row>
    <row r="2" spans="1:13" ht="11.1" customHeight="1" thickBot="1">
      <c r="A2" s="570"/>
      <c r="B2" s="570"/>
      <c r="C2" s="570"/>
      <c r="D2" s="570"/>
      <c r="E2" s="570"/>
      <c r="F2" s="570"/>
      <c r="G2" s="570"/>
      <c r="H2" s="570"/>
      <c r="I2" s="570"/>
      <c r="J2" s="570"/>
      <c r="K2" s="571"/>
      <c r="L2" s="570"/>
      <c r="M2" s="570"/>
    </row>
    <row r="3" spans="1:13" s="584" customFormat="1" ht="15" customHeight="1">
      <c r="A3" s="1874" t="s">
        <v>565</v>
      </c>
      <c r="B3" s="612"/>
      <c r="C3" s="1867" t="s">
        <v>8</v>
      </c>
      <c r="D3" s="1867" t="s">
        <v>934</v>
      </c>
      <c r="E3" s="1867" t="s">
        <v>935</v>
      </c>
      <c r="F3" s="1867" t="s">
        <v>936</v>
      </c>
      <c r="G3" s="1867" t="s">
        <v>937</v>
      </c>
      <c r="H3" s="579" t="s">
        <v>938</v>
      </c>
      <c r="I3" s="579" t="s">
        <v>939</v>
      </c>
      <c r="J3" s="1867" t="s">
        <v>940</v>
      </c>
      <c r="K3" s="1867" t="s">
        <v>941</v>
      </c>
      <c r="L3" s="579" t="s">
        <v>942</v>
      </c>
      <c r="M3" s="1865" t="s">
        <v>573</v>
      </c>
    </row>
    <row r="4" spans="1:13" s="584" customFormat="1" ht="15" customHeight="1">
      <c r="A4" s="2097"/>
      <c r="B4" s="620"/>
      <c r="C4" s="1868"/>
      <c r="D4" s="1868"/>
      <c r="E4" s="1868"/>
      <c r="F4" s="1868"/>
      <c r="G4" s="1868"/>
      <c r="H4" s="589" t="s">
        <v>943</v>
      </c>
      <c r="I4" s="589" t="s">
        <v>944</v>
      </c>
      <c r="J4" s="1868"/>
      <c r="K4" s="1868"/>
      <c r="L4" s="589" t="s">
        <v>945</v>
      </c>
      <c r="M4" s="1866"/>
    </row>
    <row r="5" spans="1:13" s="584" customFormat="1" ht="2.25" customHeight="1">
      <c r="A5" s="643"/>
      <c r="B5" s="615"/>
      <c r="C5" s="880"/>
      <c r="D5" s="880"/>
      <c r="E5" s="880"/>
      <c r="F5" s="880"/>
      <c r="G5" s="880"/>
      <c r="H5" s="880"/>
      <c r="I5" s="880"/>
      <c r="J5" s="880"/>
      <c r="K5" s="880"/>
      <c r="L5" s="880"/>
      <c r="M5" s="880"/>
    </row>
    <row r="6" spans="1:13" s="576" customFormat="1" ht="12.75" customHeight="1">
      <c r="A6" s="881" t="s">
        <v>641</v>
      </c>
      <c r="B6" s="590"/>
      <c r="C6" s="1119">
        <v>20518</v>
      </c>
      <c r="D6" s="1120">
        <v>3</v>
      </c>
      <c r="E6" s="1120">
        <v>21</v>
      </c>
      <c r="F6" s="1120">
        <v>9582</v>
      </c>
      <c r="G6" s="1120">
        <v>831</v>
      </c>
      <c r="H6" s="1120">
        <v>3767</v>
      </c>
      <c r="I6" s="1120">
        <v>444</v>
      </c>
      <c r="J6" s="1120">
        <v>2850</v>
      </c>
      <c r="K6" s="1120">
        <v>929</v>
      </c>
      <c r="L6" s="1120">
        <v>1317</v>
      </c>
      <c r="M6" s="1120">
        <v>774</v>
      </c>
    </row>
    <row r="7" spans="1:13" s="576" customFormat="1" ht="12.75" customHeight="1">
      <c r="A7" s="881" t="s">
        <v>642</v>
      </c>
      <c r="B7" s="590"/>
      <c r="C7" s="1119">
        <v>20498</v>
      </c>
      <c r="D7" s="1120">
        <v>26</v>
      </c>
      <c r="E7" s="1120">
        <v>29</v>
      </c>
      <c r="F7" s="1120">
        <v>9876</v>
      </c>
      <c r="G7" s="1120">
        <v>783</v>
      </c>
      <c r="H7" s="1120">
        <v>3363</v>
      </c>
      <c r="I7" s="1120">
        <v>481</v>
      </c>
      <c r="J7" s="1120">
        <v>2860</v>
      </c>
      <c r="K7" s="1120">
        <v>959</v>
      </c>
      <c r="L7" s="1120">
        <v>1366</v>
      </c>
      <c r="M7" s="1120">
        <v>755</v>
      </c>
    </row>
    <row r="8" spans="1:13" s="576" customFormat="1" ht="12.75" customHeight="1">
      <c r="A8" s="881" t="s">
        <v>631</v>
      </c>
      <c r="B8" s="590"/>
      <c r="C8" s="1119">
        <v>21083</v>
      </c>
      <c r="D8" s="1120">
        <v>42</v>
      </c>
      <c r="E8" s="1120">
        <v>15</v>
      </c>
      <c r="F8" s="1120">
        <v>10426</v>
      </c>
      <c r="G8" s="1120">
        <v>804</v>
      </c>
      <c r="H8" s="1120">
        <v>3648</v>
      </c>
      <c r="I8" s="1120">
        <v>401</v>
      </c>
      <c r="J8" s="1120">
        <v>2941</v>
      </c>
      <c r="K8" s="1120">
        <v>925</v>
      </c>
      <c r="L8" s="1120">
        <v>1136</v>
      </c>
      <c r="M8" s="1120">
        <v>745</v>
      </c>
    </row>
    <row r="9" spans="1:13" s="593" customFormat="1" ht="12.75" customHeight="1">
      <c r="A9" s="881" t="s">
        <v>704</v>
      </c>
      <c r="B9" s="594"/>
      <c r="C9" s="1119">
        <v>11367</v>
      </c>
      <c r="D9" s="1120">
        <v>27</v>
      </c>
      <c r="E9" s="1120">
        <v>14</v>
      </c>
      <c r="F9" s="1120">
        <v>5654</v>
      </c>
      <c r="G9" s="1120">
        <v>503</v>
      </c>
      <c r="H9" s="1120">
        <v>2228</v>
      </c>
      <c r="I9" s="1120">
        <v>279</v>
      </c>
      <c r="J9" s="1120">
        <v>921</v>
      </c>
      <c r="K9" s="1120">
        <v>675</v>
      </c>
      <c r="L9" s="1120">
        <v>549</v>
      </c>
      <c r="M9" s="1120">
        <v>517</v>
      </c>
    </row>
    <row r="10" spans="1:13" s="593" customFormat="1" ht="12.75" customHeight="1">
      <c r="A10" s="900" t="s">
        <v>705</v>
      </c>
      <c r="B10" s="594"/>
      <c r="C10" s="1279">
        <f>SUM(D10:M10)</f>
        <v>10508</v>
      </c>
      <c r="D10" s="1176">
        <v>42</v>
      </c>
      <c r="E10" s="1176">
        <v>8</v>
      </c>
      <c r="F10" s="1176">
        <v>5184</v>
      </c>
      <c r="G10" s="1176">
        <v>480</v>
      </c>
      <c r="H10" s="1176">
        <v>2009</v>
      </c>
      <c r="I10" s="1176">
        <v>320</v>
      </c>
      <c r="J10" s="1176">
        <v>922</v>
      </c>
      <c r="K10" s="1176">
        <v>585</v>
      </c>
      <c r="L10" s="1176">
        <v>539</v>
      </c>
      <c r="M10" s="1176">
        <v>419</v>
      </c>
    </row>
    <row r="11" spans="1:13" s="576" customFormat="1" ht="3" customHeight="1" thickBot="1">
      <c r="A11" s="608"/>
      <c r="B11" s="1067"/>
      <c r="C11" s="1280"/>
      <c r="D11" s="1281"/>
      <c r="E11" s="1281"/>
      <c r="F11" s="1280"/>
      <c r="G11" s="1281"/>
      <c r="H11" s="1281"/>
      <c r="I11" s="1280"/>
      <c r="J11" s="1281"/>
      <c r="K11" s="1281"/>
      <c r="L11" s="1280"/>
      <c r="M11" s="1281"/>
    </row>
    <row r="12" spans="1:13" s="614" customFormat="1" ht="13.5" customHeight="1">
      <c r="A12" s="614" t="s">
        <v>932</v>
      </c>
    </row>
    <row r="13" spans="1:13">
      <c r="A13" s="570"/>
      <c r="B13" s="570"/>
      <c r="C13" s="570"/>
      <c r="D13" s="570"/>
      <c r="E13" s="570"/>
      <c r="F13" s="570"/>
      <c r="G13" s="570"/>
      <c r="H13" s="570"/>
      <c r="I13" s="570"/>
      <c r="J13" s="570"/>
      <c r="K13" s="571"/>
      <c r="L13" s="570"/>
      <c r="M13" s="570"/>
    </row>
    <row r="14" spans="1:13">
      <c r="A14" s="570"/>
      <c r="B14" s="570"/>
      <c r="C14" s="570"/>
      <c r="D14" s="570"/>
      <c r="E14" s="570"/>
      <c r="F14" s="570"/>
      <c r="G14" s="570"/>
      <c r="H14" s="570"/>
      <c r="I14" s="570"/>
      <c r="J14" s="570"/>
      <c r="K14" s="571"/>
      <c r="L14" s="570"/>
      <c r="M14" s="570"/>
    </row>
    <row r="15" spans="1:13">
      <c r="A15" s="570"/>
      <c r="B15" s="570"/>
      <c r="C15" s="1179"/>
      <c r="D15" s="570"/>
      <c r="E15" s="570"/>
      <c r="F15" s="570"/>
      <c r="G15" s="570"/>
      <c r="H15" s="570"/>
      <c r="I15" s="570"/>
      <c r="J15" s="570"/>
      <c r="K15" s="571"/>
      <c r="L15" s="570"/>
      <c r="M15" s="570"/>
    </row>
    <row r="16" spans="1:13">
      <c r="A16" s="570"/>
      <c r="B16" s="570"/>
      <c r="C16" s="1179"/>
      <c r="D16" s="570"/>
      <c r="E16" s="570"/>
      <c r="F16" s="570"/>
      <c r="G16" s="570"/>
      <c r="H16" s="570"/>
      <c r="I16" s="570"/>
      <c r="J16" s="570"/>
      <c r="K16" s="571"/>
      <c r="L16" s="570"/>
      <c r="M16" s="570"/>
    </row>
    <row r="17" spans="1:13">
      <c r="A17" s="570"/>
      <c r="B17" s="570"/>
      <c r="C17" s="1179"/>
      <c r="D17" s="570"/>
      <c r="E17" s="570"/>
      <c r="F17" s="570"/>
      <c r="G17" s="570"/>
      <c r="H17" s="570"/>
      <c r="I17" s="570"/>
      <c r="J17" s="570"/>
      <c r="K17" s="571"/>
      <c r="L17" s="570"/>
      <c r="M17" s="570"/>
    </row>
    <row r="18" spans="1:13">
      <c r="A18" s="570"/>
      <c r="B18" s="570"/>
      <c r="C18" s="1179"/>
      <c r="D18" s="570"/>
      <c r="E18" s="570"/>
      <c r="F18" s="570"/>
      <c r="G18" s="570"/>
      <c r="H18" s="570"/>
      <c r="I18" s="570"/>
      <c r="J18" s="570"/>
      <c r="K18" s="571"/>
      <c r="L18" s="570"/>
      <c r="M18" s="570"/>
    </row>
    <row r="19" spans="1:13">
      <c r="A19" s="570"/>
      <c r="B19" s="570"/>
      <c r="C19" s="1179"/>
      <c r="D19" s="570"/>
      <c r="E19" s="570"/>
      <c r="F19" s="570"/>
      <c r="G19" s="570"/>
      <c r="H19" s="570"/>
      <c r="I19" s="570"/>
      <c r="J19" s="570"/>
      <c r="K19" s="571"/>
      <c r="L19" s="570"/>
      <c r="M19" s="570"/>
    </row>
    <row r="20" spans="1:13">
      <c r="A20" s="570"/>
      <c r="B20" s="570"/>
      <c r="C20" s="1179"/>
      <c r="D20" s="570"/>
      <c r="E20" s="570"/>
      <c r="F20" s="570"/>
      <c r="G20" s="570"/>
      <c r="H20" s="570"/>
      <c r="I20" s="570"/>
      <c r="J20" s="570"/>
      <c r="K20" s="571"/>
      <c r="L20" s="570"/>
      <c r="M20" s="570"/>
    </row>
    <row r="21" spans="1:13">
      <c r="A21" s="570"/>
      <c r="B21" s="570"/>
      <c r="C21" s="1179"/>
      <c r="D21" s="570"/>
      <c r="E21" s="570"/>
      <c r="F21" s="570"/>
      <c r="G21" s="570"/>
      <c r="H21" s="570"/>
      <c r="I21" s="570"/>
      <c r="J21" s="570"/>
      <c r="K21" s="571"/>
      <c r="L21" s="570"/>
      <c r="M21" s="570"/>
    </row>
    <row r="22" spans="1:13">
      <c r="A22" s="570"/>
      <c r="B22" s="570"/>
      <c r="C22" s="1179"/>
      <c r="D22" s="570"/>
      <c r="E22" s="570"/>
      <c r="F22" s="570"/>
      <c r="G22" s="570"/>
      <c r="H22" s="570"/>
      <c r="I22" s="570"/>
      <c r="J22" s="570"/>
      <c r="K22" s="571"/>
      <c r="L22" s="570"/>
      <c r="M22" s="570"/>
    </row>
    <row r="23" spans="1:13">
      <c r="A23" s="570"/>
      <c r="B23" s="570"/>
      <c r="C23" s="1179"/>
      <c r="D23" s="570"/>
      <c r="E23" s="570"/>
      <c r="F23" s="570"/>
      <c r="G23" s="570"/>
      <c r="H23" s="570"/>
      <c r="I23" s="570"/>
      <c r="J23" s="570"/>
      <c r="K23" s="571"/>
      <c r="L23" s="570"/>
      <c r="M23" s="570"/>
    </row>
    <row r="24" spans="1:13">
      <c r="A24" s="570"/>
      <c r="B24" s="570"/>
      <c r="C24" s="1282"/>
      <c r="D24" s="570"/>
      <c r="E24" s="570"/>
      <c r="F24" s="570"/>
      <c r="G24" s="570"/>
      <c r="H24" s="570"/>
      <c r="I24" s="570"/>
      <c r="J24" s="570"/>
      <c r="K24" s="571"/>
      <c r="L24" s="570"/>
      <c r="M24" s="570"/>
    </row>
  </sheetData>
  <mergeCells count="9">
    <mergeCell ref="J3:J4"/>
    <mergeCell ref="K3:K4"/>
    <mergeCell ref="M3:M4"/>
    <mergeCell ref="A3:A4"/>
    <mergeCell ref="C3:C4"/>
    <mergeCell ref="D3:D4"/>
    <mergeCell ref="E3:E4"/>
    <mergeCell ref="F3:F4"/>
    <mergeCell ref="G3:G4"/>
  </mergeCells>
  <phoneticPr fontId="20"/>
  <conditionalFormatting sqref="C10:M10">
    <cfRule type="containsBlanks" dxfId="33" priority="1" stopIfTrue="1">
      <formula>LEN(TRIM(C10))=0</formula>
    </cfRule>
  </conditionalFormatting>
  <pageMargins left="0.59055118110236227" right="0.59055118110236227" top="0.70866141732283472" bottom="0.98425196850393704" header="0.51181102362204722" footer="0.51181102362204722"/>
  <pageSetup paperSize="9" scale="94" orientation="portrait" cellComments="asDisplayed" horizontalDpi="4294967293"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P28"/>
  <sheetViews>
    <sheetView zoomScaleNormal="100" zoomScaleSheetLayoutView="100" workbookViewId="0"/>
  </sheetViews>
  <sheetFormatPr defaultRowHeight="11.25"/>
  <cols>
    <col min="1" max="1" width="1.33203125" style="159" customWidth="1"/>
    <col min="2" max="2" width="11.5" style="159" customWidth="1"/>
    <col min="3" max="3" width="1.83203125" style="159" customWidth="1"/>
    <col min="4" max="4" width="2.83203125" style="159" customWidth="1"/>
    <col min="5" max="5" width="3.83203125" style="159" customWidth="1"/>
    <col min="6" max="6" width="3.33203125" style="159" customWidth="1"/>
    <col min="7" max="7" width="2.83203125" style="159" customWidth="1"/>
    <col min="8" max="8" width="3.83203125" style="159" customWidth="1"/>
    <col min="9" max="9" width="3.33203125" style="159" customWidth="1"/>
    <col min="10" max="10" width="2.83203125" style="159" customWidth="1"/>
    <col min="11" max="12" width="3.33203125" style="159" customWidth="1"/>
    <col min="13" max="13" width="2.83203125" style="159" customWidth="1"/>
    <col min="14" max="15" width="3.33203125" style="159" customWidth="1"/>
    <col min="16" max="16" width="2.83203125" style="159" customWidth="1"/>
    <col min="17" max="18" width="3.33203125" style="159" customWidth="1"/>
    <col min="19" max="19" width="2.83203125" style="159" customWidth="1"/>
    <col min="20" max="21" width="3.33203125" style="159" customWidth="1"/>
    <col min="22" max="22" width="4.6640625" style="159" customWidth="1"/>
    <col min="23" max="23" width="3.83203125" style="159" customWidth="1"/>
    <col min="24" max="24" width="4.5" style="159" customWidth="1"/>
    <col min="25" max="26" width="3.1640625" style="159" customWidth="1"/>
    <col min="27" max="27" width="3.83203125" style="159" customWidth="1"/>
    <col min="28" max="28" width="3.33203125" style="159" customWidth="1"/>
    <col min="29" max="29" width="4.33203125" style="159" customWidth="1"/>
    <col min="30" max="30" width="3.5" style="159" customWidth="1"/>
    <col min="31" max="32" width="0.83203125" style="159" customWidth="1"/>
    <col min="33" max="33" width="2.83203125" style="159" customWidth="1"/>
    <col min="34" max="35" width="3.33203125" style="159" customWidth="1"/>
    <col min="36" max="36" width="2.83203125" style="159" customWidth="1"/>
    <col min="37" max="38" width="3.33203125" style="159" customWidth="1"/>
    <col min="39" max="39" width="2.83203125" style="159" customWidth="1"/>
    <col min="40" max="41" width="3.33203125" style="159" customWidth="1"/>
    <col min="42" max="42" width="3.1640625" style="159" customWidth="1"/>
    <col min="43" max="43" width="2.6640625" style="159" customWidth="1"/>
    <col min="44" max="45" width="3.1640625" style="159" customWidth="1"/>
    <col min="46" max="46" width="2.6640625" style="159" customWidth="1"/>
    <col min="47" max="56" width="3.1640625" style="159" customWidth="1"/>
    <col min="57" max="59" width="3.33203125" style="159" customWidth="1"/>
    <col min="60" max="63" width="1.1640625" style="159" customWidth="1"/>
    <col min="64" max="64" width="4.33203125" style="159" customWidth="1"/>
    <col min="65" max="66" width="3.33203125" style="159" customWidth="1"/>
    <col min="67" max="67" width="1.6640625" style="159" customWidth="1"/>
    <col min="68" max="68" width="5.6640625" style="159" customWidth="1"/>
    <col min="69" max="16384" width="9.33203125" style="159"/>
  </cols>
  <sheetData>
    <row r="1" spans="1:68" ht="14.25">
      <c r="A1" s="111" t="s">
        <v>81</v>
      </c>
      <c r="D1" s="162"/>
      <c r="E1" s="162"/>
      <c r="F1" s="162"/>
      <c r="G1" s="162"/>
      <c r="H1" s="162"/>
      <c r="I1" s="162"/>
      <c r="J1" s="162"/>
      <c r="K1" s="162"/>
      <c r="L1" s="162"/>
      <c r="P1" s="162"/>
      <c r="Q1" s="162"/>
      <c r="R1" s="162"/>
      <c r="S1" s="162"/>
      <c r="T1" s="162"/>
      <c r="U1" s="162"/>
      <c r="V1" s="162"/>
      <c r="W1" s="162"/>
      <c r="X1" s="162"/>
      <c r="Y1" s="162"/>
      <c r="Z1" s="162"/>
      <c r="AA1" s="162"/>
      <c r="AB1" s="162"/>
      <c r="AC1" s="162"/>
      <c r="AD1" s="162"/>
      <c r="AE1" s="163"/>
      <c r="AG1" s="111" t="s">
        <v>24</v>
      </c>
      <c r="AH1" s="111"/>
      <c r="AI1" s="111"/>
      <c r="AJ1" s="111"/>
      <c r="AK1" s="111"/>
      <c r="AL1" s="111"/>
      <c r="AM1" s="111"/>
      <c r="AN1" s="111"/>
      <c r="AO1" s="111"/>
      <c r="AP1" s="111"/>
      <c r="AQ1" s="111"/>
      <c r="AR1" s="111"/>
      <c r="AS1" s="111"/>
      <c r="AT1" s="111"/>
      <c r="AU1" s="111"/>
      <c r="AV1" s="111"/>
      <c r="AW1" s="111"/>
      <c r="AX1" s="111"/>
      <c r="AY1" s="111"/>
      <c r="AZ1" s="111"/>
      <c r="BA1" s="111"/>
      <c r="BB1" s="111"/>
      <c r="BC1" s="111"/>
      <c r="BD1" s="111"/>
      <c r="BE1" s="111"/>
      <c r="BF1" s="111"/>
      <c r="BG1" s="111"/>
      <c r="BH1" s="1618" t="s">
        <v>25</v>
      </c>
      <c r="BI1" s="1618"/>
      <c r="BJ1" s="1618"/>
      <c r="BK1" s="1618"/>
      <c r="BL1" s="1618"/>
      <c r="BM1" s="1618"/>
      <c r="BN1" s="1618"/>
      <c r="BO1" s="1618"/>
      <c r="BP1" s="1618"/>
    </row>
    <row r="2" spans="1:68" ht="5.25" customHeight="1" thickBot="1">
      <c r="B2" s="160"/>
      <c r="C2" s="160"/>
      <c r="BH2" s="1619"/>
      <c r="BI2" s="1619"/>
      <c r="BJ2" s="1619"/>
      <c r="BK2" s="1619"/>
      <c r="BL2" s="1619"/>
      <c r="BM2" s="1619"/>
      <c r="BN2" s="1619"/>
      <c r="BO2" s="1619"/>
      <c r="BP2" s="1619"/>
    </row>
    <row r="3" spans="1:68" s="164" customFormat="1" ht="10.5" customHeight="1">
      <c r="A3" s="1571" t="s">
        <v>0</v>
      </c>
      <c r="B3" s="1571"/>
      <c r="C3" s="1571"/>
      <c r="D3" s="1578" t="s">
        <v>57</v>
      </c>
      <c r="E3" s="1579"/>
      <c r="F3" s="1579"/>
      <c r="G3" s="1579"/>
      <c r="H3" s="1579"/>
      <c r="I3" s="1579"/>
      <c r="J3" s="1579"/>
      <c r="K3" s="1629"/>
      <c r="L3" s="1630"/>
      <c r="M3" s="1578" t="s">
        <v>2</v>
      </c>
      <c r="N3" s="1579"/>
      <c r="O3" s="1579"/>
      <c r="P3" s="1579"/>
      <c r="Q3" s="1579"/>
      <c r="R3" s="1579"/>
      <c r="S3" s="1579"/>
      <c r="T3" s="1579"/>
      <c r="U3" s="1579"/>
      <c r="V3" s="1579"/>
      <c r="W3" s="1629"/>
      <c r="X3" s="1630"/>
      <c r="Y3" s="1578" t="s">
        <v>58</v>
      </c>
      <c r="Z3" s="1579"/>
      <c r="AA3" s="1579"/>
      <c r="AB3" s="1579"/>
      <c r="AC3" s="1629"/>
      <c r="AD3" s="1629"/>
      <c r="AE3" s="46"/>
      <c r="AF3" s="47"/>
      <c r="AG3" s="1579" t="s">
        <v>59</v>
      </c>
      <c r="AH3" s="1579"/>
      <c r="AI3" s="1579"/>
      <c r="AJ3" s="1579"/>
      <c r="AK3" s="1579"/>
      <c r="AL3" s="1579"/>
      <c r="AM3" s="1579"/>
      <c r="AN3" s="1579"/>
      <c r="AO3" s="1579"/>
      <c r="AP3" s="1579"/>
      <c r="AQ3" s="1579"/>
      <c r="AR3" s="1579"/>
      <c r="AS3" s="1579"/>
      <c r="AT3" s="1629"/>
      <c r="AU3" s="1630"/>
      <c r="AV3" s="1578" t="s">
        <v>4</v>
      </c>
      <c r="AW3" s="1579"/>
      <c r="AX3" s="1579"/>
      <c r="AY3" s="1579"/>
      <c r="AZ3" s="1579"/>
      <c r="BA3" s="1579"/>
      <c r="BB3" s="1579"/>
      <c r="BC3" s="1629"/>
      <c r="BD3" s="1630"/>
      <c r="BE3" s="1581" t="s">
        <v>60</v>
      </c>
      <c r="BF3" s="1670"/>
      <c r="BG3" s="1670"/>
      <c r="BH3" s="1670"/>
      <c r="BI3" s="1670"/>
      <c r="BJ3" s="1670"/>
      <c r="BK3" s="1670"/>
      <c r="BL3" s="1670"/>
      <c r="BM3" s="1670"/>
      <c r="BN3" s="1670"/>
      <c r="BO3" s="1671"/>
      <c r="BP3" s="1581" t="s">
        <v>0</v>
      </c>
    </row>
    <row r="4" spans="1:68" s="164" customFormat="1" ht="10.5" customHeight="1">
      <c r="A4" s="1572"/>
      <c r="B4" s="1572"/>
      <c r="C4" s="1572"/>
      <c r="D4" s="1674" t="s">
        <v>82</v>
      </c>
      <c r="E4" s="1675"/>
      <c r="F4" s="1676"/>
      <c r="G4" s="1674" t="s">
        <v>83</v>
      </c>
      <c r="H4" s="1675"/>
      <c r="I4" s="1676"/>
      <c r="J4" s="1674" t="s">
        <v>84</v>
      </c>
      <c r="K4" s="1675"/>
      <c r="L4" s="1676"/>
      <c r="M4" s="1674" t="s">
        <v>82</v>
      </c>
      <c r="N4" s="1675"/>
      <c r="O4" s="1676"/>
      <c r="P4" s="1674" t="s">
        <v>85</v>
      </c>
      <c r="Q4" s="1675"/>
      <c r="R4" s="1676"/>
      <c r="S4" s="1674" t="s">
        <v>86</v>
      </c>
      <c r="T4" s="1675"/>
      <c r="U4" s="1676"/>
      <c r="V4" s="1680" t="s">
        <v>65</v>
      </c>
      <c r="W4" s="1675"/>
      <c r="X4" s="1676"/>
      <c r="Y4" s="1586" t="s">
        <v>11</v>
      </c>
      <c r="Z4" s="1682"/>
      <c r="AA4" s="1682"/>
      <c r="AB4" s="1682"/>
      <c r="AC4" s="1683"/>
      <c r="AD4" s="1683"/>
      <c r="AE4" s="46"/>
      <c r="AF4" s="47"/>
      <c r="AG4" s="1585" t="s">
        <v>12</v>
      </c>
      <c r="AH4" s="1684"/>
      <c r="AI4" s="1685"/>
      <c r="AJ4" s="1582" t="s">
        <v>9</v>
      </c>
      <c r="AK4" s="1585"/>
      <c r="AL4" s="1585"/>
      <c r="AM4" s="1585"/>
      <c r="AN4" s="1684"/>
      <c r="AO4" s="1685"/>
      <c r="AP4" s="1586" t="s">
        <v>10</v>
      </c>
      <c r="AQ4" s="1682"/>
      <c r="AR4" s="1682"/>
      <c r="AS4" s="1682"/>
      <c r="AT4" s="1683"/>
      <c r="AU4" s="1647"/>
      <c r="AV4" s="1586" t="s">
        <v>8</v>
      </c>
      <c r="AW4" s="1683"/>
      <c r="AX4" s="1647"/>
      <c r="AY4" s="1586" t="s">
        <v>16</v>
      </c>
      <c r="AZ4" s="1683"/>
      <c r="BA4" s="1647"/>
      <c r="BB4" s="1586" t="s">
        <v>17</v>
      </c>
      <c r="BC4" s="1683"/>
      <c r="BD4" s="1647"/>
      <c r="BE4" s="1586" t="s">
        <v>66</v>
      </c>
      <c r="BF4" s="1683"/>
      <c r="BG4" s="1647"/>
      <c r="BH4" s="1586" t="s">
        <v>67</v>
      </c>
      <c r="BI4" s="1682"/>
      <c r="BJ4" s="1682"/>
      <c r="BK4" s="1683"/>
      <c r="BL4" s="1647"/>
      <c r="BM4" s="1586" t="s">
        <v>68</v>
      </c>
      <c r="BN4" s="1683"/>
      <c r="BO4" s="1647"/>
      <c r="BP4" s="1672"/>
    </row>
    <row r="5" spans="1:68" s="164" customFormat="1" ht="10.5" customHeight="1">
      <c r="A5" s="1574"/>
      <c r="B5" s="1574"/>
      <c r="C5" s="1574"/>
      <c r="D5" s="1677"/>
      <c r="E5" s="1678"/>
      <c r="F5" s="1679"/>
      <c r="G5" s="1677"/>
      <c r="H5" s="1678"/>
      <c r="I5" s="1679"/>
      <c r="J5" s="1677"/>
      <c r="K5" s="1678"/>
      <c r="L5" s="1679"/>
      <c r="M5" s="1677"/>
      <c r="N5" s="1678"/>
      <c r="O5" s="1679"/>
      <c r="P5" s="1677"/>
      <c r="Q5" s="1678"/>
      <c r="R5" s="1679"/>
      <c r="S5" s="1677"/>
      <c r="T5" s="1678"/>
      <c r="U5" s="1679"/>
      <c r="V5" s="1681"/>
      <c r="W5" s="1678"/>
      <c r="X5" s="1679"/>
      <c r="Y5" s="1689" t="s">
        <v>82</v>
      </c>
      <c r="Z5" s="1690"/>
      <c r="AA5" s="1691"/>
      <c r="AB5" s="1689" t="s">
        <v>16</v>
      </c>
      <c r="AC5" s="1692"/>
      <c r="AD5" s="1693"/>
      <c r="AE5" s="46"/>
      <c r="AF5" s="47"/>
      <c r="AG5" s="1585" t="s">
        <v>17</v>
      </c>
      <c r="AH5" s="1585"/>
      <c r="AI5" s="1583"/>
      <c r="AJ5" s="1582" t="s">
        <v>16</v>
      </c>
      <c r="AK5" s="1585"/>
      <c r="AL5" s="1583"/>
      <c r="AM5" s="1582" t="s">
        <v>17</v>
      </c>
      <c r="AN5" s="1684"/>
      <c r="AO5" s="1685"/>
      <c r="AP5" s="1687" t="s">
        <v>16</v>
      </c>
      <c r="AQ5" s="1687"/>
      <c r="AR5" s="1687"/>
      <c r="AS5" s="1687" t="s">
        <v>17</v>
      </c>
      <c r="AT5" s="1688"/>
      <c r="AU5" s="1688"/>
      <c r="AV5" s="1673"/>
      <c r="AW5" s="1686"/>
      <c r="AX5" s="1651"/>
      <c r="AY5" s="1673"/>
      <c r="AZ5" s="1686"/>
      <c r="BA5" s="1651"/>
      <c r="BB5" s="1673"/>
      <c r="BC5" s="1686"/>
      <c r="BD5" s="1651"/>
      <c r="BE5" s="1673"/>
      <c r="BF5" s="1686"/>
      <c r="BG5" s="1651"/>
      <c r="BH5" s="1673"/>
      <c r="BI5" s="1574"/>
      <c r="BJ5" s="1574"/>
      <c r="BK5" s="1686"/>
      <c r="BL5" s="1651"/>
      <c r="BM5" s="1633"/>
      <c r="BN5" s="1686"/>
      <c r="BO5" s="1651"/>
      <c r="BP5" s="1673"/>
    </row>
    <row r="6" spans="1:68" s="164" customFormat="1" ht="2.25" customHeight="1">
      <c r="A6" s="46"/>
      <c r="B6" s="46"/>
      <c r="C6" s="46"/>
      <c r="D6" s="165"/>
      <c r="E6" s="166"/>
      <c r="F6" s="166"/>
      <c r="G6" s="167"/>
      <c r="H6" s="166"/>
      <c r="I6" s="166"/>
      <c r="J6" s="167"/>
      <c r="K6" s="166"/>
      <c r="L6" s="166"/>
      <c r="M6" s="167"/>
      <c r="N6" s="166"/>
      <c r="O6" s="166"/>
      <c r="P6" s="167"/>
      <c r="Q6" s="166"/>
      <c r="R6" s="166"/>
      <c r="S6" s="167"/>
      <c r="T6" s="166"/>
      <c r="U6" s="166"/>
      <c r="V6" s="166"/>
      <c r="W6" s="166"/>
      <c r="X6" s="166"/>
      <c r="Y6" s="167"/>
      <c r="Z6" s="167"/>
      <c r="AA6" s="167"/>
      <c r="AB6" s="167"/>
      <c r="AC6" s="166"/>
      <c r="AD6" s="166"/>
      <c r="AE6" s="46"/>
      <c r="AF6" s="47"/>
      <c r="AG6" s="46"/>
      <c r="AH6" s="46"/>
      <c r="AI6" s="46"/>
      <c r="AJ6" s="46"/>
      <c r="AK6" s="46"/>
      <c r="AL6" s="46"/>
      <c r="AM6" s="46"/>
      <c r="AN6" s="168"/>
      <c r="AO6" s="168"/>
      <c r="AP6" s="46"/>
      <c r="AQ6" s="46"/>
      <c r="AR6" s="46"/>
      <c r="AS6" s="46"/>
      <c r="AT6" s="168"/>
      <c r="AU6" s="168"/>
      <c r="AV6" s="46"/>
      <c r="AW6" s="168"/>
      <c r="AX6" s="168"/>
      <c r="AY6" s="46"/>
      <c r="AZ6" s="168"/>
      <c r="BA6" s="168"/>
      <c r="BB6" s="46"/>
      <c r="BC6" s="168"/>
      <c r="BD6" s="168"/>
      <c r="BE6" s="46"/>
      <c r="BF6" s="168"/>
      <c r="BG6" s="168"/>
      <c r="BH6" s="46"/>
      <c r="BI6" s="46"/>
      <c r="BJ6" s="46"/>
      <c r="BK6" s="168"/>
      <c r="BL6" s="168"/>
      <c r="BM6" s="168"/>
      <c r="BN6" s="168"/>
      <c r="BO6" s="169"/>
      <c r="BP6" s="46"/>
    </row>
    <row r="7" spans="1:68" s="170" customFormat="1" ht="10.5" customHeight="1">
      <c r="A7" s="126"/>
      <c r="B7" s="126" t="s">
        <v>87</v>
      </c>
      <c r="C7" s="126"/>
      <c r="D7" s="1666">
        <v>47</v>
      </c>
      <c r="E7" s="1656"/>
      <c r="F7" s="1656"/>
      <c r="G7" s="1656">
        <v>47</v>
      </c>
      <c r="H7" s="1656"/>
      <c r="I7" s="1656"/>
      <c r="J7" s="1656">
        <f>SUM(J11:L12)</f>
        <v>0</v>
      </c>
      <c r="K7" s="1656"/>
      <c r="L7" s="1656"/>
      <c r="M7" s="1656">
        <v>761</v>
      </c>
      <c r="N7" s="1656"/>
      <c r="O7" s="1656"/>
      <c r="P7" s="1656">
        <v>613</v>
      </c>
      <c r="Q7" s="1656"/>
      <c r="R7" s="1656"/>
      <c r="S7" s="1656">
        <f>SUM(S11:U12)</f>
        <v>0</v>
      </c>
      <c r="T7" s="1656"/>
      <c r="U7" s="1656"/>
      <c r="V7" s="1656">
        <v>148</v>
      </c>
      <c r="W7" s="1656"/>
      <c r="X7" s="1656"/>
      <c r="Y7" s="1656">
        <f>AB7+AG7</f>
        <v>1726</v>
      </c>
      <c r="Z7" s="1656"/>
      <c r="AA7" s="1656"/>
      <c r="AB7" s="1656">
        <f>AJ7+AP7</f>
        <v>939</v>
      </c>
      <c r="AC7" s="1695"/>
      <c r="AD7" s="1695"/>
      <c r="AE7" s="22"/>
      <c r="AF7" s="22"/>
      <c r="AG7" s="1694">
        <f>AM7+AS7</f>
        <v>787</v>
      </c>
      <c r="AH7" s="1694"/>
      <c r="AI7" s="1694"/>
      <c r="AJ7" s="1694">
        <v>864</v>
      </c>
      <c r="AK7" s="1694"/>
      <c r="AL7" s="1694"/>
      <c r="AM7" s="1694">
        <v>725</v>
      </c>
      <c r="AN7" s="1694"/>
      <c r="AO7" s="1694"/>
      <c r="AP7" s="1694">
        <v>75</v>
      </c>
      <c r="AQ7" s="1694"/>
      <c r="AR7" s="1694"/>
      <c r="AS7" s="1694">
        <v>62</v>
      </c>
      <c r="AT7" s="1694"/>
      <c r="AU7" s="1694"/>
      <c r="AV7" s="1694">
        <v>94</v>
      </c>
      <c r="AW7" s="1694"/>
      <c r="AX7" s="1694"/>
      <c r="AY7" s="1694">
        <v>39</v>
      </c>
      <c r="AZ7" s="1694"/>
      <c r="BA7" s="1694"/>
      <c r="BB7" s="1694">
        <v>55</v>
      </c>
      <c r="BC7" s="1694"/>
      <c r="BD7" s="1694"/>
      <c r="BE7" s="1656">
        <v>145</v>
      </c>
      <c r="BF7" s="1656"/>
      <c r="BG7" s="1656"/>
      <c r="BH7" s="1656">
        <v>60</v>
      </c>
      <c r="BI7" s="1656"/>
      <c r="BJ7" s="1656"/>
      <c r="BK7" s="1656"/>
      <c r="BL7" s="1656"/>
      <c r="BM7" s="1694">
        <v>46</v>
      </c>
      <c r="BN7" s="1696"/>
      <c r="BO7" s="1697"/>
      <c r="BP7" s="139" t="s">
        <v>69</v>
      </c>
    </row>
    <row r="8" spans="1:68" s="170" customFormat="1" ht="10.5" customHeight="1">
      <c r="A8" s="126"/>
      <c r="B8" s="126" t="s">
        <v>88</v>
      </c>
      <c r="C8" s="126"/>
      <c r="D8" s="1666">
        <v>47</v>
      </c>
      <c r="E8" s="1656"/>
      <c r="F8" s="1656"/>
      <c r="G8" s="1656">
        <v>47</v>
      </c>
      <c r="H8" s="1656"/>
      <c r="I8" s="1656"/>
      <c r="J8" s="1656">
        <f>SUM(J12:L13)</f>
        <v>0</v>
      </c>
      <c r="K8" s="1656"/>
      <c r="L8" s="1656"/>
      <c r="M8" s="1656">
        <v>766</v>
      </c>
      <c r="N8" s="1656"/>
      <c r="O8" s="1656"/>
      <c r="P8" s="1656">
        <v>610</v>
      </c>
      <c r="Q8" s="1656"/>
      <c r="R8" s="1656"/>
      <c r="S8" s="1656">
        <f>SUM(S12:U13)</f>
        <v>0</v>
      </c>
      <c r="T8" s="1656"/>
      <c r="U8" s="1656"/>
      <c r="V8" s="1656">
        <v>156</v>
      </c>
      <c r="W8" s="1656"/>
      <c r="X8" s="1656"/>
      <c r="Y8" s="1656">
        <v>1713</v>
      </c>
      <c r="Z8" s="1656"/>
      <c r="AA8" s="1656"/>
      <c r="AB8" s="1656">
        <v>924</v>
      </c>
      <c r="AC8" s="1656"/>
      <c r="AD8" s="1656"/>
      <c r="AE8" s="22"/>
      <c r="AF8" s="22"/>
      <c r="AG8" s="1694">
        <v>789</v>
      </c>
      <c r="AH8" s="1694"/>
      <c r="AI8" s="1694"/>
      <c r="AJ8" s="1694">
        <v>865</v>
      </c>
      <c r="AK8" s="1694"/>
      <c r="AL8" s="1694"/>
      <c r="AM8" s="1694">
        <v>735</v>
      </c>
      <c r="AN8" s="1694"/>
      <c r="AO8" s="1694"/>
      <c r="AP8" s="1694">
        <v>59</v>
      </c>
      <c r="AQ8" s="1694"/>
      <c r="AR8" s="1694"/>
      <c r="AS8" s="1694">
        <v>54</v>
      </c>
      <c r="AT8" s="1694"/>
      <c r="AU8" s="1694"/>
      <c r="AV8" s="1694">
        <v>89</v>
      </c>
      <c r="AW8" s="1694"/>
      <c r="AX8" s="1694"/>
      <c r="AY8" s="1694">
        <v>38</v>
      </c>
      <c r="AZ8" s="1694"/>
      <c r="BA8" s="1694"/>
      <c r="BB8" s="1694">
        <v>51</v>
      </c>
      <c r="BC8" s="1694"/>
      <c r="BD8" s="1694"/>
      <c r="BE8" s="1694">
        <v>147</v>
      </c>
      <c r="BF8" s="1694"/>
      <c r="BG8" s="1694"/>
      <c r="BH8" s="1656">
        <v>62</v>
      </c>
      <c r="BI8" s="1656"/>
      <c r="BJ8" s="1656"/>
      <c r="BK8" s="1656"/>
      <c r="BL8" s="1656"/>
      <c r="BM8" s="1694">
        <v>47</v>
      </c>
      <c r="BN8" s="1696"/>
      <c r="BO8" s="1697"/>
      <c r="BP8" s="139" t="s">
        <v>33</v>
      </c>
    </row>
    <row r="9" spans="1:68" s="170" customFormat="1" ht="10.5" customHeight="1">
      <c r="A9" s="126"/>
      <c r="B9" s="126" t="s">
        <v>89</v>
      </c>
      <c r="C9" s="126"/>
      <c r="D9" s="1666">
        <v>47</v>
      </c>
      <c r="E9" s="1656"/>
      <c r="F9" s="1656"/>
      <c r="G9" s="1656">
        <v>47</v>
      </c>
      <c r="H9" s="1656"/>
      <c r="I9" s="1656"/>
      <c r="J9" s="1656">
        <f>SUM(J13:L14)</f>
        <v>0</v>
      </c>
      <c r="K9" s="1656"/>
      <c r="L9" s="1656"/>
      <c r="M9" s="1656">
        <v>757</v>
      </c>
      <c r="N9" s="1656"/>
      <c r="O9" s="1656"/>
      <c r="P9" s="1656">
        <v>597</v>
      </c>
      <c r="Q9" s="1656"/>
      <c r="R9" s="1656"/>
      <c r="S9" s="1656">
        <f>SUM(S12:U13)</f>
        <v>0</v>
      </c>
      <c r="T9" s="1656"/>
      <c r="U9" s="1656"/>
      <c r="V9" s="1656">
        <v>160</v>
      </c>
      <c r="W9" s="1656"/>
      <c r="X9" s="1656"/>
      <c r="Y9" s="1656">
        <v>1694</v>
      </c>
      <c r="Z9" s="1656"/>
      <c r="AA9" s="1656"/>
      <c r="AB9" s="1656">
        <v>918</v>
      </c>
      <c r="AC9" s="1656"/>
      <c r="AD9" s="1656"/>
      <c r="AE9" s="22"/>
      <c r="AF9" s="22"/>
      <c r="AG9" s="1694">
        <v>776</v>
      </c>
      <c r="AH9" s="1694"/>
      <c r="AI9" s="1694"/>
      <c r="AJ9" s="1694">
        <v>867</v>
      </c>
      <c r="AK9" s="1694"/>
      <c r="AL9" s="1694"/>
      <c r="AM9" s="1694">
        <v>723</v>
      </c>
      <c r="AN9" s="1694"/>
      <c r="AO9" s="1694"/>
      <c r="AP9" s="1694">
        <v>51</v>
      </c>
      <c r="AQ9" s="1694"/>
      <c r="AR9" s="1694"/>
      <c r="AS9" s="1694">
        <v>53</v>
      </c>
      <c r="AT9" s="1694"/>
      <c r="AU9" s="1694"/>
      <c r="AV9" s="1694">
        <v>85</v>
      </c>
      <c r="AW9" s="1694"/>
      <c r="AX9" s="1694"/>
      <c r="AY9" s="1694">
        <v>35</v>
      </c>
      <c r="AZ9" s="1694"/>
      <c r="BA9" s="1694"/>
      <c r="BB9" s="1694">
        <v>50</v>
      </c>
      <c r="BC9" s="1694"/>
      <c r="BD9" s="1694"/>
      <c r="BE9" s="1694">
        <v>149</v>
      </c>
      <c r="BF9" s="1694"/>
      <c r="BG9" s="1694"/>
      <c r="BH9" s="1656">
        <v>62</v>
      </c>
      <c r="BI9" s="1656"/>
      <c r="BJ9" s="1656"/>
      <c r="BK9" s="1656"/>
      <c r="BL9" s="1656"/>
      <c r="BM9" s="1694">
        <v>46</v>
      </c>
      <c r="BN9" s="1696"/>
      <c r="BO9" s="1697"/>
      <c r="BP9" s="139" t="s">
        <v>35</v>
      </c>
    </row>
    <row r="10" spans="1:68" s="171" customFormat="1" ht="10.5" customHeight="1">
      <c r="A10" s="132"/>
      <c r="B10" s="126" t="s">
        <v>90</v>
      </c>
      <c r="C10" s="126"/>
      <c r="D10" s="1666">
        <v>47</v>
      </c>
      <c r="E10" s="1656"/>
      <c r="F10" s="1656"/>
      <c r="G10" s="1656">
        <v>47</v>
      </c>
      <c r="H10" s="1656"/>
      <c r="I10" s="1656"/>
      <c r="J10" s="1656">
        <f>SUM(J14:L15)</f>
        <v>0</v>
      </c>
      <c r="K10" s="1656"/>
      <c r="L10" s="1656"/>
      <c r="M10" s="1656">
        <v>771</v>
      </c>
      <c r="N10" s="1656"/>
      <c r="O10" s="1656"/>
      <c r="P10" s="1656">
        <v>600</v>
      </c>
      <c r="Q10" s="1656"/>
      <c r="R10" s="1656"/>
      <c r="S10" s="1656">
        <f>SUM(S12:U13)</f>
        <v>0</v>
      </c>
      <c r="T10" s="1656"/>
      <c r="U10" s="1656"/>
      <c r="V10" s="1656">
        <v>171</v>
      </c>
      <c r="W10" s="1656"/>
      <c r="X10" s="1656"/>
      <c r="Y10" s="1656">
        <v>1702</v>
      </c>
      <c r="Z10" s="1656"/>
      <c r="AA10" s="1656"/>
      <c r="AB10" s="1656">
        <v>908</v>
      </c>
      <c r="AC10" s="1656"/>
      <c r="AD10" s="1656"/>
      <c r="AE10" s="22"/>
      <c r="AF10" s="22"/>
      <c r="AG10" s="1694">
        <v>794</v>
      </c>
      <c r="AH10" s="1694"/>
      <c r="AI10" s="1694"/>
      <c r="AJ10" s="1694">
        <v>861</v>
      </c>
      <c r="AK10" s="1694"/>
      <c r="AL10" s="1694"/>
      <c r="AM10" s="1694">
        <v>726</v>
      </c>
      <c r="AN10" s="1694"/>
      <c r="AO10" s="1694"/>
      <c r="AP10" s="1694">
        <v>47</v>
      </c>
      <c r="AQ10" s="1694"/>
      <c r="AR10" s="1694"/>
      <c r="AS10" s="1694">
        <v>68</v>
      </c>
      <c r="AT10" s="1694"/>
      <c r="AU10" s="1694"/>
      <c r="AV10" s="1694">
        <v>90</v>
      </c>
      <c r="AW10" s="1694"/>
      <c r="AX10" s="1694"/>
      <c r="AY10" s="1694">
        <v>36</v>
      </c>
      <c r="AZ10" s="1694"/>
      <c r="BA10" s="1694"/>
      <c r="BB10" s="1694">
        <v>54</v>
      </c>
      <c r="BC10" s="1694"/>
      <c r="BD10" s="1694"/>
      <c r="BE10" s="1694">
        <v>149</v>
      </c>
      <c r="BF10" s="1694"/>
      <c r="BG10" s="1694"/>
      <c r="BH10" s="1656">
        <v>62</v>
      </c>
      <c r="BI10" s="1656"/>
      <c r="BJ10" s="1656"/>
      <c r="BK10" s="1656"/>
      <c r="BL10" s="1656"/>
      <c r="BM10" s="1694">
        <v>47</v>
      </c>
      <c r="BN10" s="1696"/>
      <c r="BO10" s="1697"/>
      <c r="BP10" s="139" t="s">
        <v>37</v>
      </c>
    </row>
    <row r="11" spans="1:68" s="171" customFormat="1" ht="10.5" customHeight="1">
      <c r="A11" s="132"/>
      <c r="B11" s="172" t="s">
        <v>91</v>
      </c>
      <c r="C11" s="132"/>
      <c r="D11" s="1667">
        <v>47</v>
      </c>
      <c r="E11" s="1659"/>
      <c r="F11" s="1659"/>
      <c r="G11" s="1659">
        <v>47</v>
      </c>
      <c r="H11" s="1659"/>
      <c r="I11" s="1659"/>
      <c r="J11" s="1659">
        <f>SUM(J15:L15)</f>
        <v>0</v>
      </c>
      <c r="K11" s="1659"/>
      <c r="L11" s="1659"/>
      <c r="M11" s="1659">
        <v>777</v>
      </c>
      <c r="N11" s="1659"/>
      <c r="O11" s="1659"/>
      <c r="P11" s="1659">
        <v>600</v>
      </c>
      <c r="Q11" s="1659"/>
      <c r="R11" s="1659"/>
      <c r="S11" s="1659">
        <f>SUM(S13:U14)</f>
        <v>0</v>
      </c>
      <c r="T11" s="1659"/>
      <c r="U11" s="1659"/>
      <c r="V11" s="1659">
        <v>177</v>
      </c>
      <c r="W11" s="1659"/>
      <c r="X11" s="1659"/>
      <c r="Y11" s="1659">
        <v>1719</v>
      </c>
      <c r="Z11" s="1659"/>
      <c r="AA11" s="1659"/>
      <c r="AB11" s="1659">
        <v>925</v>
      </c>
      <c r="AC11" s="1659"/>
      <c r="AD11" s="1659"/>
      <c r="AE11" s="38"/>
      <c r="AF11" s="38"/>
      <c r="AG11" s="1698">
        <v>794</v>
      </c>
      <c r="AH11" s="1698"/>
      <c r="AI11" s="1698"/>
      <c r="AJ11" s="1698">
        <v>865</v>
      </c>
      <c r="AK11" s="1698"/>
      <c r="AL11" s="1698"/>
      <c r="AM11" s="1698">
        <v>741</v>
      </c>
      <c r="AN11" s="1698"/>
      <c r="AO11" s="1698"/>
      <c r="AP11" s="1698">
        <v>60</v>
      </c>
      <c r="AQ11" s="1698"/>
      <c r="AR11" s="1698"/>
      <c r="AS11" s="1698">
        <v>53</v>
      </c>
      <c r="AT11" s="1698"/>
      <c r="AU11" s="1698"/>
      <c r="AV11" s="1698">
        <v>91</v>
      </c>
      <c r="AW11" s="1698"/>
      <c r="AX11" s="1698"/>
      <c r="AY11" s="1698">
        <v>40</v>
      </c>
      <c r="AZ11" s="1698"/>
      <c r="BA11" s="1698"/>
      <c r="BB11" s="1698">
        <v>51</v>
      </c>
      <c r="BC11" s="1698"/>
      <c r="BD11" s="1698"/>
      <c r="BE11" s="1698">
        <v>150</v>
      </c>
      <c r="BF11" s="1698"/>
      <c r="BG11" s="1698"/>
      <c r="BH11" s="1659">
        <v>62</v>
      </c>
      <c r="BI11" s="1659"/>
      <c r="BJ11" s="1659"/>
      <c r="BK11" s="1659"/>
      <c r="BL11" s="1659"/>
      <c r="BM11" s="1698">
        <v>47</v>
      </c>
      <c r="BN11" s="1699"/>
      <c r="BO11" s="1700"/>
      <c r="BP11" s="173" t="s">
        <v>52</v>
      </c>
    </row>
    <row r="12" spans="1:68" s="176" customFormat="1" ht="3.75" customHeight="1">
      <c r="A12" s="164"/>
      <c r="B12" s="174"/>
      <c r="C12" s="174"/>
      <c r="D12" s="21"/>
      <c r="E12" s="22"/>
      <c r="F12" s="22"/>
      <c r="G12" s="22"/>
      <c r="H12" s="22"/>
      <c r="I12" s="22"/>
      <c r="J12" s="22"/>
      <c r="K12" s="22"/>
      <c r="L12" s="22"/>
      <c r="M12" s="22"/>
      <c r="N12" s="22"/>
      <c r="O12" s="22"/>
      <c r="P12" s="22"/>
      <c r="Q12" s="22"/>
      <c r="R12" s="22"/>
      <c r="S12" s="22"/>
      <c r="T12" s="22"/>
      <c r="U12" s="22"/>
      <c r="V12" s="22"/>
      <c r="W12" s="22"/>
      <c r="X12" s="22"/>
      <c r="Y12" s="22"/>
      <c r="Z12" s="22"/>
      <c r="AA12" s="22"/>
      <c r="AB12" s="22"/>
      <c r="AC12" s="22"/>
      <c r="AD12" s="22"/>
      <c r="AE12" s="22"/>
      <c r="AF12" s="32"/>
      <c r="AG12" s="1694"/>
      <c r="AH12" s="1694"/>
      <c r="AI12" s="1694"/>
      <c r="AJ12" s="1694"/>
      <c r="AK12" s="1694"/>
      <c r="AL12" s="1694"/>
      <c r="AM12" s="1694"/>
      <c r="AN12" s="1694"/>
      <c r="AO12" s="1694"/>
      <c r="AP12" s="1694"/>
      <c r="AQ12" s="1694"/>
      <c r="AR12" s="1694"/>
      <c r="AS12" s="1694"/>
      <c r="AT12" s="1694"/>
      <c r="AU12" s="1694"/>
      <c r="AV12" s="1694"/>
      <c r="AW12" s="1694"/>
      <c r="AX12" s="1694"/>
      <c r="AY12" s="1694"/>
      <c r="AZ12" s="1694"/>
      <c r="BA12" s="1694"/>
      <c r="BB12" s="1694"/>
      <c r="BC12" s="1694"/>
      <c r="BD12" s="1694"/>
      <c r="BE12" s="1656"/>
      <c r="BF12" s="1656"/>
      <c r="BG12" s="1656"/>
      <c r="BH12" s="1656"/>
      <c r="BI12" s="1656"/>
      <c r="BJ12" s="1656"/>
      <c r="BK12" s="1656"/>
      <c r="BL12" s="1656"/>
      <c r="BM12" s="1694"/>
      <c r="BN12" s="1696"/>
      <c r="BO12" s="1697"/>
      <c r="BP12" s="175"/>
    </row>
    <row r="13" spans="1:68" s="176" customFormat="1" ht="10.5" customHeight="1">
      <c r="A13" s="164"/>
      <c r="B13" s="177" t="s">
        <v>18</v>
      </c>
      <c r="C13" s="177"/>
      <c r="D13" s="1666">
        <v>43</v>
      </c>
      <c r="E13" s="1656"/>
      <c r="F13" s="1656"/>
      <c r="G13" s="1656">
        <v>43</v>
      </c>
      <c r="H13" s="1656"/>
      <c r="I13" s="1656"/>
      <c r="J13" s="1656">
        <v>0</v>
      </c>
      <c r="K13" s="1656"/>
      <c r="L13" s="1656"/>
      <c r="M13" s="1656">
        <v>736</v>
      </c>
      <c r="N13" s="1656"/>
      <c r="O13" s="1656"/>
      <c r="P13" s="1656">
        <v>559</v>
      </c>
      <c r="Q13" s="1656"/>
      <c r="R13" s="1656"/>
      <c r="S13" s="1656">
        <v>0</v>
      </c>
      <c r="T13" s="1656"/>
      <c r="U13" s="1656"/>
      <c r="V13" s="1656">
        <v>177</v>
      </c>
      <c r="W13" s="1656"/>
      <c r="X13" s="1656"/>
      <c r="Y13" s="1656">
        <v>1570</v>
      </c>
      <c r="Z13" s="1656"/>
      <c r="AA13" s="1656"/>
      <c r="AB13" s="1656">
        <v>839</v>
      </c>
      <c r="AC13" s="1656"/>
      <c r="AD13" s="1656"/>
      <c r="AE13" s="22"/>
      <c r="AF13" s="22"/>
      <c r="AG13" s="1694">
        <v>731</v>
      </c>
      <c r="AH13" s="1694"/>
      <c r="AI13" s="1694"/>
      <c r="AJ13" s="1694">
        <v>814</v>
      </c>
      <c r="AK13" s="1694"/>
      <c r="AL13" s="1694"/>
      <c r="AM13" s="1694">
        <v>703</v>
      </c>
      <c r="AN13" s="1694"/>
      <c r="AO13" s="1694"/>
      <c r="AP13" s="1694">
        <v>25</v>
      </c>
      <c r="AQ13" s="1694"/>
      <c r="AR13" s="1694"/>
      <c r="AS13" s="1694">
        <v>28</v>
      </c>
      <c r="AT13" s="1694"/>
      <c r="AU13" s="1694"/>
      <c r="AV13" s="1694">
        <v>82</v>
      </c>
      <c r="AW13" s="1694"/>
      <c r="AX13" s="1694"/>
      <c r="AY13" s="1694">
        <v>36</v>
      </c>
      <c r="AZ13" s="1694"/>
      <c r="BA13" s="1694"/>
      <c r="BB13" s="1694">
        <v>46</v>
      </c>
      <c r="BC13" s="1694"/>
      <c r="BD13" s="1694"/>
      <c r="BE13" s="1656">
        <v>142</v>
      </c>
      <c r="BF13" s="1656"/>
      <c r="BG13" s="1656"/>
      <c r="BH13" s="1656">
        <v>57</v>
      </c>
      <c r="BI13" s="1656"/>
      <c r="BJ13" s="1656"/>
      <c r="BK13" s="1656"/>
      <c r="BL13" s="1656"/>
      <c r="BM13" s="1694">
        <v>43</v>
      </c>
      <c r="BN13" s="1696"/>
      <c r="BO13" s="1697"/>
      <c r="BP13" s="175" t="s">
        <v>19</v>
      </c>
    </row>
    <row r="14" spans="1:68" s="176" customFormat="1" ht="10.5" customHeight="1">
      <c r="A14" s="164"/>
      <c r="B14" s="178" t="s">
        <v>20</v>
      </c>
      <c r="C14" s="178"/>
      <c r="D14" s="1666">
        <v>4</v>
      </c>
      <c r="E14" s="1656"/>
      <c r="F14" s="1656"/>
      <c r="G14" s="1656">
        <v>4</v>
      </c>
      <c r="H14" s="1656"/>
      <c r="I14" s="1656"/>
      <c r="J14" s="1656">
        <v>0</v>
      </c>
      <c r="K14" s="1656"/>
      <c r="L14" s="1656"/>
      <c r="M14" s="1656">
        <v>41</v>
      </c>
      <c r="N14" s="1656"/>
      <c r="O14" s="1656"/>
      <c r="P14" s="1656">
        <v>41</v>
      </c>
      <c r="Q14" s="1656"/>
      <c r="R14" s="1656"/>
      <c r="S14" s="1656">
        <v>0</v>
      </c>
      <c r="T14" s="1656"/>
      <c r="U14" s="1656"/>
      <c r="V14" s="1656">
        <v>0</v>
      </c>
      <c r="W14" s="1656"/>
      <c r="X14" s="1656"/>
      <c r="Y14" s="1656">
        <v>149</v>
      </c>
      <c r="Z14" s="1656"/>
      <c r="AA14" s="1656"/>
      <c r="AB14" s="1656">
        <v>86</v>
      </c>
      <c r="AC14" s="1656"/>
      <c r="AD14" s="1656"/>
      <c r="AE14" s="22"/>
      <c r="AF14" s="22"/>
      <c r="AG14" s="1694">
        <v>63</v>
      </c>
      <c r="AH14" s="1694"/>
      <c r="AI14" s="1694"/>
      <c r="AJ14" s="1694">
        <v>51</v>
      </c>
      <c r="AK14" s="1694"/>
      <c r="AL14" s="1694"/>
      <c r="AM14" s="1694">
        <v>38</v>
      </c>
      <c r="AN14" s="1694"/>
      <c r="AO14" s="1694"/>
      <c r="AP14" s="1694">
        <v>35</v>
      </c>
      <c r="AQ14" s="1694"/>
      <c r="AR14" s="1694"/>
      <c r="AS14" s="1694">
        <v>25</v>
      </c>
      <c r="AT14" s="1694"/>
      <c r="AU14" s="1694"/>
      <c r="AV14" s="1694">
        <v>9</v>
      </c>
      <c r="AW14" s="1694"/>
      <c r="AX14" s="1694"/>
      <c r="AY14" s="1694">
        <v>4</v>
      </c>
      <c r="AZ14" s="1694"/>
      <c r="BA14" s="1694"/>
      <c r="BB14" s="1694">
        <v>5</v>
      </c>
      <c r="BC14" s="1694"/>
      <c r="BD14" s="1694"/>
      <c r="BE14" s="1656">
        <v>8</v>
      </c>
      <c r="BF14" s="1656"/>
      <c r="BG14" s="1656"/>
      <c r="BH14" s="1656">
        <v>5</v>
      </c>
      <c r="BI14" s="1656"/>
      <c r="BJ14" s="1656"/>
      <c r="BK14" s="1656"/>
      <c r="BL14" s="1656"/>
      <c r="BM14" s="1694">
        <v>4</v>
      </c>
      <c r="BN14" s="1696"/>
      <c r="BO14" s="1697"/>
      <c r="BP14" s="179" t="s">
        <v>21</v>
      </c>
    </row>
    <row r="15" spans="1:68" ht="3.75" customHeight="1" thickBot="1">
      <c r="A15" s="180"/>
      <c r="B15" s="181"/>
      <c r="C15" s="181"/>
      <c r="D15" s="182"/>
      <c r="E15" s="180"/>
      <c r="F15" s="180"/>
      <c r="G15" s="180"/>
      <c r="H15" s="180"/>
      <c r="I15" s="180"/>
      <c r="J15" s="180"/>
      <c r="K15" s="180"/>
      <c r="L15" s="180"/>
      <c r="M15" s="180"/>
      <c r="N15" s="180"/>
      <c r="O15" s="180"/>
      <c r="P15" s="180"/>
      <c r="Q15" s="180"/>
      <c r="R15" s="180"/>
      <c r="S15" s="180"/>
      <c r="T15" s="180"/>
      <c r="U15" s="180"/>
      <c r="V15" s="180"/>
      <c r="W15" s="180"/>
      <c r="X15" s="180"/>
      <c r="Y15" s="180"/>
      <c r="Z15" s="180"/>
      <c r="AA15" s="180"/>
      <c r="AB15" s="1701"/>
      <c r="AC15" s="1702"/>
      <c r="AD15" s="1702"/>
      <c r="AE15" s="183"/>
      <c r="AF15" s="183"/>
      <c r="AG15" s="184"/>
      <c r="AH15" s="184"/>
      <c r="AI15" s="184"/>
      <c r="AJ15" s="184"/>
      <c r="AK15" s="184"/>
      <c r="AL15" s="184"/>
      <c r="AM15" s="184"/>
      <c r="AN15" s="184"/>
      <c r="AO15" s="184"/>
      <c r="AP15" s="184"/>
      <c r="AQ15" s="184"/>
      <c r="AR15" s="184"/>
      <c r="AS15" s="184"/>
      <c r="AT15" s="184"/>
      <c r="AU15" s="184"/>
      <c r="AV15" s="184"/>
      <c r="AW15" s="184"/>
      <c r="AX15" s="184"/>
      <c r="AY15" s="184"/>
      <c r="AZ15" s="184"/>
      <c r="BA15" s="184"/>
      <c r="BB15" s="184"/>
      <c r="BC15" s="184"/>
      <c r="BD15" s="184"/>
      <c r="BE15" s="184"/>
      <c r="BF15" s="184"/>
      <c r="BG15" s="184"/>
      <c r="BH15" s="184"/>
      <c r="BI15" s="184"/>
      <c r="BJ15" s="184"/>
      <c r="BK15" s="184"/>
      <c r="BL15" s="184"/>
      <c r="BM15" s="184"/>
      <c r="BN15" s="184"/>
      <c r="BO15" s="184"/>
      <c r="BP15" s="185"/>
    </row>
    <row r="16" spans="1:68">
      <c r="A16" s="1703" t="s">
        <v>0</v>
      </c>
      <c r="B16" s="1703"/>
      <c r="C16" s="1703"/>
      <c r="D16" s="1706" t="s">
        <v>92</v>
      </c>
      <c r="E16" s="1707"/>
      <c r="F16" s="1707"/>
      <c r="G16" s="1707"/>
      <c r="H16" s="1707"/>
      <c r="I16" s="1707"/>
      <c r="J16" s="1707"/>
      <c r="K16" s="1707"/>
      <c r="L16" s="1707"/>
      <c r="M16" s="1707"/>
      <c r="N16" s="1707"/>
      <c r="O16" s="1707"/>
      <c r="P16" s="1707"/>
      <c r="Q16" s="1707"/>
      <c r="R16" s="1707"/>
      <c r="S16" s="1707"/>
      <c r="T16" s="1707"/>
      <c r="U16" s="1707"/>
      <c r="V16" s="1707"/>
      <c r="W16" s="1707"/>
      <c r="X16" s="1707"/>
      <c r="Y16" s="1707"/>
      <c r="Z16" s="1707"/>
      <c r="AA16" s="1707"/>
      <c r="AB16" s="1707"/>
      <c r="AC16" s="1707"/>
      <c r="AD16" s="1707"/>
      <c r="AE16" s="11"/>
      <c r="AF16" s="11"/>
      <c r="AG16" s="1708" t="s">
        <v>93</v>
      </c>
      <c r="AH16" s="1708"/>
      <c r="AI16" s="1708"/>
      <c r="AJ16" s="1708"/>
      <c r="AK16" s="1708"/>
      <c r="AL16" s="1708"/>
      <c r="AM16" s="1708"/>
      <c r="AN16" s="1708"/>
      <c r="AO16" s="1708"/>
      <c r="AP16" s="1708"/>
      <c r="AQ16" s="1708"/>
      <c r="AR16" s="1708"/>
      <c r="AS16" s="1708"/>
      <c r="AT16" s="1708"/>
      <c r="AU16" s="1708"/>
      <c r="AV16" s="1708"/>
      <c r="AW16" s="1708"/>
      <c r="AX16" s="1708"/>
      <c r="AY16" s="1708"/>
      <c r="AZ16" s="1709"/>
      <c r="BA16" s="1710" t="s">
        <v>94</v>
      </c>
      <c r="BB16" s="1708"/>
      <c r="BC16" s="1708"/>
      <c r="BD16" s="1708"/>
      <c r="BE16" s="1708"/>
      <c r="BF16" s="1708"/>
      <c r="BG16" s="1708"/>
      <c r="BH16" s="1708"/>
      <c r="BI16" s="1708"/>
      <c r="BJ16" s="1708"/>
      <c r="BK16" s="1708"/>
      <c r="BL16" s="1708"/>
      <c r="BM16" s="1708"/>
      <c r="BN16" s="1708"/>
      <c r="BO16" s="1709"/>
      <c r="BP16" s="1711" t="s">
        <v>0</v>
      </c>
    </row>
    <row r="17" spans="1:68">
      <c r="A17" s="1704"/>
      <c r="B17" s="1704"/>
      <c r="C17" s="1704"/>
      <c r="D17" s="1689" t="s">
        <v>95</v>
      </c>
      <c r="E17" s="1690"/>
      <c r="F17" s="1690"/>
      <c r="G17" s="1690"/>
      <c r="H17" s="1690"/>
      <c r="I17" s="1690"/>
      <c r="J17" s="1690"/>
      <c r="K17" s="1690"/>
      <c r="L17" s="1690"/>
      <c r="M17" s="1690"/>
      <c r="N17" s="1690"/>
      <c r="O17" s="1691"/>
      <c r="P17" s="1689" t="s">
        <v>96</v>
      </c>
      <c r="Q17" s="1690"/>
      <c r="R17" s="1690"/>
      <c r="S17" s="1690"/>
      <c r="T17" s="1690"/>
      <c r="U17" s="1690"/>
      <c r="V17" s="1690"/>
      <c r="W17" s="1690"/>
      <c r="X17" s="1690"/>
      <c r="Y17" s="1690"/>
      <c r="Z17" s="1690"/>
      <c r="AA17" s="1691"/>
      <c r="AB17" s="1714" t="s">
        <v>35</v>
      </c>
      <c r="AC17" s="1715"/>
      <c r="AD17" s="1715"/>
      <c r="AE17" s="11"/>
      <c r="AF17" s="11"/>
      <c r="AG17" s="1691" t="s">
        <v>97</v>
      </c>
      <c r="AH17" s="1716"/>
      <c r="AI17" s="1716"/>
      <c r="AJ17" s="1716"/>
      <c r="AK17" s="1716"/>
      <c r="AL17" s="1716"/>
      <c r="AM17" s="1716"/>
      <c r="AN17" s="1716"/>
      <c r="AO17" s="1716" t="s">
        <v>98</v>
      </c>
      <c r="AP17" s="1716"/>
      <c r="AQ17" s="1716"/>
      <c r="AR17" s="1716"/>
      <c r="AS17" s="1716"/>
      <c r="AT17" s="1716"/>
      <c r="AU17" s="1716"/>
      <c r="AV17" s="1716"/>
      <c r="AW17" s="1716"/>
      <c r="AX17" s="1716"/>
      <c r="AY17" s="1716"/>
      <c r="AZ17" s="1716"/>
      <c r="BA17" s="1716" t="s">
        <v>99</v>
      </c>
      <c r="BB17" s="1717"/>
      <c r="BC17" s="1717"/>
      <c r="BD17" s="1717"/>
      <c r="BE17" s="1716" t="s">
        <v>79</v>
      </c>
      <c r="BF17" s="1717"/>
      <c r="BG17" s="1717"/>
      <c r="BH17" s="1717"/>
      <c r="BI17" s="1717"/>
      <c r="BJ17" s="1717"/>
      <c r="BK17" s="1716" t="s">
        <v>80</v>
      </c>
      <c r="BL17" s="1717"/>
      <c r="BM17" s="1717"/>
      <c r="BN17" s="1717"/>
      <c r="BO17" s="1717"/>
      <c r="BP17" s="1712"/>
    </row>
    <row r="18" spans="1:68">
      <c r="A18" s="1705"/>
      <c r="B18" s="1705"/>
      <c r="C18" s="1705"/>
      <c r="D18" s="1716" t="s">
        <v>82</v>
      </c>
      <c r="E18" s="1717"/>
      <c r="F18" s="1717"/>
      <c r="G18" s="1717"/>
      <c r="H18" s="1718" t="s">
        <v>16</v>
      </c>
      <c r="I18" s="1719"/>
      <c r="J18" s="1719"/>
      <c r="K18" s="1719"/>
      <c r="L18" s="1718" t="s">
        <v>17</v>
      </c>
      <c r="M18" s="1719"/>
      <c r="N18" s="1719"/>
      <c r="O18" s="1719"/>
      <c r="P18" s="1716" t="s">
        <v>82</v>
      </c>
      <c r="Q18" s="1717"/>
      <c r="R18" s="1717"/>
      <c r="S18" s="1717"/>
      <c r="T18" s="1718" t="s">
        <v>16</v>
      </c>
      <c r="U18" s="1719"/>
      <c r="V18" s="1719"/>
      <c r="W18" s="1719"/>
      <c r="X18" s="1718" t="s">
        <v>17</v>
      </c>
      <c r="Y18" s="1719"/>
      <c r="Z18" s="1719"/>
      <c r="AA18" s="1719"/>
      <c r="AB18" s="1716" t="s">
        <v>82</v>
      </c>
      <c r="AC18" s="1717"/>
      <c r="AD18" s="1717"/>
      <c r="AE18" s="11"/>
      <c r="AF18" s="11"/>
      <c r="AG18" s="1720" t="s">
        <v>16</v>
      </c>
      <c r="AH18" s="1719"/>
      <c r="AI18" s="1719"/>
      <c r="AJ18" s="1719"/>
      <c r="AK18" s="1718" t="s">
        <v>17</v>
      </c>
      <c r="AL18" s="1719"/>
      <c r="AM18" s="1719"/>
      <c r="AN18" s="1719"/>
      <c r="AO18" s="1689" t="s">
        <v>82</v>
      </c>
      <c r="AP18" s="1692"/>
      <c r="AQ18" s="1692"/>
      <c r="AR18" s="1693"/>
      <c r="AS18" s="1718" t="s">
        <v>16</v>
      </c>
      <c r="AT18" s="1719"/>
      <c r="AU18" s="1719"/>
      <c r="AV18" s="1719"/>
      <c r="AW18" s="1718" t="s">
        <v>17</v>
      </c>
      <c r="AX18" s="1719"/>
      <c r="AY18" s="1719"/>
      <c r="AZ18" s="1719"/>
      <c r="BA18" s="1717"/>
      <c r="BB18" s="1717"/>
      <c r="BC18" s="1717"/>
      <c r="BD18" s="1717"/>
      <c r="BE18" s="1717"/>
      <c r="BF18" s="1717"/>
      <c r="BG18" s="1717"/>
      <c r="BH18" s="1717"/>
      <c r="BI18" s="1717"/>
      <c r="BJ18" s="1717"/>
      <c r="BK18" s="1717"/>
      <c r="BL18" s="1717"/>
      <c r="BM18" s="1717"/>
      <c r="BN18" s="1717"/>
      <c r="BO18" s="1717"/>
      <c r="BP18" s="1713"/>
    </row>
    <row r="19" spans="1:68">
      <c r="A19" s="126"/>
      <c r="B19" s="126" t="s">
        <v>87</v>
      </c>
      <c r="C19" s="126"/>
      <c r="D19" s="1666">
        <v>22108</v>
      </c>
      <c r="E19" s="1656"/>
      <c r="F19" s="1656"/>
      <c r="G19" s="1656"/>
      <c r="H19" s="1656">
        <v>11341</v>
      </c>
      <c r="I19" s="1656"/>
      <c r="J19" s="1656"/>
      <c r="K19" s="1656"/>
      <c r="L19" s="1656">
        <v>10767</v>
      </c>
      <c r="M19" s="1656"/>
      <c r="N19" s="1656"/>
      <c r="O19" s="1656"/>
      <c r="P19" s="1656">
        <v>7125</v>
      </c>
      <c r="Q19" s="1656"/>
      <c r="R19" s="1656"/>
      <c r="S19" s="1656"/>
      <c r="T19" s="1656">
        <v>3663</v>
      </c>
      <c r="U19" s="1656"/>
      <c r="V19" s="1656"/>
      <c r="W19" s="1656"/>
      <c r="X19" s="1656">
        <v>3462</v>
      </c>
      <c r="Y19" s="1656"/>
      <c r="Z19" s="1656"/>
      <c r="AA19" s="1656"/>
      <c r="AB19" s="1656">
        <v>7371</v>
      </c>
      <c r="AC19" s="1695"/>
      <c r="AD19" s="1695"/>
      <c r="AE19" s="22"/>
      <c r="AF19" s="22"/>
      <c r="AG19" s="1694">
        <v>3761</v>
      </c>
      <c r="AH19" s="1694"/>
      <c r="AI19" s="1694"/>
      <c r="AJ19" s="1694"/>
      <c r="AK19" s="1694">
        <v>3610</v>
      </c>
      <c r="AL19" s="1694"/>
      <c r="AM19" s="1694"/>
      <c r="AN19" s="1694"/>
      <c r="AO19" s="1694">
        <v>7612</v>
      </c>
      <c r="AP19" s="1694"/>
      <c r="AQ19" s="1694"/>
      <c r="AR19" s="1694"/>
      <c r="AS19" s="1694">
        <v>3917</v>
      </c>
      <c r="AT19" s="1694"/>
      <c r="AU19" s="1694"/>
      <c r="AV19" s="1694"/>
      <c r="AW19" s="1694">
        <v>3695</v>
      </c>
      <c r="AX19" s="1694"/>
      <c r="AY19" s="1694"/>
      <c r="AZ19" s="1694"/>
      <c r="BA19" s="1694">
        <v>7661</v>
      </c>
      <c r="BB19" s="1694"/>
      <c r="BC19" s="1694"/>
      <c r="BD19" s="1694"/>
      <c r="BE19" s="1656">
        <v>3971</v>
      </c>
      <c r="BF19" s="1656"/>
      <c r="BG19" s="1656"/>
      <c r="BH19" s="1656"/>
      <c r="BI19" s="1656"/>
      <c r="BJ19" s="1656"/>
      <c r="BK19" s="1656">
        <v>3690</v>
      </c>
      <c r="BL19" s="1656"/>
      <c r="BM19" s="1656"/>
      <c r="BN19" s="1656"/>
      <c r="BO19" s="1665"/>
      <c r="BP19" s="129" t="s">
        <v>69</v>
      </c>
    </row>
    <row r="20" spans="1:68">
      <c r="A20" s="126"/>
      <c r="B20" s="126" t="s">
        <v>100</v>
      </c>
      <c r="C20" s="126"/>
      <c r="D20" s="1666">
        <v>22005</v>
      </c>
      <c r="E20" s="1656"/>
      <c r="F20" s="1656"/>
      <c r="G20" s="1656"/>
      <c r="H20" s="1656">
        <v>11186</v>
      </c>
      <c r="I20" s="1656"/>
      <c r="J20" s="1656"/>
      <c r="K20" s="1656"/>
      <c r="L20" s="1656">
        <v>10819</v>
      </c>
      <c r="M20" s="1656"/>
      <c r="N20" s="1656"/>
      <c r="O20" s="1656"/>
      <c r="P20" s="1656">
        <v>7510</v>
      </c>
      <c r="Q20" s="1656"/>
      <c r="R20" s="1656"/>
      <c r="S20" s="1656"/>
      <c r="T20" s="1656">
        <v>3769</v>
      </c>
      <c r="U20" s="1656"/>
      <c r="V20" s="1656"/>
      <c r="W20" s="1656"/>
      <c r="X20" s="1656">
        <v>3741</v>
      </c>
      <c r="Y20" s="1656"/>
      <c r="Z20" s="1656"/>
      <c r="AA20" s="1656"/>
      <c r="AB20" s="1656">
        <v>7134</v>
      </c>
      <c r="AC20" s="1695"/>
      <c r="AD20" s="1695"/>
      <c r="AE20" s="22"/>
      <c r="AF20" s="22"/>
      <c r="AG20" s="1694">
        <v>3662</v>
      </c>
      <c r="AH20" s="1694"/>
      <c r="AI20" s="1694"/>
      <c r="AJ20" s="1694"/>
      <c r="AK20" s="1694">
        <v>3472</v>
      </c>
      <c r="AL20" s="1694"/>
      <c r="AM20" s="1694"/>
      <c r="AN20" s="1694"/>
      <c r="AO20" s="1694">
        <v>7361</v>
      </c>
      <c r="AP20" s="1694"/>
      <c r="AQ20" s="1694"/>
      <c r="AR20" s="1694"/>
      <c r="AS20" s="1694">
        <v>3755</v>
      </c>
      <c r="AT20" s="1694"/>
      <c r="AU20" s="1694"/>
      <c r="AV20" s="1694"/>
      <c r="AW20" s="1694">
        <v>3606</v>
      </c>
      <c r="AX20" s="1694"/>
      <c r="AY20" s="1694"/>
      <c r="AZ20" s="1694"/>
      <c r="BA20" s="1694">
        <v>7610</v>
      </c>
      <c r="BB20" s="1694"/>
      <c r="BC20" s="1694"/>
      <c r="BD20" s="1694"/>
      <c r="BE20" s="1656">
        <v>3919</v>
      </c>
      <c r="BF20" s="1656"/>
      <c r="BG20" s="1656"/>
      <c r="BH20" s="1656"/>
      <c r="BI20" s="1656"/>
      <c r="BJ20" s="1656"/>
      <c r="BK20" s="1656">
        <v>3691</v>
      </c>
      <c r="BL20" s="1656"/>
      <c r="BM20" s="1656"/>
      <c r="BN20" s="1656"/>
      <c r="BO20" s="1665"/>
      <c r="BP20" s="129" t="s">
        <v>101</v>
      </c>
    </row>
    <row r="21" spans="1:68">
      <c r="A21" s="126"/>
      <c r="B21" s="126" t="s">
        <v>89</v>
      </c>
      <c r="C21" s="126"/>
      <c r="D21" s="1666">
        <v>21804</v>
      </c>
      <c r="E21" s="1656"/>
      <c r="F21" s="1656"/>
      <c r="G21" s="1656"/>
      <c r="H21" s="1656">
        <v>11089</v>
      </c>
      <c r="I21" s="1656"/>
      <c r="J21" s="1656"/>
      <c r="K21" s="1656"/>
      <c r="L21" s="1656">
        <v>10715</v>
      </c>
      <c r="M21" s="1656"/>
      <c r="N21" s="1656"/>
      <c r="O21" s="1656"/>
      <c r="P21" s="1656">
        <v>7175</v>
      </c>
      <c r="Q21" s="1656"/>
      <c r="R21" s="1656"/>
      <c r="S21" s="1656"/>
      <c r="T21" s="1656">
        <v>3666</v>
      </c>
      <c r="U21" s="1656"/>
      <c r="V21" s="1656"/>
      <c r="W21" s="1656"/>
      <c r="X21" s="1656">
        <v>3509</v>
      </c>
      <c r="Y21" s="1656"/>
      <c r="Z21" s="1656"/>
      <c r="AA21" s="1656"/>
      <c r="AB21" s="1656">
        <v>7496</v>
      </c>
      <c r="AC21" s="1695"/>
      <c r="AD21" s="1695"/>
      <c r="AE21" s="22"/>
      <c r="AF21" s="22"/>
      <c r="AG21" s="1694">
        <v>3766</v>
      </c>
      <c r="AH21" s="1694"/>
      <c r="AI21" s="1694"/>
      <c r="AJ21" s="1694"/>
      <c r="AK21" s="1694">
        <v>3730</v>
      </c>
      <c r="AL21" s="1694"/>
      <c r="AM21" s="1694"/>
      <c r="AN21" s="1694"/>
      <c r="AO21" s="1694">
        <v>7133</v>
      </c>
      <c r="AP21" s="1694"/>
      <c r="AQ21" s="1694"/>
      <c r="AR21" s="1694"/>
      <c r="AS21" s="1694">
        <v>3657</v>
      </c>
      <c r="AT21" s="1694"/>
      <c r="AU21" s="1694"/>
      <c r="AV21" s="1694"/>
      <c r="AW21" s="1694">
        <v>3476</v>
      </c>
      <c r="AX21" s="1694"/>
      <c r="AY21" s="1694"/>
      <c r="AZ21" s="1694"/>
      <c r="BA21" s="1694">
        <v>7373</v>
      </c>
      <c r="BB21" s="1694"/>
      <c r="BC21" s="1694"/>
      <c r="BD21" s="1694"/>
      <c r="BE21" s="1656">
        <v>3767</v>
      </c>
      <c r="BF21" s="1656"/>
      <c r="BG21" s="1656"/>
      <c r="BH21" s="1656"/>
      <c r="BI21" s="1656"/>
      <c r="BJ21" s="1656"/>
      <c r="BK21" s="1656">
        <v>3606</v>
      </c>
      <c r="BL21" s="1656"/>
      <c r="BM21" s="1656"/>
      <c r="BN21" s="1656"/>
      <c r="BO21" s="1665"/>
      <c r="BP21" s="129" t="s">
        <v>35</v>
      </c>
    </row>
    <row r="22" spans="1:68">
      <c r="A22" s="188"/>
      <c r="B22" s="126" t="s">
        <v>90</v>
      </c>
      <c r="C22" s="132"/>
      <c r="D22" s="1666">
        <v>21950</v>
      </c>
      <c r="E22" s="1656"/>
      <c r="F22" s="1656"/>
      <c r="G22" s="1656"/>
      <c r="H22" s="1656">
        <v>11213</v>
      </c>
      <c r="I22" s="1656"/>
      <c r="J22" s="1656"/>
      <c r="K22" s="1656"/>
      <c r="L22" s="1656">
        <v>10737</v>
      </c>
      <c r="M22" s="1656"/>
      <c r="N22" s="1656"/>
      <c r="O22" s="1656"/>
      <c r="P22" s="1656">
        <v>7276</v>
      </c>
      <c r="Q22" s="1656"/>
      <c r="R22" s="1656"/>
      <c r="S22" s="1656"/>
      <c r="T22" s="1656">
        <v>3777</v>
      </c>
      <c r="U22" s="1656"/>
      <c r="V22" s="1656"/>
      <c r="W22" s="1656"/>
      <c r="X22" s="1656">
        <v>3499</v>
      </c>
      <c r="Y22" s="1656"/>
      <c r="Z22" s="1656"/>
      <c r="AA22" s="1656"/>
      <c r="AB22" s="1656">
        <v>7184</v>
      </c>
      <c r="AC22" s="1695"/>
      <c r="AD22" s="1695"/>
      <c r="AE22" s="22"/>
      <c r="AF22" s="22"/>
      <c r="AG22" s="1694">
        <v>3675</v>
      </c>
      <c r="AH22" s="1694"/>
      <c r="AI22" s="1694"/>
      <c r="AJ22" s="1694"/>
      <c r="AK22" s="1694">
        <v>3509</v>
      </c>
      <c r="AL22" s="1694"/>
      <c r="AM22" s="1694"/>
      <c r="AN22" s="1694"/>
      <c r="AO22" s="1694">
        <v>7490</v>
      </c>
      <c r="AP22" s="1694"/>
      <c r="AQ22" s="1694"/>
      <c r="AR22" s="1694"/>
      <c r="AS22" s="1694">
        <v>3761</v>
      </c>
      <c r="AT22" s="1694"/>
      <c r="AU22" s="1694"/>
      <c r="AV22" s="1694"/>
      <c r="AW22" s="1694">
        <v>3729</v>
      </c>
      <c r="AX22" s="1694"/>
      <c r="AY22" s="1694"/>
      <c r="AZ22" s="1694"/>
      <c r="BA22" s="1694">
        <v>7145</v>
      </c>
      <c r="BB22" s="1694"/>
      <c r="BC22" s="1694"/>
      <c r="BD22" s="1694"/>
      <c r="BE22" s="1656">
        <v>3668</v>
      </c>
      <c r="BF22" s="1656"/>
      <c r="BG22" s="1656"/>
      <c r="BH22" s="1656"/>
      <c r="BI22" s="1656"/>
      <c r="BJ22" s="1656"/>
      <c r="BK22" s="1656">
        <v>3477</v>
      </c>
      <c r="BL22" s="1656"/>
      <c r="BM22" s="1656"/>
      <c r="BN22" s="1656"/>
      <c r="BO22" s="1665"/>
      <c r="BP22" s="129" t="s">
        <v>37</v>
      </c>
    </row>
    <row r="23" spans="1:68">
      <c r="A23" s="188"/>
      <c r="B23" s="132" t="s">
        <v>91</v>
      </c>
      <c r="C23" s="132"/>
      <c r="D23" s="1667">
        <v>21652</v>
      </c>
      <c r="E23" s="1659"/>
      <c r="F23" s="1659"/>
      <c r="G23" s="1659"/>
      <c r="H23" s="1659">
        <v>11019</v>
      </c>
      <c r="I23" s="1659"/>
      <c r="J23" s="1659"/>
      <c r="K23" s="1659"/>
      <c r="L23" s="1659">
        <v>10633</v>
      </c>
      <c r="M23" s="1659"/>
      <c r="N23" s="1659"/>
      <c r="O23" s="1659"/>
      <c r="P23" s="1659">
        <v>7215</v>
      </c>
      <c r="Q23" s="1659"/>
      <c r="R23" s="1659"/>
      <c r="S23" s="1659"/>
      <c r="T23" s="1659">
        <v>3579</v>
      </c>
      <c r="U23" s="1659"/>
      <c r="V23" s="1659"/>
      <c r="W23" s="1659"/>
      <c r="X23" s="1659">
        <v>3636</v>
      </c>
      <c r="Y23" s="1659"/>
      <c r="Z23" s="1659"/>
      <c r="AA23" s="1659"/>
      <c r="AB23" s="1659">
        <v>7268</v>
      </c>
      <c r="AC23" s="1721"/>
      <c r="AD23" s="1721"/>
      <c r="AE23" s="38"/>
      <c r="AF23" s="38"/>
      <c r="AG23" s="1698">
        <v>3771</v>
      </c>
      <c r="AH23" s="1698"/>
      <c r="AI23" s="1698"/>
      <c r="AJ23" s="1698"/>
      <c r="AK23" s="1698">
        <v>3497</v>
      </c>
      <c r="AL23" s="1698"/>
      <c r="AM23" s="1698"/>
      <c r="AN23" s="1698"/>
      <c r="AO23" s="1698">
        <v>7169</v>
      </c>
      <c r="AP23" s="1698"/>
      <c r="AQ23" s="1698"/>
      <c r="AR23" s="1698"/>
      <c r="AS23" s="1698">
        <v>3669</v>
      </c>
      <c r="AT23" s="1698"/>
      <c r="AU23" s="1698"/>
      <c r="AV23" s="1698"/>
      <c r="AW23" s="1698">
        <v>3500</v>
      </c>
      <c r="AX23" s="1698"/>
      <c r="AY23" s="1698"/>
      <c r="AZ23" s="1698"/>
      <c r="BA23" s="1698">
        <v>7506</v>
      </c>
      <c r="BB23" s="1698"/>
      <c r="BC23" s="1698"/>
      <c r="BD23" s="1698"/>
      <c r="BE23" s="1659">
        <v>3766</v>
      </c>
      <c r="BF23" s="1659"/>
      <c r="BG23" s="1659"/>
      <c r="BH23" s="1659"/>
      <c r="BI23" s="1659"/>
      <c r="BJ23" s="1659"/>
      <c r="BK23" s="1659">
        <v>3740</v>
      </c>
      <c r="BL23" s="1659"/>
      <c r="BM23" s="1659"/>
      <c r="BN23" s="1659"/>
      <c r="BO23" s="1668"/>
      <c r="BP23" s="189" t="s">
        <v>39</v>
      </c>
    </row>
    <row r="24" spans="1:68">
      <c r="A24" s="164"/>
      <c r="B24" s="174"/>
      <c r="C24" s="174"/>
      <c r="D24" s="21"/>
      <c r="E24" s="22"/>
      <c r="F24" s="22"/>
      <c r="G24" s="22"/>
      <c r="H24" s="22"/>
      <c r="I24" s="22"/>
      <c r="J24" s="22"/>
      <c r="K24" s="22"/>
      <c r="L24" s="22"/>
      <c r="M24" s="22"/>
      <c r="N24" s="22"/>
      <c r="O24" s="22"/>
      <c r="P24" s="22"/>
      <c r="Q24" s="22"/>
      <c r="R24" s="22"/>
      <c r="S24" s="22"/>
      <c r="T24" s="22"/>
      <c r="U24" s="22"/>
      <c r="V24" s="22"/>
      <c r="W24" s="22"/>
      <c r="X24" s="22"/>
      <c r="Y24" s="22"/>
      <c r="Z24" s="22"/>
      <c r="AA24" s="22"/>
      <c r="AB24" s="22"/>
      <c r="AC24" s="22"/>
      <c r="AD24" s="22"/>
      <c r="AE24" s="22"/>
      <c r="AF24" s="32"/>
      <c r="AG24" s="1694"/>
      <c r="AH24" s="1694"/>
      <c r="AI24" s="1694"/>
      <c r="AJ24" s="1694"/>
      <c r="AK24" s="1694"/>
      <c r="AL24" s="1694"/>
      <c r="AM24" s="1694"/>
      <c r="AN24" s="1694"/>
      <c r="AO24" s="1694"/>
      <c r="AP24" s="1694"/>
      <c r="AQ24" s="1694"/>
      <c r="AR24" s="1694"/>
      <c r="AS24" s="1694"/>
      <c r="AT24" s="1694"/>
      <c r="AU24" s="1694"/>
      <c r="AV24" s="1694"/>
      <c r="AW24" s="1694"/>
      <c r="AX24" s="1694"/>
      <c r="AY24" s="1694"/>
      <c r="AZ24" s="1694"/>
      <c r="BA24" s="1694"/>
      <c r="BB24" s="1694"/>
      <c r="BC24" s="1694"/>
      <c r="BD24" s="1694"/>
      <c r="BE24" s="1656"/>
      <c r="BF24" s="1656"/>
      <c r="BG24" s="1656"/>
      <c r="BH24" s="1656"/>
      <c r="BI24" s="1656"/>
      <c r="BJ24" s="1656"/>
      <c r="BK24" s="1656"/>
      <c r="BL24" s="1656"/>
      <c r="BM24" s="1694"/>
      <c r="BN24" s="1696"/>
      <c r="BO24" s="1697"/>
      <c r="BP24" s="179"/>
    </row>
    <row r="25" spans="1:68">
      <c r="A25" s="164"/>
      <c r="B25" s="177" t="s">
        <v>18</v>
      </c>
      <c r="C25" s="177"/>
      <c r="D25" s="1666">
        <v>20491</v>
      </c>
      <c r="E25" s="1656"/>
      <c r="F25" s="1656"/>
      <c r="G25" s="1656"/>
      <c r="H25" s="1656">
        <v>10505</v>
      </c>
      <c r="I25" s="1656"/>
      <c r="J25" s="1656"/>
      <c r="K25" s="1656"/>
      <c r="L25" s="1656">
        <v>9986</v>
      </c>
      <c r="M25" s="1656"/>
      <c r="N25" s="1656"/>
      <c r="O25" s="1656"/>
      <c r="P25" s="1656">
        <v>6795</v>
      </c>
      <c r="Q25" s="1656"/>
      <c r="R25" s="1656"/>
      <c r="S25" s="1656"/>
      <c r="T25" s="1656">
        <v>3385</v>
      </c>
      <c r="U25" s="1656"/>
      <c r="V25" s="1656"/>
      <c r="W25" s="1656"/>
      <c r="X25" s="1656">
        <v>3410</v>
      </c>
      <c r="Y25" s="1656"/>
      <c r="Z25" s="1656"/>
      <c r="AA25" s="1656"/>
      <c r="AB25" s="1656">
        <v>6904</v>
      </c>
      <c r="AC25" s="1695"/>
      <c r="AD25" s="1695"/>
      <c r="AE25" s="22"/>
      <c r="AF25" s="22"/>
      <c r="AG25" s="1694">
        <v>3607</v>
      </c>
      <c r="AH25" s="1694"/>
      <c r="AI25" s="1694"/>
      <c r="AJ25" s="1694"/>
      <c r="AK25" s="1694">
        <v>3297</v>
      </c>
      <c r="AL25" s="1694"/>
      <c r="AM25" s="1694"/>
      <c r="AN25" s="1694"/>
      <c r="AO25" s="1694">
        <v>6792</v>
      </c>
      <c r="AP25" s="1694"/>
      <c r="AQ25" s="1694"/>
      <c r="AR25" s="1694"/>
      <c r="AS25" s="1694">
        <v>3513</v>
      </c>
      <c r="AT25" s="1694"/>
      <c r="AU25" s="1694"/>
      <c r="AV25" s="1694"/>
      <c r="AW25" s="1694">
        <v>3279</v>
      </c>
      <c r="AX25" s="1694"/>
      <c r="AY25" s="1694"/>
      <c r="AZ25" s="1694"/>
      <c r="BA25" s="1694">
        <v>7156</v>
      </c>
      <c r="BB25" s="1694"/>
      <c r="BC25" s="1694"/>
      <c r="BD25" s="1694"/>
      <c r="BE25" s="1656">
        <v>3599</v>
      </c>
      <c r="BF25" s="1656"/>
      <c r="BG25" s="1656"/>
      <c r="BH25" s="1656"/>
      <c r="BI25" s="1656"/>
      <c r="BJ25" s="1656"/>
      <c r="BK25" s="1656">
        <v>3557</v>
      </c>
      <c r="BL25" s="1656"/>
      <c r="BM25" s="1656"/>
      <c r="BN25" s="1656"/>
      <c r="BO25" s="1665"/>
      <c r="BP25" s="179" t="s">
        <v>19</v>
      </c>
    </row>
    <row r="26" spans="1:68">
      <c r="A26" s="164"/>
      <c r="B26" s="178" t="s">
        <v>20</v>
      </c>
      <c r="C26" s="178"/>
      <c r="D26" s="1666">
        <v>1161</v>
      </c>
      <c r="E26" s="1656"/>
      <c r="F26" s="1656"/>
      <c r="G26" s="1656"/>
      <c r="H26" s="1656">
        <v>514</v>
      </c>
      <c r="I26" s="1656"/>
      <c r="J26" s="1656"/>
      <c r="K26" s="1656"/>
      <c r="L26" s="1656">
        <v>647</v>
      </c>
      <c r="M26" s="1656"/>
      <c r="N26" s="1656"/>
      <c r="O26" s="1656"/>
      <c r="P26" s="1656">
        <v>420</v>
      </c>
      <c r="Q26" s="1656"/>
      <c r="R26" s="1656"/>
      <c r="S26" s="1656"/>
      <c r="T26" s="1656">
        <v>194</v>
      </c>
      <c r="U26" s="1656"/>
      <c r="V26" s="1656"/>
      <c r="W26" s="1656"/>
      <c r="X26" s="1656">
        <v>226</v>
      </c>
      <c r="Y26" s="1656"/>
      <c r="Z26" s="1656"/>
      <c r="AA26" s="1656"/>
      <c r="AB26" s="1656">
        <v>364</v>
      </c>
      <c r="AC26" s="1695"/>
      <c r="AD26" s="1695"/>
      <c r="AE26" s="22"/>
      <c r="AF26" s="22"/>
      <c r="AG26" s="1694">
        <v>164</v>
      </c>
      <c r="AH26" s="1694"/>
      <c r="AI26" s="1694"/>
      <c r="AJ26" s="1694"/>
      <c r="AK26" s="1694">
        <v>200</v>
      </c>
      <c r="AL26" s="1694"/>
      <c r="AM26" s="1694"/>
      <c r="AN26" s="1694"/>
      <c r="AO26" s="1694">
        <v>377</v>
      </c>
      <c r="AP26" s="1694"/>
      <c r="AQ26" s="1694"/>
      <c r="AR26" s="1694"/>
      <c r="AS26" s="1694">
        <v>156</v>
      </c>
      <c r="AT26" s="1694"/>
      <c r="AU26" s="1694"/>
      <c r="AV26" s="1694"/>
      <c r="AW26" s="1694">
        <v>221</v>
      </c>
      <c r="AX26" s="1694"/>
      <c r="AY26" s="1694"/>
      <c r="AZ26" s="1694"/>
      <c r="BA26" s="1694">
        <v>350</v>
      </c>
      <c r="BB26" s="1694"/>
      <c r="BC26" s="1694"/>
      <c r="BD26" s="1694"/>
      <c r="BE26" s="1656">
        <v>167</v>
      </c>
      <c r="BF26" s="1656"/>
      <c r="BG26" s="1656"/>
      <c r="BH26" s="1656"/>
      <c r="BI26" s="1656"/>
      <c r="BJ26" s="1656"/>
      <c r="BK26" s="1656">
        <v>183</v>
      </c>
      <c r="BL26" s="1656"/>
      <c r="BM26" s="1656"/>
      <c r="BN26" s="1656"/>
      <c r="BO26" s="1665"/>
      <c r="BP26" s="179" t="s">
        <v>21</v>
      </c>
    </row>
    <row r="27" spans="1:68" ht="12.75" thickBot="1">
      <c r="A27" s="180"/>
      <c r="B27" s="154"/>
      <c r="C27" s="154"/>
      <c r="D27" s="1722"/>
      <c r="E27" s="1702"/>
      <c r="F27" s="1702"/>
      <c r="G27" s="1702"/>
      <c r="H27" s="1723"/>
      <c r="I27" s="1702"/>
      <c r="J27" s="1702"/>
      <c r="K27" s="1702"/>
      <c r="L27" s="1723"/>
      <c r="M27" s="1702"/>
      <c r="N27" s="1702"/>
      <c r="O27" s="1702"/>
      <c r="P27" s="190"/>
      <c r="Q27" s="180"/>
      <c r="R27" s="180"/>
      <c r="S27" s="180"/>
      <c r="T27" s="190"/>
      <c r="U27" s="180"/>
      <c r="V27" s="180"/>
      <c r="W27" s="180"/>
      <c r="X27" s="190"/>
      <c r="Y27" s="180"/>
      <c r="Z27" s="180"/>
      <c r="AA27" s="180"/>
      <c r="AB27" s="190"/>
      <c r="AC27" s="180"/>
      <c r="AD27" s="180"/>
      <c r="AE27" s="183"/>
      <c r="AF27" s="183"/>
      <c r="AG27" s="190"/>
      <c r="AH27" s="184"/>
      <c r="AI27" s="184"/>
      <c r="AJ27" s="184"/>
      <c r="AK27" s="190"/>
      <c r="AL27" s="184"/>
      <c r="AM27" s="184"/>
      <c r="AN27" s="184"/>
      <c r="AO27" s="190"/>
      <c r="AP27" s="184"/>
      <c r="AQ27" s="184"/>
      <c r="AR27" s="184"/>
      <c r="AS27" s="190"/>
      <c r="AT27" s="184"/>
      <c r="AU27" s="184"/>
      <c r="AV27" s="184"/>
      <c r="AW27" s="190"/>
      <c r="AX27" s="184"/>
      <c r="AY27" s="184"/>
      <c r="AZ27" s="184"/>
      <c r="BA27" s="190"/>
      <c r="BB27" s="184"/>
      <c r="BC27" s="184"/>
      <c r="BD27" s="184"/>
      <c r="BE27" s="190"/>
      <c r="BF27" s="184"/>
      <c r="BG27" s="184"/>
      <c r="BH27" s="184"/>
      <c r="BI27" s="184"/>
      <c r="BJ27" s="184"/>
      <c r="BK27" s="190"/>
      <c r="BL27" s="184"/>
      <c r="BM27" s="184"/>
      <c r="BN27" s="184"/>
      <c r="BO27" s="184"/>
      <c r="BP27" s="185"/>
    </row>
    <row r="28" spans="1:68">
      <c r="B28" s="191" t="s">
        <v>102</v>
      </c>
      <c r="D28" s="183"/>
    </row>
  </sheetData>
  <mergeCells count="329">
    <mergeCell ref="AW26:AZ26"/>
    <mergeCell ref="AW25:AZ25"/>
    <mergeCell ref="BA25:BD25"/>
    <mergeCell ref="BE25:BJ25"/>
    <mergeCell ref="BK25:BO25"/>
    <mergeCell ref="BA26:BD26"/>
    <mergeCell ref="BE26:BJ26"/>
    <mergeCell ref="BK26:BO26"/>
    <mergeCell ref="D27:G27"/>
    <mergeCell ref="H27:K27"/>
    <mergeCell ref="L27:O27"/>
    <mergeCell ref="AB26:AD26"/>
    <mergeCell ref="AG26:AJ26"/>
    <mergeCell ref="AK26:AN26"/>
    <mergeCell ref="AO26:AR26"/>
    <mergeCell ref="AO25:AR25"/>
    <mergeCell ref="AS25:AV25"/>
    <mergeCell ref="D26:G26"/>
    <mergeCell ref="H26:K26"/>
    <mergeCell ref="L26:O26"/>
    <mergeCell ref="P26:S26"/>
    <mergeCell ref="T26:W26"/>
    <mergeCell ref="X26:AA26"/>
    <mergeCell ref="AS26:AV26"/>
    <mergeCell ref="D25:G25"/>
    <mergeCell ref="H25:K25"/>
    <mergeCell ref="L25:O25"/>
    <mergeCell ref="P25:S25"/>
    <mergeCell ref="T25:W25"/>
    <mergeCell ref="X25:AA25"/>
    <mergeCell ref="AB25:AD25"/>
    <mergeCell ref="AG25:AJ25"/>
    <mergeCell ref="AK25:AN25"/>
    <mergeCell ref="AO23:AR23"/>
    <mergeCell ref="AS23:AV23"/>
    <mergeCell ref="AW23:AZ23"/>
    <mergeCell ref="BA23:BD23"/>
    <mergeCell ref="BE23:BJ23"/>
    <mergeCell ref="BK23:BO23"/>
    <mergeCell ref="AG24:AI24"/>
    <mergeCell ref="AJ24:AL24"/>
    <mergeCell ref="AM24:AO24"/>
    <mergeCell ref="AP24:AR24"/>
    <mergeCell ref="AS24:AU24"/>
    <mergeCell ref="AV24:AX24"/>
    <mergeCell ref="AY24:BA24"/>
    <mergeCell ref="BB24:BD24"/>
    <mergeCell ref="BE24:BG24"/>
    <mergeCell ref="BH24:BL24"/>
    <mergeCell ref="BM24:BO24"/>
    <mergeCell ref="D23:G23"/>
    <mergeCell ref="H23:K23"/>
    <mergeCell ref="L23:O23"/>
    <mergeCell ref="P23:S23"/>
    <mergeCell ref="T23:W23"/>
    <mergeCell ref="X23:AA23"/>
    <mergeCell ref="AB23:AD23"/>
    <mergeCell ref="AG23:AJ23"/>
    <mergeCell ref="AK23:AN23"/>
    <mergeCell ref="BA21:BD21"/>
    <mergeCell ref="BE21:BJ21"/>
    <mergeCell ref="BK21:BO21"/>
    <mergeCell ref="D22:G22"/>
    <mergeCell ref="H22:K22"/>
    <mergeCell ref="L22:O22"/>
    <mergeCell ref="P22:S22"/>
    <mergeCell ref="T22:W22"/>
    <mergeCell ref="X22:AA22"/>
    <mergeCell ref="AB22:AD22"/>
    <mergeCell ref="AG22:AJ22"/>
    <mergeCell ref="AK22:AN22"/>
    <mergeCell ref="AO22:AR22"/>
    <mergeCell ref="AS22:AV22"/>
    <mergeCell ref="AW22:AZ22"/>
    <mergeCell ref="BA22:BD22"/>
    <mergeCell ref="BE22:BJ22"/>
    <mergeCell ref="BK22:BO22"/>
    <mergeCell ref="D21:G21"/>
    <mergeCell ref="H21:K21"/>
    <mergeCell ref="L21:O21"/>
    <mergeCell ref="P21:S21"/>
    <mergeCell ref="T21:W21"/>
    <mergeCell ref="X21:AA21"/>
    <mergeCell ref="AB21:AD21"/>
    <mergeCell ref="AG21:AJ21"/>
    <mergeCell ref="AK21:AN21"/>
    <mergeCell ref="AO19:AR19"/>
    <mergeCell ref="AS19:AV19"/>
    <mergeCell ref="AW19:AZ19"/>
    <mergeCell ref="AB19:AD19"/>
    <mergeCell ref="AG19:AJ19"/>
    <mergeCell ref="AK19:AN19"/>
    <mergeCell ref="AO21:AR21"/>
    <mergeCell ref="AS21:AV21"/>
    <mergeCell ref="AW21:AZ21"/>
    <mergeCell ref="BA19:BD19"/>
    <mergeCell ref="BE19:BJ19"/>
    <mergeCell ref="BK19:BO19"/>
    <mergeCell ref="D20:G20"/>
    <mergeCell ref="H20:K20"/>
    <mergeCell ref="L20:O20"/>
    <mergeCell ref="P20:S20"/>
    <mergeCell ref="T20:W20"/>
    <mergeCell ref="X20:AA20"/>
    <mergeCell ref="AB20:AD20"/>
    <mergeCell ref="AG20:AJ20"/>
    <mergeCell ref="AK20:AN20"/>
    <mergeCell ref="AO20:AR20"/>
    <mergeCell ref="AS20:AV20"/>
    <mergeCell ref="AW20:AZ20"/>
    <mergeCell ref="BA20:BD20"/>
    <mergeCell ref="BE20:BJ20"/>
    <mergeCell ref="BK20:BO20"/>
    <mergeCell ref="D19:G19"/>
    <mergeCell ref="H19:K19"/>
    <mergeCell ref="L19:O19"/>
    <mergeCell ref="P19:S19"/>
    <mergeCell ref="T19:W19"/>
    <mergeCell ref="X19:AA19"/>
    <mergeCell ref="BP16:BP18"/>
    <mergeCell ref="D17:O17"/>
    <mergeCell ref="P17:AA17"/>
    <mergeCell ref="AB17:AD17"/>
    <mergeCell ref="AG17:AN17"/>
    <mergeCell ref="AO17:AZ17"/>
    <mergeCell ref="BA17:BD18"/>
    <mergeCell ref="BE17:BJ18"/>
    <mergeCell ref="BK17:BO18"/>
    <mergeCell ref="D18:G18"/>
    <mergeCell ref="H18:K18"/>
    <mergeCell ref="L18:O18"/>
    <mergeCell ref="P18:S18"/>
    <mergeCell ref="T18:W18"/>
    <mergeCell ref="X18:AA18"/>
    <mergeCell ref="AB18:AD18"/>
    <mergeCell ref="AG18:AJ18"/>
    <mergeCell ref="AK18:AN18"/>
    <mergeCell ref="AO18:AR18"/>
    <mergeCell ref="AS18:AV18"/>
    <mergeCell ref="AW18:AZ18"/>
    <mergeCell ref="A16:C18"/>
    <mergeCell ref="D16:AD16"/>
    <mergeCell ref="AG16:AZ16"/>
    <mergeCell ref="BA16:BO16"/>
    <mergeCell ref="D14:F14"/>
    <mergeCell ref="G14:I14"/>
    <mergeCell ref="J14:L14"/>
    <mergeCell ref="M14:O14"/>
    <mergeCell ref="P14:R14"/>
    <mergeCell ref="S14:U14"/>
    <mergeCell ref="V14:X14"/>
    <mergeCell ref="AY14:BA14"/>
    <mergeCell ref="BB14:BD14"/>
    <mergeCell ref="Y14:AA14"/>
    <mergeCell ref="AB14:AD14"/>
    <mergeCell ref="AS14:AU14"/>
    <mergeCell ref="AV14:AX14"/>
    <mergeCell ref="BM13:BO13"/>
    <mergeCell ref="BE14:BG14"/>
    <mergeCell ref="BH14:BL14"/>
    <mergeCell ref="BM14:BO14"/>
    <mergeCell ref="AB15:AD15"/>
    <mergeCell ref="AG14:AI14"/>
    <mergeCell ref="AJ14:AL14"/>
    <mergeCell ref="AM14:AO14"/>
    <mergeCell ref="AP14:AR14"/>
    <mergeCell ref="D13:F13"/>
    <mergeCell ref="G13:I13"/>
    <mergeCell ref="J13:L13"/>
    <mergeCell ref="M13:O13"/>
    <mergeCell ref="P13:R13"/>
    <mergeCell ref="S13:U13"/>
    <mergeCell ref="V13:X13"/>
    <mergeCell ref="BE13:BG13"/>
    <mergeCell ref="BH13:BL13"/>
    <mergeCell ref="Y13:AA13"/>
    <mergeCell ref="AB13:AD13"/>
    <mergeCell ref="AG13:AI13"/>
    <mergeCell ref="AJ13:AL13"/>
    <mergeCell ref="AM13:AO13"/>
    <mergeCell ref="AP13:AR13"/>
    <mergeCell ref="AS13:AU13"/>
    <mergeCell ref="AV13:AX13"/>
    <mergeCell ref="AY13:BA13"/>
    <mergeCell ref="BB13:BD13"/>
    <mergeCell ref="BH11:BL11"/>
    <mergeCell ref="BM11:BO11"/>
    <mergeCell ref="AG12:AI12"/>
    <mergeCell ref="AJ12:AL12"/>
    <mergeCell ref="AM12:AO12"/>
    <mergeCell ref="AP12:AR12"/>
    <mergeCell ref="AS12:AU12"/>
    <mergeCell ref="AV12:AX12"/>
    <mergeCell ref="AY12:BA12"/>
    <mergeCell ref="BB12:BD12"/>
    <mergeCell ref="BE12:BG12"/>
    <mergeCell ref="BH12:BL12"/>
    <mergeCell ref="BM12:BO12"/>
    <mergeCell ref="AG11:AI11"/>
    <mergeCell ref="AJ11:AL11"/>
    <mergeCell ref="AM11:AO11"/>
    <mergeCell ref="AP11:AR11"/>
    <mergeCell ref="AS11:AU11"/>
    <mergeCell ref="AV11:AX11"/>
    <mergeCell ref="AY11:BA11"/>
    <mergeCell ref="BB11:BD11"/>
    <mergeCell ref="BE11:BG11"/>
    <mergeCell ref="D11:F11"/>
    <mergeCell ref="G11:I11"/>
    <mergeCell ref="J11:L11"/>
    <mergeCell ref="M11:O11"/>
    <mergeCell ref="P11:R11"/>
    <mergeCell ref="S11:U11"/>
    <mergeCell ref="V11:X11"/>
    <mergeCell ref="Y11:AA11"/>
    <mergeCell ref="AB11:AD11"/>
    <mergeCell ref="BH9:BL9"/>
    <mergeCell ref="BM9:BO9"/>
    <mergeCell ref="D10:F10"/>
    <mergeCell ref="G10:I10"/>
    <mergeCell ref="J10:L10"/>
    <mergeCell ref="M10:O10"/>
    <mergeCell ref="P10:R10"/>
    <mergeCell ref="S10:U10"/>
    <mergeCell ref="V10:X10"/>
    <mergeCell ref="Y10:AA10"/>
    <mergeCell ref="AB10:AD10"/>
    <mergeCell ref="AG10:AI10"/>
    <mergeCell ref="AJ10:AL10"/>
    <mergeCell ref="AM10:AO10"/>
    <mergeCell ref="AP10:AR10"/>
    <mergeCell ref="AS10:AU10"/>
    <mergeCell ref="AV10:AX10"/>
    <mergeCell ref="AY10:BA10"/>
    <mergeCell ref="BB10:BD10"/>
    <mergeCell ref="BE10:BG10"/>
    <mergeCell ref="BH10:BL10"/>
    <mergeCell ref="BM10:BO10"/>
    <mergeCell ref="AG9:AI9"/>
    <mergeCell ref="AJ9:AL9"/>
    <mergeCell ref="AM9:AO9"/>
    <mergeCell ref="AP9:AR9"/>
    <mergeCell ref="AS9:AU9"/>
    <mergeCell ref="AV9:AX9"/>
    <mergeCell ref="AY9:BA9"/>
    <mergeCell ref="BB9:BD9"/>
    <mergeCell ref="BE9:BG9"/>
    <mergeCell ref="D9:F9"/>
    <mergeCell ref="G9:I9"/>
    <mergeCell ref="J9:L9"/>
    <mergeCell ref="M9:O9"/>
    <mergeCell ref="P9:R9"/>
    <mergeCell ref="S9:U9"/>
    <mergeCell ref="V9:X9"/>
    <mergeCell ref="Y9:AA9"/>
    <mergeCell ref="AB9:AD9"/>
    <mergeCell ref="BH7:BL7"/>
    <mergeCell ref="BM7:BO7"/>
    <mergeCell ref="D8:F8"/>
    <mergeCell ref="G8:I8"/>
    <mergeCell ref="J8:L8"/>
    <mergeCell ref="M8:O8"/>
    <mergeCell ref="P8:R8"/>
    <mergeCell ref="S8:U8"/>
    <mergeCell ref="V8:X8"/>
    <mergeCell ref="Y8:AA8"/>
    <mergeCell ref="AB8:AD8"/>
    <mergeCell ref="AG8:AI8"/>
    <mergeCell ref="AJ8:AL8"/>
    <mergeCell ref="AM8:AO8"/>
    <mergeCell ref="AP8:AR8"/>
    <mergeCell ref="AS8:AU8"/>
    <mergeCell ref="AV8:AX8"/>
    <mergeCell ref="AY8:BA8"/>
    <mergeCell ref="BB8:BD8"/>
    <mergeCell ref="BE8:BG8"/>
    <mergeCell ref="BH8:BL8"/>
    <mergeCell ref="BM8:BO8"/>
    <mergeCell ref="AG7:AI7"/>
    <mergeCell ref="AJ7:AL7"/>
    <mergeCell ref="AM7:AO7"/>
    <mergeCell ref="AP7:AR7"/>
    <mergeCell ref="AS7:AU7"/>
    <mergeCell ref="AV7:AX7"/>
    <mergeCell ref="AY7:BA7"/>
    <mergeCell ref="BB7:BD7"/>
    <mergeCell ref="BE7:BG7"/>
    <mergeCell ref="D7:F7"/>
    <mergeCell ref="G7:I7"/>
    <mergeCell ref="J7:L7"/>
    <mergeCell ref="M7:O7"/>
    <mergeCell ref="P7:R7"/>
    <mergeCell ref="S7:U7"/>
    <mergeCell ref="V7:X7"/>
    <mergeCell ref="Y7:AA7"/>
    <mergeCell ref="AB7:AD7"/>
    <mergeCell ref="BE4:BG5"/>
    <mergeCell ref="BH4:BL5"/>
    <mergeCell ref="BM4:BO5"/>
    <mergeCell ref="Y5:AA5"/>
    <mergeCell ref="AB5:AD5"/>
    <mergeCell ref="AG5:AI5"/>
    <mergeCell ref="AJ5:AL5"/>
    <mergeCell ref="AM5:AO5"/>
    <mergeCell ref="AP5:AR5"/>
    <mergeCell ref="BH1:BP2"/>
    <mergeCell ref="A3:C5"/>
    <mergeCell ref="D3:L3"/>
    <mergeCell ref="M3:X3"/>
    <mergeCell ref="Y3:AD3"/>
    <mergeCell ref="AG3:AU3"/>
    <mergeCell ref="AV3:BD3"/>
    <mergeCell ref="BE3:BO3"/>
    <mergeCell ref="BP3:BP5"/>
    <mergeCell ref="D4:F5"/>
    <mergeCell ref="G4:I5"/>
    <mergeCell ref="J4:L5"/>
    <mergeCell ref="M4:O5"/>
    <mergeCell ref="P4:R5"/>
    <mergeCell ref="S4:U5"/>
    <mergeCell ref="V4:X5"/>
    <mergeCell ref="Y4:AD4"/>
    <mergeCell ref="AG4:AI4"/>
    <mergeCell ref="AJ4:AO4"/>
    <mergeCell ref="AP4:AU4"/>
    <mergeCell ref="AV4:AX5"/>
    <mergeCell ref="AY4:BA5"/>
    <mergeCell ref="AS5:AU5"/>
    <mergeCell ref="BB4:BD5"/>
  </mergeCells>
  <phoneticPr fontId="20"/>
  <pageMargins left="0.59055118110236227" right="0.59055118110236227" top="0.98425196850393704" bottom="0.98425196850393704" header="0.51181102362204722" footer="0.51181102362204722"/>
  <pageSetup paperSize="9" fitToWidth="2" fitToHeight="0" orientation="portrait" horizontalDpi="4294967293" verticalDpi="300" r:id="rId1"/>
  <headerFooter alignWithMargins="0"/>
  <colBreaks count="1" manualBreakCount="1">
    <brk id="31" max="1048575" man="1"/>
  </colBreaks>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1"/>
  <sheetViews>
    <sheetView zoomScaleNormal="100" zoomScaleSheetLayoutView="100" workbookViewId="0"/>
  </sheetViews>
  <sheetFormatPr defaultRowHeight="13.5"/>
  <cols>
    <col min="1" max="1" width="14.5" style="1284" customWidth="1"/>
    <col min="2" max="2" width="7.5" style="1284" customWidth="1"/>
    <col min="3" max="4" width="9.1640625" style="1285" customWidth="1"/>
    <col min="5" max="5" width="13.1640625" style="1285" customWidth="1"/>
    <col min="6" max="7" width="13.1640625" style="1288" customWidth="1"/>
    <col min="8" max="10" width="13.1640625" style="1285" customWidth="1"/>
    <col min="11" max="11" width="7.5" style="1285" customWidth="1"/>
    <col min="12" max="16384" width="9.33203125" style="1284"/>
  </cols>
  <sheetData>
    <row r="1" spans="1:11" ht="18" customHeight="1">
      <c r="A1" s="1283" t="s">
        <v>946</v>
      </c>
      <c r="E1" s="1286"/>
      <c r="F1" s="1287"/>
    </row>
    <row r="2" spans="1:11" ht="3.75" customHeight="1">
      <c r="C2" s="1289"/>
      <c r="D2" s="1289"/>
    </row>
    <row r="3" spans="1:11" s="1291" customFormat="1" ht="17.25" customHeight="1">
      <c r="A3" s="2265" t="s">
        <v>947</v>
      </c>
      <c r="B3" s="2265"/>
      <c r="C3" s="2265"/>
      <c r="D3" s="2265"/>
      <c r="E3" s="2265"/>
      <c r="F3" s="2265"/>
      <c r="G3" s="2265"/>
      <c r="H3" s="2265"/>
      <c r="I3" s="2265"/>
      <c r="J3" s="2265"/>
      <c r="K3" s="1290"/>
    </row>
    <row r="4" spans="1:11" ht="3.75" customHeight="1">
      <c r="C4" s="1292" t="s">
        <v>948</v>
      </c>
      <c r="D4" s="1292"/>
    </row>
    <row r="5" spans="1:11" ht="18" customHeight="1">
      <c r="A5" s="1293" t="s">
        <v>949</v>
      </c>
      <c r="E5" s="1293"/>
      <c r="F5" s="1294"/>
    </row>
    <row r="6" spans="1:11" ht="11.25" customHeight="1" thickBot="1"/>
    <row r="7" spans="1:11" s="1295" customFormat="1" ht="18.75" customHeight="1">
      <c r="A7" s="2266" t="s">
        <v>950</v>
      </c>
      <c r="B7" s="2266"/>
      <c r="C7" s="2268" t="s">
        <v>951</v>
      </c>
      <c r="D7" s="2269"/>
      <c r="E7" s="2272" t="s">
        <v>952</v>
      </c>
      <c r="F7" s="2272" t="s">
        <v>953</v>
      </c>
      <c r="G7" s="2272" t="s">
        <v>882</v>
      </c>
      <c r="H7" s="2275" t="s">
        <v>954</v>
      </c>
      <c r="I7" s="2272" t="s">
        <v>955</v>
      </c>
      <c r="J7" s="2276" t="s">
        <v>956</v>
      </c>
    </row>
    <row r="8" spans="1:11" s="1295" customFormat="1" ht="18.75" customHeight="1">
      <c r="A8" s="2267"/>
      <c r="B8" s="2267"/>
      <c r="C8" s="2270"/>
      <c r="D8" s="2271"/>
      <c r="E8" s="2273"/>
      <c r="F8" s="2274"/>
      <c r="G8" s="2274"/>
      <c r="H8" s="2274"/>
      <c r="I8" s="2274"/>
      <c r="J8" s="2270"/>
    </row>
    <row r="9" spans="1:11" s="1295" customFormat="1" ht="2.25" customHeight="1">
      <c r="A9" s="1296"/>
      <c r="B9" s="1297"/>
      <c r="C9" s="1298"/>
      <c r="D9" s="1299"/>
      <c r="E9" s="1299"/>
      <c r="F9" s="1300"/>
      <c r="G9" s="1301"/>
      <c r="H9" s="1300"/>
      <c r="I9" s="1301"/>
      <c r="J9" s="1300"/>
    </row>
    <row r="10" spans="1:11" s="1304" customFormat="1" ht="15" customHeight="1">
      <c r="A10" s="2277" t="s">
        <v>957</v>
      </c>
      <c r="B10" s="1300" t="s">
        <v>801</v>
      </c>
      <c r="C10" s="2278">
        <v>5513</v>
      </c>
      <c r="D10" s="2279"/>
      <c r="E10" s="1303">
        <v>403</v>
      </c>
      <c r="F10" s="1302">
        <v>425</v>
      </c>
      <c r="G10" s="1303">
        <v>270</v>
      </c>
      <c r="H10" s="1303">
        <v>529</v>
      </c>
      <c r="I10" s="1302">
        <v>412</v>
      </c>
      <c r="J10" s="1303">
        <v>49</v>
      </c>
    </row>
    <row r="11" spans="1:11" s="1304" customFormat="1" ht="15" customHeight="1">
      <c r="A11" s="2277"/>
      <c r="B11" s="1300" t="s">
        <v>802</v>
      </c>
      <c r="C11" s="2278">
        <v>111405</v>
      </c>
      <c r="D11" s="2279"/>
      <c r="E11" s="1303">
        <v>34601</v>
      </c>
      <c r="F11" s="1302">
        <v>3261</v>
      </c>
      <c r="G11" s="1303">
        <v>4867</v>
      </c>
      <c r="H11" s="1303">
        <v>14026</v>
      </c>
      <c r="I11" s="1302">
        <v>5088</v>
      </c>
      <c r="J11" s="1303">
        <v>381</v>
      </c>
    </row>
    <row r="12" spans="1:11" s="1304" customFormat="1" ht="15" customHeight="1">
      <c r="A12" s="2280" t="s">
        <v>958</v>
      </c>
      <c r="B12" s="1300" t="s">
        <v>801</v>
      </c>
      <c r="C12" s="2278">
        <v>6830</v>
      </c>
      <c r="D12" s="2279"/>
      <c r="E12" s="1306">
        <v>577</v>
      </c>
      <c r="F12" s="1305">
        <v>742</v>
      </c>
      <c r="G12" s="1306">
        <v>490</v>
      </c>
      <c r="H12" s="1306">
        <v>685</v>
      </c>
      <c r="I12" s="1305">
        <v>452</v>
      </c>
      <c r="J12" s="1306">
        <v>358</v>
      </c>
    </row>
    <row r="13" spans="1:11" s="1304" customFormat="1" ht="15" customHeight="1">
      <c r="A13" s="2280"/>
      <c r="B13" s="1300" t="s">
        <v>802</v>
      </c>
      <c r="C13" s="2278">
        <v>142075</v>
      </c>
      <c r="D13" s="2279"/>
      <c r="E13" s="1306">
        <v>60308</v>
      </c>
      <c r="F13" s="1305">
        <v>2763</v>
      </c>
      <c r="G13" s="1306">
        <v>8569</v>
      </c>
      <c r="H13" s="1306">
        <v>16216</v>
      </c>
      <c r="I13" s="1305">
        <v>6765</v>
      </c>
      <c r="J13" s="1306">
        <v>1100</v>
      </c>
    </row>
    <row r="14" spans="1:11" s="1304" customFormat="1" ht="15" customHeight="1">
      <c r="A14" s="2281" t="s">
        <v>664</v>
      </c>
      <c r="B14" s="1300" t="s">
        <v>801</v>
      </c>
      <c r="C14" s="2282">
        <v>7616</v>
      </c>
      <c r="D14" s="2283"/>
      <c r="E14" s="1306">
        <v>525</v>
      </c>
      <c r="F14" s="1305">
        <v>1456</v>
      </c>
      <c r="G14" s="1306">
        <v>907</v>
      </c>
      <c r="H14" s="1306">
        <v>882</v>
      </c>
      <c r="I14" s="1305">
        <v>425</v>
      </c>
      <c r="J14" s="1306">
        <v>371</v>
      </c>
    </row>
    <row r="15" spans="1:11" s="1304" customFormat="1" ht="15" customHeight="1">
      <c r="A15" s="2281"/>
      <c r="B15" s="1300" t="s">
        <v>802</v>
      </c>
      <c r="C15" s="2278">
        <v>110991</v>
      </c>
      <c r="D15" s="2279"/>
      <c r="E15" s="1306">
        <v>40764</v>
      </c>
      <c r="F15" s="1305">
        <v>2766</v>
      </c>
      <c r="G15" s="1306">
        <v>7678</v>
      </c>
      <c r="H15" s="1306">
        <v>12280</v>
      </c>
      <c r="I15" s="1305">
        <v>6602</v>
      </c>
      <c r="J15" s="1306">
        <v>917</v>
      </c>
    </row>
    <row r="16" spans="1:11" s="1308" customFormat="1" ht="15" customHeight="1">
      <c r="A16" s="2284" t="s">
        <v>959</v>
      </c>
      <c r="B16" s="1300" t="s">
        <v>801</v>
      </c>
      <c r="C16" s="2278">
        <v>3603</v>
      </c>
      <c r="D16" s="2279"/>
      <c r="E16" s="1306">
        <v>297</v>
      </c>
      <c r="F16" s="1305">
        <v>413</v>
      </c>
      <c r="G16" s="1306">
        <v>299</v>
      </c>
      <c r="H16" s="1306">
        <v>295</v>
      </c>
      <c r="I16" s="1305">
        <v>285</v>
      </c>
      <c r="J16" s="1306">
        <v>132</v>
      </c>
      <c r="K16" s="1307"/>
    </row>
    <row r="17" spans="1:12" s="1308" customFormat="1" ht="15" customHeight="1">
      <c r="A17" s="2284"/>
      <c r="B17" s="1300" t="s">
        <v>802</v>
      </c>
      <c r="C17" s="2278">
        <v>46726</v>
      </c>
      <c r="D17" s="2279"/>
      <c r="E17" s="1306">
        <v>12476</v>
      </c>
      <c r="F17" s="1305">
        <v>1373</v>
      </c>
      <c r="G17" s="1306">
        <v>4364</v>
      </c>
      <c r="H17" s="1306">
        <v>4809</v>
      </c>
      <c r="I17" s="1305">
        <v>3194</v>
      </c>
      <c r="J17" s="1306">
        <v>190</v>
      </c>
      <c r="K17" s="1307"/>
    </row>
    <row r="18" spans="1:12" s="1308" customFormat="1" ht="15" customHeight="1">
      <c r="A18" s="2285" t="s">
        <v>960</v>
      </c>
      <c r="B18" s="1309" t="s">
        <v>801</v>
      </c>
      <c r="C18" s="2286">
        <f>SUM(E18:J18,C32:J32)</f>
        <v>4192</v>
      </c>
      <c r="D18" s="2287"/>
      <c r="E18" s="1310">
        <v>363</v>
      </c>
      <c r="F18" s="1310">
        <f>161+241</f>
        <v>402</v>
      </c>
      <c r="G18" s="1310">
        <v>277</v>
      </c>
      <c r="H18" s="1310">
        <v>426</v>
      </c>
      <c r="I18" s="1310">
        <v>341</v>
      </c>
      <c r="J18" s="1310">
        <v>195</v>
      </c>
      <c r="K18" s="1307"/>
    </row>
    <row r="19" spans="1:12" s="1308" customFormat="1" ht="15" customHeight="1">
      <c r="A19" s="2285"/>
      <c r="B19" s="1309" t="s">
        <v>802</v>
      </c>
      <c r="C19" s="2286">
        <f>SUM(E19:J19,C33:J33)</f>
        <v>56981</v>
      </c>
      <c r="D19" s="2287"/>
      <c r="E19" s="1310">
        <v>18405</v>
      </c>
      <c r="F19" s="1310">
        <f>439+720</f>
        <v>1159</v>
      </c>
      <c r="G19" s="1310">
        <v>4183</v>
      </c>
      <c r="H19" s="1310">
        <v>7103</v>
      </c>
      <c r="I19" s="1310">
        <v>4119</v>
      </c>
      <c r="J19" s="1310">
        <v>258</v>
      </c>
      <c r="K19" s="1307"/>
    </row>
    <row r="20" spans="1:12" s="1295" customFormat="1" ht="3" customHeight="1" thickBot="1">
      <c r="A20" s="1311"/>
      <c r="B20" s="1311"/>
      <c r="C20" s="1312"/>
      <c r="D20" s="1313"/>
      <c r="E20" s="1313"/>
      <c r="F20" s="1314"/>
      <c r="G20" s="1314"/>
      <c r="H20" s="1313"/>
      <c r="I20" s="1313"/>
      <c r="J20" s="1313"/>
    </row>
    <row r="21" spans="1:12" s="1295" customFormat="1" ht="18.75" customHeight="1">
      <c r="A21" s="2266" t="s">
        <v>950</v>
      </c>
      <c r="B21" s="2266"/>
      <c r="C21" s="2272" t="s">
        <v>961</v>
      </c>
      <c r="D21" s="2272" t="s">
        <v>962</v>
      </c>
      <c r="E21" s="2275" t="s">
        <v>963</v>
      </c>
      <c r="F21" s="2272" t="s">
        <v>964</v>
      </c>
      <c r="G21" s="2275" t="s">
        <v>965</v>
      </c>
      <c r="H21" s="2275" t="s">
        <v>966</v>
      </c>
      <c r="I21" s="2272" t="s">
        <v>967</v>
      </c>
      <c r="J21" s="2268" t="s">
        <v>968</v>
      </c>
    </row>
    <row r="22" spans="1:12" s="1295" customFormat="1" ht="18.75" customHeight="1">
      <c r="A22" s="2267"/>
      <c r="B22" s="2267"/>
      <c r="C22" s="2274"/>
      <c r="D22" s="2274"/>
      <c r="E22" s="2274"/>
      <c r="F22" s="2274"/>
      <c r="G22" s="2274"/>
      <c r="H22" s="2274"/>
      <c r="I22" s="2274"/>
      <c r="J22" s="2270"/>
    </row>
    <row r="23" spans="1:12" s="1295" customFormat="1" ht="2.25" customHeight="1">
      <c r="A23" s="1297"/>
      <c r="B23" s="1315"/>
      <c r="C23" s="1300"/>
      <c r="D23" s="1300"/>
      <c r="E23" s="1300"/>
      <c r="F23" s="1300"/>
      <c r="G23" s="1300"/>
      <c r="H23" s="1300"/>
      <c r="I23" s="1300"/>
      <c r="J23" s="1300"/>
    </row>
    <row r="24" spans="1:12" s="1304" customFormat="1" ht="15" customHeight="1">
      <c r="A24" s="2277" t="s">
        <v>957</v>
      </c>
      <c r="B24" s="1316" t="s">
        <v>801</v>
      </c>
      <c r="C24" s="1317">
        <v>500</v>
      </c>
      <c r="D24" s="1303">
        <v>279</v>
      </c>
      <c r="E24" s="1303">
        <v>433</v>
      </c>
      <c r="F24" s="1303">
        <v>429</v>
      </c>
      <c r="G24" s="1303">
        <v>271</v>
      </c>
      <c r="H24" s="1303">
        <v>543</v>
      </c>
      <c r="I24" s="1303">
        <v>409</v>
      </c>
      <c r="J24" s="1303">
        <v>561</v>
      </c>
    </row>
    <row r="25" spans="1:12" s="1304" customFormat="1" ht="15" customHeight="1">
      <c r="A25" s="2277"/>
      <c r="B25" s="1316" t="s">
        <v>802</v>
      </c>
      <c r="C25" s="1317">
        <v>4027</v>
      </c>
      <c r="D25" s="1303">
        <v>3399</v>
      </c>
      <c r="E25" s="1303">
        <v>16989</v>
      </c>
      <c r="F25" s="1303">
        <v>6919</v>
      </c>
      <c r="G25" s="1303">
        <v>3931</v>
      </c>
      <c r="H25" s="1303">
        <v>4681</v>
      </c>
      <c r="I25" s="1303">
        <v>4246</v>
      </c>
      <c r="J25" s="1303">
        <v>4989</v>
      </c>
    </row>
    <row r="26" spans="1:12" s="1304" customFormat="1" ht="15" customHeight="1">
      <c r="A26" s="2280" t="s">
        <v>958</v>
      </c>
      <c r="B26" s="1300" t="s">
        <v>801</v>
      </c>
      <c r="C26" s="1318">
        <v>499</v>
      </c>
      <c r="D26" s="1306">
        <v>442</v>
      </c>
      <c r="E26" s="1306">
        <v>426</v>
      </c>
      <c r="F26" s="1306">
        <v>397</v>
      </c>
      <c r="G26" s="1306">
        <v>273</v>
      </c>
      <c r="H26" s="1306">
        <v>505</v>
      </c>
      <c r="I26" s="1306">
        <v>461</v>
      </c>
      <c r="J26" s="1306">
        <v>523</v>
      </c>
    </row>
    <row r="27" spans="1:12" s="1304" customFormat="1" ht="15" customHeight="1">
      <c r="A27" s="2280"/>
      <c r="B27" s="1300" t="s">
        <v>802</v>
      </c>
      <c r="C27" s="1318">
        <v>3622</v>
      </c>
      <c r="D27" s="1306">
        <v>3545</v>
      </c>
      <c r="E27" s="1306">
        <v>16895</v>
      </c>
      <c r="F27" s="1306">
        <v>5952</v>
      </c>
      <c r="G27" s="1306">
        <v>3192</v>
      </c>
      <c r="H27" s="1306">
        <v>3845</v>
      </c>
      <c r="I27" s="1306">
        <v>4446</v>
      </c>
      <c r="J27" s="1306">
        <v>4857</v>
      </c>
    </row>
    <row r="28" spans="1:12" s="1304" customFormat="1" ht="15" customHeight="1">
      <c r="A28" s="2281" t="s">
        <v>664</v>
      </c>
      <c r="B28" s="1300" t="s">
        <v>801</v>
      </c>
      <c r="C28" s="1318">
        <v>374</v>
      </c>
      <c r="D28" s="1306">
        <v>379</v>
      </c>
      <c r="E28" s="1306">
        <v>356</v>
      </c>
      <c r="F28" s="1306">
        <v>391</v>
      </c>
      <c r="G28" s="1306">
        <v>207</v>
      </c>
      <c r="H28" s="1306">
        <v>403</v>
      </c>
      <c r="I28" s="1306">
        <v>474</v>
      </c>
      <c r="J28" s="1306">
        <v>466</v>
      </c>
    </row>
    <row r="29" spans="1:12" s="1304" customFormat="1" ht="15" customHeight="1">
      <c r="A29" s="2281"/>
      <c r="B29" s="1300" t="s">
        <v>802</v>
      </c>
      <c r="C29" s="1318">
        <v>3028</v>
      </c>
      <c r="D29" s="1306">
        <v>3405</v>
      </c>
      <c r="E29" s="1306">
        <v>13765</v>
      </c>
      <c r="F29" s="1306">
        <v>5532</v>
      </c>
      <c r="G29" s="1306">
        <v>2321</v>
      </c>
      <c r="H29" s="1306">
        <v>3018</v>
      </c>
      <c r="I29" s="1306">
        <v>4380</v>
      </c>
      <c r="J29" s="1306">
        <v>4535</v>
      </c>
    </row>
    <row r="30" spans="1:12" s="1308" customFormat="1" ht="15" customHeight="1">
      <c r="A30" s="2289" t="s">
        <v>959</v>
      </c>
      <c r="B30" s="1300" t="s">
        <v>801</v>
      </c>
      <c r="C30" s="1318">
        <v>290</v>
      </c>
      <c r="D30" s="1306">
        <v>176</v>
      </c>
      <c r="E30" s="1306">
        <v>293</v>
      </c>
      <c r="F30" s="1306">
        <v>203</v>
      </c>
      <c r="G30" s="1306">
        <v>94</v>
      </c>
      <c r="H30" s="1306">
        <v>254</v>
      </c>
      <c r="I30" s="1306">
        <v>224</v>
      </c>
      <c r="J30" s="1306">
        <v>348</v>
      </c>
      <c r="L30" s="1309"/>
    </row>
    <row r="31" spans="1:12" s="1308" customFormat="1" ht="15" customHeight="1">
      <c r="A31" s="2289"/>
      <c r="B31" s="1300" t="s">
        <v>802</v>
      </c>
      <c r="C31" s="1318">
        <v>1739</v>
      </c>
      <c r="D31" s="1306">
        <v>1713</v>
      </c>
      <c r="E31" s="1306">
        <v>8008</v>
      </c>
      <c r="F31" s="1306">
        <v>2102</v>
      </c>
      <c r="G31" s="1306">
        <v>849</v>
      </c>
      <c r="H31" s="1306">
        <v>1507</v>
      </c>
      <c r="I31" s="1306">
        <v>1698</v>
      </c>
      <c r="J31" s="1306">
        <v>2704</v>
      </c>
      <c r="L31" s="1309"/>
    </row>
    <row r="32" spans="1:12" s="1308" customFormat="1" ht="15" customHeight="1">
      <c r="A32" s="2285" t="s">
        <v>960</v>
      </c>
      <c r="B32" s="1309" t="s">
        <v>801</v>
      </c>
      <c r="C32" s="1319">
        <v>272</v>
      </c>
      <c r="D32" s="1320">
        <v>302</v>
      </c>
      <c r="E32" s="1320">
        <v>340</v>
      </c>
      <c r="F32" s="1320">
        <v>314</v>
      </c>
      <c r="G32" s="1320">
        <v>107</v>
      </c>
      <c r="H32" s="1320">
        <v>247</v>
      </c>
      <c r="I32" s="1320">
        <v>288</v>
      </c>
      <c r="J32" s="1320">
        <v>318</v>
      </c>
    </row>
    <row r="33" spans="1:10" s="1308" customFormat="1" ht="15" customHeight="1">
      <c r="A33" s="2285"/>
      <c r="B33" s="1309" t="s">
        <v>802</v>
      </c>
      <c r="C33" s="1319">
        <v>1342</v>
      </c>
      <c r="D33" s="1320">
        <v>3071</v>
      </c>
      <c r="E33" s="1320">
        <v>7819</v>
      </c>
      <c r="F33" s="1320">
        <v>2750</v>
      </c>
      <c r="G33" s="1320">
        <v>899</v>
      </c>
      <c r="H33" s="1320">
        <v>1379</v>
      </c>
      <c r="I33" s="1320">
        <v>2045</v>
      </c>
      <c r="J33" s="1320">
        <v>2449</v>
      </c>
    </row>
    <row r="34" spans="1:10" s="1308" customFormat="1" ht="3" customHeight="1" thickBot="1">
      <c r="A34" s="1321"/>
      <c r="B34" s="1322"/>
      <c r="C34" s="1321"/>
      <c r="D34" s="1321"/>
      <c r="E34" s="1321"/>
      <c r="F34" s="1321"/>
      <c r="G34" s="1321"/>
      <c r="H34" s="1321"/>
      <c r="I34" s="1321"/>
      <c r="J34" s="1321"/>
    </row>
    <row r="35" spans="1:10" s="1302" customFormat="1" ht="13.5" customHeight="1">
      <c r="A35" s="1302" t="s">
        <v>969</v>
      </c>
      <c r="C35" s="1323"/>
      <c r="D35" s="1323"/>
      <c r="E35" s="1323"/>
      <c r="F35" s="1323"/>
      <c r="G35" s="1323"/>
      <c r="H35" s="1323"/>
      <c r="I35" s="1323"/>
      <c r="J35" s="1323"/>
    </row>
    <row r="36" spans="1:10">
      <c r="A36" s="2290"/>
      <c r="B36" s="2290"/>
      <c r="C36" s="2290"/>
      <c r="D36" s="2290"/>
      <c r="E36" s="2290"/>
      <c r="F36" s="2290"/>
      <c r="G36" s="2290"/>
      <c r="H36" s="2290"/>
      <c r="I36" s="2290"/>
      <c r="J36" s="2290"/>
    </row>
    <row r="38" spans="1:10">
      <c r="A38" s="2288"/>
      <c r="B38" s="1324"/>
      <c r="C38" s="1325"/>
      <c r="D38" s="1325"/>
      <c r="E38" s="1325"/>
      <c r="F38" s="1325"/>
      <c r="G38" s="1325"/>
      <c r="H38" s="1325"/>
      <c r="I38" s="1325"/>
      <c r="J38" s="1325"/>
    </row>
    <row r="39" spans="1:10">
      <c r="A39" s="2288"/>
      <c r="B39" s="1324"/>
      <c r="C39" s="1325"/>
      <c r="D39" s="1325"/>
      <c r="E39" s="1325"/>
      <c r="F39" s="1325"/>
      <c r="G39" s="1325"/>
      <c r="H39" s="1325"/>
      <c r="I39" s="1325"/>
      <c r="J39" s="1325"/>
    </row>
    <row r="40" spans="1:10">
      <c r="A40" s="2288"/>
      <c r="B40" s="1324"/>
      <c r="C40" s="1325"/>
      <c r="D40" s="1325"/>
      <c r="E40" s="1325"/>
      <c r="F40" s="1325"/>
      <c r="G40" s="1325"/>
      <c r="H40" s="1325"/>
      <c r="I40" s="1325"/>
      <c r="J40" s="1325"/>
    </row>
    <row r="41" spans="1:10">
      <c r="A41" s="2288"/>
      <c r="B41" s="1324"/>
      <c r="C41" s="1325"/>
      <c r="D41" s="1325"/>
      <c r="E41" s="1325"/>
      <c r="F41" s="1325"/>
      <c r="G41" s="1325"/>
      <c r="H41" s="1325"/>
      <c r="I41" s="1325"/>
      <c r="J41" s="1325"/>
    </row>
  </sheetData>
  <mergeCells count="41">
    <mergeCell ref="J21:J22"/>
    <mergeCell ref="A38:A39"/>
    <mergeCell ref="A40:A41"/>
    <mergeCell ref="A24:A25"/>
    <mergeCell ref="A26:A27"/>
    <mergeCell ref="A28:A29"/>
    <mergeCell ref="A30:A31"/>
    <mergeCell ref="A32:A33"/>
    <mergeCell ref="A36:J36"/>
    <mergeCell ref="E21:E22"/>
    <mergeCell ref="F21:F22"/>
    <mergeCell ref="G21:G22"/>
    <mergeCell ref="H21:H22"/>
    <mergeCell ref="I21:I22"/>
    <mergeCell ref="A18:A19"/>
    <mergeCell ref="C18:D18"/>
    <mergeCell ref="C19:D19"/>
    <mergeCell ref="A21:B22"/>
    <mergeCell ref="C21:C22"/>
    <mergeCell ref="D21:D22"/>
    <mergeCell ref="A14:A15"/>
    <mergeCell ref="C14:D14"/>
    <mergeCell ref="C15:D15"/>
    <mergeCell ref="A16:A17"/>
    <mergeCell ref="C16:D16"/>
    <mergeCell ref="C17:D17"/>
    <mergeCell ref="A10:A11"/>
    <mergeCell ref="C10:D10"/>
    <mergeCell ref="C11:D11"/>
    <mergeCell ref="A12:A13"/>
    <mergeCell ref="C12:D12"/>
    <mergeCell ref="C13:D13"/>
    <mergeCell ref="A3:J3"/>
    <mergeCell ref="A7:B8"/>
    <mergeCell ref="C7:D8"/>
    <mergeCell ref="E7:E8"/>
    <mergeCell ref="F7:F8"/>
    <mergeCell ref="G7:G8"/>
    <mergeCell ref="H7:H8"/>
    <mergeCell ref="I7:I8"/>
    <mergeCell ref="J7:J8"/>
  </mergeCells>
  <phoneticPr fontId="20"/>
  <conditionalFormatting sqref="C26:J27">
    <cfRule type="containsBlanks" dxfId="32" priority="4" stopIfTrue="1">
      <formula>LEN(TRIM(C26))=0</formula>
    </cfRule>
  </conditionalFormatting>
  <conditionalFormatting sqref="E12:J13">
    <cfRule type="containsBlanks" dxfId="31" priority="3" stopIfTrue="1">
      <formula>LEN(TRIM(E12))=0</formula>
    </cfRule>
  </conditionalFormatting>
  <conditionalFormatting sqref="C10:D13">
    <cfRule type="containsBlanks" dxfId="30" priority="2" stopIfTrue="1">
      <formula>LEN(TRIM(C10))=0</formula>
    </cfRule>
  </conditionalFormatting>
  <conditionalFormatting sqref="C32:J33">
    <cfRule type="containsBlanks" dxfId="29" priority="1" stopIfTrue="1">
      <formula>LEN(TRIM(C32))=0</formula>
    </cfRule>
  </conditionalFormatting>
  <pageMargins left="0.59055118110236227" right="0.59055118110236227" top="0.70866141732283472" bottom="0.78740157480314965" header="0.51181102362204722" footer="0.51181102362204722"/>
  <pageSetup paperSize="9" scale="93" orientation="portrait" horizontalDpi="4294967293" r:id="rId1"/>
  <headerFooter alignWithMargins="0"/>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5"/>
  <sheetViews>
    <sheetView zoomScaleNormal="100" zoomScaleSheetLayoutView="100" workbookViewId="0"/>
  </sheetViews>
  <sheetFormatPr defaultRowHeight="13.5"/>
  <cols>
    <col min="1" max="1" width="13.6640625" style="570" customWidth="1"/>
    <col min="2" max="2" width="1.1640625" style="570" customWidth="1"/>
    <col min="3" max="10" width="9.5" style="570" customWidth="1"/>
    <col min="11" max="11" width="9.5" style="571" customWidth="1"/>
    <col min="12" max="13" width="9.5" style="570" customWidth="1"/>
    <col min="14" max="16384" width="9.33203125" style="570"/>
  </cols>
  <sheetData>
    <row r="1" spans="1:14" ht="18" customHeight="1">
      <c r="A1" s="774" t="s">
        <v>970</v>
      </c>
      <c r="E1" s="1278"/>
      <c r="F1" s="1278"/>
      <c r="G1" s="1278"/>
      <c r="H1" s="1278"/>
      <c r="I1" s="1278"/>
      <c r="J1" s="1278"/>
      <c r="K1" s="1278"/>
    </row>
    <row r="2" spans="1:14" ht="11.1" customHeight="1" thickBot="1"/>
    <row r="3" spans="1:14" s="584" customFormat="1" ht="15" customHeight="1">
      <c r="A3" s="1874" t="s">
        <v>565</v>
      </c>
      <c r="B3" s="611"/>
      <c r="C3" s="1867" t="s">
        <v>8</v>
      </c>
      <c r="D3" s="1867" t="s">
        <v>934</v>
      </c>
      <c r="E3" s="1867" t="s">
        <v>935</v>
      </c>
      <c r="F3" s="1867" t="s">
        <v>936</v>
      </c>
      <c r="G3" s="1867" t="s">
        <v>937</v>
      </c>
      <c r="H3" s="579" t="s">
        <v>938</v>
      </c>
      <c r="I3" s="579" t="s">
        <v>939</v>
      </c>
      <c r="J3" s="1867" t="s">
        <v>940</v>
      </c>
      <c r="K3" s="1867" t="s">
        <v>941</v>
      </c>
      <c r="L3" s="579" t="s">
        <v>942</v>
      </c>
      <c r="M3" s="1865" t="s">
        <v>573</v>
      </c>
      <c r="N3" s="614"/>
    </row>
    <row r="4" spans="1:14" s="584" customFormat="1" ht="15" customHeight="1">
      <c r="A4" s="2097"/>
      <c r="B4" s="619"/>
      <c r="C4" s="1868"/>
      <c r="D4" s="1868"/>
      <c r="E4" s="1868"/>
      <c r="F4" s="1868"/>
      <c r="G4" s="1868"/>
      <c r="H4" s="589" t="s">
        <v>943</v>
      </c>
      <c r="I4" s="589" t="s">
        <v>944</v>
      </c>
      <c r="J4" s="1868"/>
      <c r="K4" s="1868"/>
      <c r="L4" s="589" t="s">
        <v>945</v>
      </c>
      <c r="M4" s="1866"/>
      <c r="N4" s="614"/>
    </row>
    <row r="5" spans="1:14" s="584" customFormat="1" ht="5.0999999999999996" customHeight="1">
      <c r="A5" s="643"/>
      <c r="B5" s="597"/>
      <c r="C5" s="876"/>
      <c r="D5" s="880"/>
      <c r="E5" s="880"/>
      <c r="F5" s="880"/>
      <c r="G5" s="880"/>
      <c r="H5" s="880"/>
      <c r="I5" s="880"/>
      <c r="J5" s="880"/>
      <c r="K5" s="880"/>
      <c r="L5" s="880"/>
      <c r="M5" s="880"/>
      <c r="N5" s="614"/>
    </row>
    <row r="6" spans="1:14" s="576" customFormat="1" ht="15" customHeight="1">
      <c r="A6" s="881" t="s">
        <v>647</v>
      </c>
      <c r="B6" s="590"/>
      <c r="C6" s="1119">
        <v>5513</v>
      </c>
      <c r="D6" s="1120">
        <v>235</v>
      </c>
      <c r="E6" s="1120">
        <v>17</v>
      </c>
      <c r="F6" s="1120">
        <v>1249</v>
      </c>
      <c r="G6" s="1120">
        <v>398</v>
      </c>
      <c r="H6" s="1120">
        <v>552</v>
      </c>
      <c r="I6" s="1326">
        <v>583</v>
      </c>
      <c r="J6" s="1120">
        <v>21</v>
      </c>
      <c r="K6" s="1120">
        <v>473</v>
      </c>
      <c r="L6" s="1326">
        <v>1003</v>
      </c>
      <c r="M6" s="1120">
        <v>982</v>
      </c>
    </row>
    <row r="7" spans="1:14" s="576" customFormat="1" ht="15" customHeight="1">
      <c r="A7" s="881" t="s">
        <v>536</v>
      </c>
      <c r="B7" s="590"/>
      <c r="C7" s="1119">
        <v>6830</v>
      </c>
      <c r="D7" s="1120">
        <v>504</v>
      </c>
      <c r="E7" s="1120">
        <v>19</v>
      </c>
      <c r="F7" s="1120">
        <v>1522</v>
      </c>
      <c r="G7" s="1120">
        <v>606</v>
      </c>
      <c r="H7" s="1120">
        <v>466</v>
      </c>
      <c r="I7" s="1326">
        <v>928</v>
      </c>
      <c r="J7" s="1120">
        <v>63</v>
      </c>
      <c r="K7" s="1120">
        <v>581</v>
      </c>
      <c r="L7" s="1326">
        <v>1043</v>
      </c>
      <c r="M7" s="1120">
        <v>1098</v>
      </c>
    </row>
    <row r="8" spans="1:14" s="576" customFormat="1" ht="15" customHeight="1">
      <c r="A8" s="881" t="s">
        <v>631</v>
      </c>
      <c r="B8" s="590"/>
      <c r="C8" s="1119">
        <v>6094</v>
      </c>
      <c r="D8" s="1120">
        <v>607</v>
      </c>
      <c r="E8" s="1120">
        <v>10</v>
      </c>
      <c r="F8" s="1120">
        <v>1460</v>
      </c>
      <c r="G8" s="1120">
        <v>382</v>
      </c>
      <c r="H8" s="1120">
        <v>400</v>
      </c>
      <c r="I8" s="1326">
        <v>866</v>
      </c>
      <c r="J8" s="1120">
        <v>19</v>
      </c>
      <c r="K8" s="1120">
        <v>659</v>
      </c>
      <c r="L8" s="1326">
        <v>795</v>
      </c>
      <c r="M8" s="1120">
        <v>896</v>
      </c>
    </row>
    <row r="9" spans="1:14" s="593" customFormat="1" ht="15" customHeight="1">
      <c r="A9" s="881" t="s">
        <v>704</v>
      </c>
      <c r="B9" s="1327"/>
      <c r="C9" s="1119">
        <v>3603</v>
      </c>
      <c r="D9" s="1120">
        <v>442</v>
      </c>
      <c r="E9" s="1120">
        <v>6</v>
      </c>
      <c r="F9" s="1120">
        <v>924</v>
      </c>
      <c r="G9" s="1120">
        <v>266</v>
      </c>
      <c r="H9" s="1120">
        <v>201</v>
      </c>
      <c r="I9" s="1120">
        <v>412</v>
      </c>
      <c r="J9" s="1120">
        <v>11</v>
      </c>
      <c r="K9" s="1120">
        <v>348</v>
      </c>
      <c r="L9" s="1120">
        <v>548</v>
      </c>
      <c r="M9" s="1120">
        <v>445</v>
      </c>
      <c r="N9" s="766"/>
    </row>
    <row r="10" spans="1:14" s="593" customFormat="1" ht="15" customHeight="1">
      <c r="A10" s="1328" t="s">
        <v>705</v>
      </c>
      <c r="B10" s="1327"/>
      <c r="C10" s="1123">
        <f>SUM(D10:M10)</f>
        <v>4192</v>
      </c>
      <c r="D10" s="1128">
        <v>411</v>
      </c>
      <c r="E10" s="1128">
        <v>5</v>
      </c>
      <c r="F10" s="1128">
        <v>1234</v>
      </c>
      <c r="G10" s="1128">
        <v>334</v>
      </c>
      <c r="H10" s="1128">
        <v>267</v>
      </c>
      <c r="I10" s="1329">
        <v>547</v>
      </c>
      <c r="J10" s="1128">
        <f>23+6</f>
        <v>29</v>
      </c>
      <c r="K10" s="1128">
        <v>420</v>
      </c>
      <c r="L10" s="1329">
        <v>448</v>
      </c>
      <c r="M10" s="1128">
        <v>497</v>
      </c>
      <c r="N10" s="766"/>
    </row>
    <row r="11" spans="1:14" s="576" customFormat="1" ht="3" customHeight="1" thickBot="1">
      <c r="A11" s="608"/>
      <c r="B11" s="608"/>
      <c r="C11" s="1330"/>
      <c r="D11" s="1281"/>
      <c r="E11" s="1281"/>
      <c r="F11" s="1280"/>
      <c r="G11" s="1281"/>
      <c r="H11" s="1281"/>
      <c r="I11" s="1280"/>
      <c r="J11" s="1281"/>
      <c r="K11" s="1281"/>
      <c r="L11" s="1280"/>
      <c r="M11" s="1281"/>
    </row>
    <row r="12" spans="1:14" s="614" customFormat="1" ht="13.5" customHeight="1">
      <c r="A12" s="614" t="s">
        <v>969</v>
      </c>
    </row>
    <row r="15" spans="1:14">
      <c r="C15" s="1179"/>
    </row>
    <row r="16" spans="1:14">
      <c r="C16" s="1179"/>
    </row>
    <row r="17" spans="3:3">
      <c r="C17" s="1179"/>
    </row>
    <row r="18" spans="3:3">
      <c r="C18" s="1179"/>
    </row>
    <row r="19" spans="3:3">
      <c r="C19" s="1179"/>
    </row>
    <row r="20" spans="3:3">
      <c r="C20" s="1179"/>
    </row>
    <row r="21" spans="3:3">
      <c r="C21" s="1179"/>
    </row>
    <row r="22" spans="3:3">
      <c r="C22" s="1179"/>
    </row>
    <row r="23" spans="3:3">
      <c r="C23" s="1179"/>
    </row>
    <row r="24" spans="3:3">
      <c r="C24" s="1179"/>
    </row>
    <row r="25" spans="3:3">
      <c r="C25" s="1282"/>
    </row>
  </sheetData>
  <mergeCells count="9">
    <mergeCell ref="J3:J4"/>
    <mergeCell ref="K3:K4"/>
    <mergeCell ref="M3:M4"/>
    <mergeCell ref="A3:A4"/>
    <mergeCell ref="C3:C4"/>
    <mergeCell ref="D3:D4"/>
    <mergeCell ref="E3:E4"/>
    <mergeCell ref="F3:F4"/>
    <mergeCell ref="G3:G4"/>
  </mergeCells>
  <phoneticPr fontId="20"/>
  <conditionalFormatting sqref="C10:M10">
    <cfRule type="containsBlanks" dxfId="28" priority="1" stopIfTrue="1">
      <formula>LEN(TRIM(C10))=0</formula>
    </cfRule>
  </conditionalFormatting>
  <pageMargins left="0.59055118110236227" right="0.59055118110236227" top="0.70866141732283472" bottom="0.98425196850393704" header="0.51181102362204722" footer="0.51181102362204722"/>
  <pageSetup paperSize="9" scale="93" orientation="portrait" horizontalDpi="4294967293" r:id="rId1"/>
  <headerFooter alignWithMargins="0"/>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6"/>
  <sheetViews>
    <sheetView zoomScaleNormal="100" zoomScaleSheetLayoutView="100" workbookViewId="0"/>
  </sheetViews>
  <sheetFormatPr defaultRowHeight="13.5"/>
  <cols>
    <col min="1" max="1" width="13.6640625" style="1200" customWidth="1"/>
    <col min="2" max="2" width="6.1640625" style="1200" customWidth="1"/>
    <col min="3" max="7" width="16.5" style="1236" customWidth="1"/>
    <col min="8" max="8" width="16.5" style="1247" customWidth="1"/>
    <col min="9" max="9" width="12.83203125" style="1247" customWidth="1"/>
    <col min="10" max="14" width="12.83203125" style="1236" customWidth="1"/>
    <col min="15" max="15" width="7.5" style="1236" customWidth="1"/>
    <col min="16" max="16384" width="9.33203125" style="1200"/>
  </cols>
  <sheetData>
    <row r="1" spans="1:16" s="570" customFormat="1" ht="18" customHeight="1">
      <c r="A1" s="773" t="s">
        <v>971</v>
      </c>
      <c r="C1" s="571"/>
      <c r="D1" s="571"/>
      <c r="E1" s="571"/>
      <c r="F1" s="571"/>
      <c r="G1" s="569"/>
      <c r="H1" s="1246"/>
      <c r="I1" s="1247"/>
      <c r="J1" s="571"/>
      <c r="K1" s="571"/>
      <c r="L1" s="571"/>
      <c r="M1" s="571"/>
      <c r="N1" s="571"/>
      <c r="O1" s="571"/>
    </row>
    <row r="2" spans="1:16" s="570" customFormat="1" ht="4.5" customHeight="1">
      <c r="C2" s="572"/>
      <c r="D2" s="572"/>
      <c r="E2" s="572"/>
      <c r="F2" s="572"/>
      <c r="G2" s="571"/>
      <c r="H2" s="1247"/>
      <c r="I2" s="1247"/>
      <c r="J2" s="571"/>
      <c r="K2" s="571"/>
      <c r="L2" s="571"/>
      <c r="M2" s="571"/>
      <c r="N2" s="571"/>
      <c r="O2" s="571"/>
    </row>
    <row r="3" spans="1:16" s="570" customFormat="1" ht="11.1" customHeight="1">
      <c r="A3" s="574" t="s">
        <v>972</v>
      </c>
      <c r="B3" s="574"/>
      <c r="C3" s="574"/>
      <c r="D3" s="574"/>
      <c r="E3" s="574"/>
      <c r="F3" s="574"/>
      <c r="G3" s="574"/>
      <c r="H3" s="574"/>
      <c r="I3" s="574"/>
      <c r="J3" s="574"/>
      <c r="K3" s="574"/>
      <c r="L3" s="574"/>
      <c r="M3" s="574"/>
      <c r="N3" s="574"/>
      <c r="O3" s="571"/>
    </row>
    <row r="4" spans="1:16" s="570" customFormat="1" ht="11.1" customHeight="1">
      <c r="A4" s="574" t="s">
        <v>973</v>
      </c>
      <c r="B4" s="574"/>
      <c r="C4" s="574"/>
      <c r="D4" s="574"/>
      <c r="E4" s="574"/>
      <c r="F4" s="574"/>
      <c r="G4" s="574"/>
      <c r="H4" s="574"/>
      <c r="I4" s="574"/>
      <c r="J4" s="574"/>
      <c r="K4" s="574"/>
      <c r="L4" s="574"/>
      <c r="M4" s="574"/>
      <c r="N4" s="574"/>
      <c r="O4" s="571"/>
    </row>
    <row r="5" spans="1:16" s="570" customFormat="1" ht="11.1" customHeight="1">
      <c r="A5" s="574" t="s">
        <v>974</v>
      </c>
      <c r="B5" s="574"/>
      <c r="C5" s="574"/>
      <c r="D5" s="574"/>
      <c r="E5" s="574"/>
      <c r="F5" s="574"/>
      <c r="G5" s="574"/>
      <c r="H5" s="574"/>
      <c r="I5" s="574"/>
      <c r="J5" s="574"/>
      <c r="K5" s="574"/>
      <c r="L5" s="574"/>
      <c r="M5" s="574"/>
      <c r="N5" s="574"/>
      <c r="O5" s="571"/>
    </row>
    <row r="6" spans="1:16" s="570" customFormat="1" ht="5.25" customHeight="1">
      <c r="C6" s="572"/>
      <c r="D6" s="572"/>
      <c r="E6" s="572"/>
      <c r="F6" s="572"/>
      <c r="G6" s="571"/>
      <c r="H6" s="1247"/>
      <c r="I6" s="1247"/>
      <c r="J6" s="571"/>
      <c r="K6" s="571"/>
      <c r="L6" s="571"/>
      <c r="M6" s="571"/>
      <c r="N6" s="571"/>
      <c r="O6" s="571"/>
    </row>
    <row r="7" spans="1:16" s="570" customFormat="1" ht="14.25">
      <c r="A7" s="774" t="s">
        <v>975</v>
      </c>
      <c r="C7" s="571"/>
      <c r="D7" s="571"/>
      <c r="E7" s="571"/>
      <c r="F7" s="571"/>
      <c r="G7" s="571"/>
      <c r="H7" s="774"/>
      <c r="I7" s="1248"/>
      <c r="J7" s="571"/>
      <c r="K7" s="1247"/>
      <c r="L7" s="571"/>
      <c r="M7" s="571"/>
      <c r="N7" s="571"/>
      <c r="O7" s="571"/>
      <c r="P7" s="571"/>
    </row>
    <row r="8" spans="1:16" s="570" customFormat="1" ht="6.75" customHeight="1" thickBot="1">
      <c r="C8" s="571"/>
      <c r="D8" s="571"/>
      <c r="E8" s="571"/>
      <c r="F8" s="571"/>
      <c r="G8" s="571"/>
      <c r="H8" s="1247"/>
      <c r="I8" s="1247"/>
      <c r="J8" s="571"/>
      <c r="K8" s="571"/>
      <c r="L8" s="571"/>
      <c r="M8" s="571"/>
      <c r="N8" s="571"/>
      <c r="O8" s="571"/>
    </row>
    <row r="9" spans="1:16" s="1250" customFormat="1" ht="12.75" customHeight="1">
      <c r="A9" s="1863" t="s">
        <v>950</v>
      </c>
      <c r="B9" s="1863"/>
      <c r="C9" s="2166" t="s">
        <v>8</v>
      </c>
      <c r="D9" s="2166" t="s">
        <v>791</v>
      </c>
      <c r="E9" s="2293" t="s">
        <v>923</v>
      </c>
      <c r="F9" s="2166" t="s">
        <v>925</v>
      </c>
      <c r="G9" s="2166" t="s">
        <v>976</v>
      </c>
      <c r="H9" s="2166" t="s">
        <v>926</v>
      </c>
      <c r="I9" s="2128" t="s">
        <v>927</v>
      </c>
      <c r="J9" s="618"/>
      <c r="K9" s="618"/>
      <c r="L9" s="618"/>
      <c r="M9" s="618"/>
      <c r="N9" s="618"/>
    </row>
    <row r="10" spans="1:16" s="1250" customFormat="1" ht="12.75" customHeight="1">
      <c r="A10" s="1864"/>
      <c r="B10" s="1864"/>
      <c r="C10" s="2294"/>
      <c r="D10" s="2091"/>
      <c r="E10" s="2209"/>
      <c r="F10" s="2091"/>
      <c r="G10" s="2291"/>
      <c r="H10" s="2091"/>
      <c r="I10" s="2130"/>
      <c r="J10" s="618"/>
      <c r="K10" s="618"/>
      <c r="L10" s="618"/>
      <c r="M10" s="618"/>
      <c r="N10" s="618"/>
    </row>
    <row r="11" spans="1:16" s="1250" customFormat="1" ht="2.25" customHeight="1">
      <c r="A11" s="1331"/>
      <c r="B11" s="1332"/>
      <c r="C11" s="1333"/>
      <c r="D11" s="1334"/>
      <c r="E11" s="1334"/>
      <c r="F11" s="1334"/>
      <c r="G11" s="1334"/>
      <c r="H11" s="1334"/>
      <c r="I11" s="1335"/>
      <c r="J11" s="618"/>
      <c r="K11" s="618"/>
      <c r="L11" s="618"/>
      <c r="M11" s="618"/>
      <c r="N11" s="618"/>
    </row>
    <row r="12" spans="1:16" s="1268" customFormat="1" ht="12.75" customHeight="1">
      <c r="A12" s="2292" t="s">
        <v>977</v>
      </c>
      <c r="B12" s="597" t="s">
        <v>801</v>
      </c>
      <c r="C12" s="1336">
        <f>SUM(D12:I12,C28:H28)</f>
        <v>21085</v>
      </c>
      <c r="D12" s="1120">
        <v>308</v>
      </c>
      <c r="E12" s="1120">
        <v>2921</v>
      </c>
      <c r="F12" s="1120">
        <v>236</v>
      </c>
      <c r="G12" s="1120">
        <v>11</v>
      </c>
      <c r="H12" s="1120">
        <v>266</v>
      </c>
      <c r="I12" s="1337">
        <v>940</v>
      </c>
      <c r="J12" s="618"/>
      <c r="K12" s="618"/>
      <c r="L12" s="618"/>
      <c r="M12" s="618"/>
      <c r="N12" s="618"/>
    </row>
    <row r="13" spans="1:16" s="1268" customFormat="1" ht="12.75" customHeight="1">
      <c r="A13" s="2292"/>
      <c r="B13" s="597" t="s">
        <v>802</v>
      </c>
      <c r="C13" s="1336">
        <f t="shared" ref="C13:C19" si="0">SUM(D13:I13,C29:H29)</f>
        <v>143663</v>
      </c>
      <c r="D13" s="1120">
        <v>42237</v>
      </c>
      <c r="E13" s="1120">
        <v>22213</v>
      </c>
      <c r="F13" s="1120">
        <v>2858</v>
      </c>
      <c r="G13" s="1120">
        <v>46</v>
      </c>
      <c r="H13" s="1120">
        <v>2061</v>
      </c>
      <c r="I13" s="1337">
        <v>4024</v>
      </c>
      <c r="J13" s="618"/>
      <c r="K13" s="618"/>
      <c r="L13" s="618"/>
      <c r="M13" s="618"/>
      <c r="N13" s="618"/>
    </row>
    <row r="14" spans="1:16" s="1268" customFormat="1" ht="12.75" customHeight="1">
      <c r="A14" s="2292" t="s">
        <v>800</v>
      </c>
      <c r="B14" s="597" t="s">
        <v>801</v>
      </c>
      <c r="C14" s="1336">
        <f t="shared" si="0"/>
        <v>22673</v>
      </c>
      <c r="D14" s="1120">
        <v>371</v>
      </c>
      <c r="E14" s="1120">
        <v>2892</v>
      </c>
      <c r="F14" s="1120">
        <v>296</v>
      </c>
      <c r="G14" s="1120">
        <v>28</v>
      </c>
      <c r="H14" s="1120">
        <v>265</v>
      </c>
      <c r="I14" s="1337">
        <v>1235</v>
      </c>
      <c r="J14" s="618"/>
      <c r="K14" s="618"/>
      <c r="L14" s="618"/>
      <c r="M14" s="618"/>
      <c r="N14" s="618"/>
    </row>
    <row r="15" spans="1:16" s="1268" customFormat="1" ht="12.75" customHeight="1">
      <c r="A15" s="2292"/>
      <c r="B15" s="597" t="s">
        <v>802</v>
      </c>
      <c r="C15" s="1336">
        <f t="shared" si="0"/>
        <v>134270</v>
      </c>
      <c r="D15" s="1120">
        <v>23510</v>
      </c>
      <c r="E15" s="1120">
        <v>19795</v>
      </c>
      <c r="F15" s="1120">
        <v>3370</v>
      </c>
      <c r="G15" s="1120">
        <v>207</v>
      </c>
      <c r="H15" s="1120">
        <v>1946</v>
      </c>
      <c r="I15" s="1337">
        <v>6716</v>
      </c>
      <c r="J15" s="618"/>
      <c r="K15" s="618"/>
      <c r="L15" s="618"/>
      <c r="M15" s="618"/>
      <c r="N15" s="618"/>
    </row>
    <row r="16" spans="1:16" s="1268" customFormat="1" ht="12.75" customHeight="1">
      <c r="A16" s="2292" t="s">
        <v>803</v>
      </c>
      <c r="B16" s="597" t="s">
        <v>801</v>
      </c>
      <c r="C16" s="1336">
        <f t="shared" si="0"/>
        <v>22245</v>
      </c>
      <c r="D16" s="1120">
        <v>308</v>
      </c>
      <c r="E16" s="1120">
        <v>2609</v>
      </c>
      <c r="F16" s="1120">
        <v>273</v>
      </c>
      <c r="G16" s="1120">
        <v>31</v>
      </c>
      <c r="H16" s="1120">
        <v>253</v>
      </c>
      <c r="I16" s="1337">
        <v>1085</v>
      </c>
      <c r="J16" s="618"/>
      <c r="K16" s="618"/>
      <c r="L16" s="618"/>
      <c r="M16" s="618"/>
      <c r="N16" s="618"/>
    </row>
    <row r="17" spans="1:14" s="1268" customFormat="1" ht="12.75" customHeight="1">
      <c r="A17" s="2292"/>
      <c r="B17" s="597" t="s">
        <v>802</v>
      </c>
      <c r="C17" s="1336">
        <f t="shared" si="0"/>
        <v>135926</v>
      </c>
      <c r="D17" s="1120">
        <v>27835</v>
      </c>
      <c r="E17" s="1120">
        <v>18085</v>
      </c>
      <c r="F17" s="1120">
        <v>3206</v>
      </c>
      <c r="G17" s="1120">
        <v>241</v>
      </c>
      <c r="H17" s="1120">
        <v>1839</v>
      </c>
      <c r="I17" s="1337">
        <v>5576</v>
      </c>
      <c r="J17" s="618"/>
      <c r="K17" s="618"/>
      <c r="L17" s="618"/>
      <c r="M17" s="618"/>
      <c r="N17" s="618"/>
    </row>
    <row r="18" spans="1:14" s="1268" customFormat="1" ht="12.75" customHeight="1">
      <c r="A18" s="2292" t="s">
        <v>664</v>
      </c>
      <c r="B18" s="597" t="s">
        <v>801</v>
      </c>
      <c r="C18" s="1336">
        <f t="shared" si="0"/>
        <v>22019</v>
      </c>
      <c r="D18" s="1120">
        <v>310</v>
      </c>
      <c r="E18" s="1120">
        <v>2454</v>
      </c>
      <c r="F18" s="1120">
        <v>234</v>
      </c>
      <c r="G18" s="1120">
        <v>34</v>
      </c>
      <c r="H18" s="1120">
        <v>301</v>
      </c>
      <c r="I18" s="1337">
        <v>1099</v>
      </c>
      <c r="J18" s="618"/>
      <c r="K18" s="618"/>
      <c r="L18" s="618"/>
      <c r="M18" s="618"/>
      <c r="N18" s="618"/>
    </row>
    <row r="19" spans="1:14" s="1268" customFormat="1" ht="12.75" customHeight="1">
      <c r="A19" s="2292"/>
      <c r="B19" s="597" t="s">
        <v>802</v>
      </c>
      <c r="C19" s="1336">
        <f t="shared" si="0"/>
        <v>131637</v>
      </c>
      <c r="D19" s="1120">
        <v>26059</v>
      </c>
      <c r="E19" s="1120">
        <v>18310</v>
      </c>
      <c r="F19" s="1120">
        <v>2800</v>
      </c>
      <c r="G19" s="1120">
        <v>277</v>
      </c>
      <c r="H19" s="1120">
        <v>2165</v>
      </c>
      <c r="I19" s="1337">
        <v>5183</v>
      </c>
      <c r="J19" s="618"/>
      <c r="K19" s="618"/>
      <c r="L19" s="618"/>
      <c r="M19" s="618"/>
      <c r="N19" s="618"/>
    </row>
    <row r="20" spans="1:14" s="1269" customFormat="1" ht="12.75" customHeight="1">
      <c r="A20" s="2299" t="s">
        <v>978</v>
      </c>
      <c r="B20" s="597" t="s">
        <v>801</v>
      </c>
      <c r="C20" s="1144">
        <v>14623</v>
      </c>
      <c r="D20" s="1120">
        <v>145</v>
      </c>
      <c r="E20" s="1120">
        <v>1614</v>
      </c>
      <c r="F20" s="1120">
        <v>160</v>
      </c>
      <c r="G20" s="1176">
        <v>13</v>
      </c>
      <c r="H20" s="1120">
        <v>248</v>
      </c>
      <c r="I20" s="1120">
        <v>962</v>
      </c>
      <c r="J20" s="618"/>
      <c r="K20" s="618"/>
      <c r="L20" s="618"/>
      <c r="M20" s="618"/>
      <c r="N20" s="618"/>
    </row>
    <row r="21" spans="1:14" s="1269" customFormat="1" ht="12.75" customHeight="1">
      <c r="A21" s="2299"/>
      <c r="B21" s="597" t="s">
        <v>802</v>
      </c>
      <c r="C21" s="1144">
        <v>66464</v>
      </c>
      <c r="D21" s="1120">
        <v>8100</v>
      </c>
      <c r="E21" s="1120">
        <v>10059</v>
      </c>
      <c r="F21" s="1120">
        <v>1709</v>
      </c>
      <c r="G21" s="1176">
        <v>89</v>
      </c>
      <c r="H21" s="1120">
        <v>1341</v>
      </c>
      <c r="I21" s="1120">
        <v>3950</v>
      </c>
      <c r="J21" s="618"/>
      <c r="K21" s="618"/>
      <c r="L21" s="618"/>
      <c r="M21" s="618"/>
      <c r="N21" s="618"/>
    </row>
    <row r="22" spans="1:14" s="1269" customFormat="1" ht="12.75" customHeight="1">
      <c r="A22" s="2300" t="s">
        <v>979</v>
      </c>
      <c r="B22" s="1052" t="s">
        <v>801</v>
      </c>
      <c r="C22" s="1279">
        <f>SUM(D22:I22,C38:H38)</f>
        <v>14519</v>
      </c>
      <c r="D22" s="1176">
        <v>184</v>
      </c>
      <c r="E22" s="1176">
        <v>1777</v>
      </c>
      <c r="F22" s="1176">
        <v>210</v>
      </c>
      <c r="G22" s="1176">
        <v>22</v>
      </c>
      <c r="H22" s="1176">
        <v>263</v>
      </c>
      <c r="I22" s="1338">
        <v>934</v>
      </c>
      <c r="J22" s="618"/>
      <c r="K22" s="618"/>
      <c r="L22" s="618"/>
      <c r="M22" s="618"/>
      <c r="N22" s="618"/>
    </row>
    <row r="23" spans="1:14" s="1269" customFormat="1" ht="12.75" customHeight="1">
      <c r="A23" s="2300"/>
      <c r="B23" s="1052" t="s">
        <v>802</v>
      </c>
      <c r="C23" s="1279">
        <f>SUM(D23:I23,C39:H39)</f>
        <v>77999</v>
      </c>
      <c r="D23" s="1176">
        <v>12507</v>
      </c>
      <c r="E23" s="1176">
        <v>11453</v>
      </c>
      <c r="F23" s="1176">
        <v>2570</v>
      </c>
      <c r="G23" s="1176">
        <v>115</v>
      </c>
      <c r="H23" s="1176">
        <v>1368</v>
      </c>
      <c r="I23" s="1338">
        <v>4619</v>
      </c>
      <c r="J23" s="618"/>
      <c r="K23" s="618"/>
      <c r="L23" s="618"/>
      <c r="M23" s="618"/>
      <c r="N23" s="618"/>
    </row>
    <row r="24" spans="1:14" s="584" customFormat="1" ht="3" customHeight="1" thickBot="1">
      <c r="A24" s="722"/>
      <c r="B24" s="722"/>
      <c r="C24" s="1339"/>
      <c r="D24" s="618"/>
      <c r="E24" s="618"/>
      <c r="F24" s="618"/>
      <c r="G24" s="618"/>
      <c r="H24" s="1340"/>
      <c r="I24" s="1340"/>
      <c r="J24" s="618"/>
      <c r="K24" s="618"/>
      <c r="L24" s="618"/>
      <c r="M24" s="618"/>
      <c r="N24" s="618"/>
    </row>
    <row r="25" spans="1:14" s="584" customFormat="1" ht="12.75" customHeight="1">
      <c r="A25" s="1863" t="s">
        <v>950</v>
      </c>
      <c r="B25" s="1863"/>
      <c r="C25" s="2166" t="s">
        <v>980</v>
      </c>
      <c r="D25" s="2297" t="s">
        <v>792</v>
      </c>
      <c r="E25" s="2295" t="s">
        <v>981</v>
      </c>
      <c r="F25" s="2297" t="s">
        <v>982</v>
      </c>
      <c r="G25" s="2295" t="s">
        <v>983</v>
      </c>
      <c r="H25" s="2295" t="s">
        <v>984</v>
      </c>
      <c r="I25" s="1341"/>
      <c r="J25" s="576"/>
      <c r="K25" s="576"/>
      <c r="L25" s="576"/>
      <c r="M25" s="576"/>
      <c r="N25" s="576"/>
    </row>
    <row r="26" spans="1:14" s="584" customFormat="1" ht="12.75" customHeight="1">
      <c r="A26" s="1864"/>
      <c r="B26" s="1864"/>
      <c r="C26" s="2091"/>
      <c r="D26" s="2298"/>
      <c r="E26" s="2296"/>
      <c r="F26" s="2298"/>
      <c r="G26" s="2296"/>
      <c r="H26" s="2296"/>
      <c r="I26" s="1342"/>
      <c r="J26" s="571"/>
      <c r="K26" s="571"/>
      <c r="L26" s="571"/>
      <c r="M26" s="571"/>
      <c r="N26" s="571"/>
    </row>
    <row r="27" spans="1:14" s="584" customFormat="1" ht="2.25" customHeight="1">
      <c r="A27" s="1331"/>
      <c r="B27" s="1332"/>
      <c r="C27" s="1343"/>
      <c r="D27" s="1344"/>
      <c r="E27" s="1345"/>
      <c r="F27" s="1345"/>
      <c r="G27" s="1345"/>
      <c r="H27" s="1344"/>
      <c r="I27" s="1247"/>
      <c r="J27" s="571"/>
      <c r="K27" s="571"/>
      <c r="L27" s="571"/>
      <c r="M27" s="571"/>
      <c r="N27" s="571"/>
    </row>
    <row r="28" spans="1:14" s="584" customFormat="1" ht="12.75" customHeight="1">
      <c r="A28" s="2292" t="s">
        <v>977</v>
      </c>
      <c r="B28" s="597" t="s">
        <v>801</v>
      </c>
      <c r="C28" s="1119">
        <v>1450</v>
      </c>
      <c r="D28" s="1337">
        <v>139</v>
      </c>
      <c r="E28" s="1337">
        <v>2813</v>
      </c>
      <c r="F28" s="1337">
        <v>2179</v>
      </c>
      <c r="G28" s="1337">
        <v>889</v>
      </c>
      <c r="H28" s="1337">
        <v>8933</v>
      </c>
      <c r="I28" s="804"/>
      <c r="J28" s="804"/>
      <c r="K28" s="804"/>
      <c r="L28" s="804"/>
      <c r="M28" s="804"/>
      <c r="N28" s="804"/>
    </row>
    <row r="29" spans="1:14" s="584" customFormat="1" ht="12.75" customHeight="1">
      <c r="A29" s="2292"/>
      <c r="B29" s="597" t="s">
        <v>802</v>
      </c>
      <c r="C29" s="1119">
        <v>4950</v>
      </c>
      <c r="D29" s="1337">
        <v>1718</v>
      </c>
      <c r="E29" s="1337">
        <v>14743</v>
      </c>
      <c r="F29" s="1337">
        <v>8087</v>
      </c>
      <c r="G29" s="1337">
        <v>5406</v>
      </c>
      <c r="H29" s="1337">
        <v>35320</v>
      </c>
      <c r="I29" s="804"/>
      <c r="J29" s="804"/>
      <c r="K29" s="804"/>
      <c r="L29" s="804"/>
      <c r="M29" s="804"/>
      <c r="N29" s="804"/>
    </row>
    <row r="30" spans="1:14" s="584" customFormat="1" ht="12.75" customHeight="1">
      <c r="A30" s="2292" t="s">
        <v>800</v>
      </c>
      <c r="B30" s="597" t="s">
        <v>801</v>
      </c>
      <c r="C30" s="1119">
        <v>1902</v>
      </c>
      <c r="D30" s="1337">
        <v>160</v>
      </c>
      <c r="E30" s="1337">
        <v>2976</v>
      </c>
      <c r="F30" s="1337">
        <v>1929</v>
      </c>
      <c r="G30" s="1337">
        <v>1182</v>
      </c>
      <c r="H30" s="1337">
        <v>9437</v>
      </c>
      <c r="I30" s="1346"/>
      <c r="J30" s="1346"/>
      <c r="K30" s="1346"/>
      <c r="L30" s="804"/>
      <c r="M30" s="804"/>
      <c r="N30" s="804"/>
    </row>
    <row r="31" spans="1:14" s="584" customFormat="1" ht="12.75" customHeight="1">
      <c r="A31" s="2292"/>
      <c r="B31" s="597" t="s">
        <v>802</v>
      </c>
      <c r="C31" s="1119">
        <v>7210</v>
      </c>
      <c r="D31" s="1337">
        <v>2199</v>
      </c>
      <c r="E31" s="1337">
        <v>14962</v>
      </c>
      <c r="F31" s="1337">
        <v>7111</v>
      </c>
      <c r="G31" s="1337">
        <v>7649</v>
      </c>
      <c r="H31" s="1337">
        <v>39595</v>
      </c>
      <c r="I31" s="1346"/>
      <c r="J31" s="1346"/>
      <c r="K31" s="1346"/>
      <c r="L31" s="804"/>
      <c r="M31" s="804"/>
      <c r="N31" s="804"/>
    </row>
    <row r="32" spans="1:14" s="584" customFormat="1" ht="12.75" customHeight="1">
      <c r="A32" s="2292" t="s">
        <v>803</v>
      </c>
      <c r="B32" s="597" t="s">
        <v>801</v>
      </c>
      <c r="C32" s="1119">
        <v>2317</v>
      </c>
      <c r="D32" s="1337">
        <v>156</v>
      </c>
      <c r="E32" s="1337">
        <v>2693</v>
      </c>
      <c r="F32" s="1337">
        <v>1933</v>
      </c>
      <c r="G32" s="1337">
        <v>909</v>
      </c>
      <c r="H32" s="1337">
        <v>9678</v>
      </c>
      <c r="I32" s="1346"/>
      <c r="J32" s="1346"/>
      <c r="K32" s="1346"/>
      <c r="L32" s="804"/>
      <c r="M32" s="804"/>
      <c r="N32" s="804"/>
    </row>
    <row r="33" spans="1:16" s="584" customFormat="1" ht="12.75" customHeight="1">
      <c r="A33" s="2292"/>
      <c r="B33" s="597" t="s">
        <v>802</v>
      </c>
      <c r="C33" s="1119">
        <v>8217</v>
      </c>
      <c r="D33" s="1337">
        <v>2355</v>
      </c>
      <c r="E33" s="1337">
        <v>13621</v>
      </c>
      <c r="F33" s="1337">
        <v>7197</v>
      </c>
      <c r="G33" s="1337">
        <v>6391</v>
      </c>
      <c r="H33" s="1337">
        <v>41363</v>
      </c>
      <c r="I33" s="1346"/>
      <c r="J33" s="1346"/>
      <c r="K33" s="1346"/>
      <c r="L33" s="804"/>
      <c r="M33" s="804"/>
      <c r="N33" s="804"/>
    </row>
    <row r="34" spans="1:16" s="584" customFormat="1" ht="12.75" customHeight="1">
      <c r="A34" s="2292" t="s">
        <v>664</v>
      </c>
      <c r="B34" s="597" t="s">
        <v>801</v>
      </c>
      <c r="C34" s="1119">
        <v>2278</v>
      </c>
      <c r="D34" s="1337">
        <v>141</v>
      </c>
      <c r="E34" s="1337">
        <v>2812</v>
      </c>
      <c r="F34" s="1337">
        <v>2109</v>
      </c>
      <c r="G34" s="1337">
        <v>855</v>
      </c>
      <c r="H34" s="1337">
        <v>9392</v>
      </c>
      <c r="I34" s="1346"/>
      <c r="J34" s="1346"/>
      <c r="K34" s="1346"/>
      <c r="L34" s="804"/>
      <c r="M34" s="804"/>
      <c r="N34" s="804"/>
    </row>
    <row r="35" spans="1:16" s="584" customFormat="1" ht="12.75" customHeight="1">
      <c r="A35" s="2292"/>
      <c r="B35" s="597" t="s">
        <v>802</v>
      </c>
      <c r="C35" s="1119">
        <v>5874</v>
      </c>
      <c r="D35" s="1337">
        <v>2189</v>
      </c>
      <c r="E35" s="1337">
        <v>14188</v>
      </c>
      <c r="F35" s="1337">
        <v>8822</v>
      </c>
      <c r="G35" s="1337">
        <v>5304</v>
      </c>
      <c r="H35" s="1337">
        <v>40466</v>
      </c>
      <c r="I35" s="1346"/>
      <c r="J35" s="1346"/>
      <c r="K35" s="1346"/>
      <c r="L35" s="804"/>
      <c r="M35" s="804"/>
      <c r="N35" s="804"/>
    </row>
    <row r="36" spans="1:16" s="584" customFormat="1" ht="12.75" customHeight="1">
      <c r="A36" s="2299" t="s">
        <v>978</v>
      </c>
      <c r="B36" s="597" t="s">
        <v>801</v>
      </c>
      <c r="C36" s="1119">
        <v>1487</v>
      </c>
      <c r="D36" s="1120">
        <v>14</v>
      </c>
      <c r="E36" s="1120">
        <v>1842</v>
      </c>
      <c r="F36" s="1120">
        <v>1244</v>
      </c>
      <c r="G36" s="1120">
        <v>628</v>
      </c>
      <c r="H36" s="1120">
        <v>6266</v>
      </c>
      <c r="I36" s="1347"/>
      <c r="J36" s="1347"/>
      <c r="K36" s="1347"/>
      <c r="L36" s="1277"/>
      <c r="M36" s="1277"/>
      <c r="N36" s="1277"/>
    </row>
    <row r="37" spans="1:16" s="584" customFormat="1" ht="12.75" customHeight="1">
      <c r="A37" s="2299"/>
      <c r="B37" s="597" t="s">
        <v>802</v>
      </c>
      <c r="C37" s="1119">
        <v>3985</v>
      </c>
      <c r="D37" s="1120">
        <v>104</v>
      </c>
      <c r="E37" s="1120">
        <v>8828</v>
      </c>
      <c r="F37" s="1120">
        <v>4735</v>
      </c>
      <c r="G37" s="1120">
        <v>2996</v>
      </c>
      <c r="H37" s="1120">
        <v>20568</v>
      </c>
      <c r="I37" s="1347"/>
      <c r="J37" s="1347"/>
      <c r="K37" s="1347"/>
      <c r="L37" s="1277"/>
      <c r="M37" s="1277"/>
      <c r="N37" s="1277"/>
    </row>
    <row r="38" spans="1:16" s="584" customFormat="1" ht="12.75" customHeight="1">
      <c r="A38" s="2300" t="s">
        <v>979</v>
      </c>
      <c r="B38" s="1052" t="s">
        <v>801</v>
      </c>
      <c r="C38" s="1279">
        <v>1206</v>
      </c>
      <c r="D38" s="1338">
        <v>29</v>
      </c>
      <c r="E38" s="1338">
        <v>1947</v>
      </c>
      <c r="F38" s="1338">
        <v>1280</v>
      </c>
      <c r="G38" s="1338">
        <v>793</v>
      </c>
      <c r="H38" s="1338">
        <f>1029+1222+1005+1387+1231</f>
        <v>5874</v>
      </c>
      <c r="I38" s="1347"/>
      <c r="J38" s="1347"/>
      <c r="K38" s="1347"/>
      <c r="L38" s="1277"/>
      <c r="M38" s="1277"/>
      <c r="N38" s="1277"/>
    </row>
    <row r="39" spans="1:16" s="584" customFormat="1" ht="12.75" customHeight="1">
      <c r="A39" s="2300"/>
      <c r="B39" s="1052" t="s">
        <v>802</v>
      </c>
      <c r="C39" s="1279">
        <v>3823</v>
      </c>
      <c r="D39" s="1338">
        <v>309</v>
      </c>
      <c r="E39" s="1338">
        <v>10439</v>
      </c>
      <c r="F39" s="1338">
        <v>5327</v>
      </c>
      <c r="G39" s="1338">
        <v>4050</v>
      </c>
      <c r="H39" s="1338">
        <f>3793+3748+2896+5601+5381</f>
        <v>21419</v>
      </c>
      <c r="I39" s="1347"/>
      <c r="J39" s="1347"/>
      <c r="K39" s="1347"/>
      <c r="L39" s="1277"/>
      <c r="M39" s="1277"/>
      <c r="N39" s="1277"/>
    </row>
    <row r="40" spans="1:16" s="584" customFormat="1" ht="3" customHeight="1" thickBot="1">
      <c r="A40" s="770"/>
      <c r="B40" s="770"/>
      <c r="C40" s="1348"/>
      <c r="D40" s="1273"/>
      <c r="E40" s="1273"/>
      <c r="F40" s="1273"/>
      <c r="G40" s="1273"/>
      <c r="H40" s="1273"/>
      <c r="I40" s="1276"/>
      <c r="J40" s="1276"/>
      <c r="K40" s="1347"/>
      <c r="L40" s="1276"/>
      <c r="M40" s="1276"/>
      <c r="N40" s="1277"/>
    </row>
    <row r="41" spans="1:16" s="576" customFormat="1" ht="13.5" customHeight="1">
      <c r="A41" s="614" t="s">
        <v>985</v>
      </c>
      <c r="H41" s="1275"/>
      <c r="I41" s="1347"/>
      <c r="J41" s="1277"/>
      <c r="K41" s="1277"/>
      <c r="L41" s="1277"/>
      <c r="M41" s="1277"/>
      <c r="N41" s="1277"/>
    </row>
    <row r="42" spans="1:16">
      <c r="A42" s="570"/>
      <c r="B42" s="570"/>
      <c r="C42" s="571"/>
      <c r="D42" s="571"/>
      <c r="E42" s="571"/>
      <c r="F42" s="571"/>
      <c r="G42" s="571"/>
      <c r="J42" s="571"/>
      <c r="K42" s="571"/>
      <c r="L42" s="571"/>
      <c r="M42" s="571"/>
      <c r="N42" s="571"/>
      <c r="O42" s="571"/>
      <c r="P42" s="570"/>
    </row>
    <row r="43" spans="1:16">
      <c r="A43" s="2254"/>
      <c r="B43" s="1117"/>
      <c r="C43" s="1276"/>
      <c r="D43" s="1276"/>
      <c r="E43" s="1276"/>
      <c r="F43" s="1276"/>
      <c r="G43" s="1277"/>
      <c r="H43" s="1277"/>
      <c r="J43" s="571"/>
      <c r="K43" s="571"/>
      <c r="L43" s="571"/>
      <c r="M43" s="571"/>
      <c r="N43" s="571"/>
      <c r="O43" s="571"/>
      <c r="P43" s="570"/>
    </row>
    <row r="44" spans="1:16">
      <c r="A44" s="2254"/>
      <c r="B44" s="1117"/>
      <c r="C44" s="1276"/>
      <c r="D44" s="1276"/>
      <c r="E44" s="1276"/>
      <c r="F44" s="1276"/>
      <c r="G44" s="1276"/>
      <c r="H44" s="1276"/>
      <c r="J44" s="571"/>
      <c r="K44" s="571"/>
      <c r="L44" s="571"/>
      <c r="M44" s="571"/>
      <c r="N44" s="571"/>
      <c r="O44" s="571"/>
      <c r="P44" s="570"/>
    </row>
    <row r="45" spans="1:16">
      <c r="A45" s="2254"/>
      <c r="B45" s="1117"/>
      <c r="C45" s="1276"/>
      <c r="D45" s="1276"/>
      <c r="E45" s="1276"/>
      <c r="F45" s="1276"/>
      <c r="G45" s="1277"/>
      <c r="H45" s="1277"/>
      <c r="J45" s="571"/>
      <c r="K45" s="571"/>
      <c r="L45" s="571"/>
      <c r="M45" s="571"/>
      <c r="N45" s="571"/>
      <c r="O45" s="571"/>
      <c r="P45" s="570"/>
    </row>
    <row r="46" spans="1:16">
      <c r="A46" s="2254"/>
      <c r="B46" s="1117"/>
      <c r="C46" s="1276"/>
      <c r="D46" s="1276"/>
      <c r="E46" s="1276"/>
      <c r="F46" s="1276"/>
      <c r="G46" s="1276"/>
      <c r="H46" s="1276"/>
      <c r="J46" s="571"/>
      <c r="K46" s="571"/>
      <c r="L46" s="571"/>
      <c r="M46" s="571"/>
      <c r="N46" s="571"/>
      <c r="O46" s="571"/>
      <c r="P46" s="570"/>
    </row>
  </sheetData>
  <mergeCells count="29">
    <mergeCell ref="A34:A35"/>
    <mergeCell ref="A36:A37"/>
    <mergeCell ref="A38:A39"/>
    <mergeCell ref="A43:A44"/>
    <mergeCell ref="A45:A46"/>
    <mergeCell ref="A20:A21"/>
    <mergeCell ref="A22:A23"/>
    <mergeCell ref="A25:B26"/>
    <mergeCell ref="C25:C26"/>
    <mergeCell ref="D25:D26"/>
    <mergeCell ref="G25:G26"/>
    <mergeCell ref="H25:H26"/>
    <mergeCell ref="A28:A29"/>
    <mergeCell ref="A30:A31"/>
    <mergeCell ref="A32:A33"/>
    <mergeCell ref="F25:F26"/>
    <mergeCell ref="E25:E26"/>
    <mergeCell ref="A14:A15"/>
    <mergeCell ref="A16:A17"/>
    <mergeCell ref="A18:A19"/>
    <mergeCell ref="A9:B10"/>
    <mergeCell ref="C9:C10"/>
    <mergeCell ref="F9:F10"/>
    <mergeCell ref="G9:G10"/>
    <mergeCell ref="H9:H10"/>
    <mergeCell ref="I9:I10"/>
    <mergeCell ref="A12:A13"/>
    <mergeCell ref="D9:D10"/>
    <mergeCell ref="E9:E10"/>
  </mergeCells>
  <phoneticPr fontId="20"/>
  <conditionalFormatting sqref="C22:I23">
    <cfRule type="containsBlanks" dxfId="27" priority="3" stopIfTrue="1">
      <formula>LEN(TRIM(C22))=0</formula>
    </cfRule>
  </conditionalFormatting>
  <conditionalFormatting sqref="C38:H39">
    <cfRule type="containsBlanks" dxfId="26" priority="2" stopIfTrue="1">
      <formula>LEN(TRIM(C38))=0</formula>
    </cfRule>
  </conditionalFormatting>
  <conditionalFormatting sqref="G20:G21">
    <cfRule type="containsBlanks" dxfId="25" priority="1" stopIfTrue="1">
      <formula>LEN(TRIM(G20))=0</formula>
    </cfRule>
  </conditionalFormatting>
  <pageMargins left="0.59055118110236227" right="0.59055118110236227" top="0.70866141732283472" bottom="0.78740157480314965" header="0.51181102362204722" footer="0.51181102362204722"/>
  <pageSetup paperSize="9" scale="84" orientation="portrait" horizontalDpi="4294967293" r:id="rId1"/>
  <headerFooter alignWithMargins="0"/>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3"/>
  <sheetViews>
    <sheetView zoomScaleNormal="100" zoomScaleSheetLayoutView="100" workbookViewId="0"/>
  </sheetViews>
  <sheetFormatPr defaultRowHeight="13.5"/>
  <cols>
    <col min="1" max="1" width="18.33203125" style="1200" customWidth="1"/>
    <col min="2" max="2" width="1.1640625" style="1200" customWidth="1"/>
    <col min="3" max="8" width="16.5" style="1200" customWidth="1"/>
    <col min="9" max="10" width="9.6640625" style="1200" customWidth="1"/>
    <col min="11" max="11" width="9.6640625" style="1236" customWidth="1"/>
    <col min="12" max="13" width="9.6640625" style="1200" customWidth="1"/>
    <col min="14" max="16384" width="9.33203125" style="1200"/>
  </cols>
  <sheetData>
    <row r="1" spans="1:13" ht="18" customHeight="1">
      <c r="A1" s="774" t="s">
        <v>986</v>
      </c>
      <c r="B1" s="570"/>
      <c r="C1" s="570"/>
      <c r="D1" s="570"/>
      <c r="E1" s="1278"/>
      <c r="F1" s="1278"/>
      <c r="G1" s="1278"/>
      <c r="H1" s="1278"/>
      <c r="I1" s="1278"/>
      <c r="J1" s="1278"/>
      <c r="K1" s="1278"/>
      <c r="L1" s="570"/>
      <c r="M1" s="570"/>
    </row>
    <row r="2" spans="1:13" ht="11.1" customHeight="1" thickBot="1">
      <c r="A2" s="570"/>
      <c r="B2" s="570"/>
      <c r="C2" s="570"/>
      <c r="D2" s="570"/>
      <c r="E2" s="570"/>
      <c r="F2" s="570"/>
      <c r="G2" s="570"/>
      <c r="H2" s="570"/>
      <c r="I2" s="570"/>
      <c r="J2" s="570"/>
      <c r="K2" s="571"/>
      <c r="L2" s="570"/>
      <c r="M2" s="570"/>
    </row>
    <row r="3" spans="1:13" s="584" customFormat="1" ht="15" customHeight="1">
      <c r="A3" s="1874" t="s">
        <v>565</v>
      </c>
      <c r="B3" s="611"/>
      <c r="C3" s="1867" t="s">
        <v>8</v>
      </c>
      <c r="D3" s="1867" t="s">
        <v>934</v>
      </c>
      <c r="E3" s="1867" t="s">
        <v>935</v>
      </c>
      <c r="F3" s="1867" t="s">
        <v>936</v>
      </c>
      <c r="G3" s="1867" t="s">
        <v>937</v>
      </c>
      <c r="H3" s="580" t="s">
        <v>938</v>
      </c>
      <c r="I3" s="614"/>
    </row>
    <row r="4" spans="1:13" s="584" customFormat="1" ht="15" customHeight="1">
      <c r="A4" s="2097"/>
      <c r="B4" s="619"/>
      <c r="C4" s="1868"/>
      <c r="D4" s="1868"/>
      <c r="E4" s="1868"/>
      <c r="F4" s="1868"/>
      <c r="G4" s="1868"/>
      <c r="H4" s="587" t="s">
        <v>943</v>
      </c>
      <c r="I4" s="614"/>
    </row>
    <row r="5" spans="1:13" s="584" customFormat="1" ht="2.25" customHeight="1">
      <c r="A5" s="643"/>
      <c r="B5" s="597"/>
      <c r="C5" s="876"/>
      <c r="D5" s="880"/>
      <c r="E5" s="880"/>
      <c r="F5" s="880"/>
      <c r="G5" s="880"/>
      <c r="H5" s="880"/>
      <c r="I5" s="614"/>
    </row>
    <row r="6" spans="1:13" s="576" customFormat="1" ht="13.5" customHeight="1">
      <c r="A6" s="1132" t="s">
        <v>641</v>
      </c>
      <c r="B6" s="881"/>
      <c r="C6" s="1119">
        <v>21553</v>
      </c>
      <c r="D6" s="1120">
        <v>13</v>
      </c>
      <c r="E6" s="1120">
        <v>0</v>
      </c>
      <c r="F6" s="1120">
        <v>2818</v>
      </c>
      <c r="G6" s="1120">
        <v>3363</v>
      </c>
      <c r="H6" s="1120">
        <v>2376</v>
      </c>
      <c r="I6" s="883"/>
    </row>
    <row r="7" spans="1:13" s="576" customFormat="1" ht="13.5" customHeight="1">
      <c r="A7" s="1132" t="s">
        <v>987</v>
      </c>
      <c r="B7" s="881"/>
      <c r="C7" s="1119">
        <v>21224</v>
      </c>
      <c r="D7" s="1120">
        <v>27</v>
      </c>
      <c r="E7" s="1120" t="s">
        <v>988</v>
      </c>
      <c r="F7" s="1120">
        <v>2495</v>
      </c>
      <c r="G7" s="1120">
        <v>3033</v>
      </c>
      <c r="H7" s="1120">
        <v>2453</v>
      </c>
      <c r="I7" s="883"/>
    </row>
    <row r="8" spans="1:13" s="576" customFormat="1" ht="13.5" customHeight="1">
      <c r="A8" s="1132" t="s">
        <v>631</v>
      </c>
      <c r="B8" s="881"/>
      <c r="C8" s="1119">
        <v>21988</v>
      </c>
      <c r="D8" s="1120">
        <v>31</v>
      </c>
      <c r="E8" s="1120">
        <v>2</v>
      </c>
      <c r="F8" s="1120">
        <v>2875</v>
      </c>
      <c r="G8" s="1120">
        <v>3000</v>
      </c>
      <c r="H8" s="1120">
        <v>2742</v>
      </c>
      <c r="I8" s="883"/>
    </row>
    <row r="9" spans="1:13" s="593" customFormat="1" ht="13.5" customHeight="1">
      <c r="A9" s="1349" t="s">
        <v>723</v>
      </c>
      <c r="B9" s="900"/>
      <c r="C9" s="1119">
        <v>14556</v>
      </c>
      <c r="D9" s="1120">
        <v>243</v>
      </c>
      <c r="E9" s="1120">
        <v>2</v>
      </c>
      <c r="F9" s="1120">
        <v>1702</v>
      </c>
      <c r="G9" s="1120">
        <v>2171</v>
      </c>
      <c r="H9" s="1120">
        <v>2389</v>
      </c>
      <c r="I9" s="1139"/>
    </row>
    <row r="10" spans="1:13" s="593" customFormat="1" ht="13.5" customHeight="1">
      <c r="A10" s="1131" t="s">
        <v>724</v>
      </c>
      <c r="B10" s="900"/>
      <c r="C10" s="1279">
        <f>SUM(D10:H10,C19:G19)</f>
        <v>14519</v>
      </c>
      <c r="D10" s="1176">
        <f>12+175</f>
        <v>187</v>
      </c>
      <c r="E10" s="1176">
        <f>1</f>
        <v>1</v>
      </c>
      <c r="F10" s="1176">
        <f>168+1642</f>
        <v>1810</v>
      </c>
      <c r="G10" s="1176">
        <f>34+2150</f>
        <v>2184</v>
      </c>
      <c r="H10" s="1176">
        <f>174+2160</f>
        <v>2334</v>
      </c>
      <c r="I10" s="1139"/>
    </row>
    <row r="11" spans="1:13" s="576" customFormat="1" ht="3" customHeight="1" thickBot="1">
      <c r="A11" s="608"/>
      <c r="B11" s="608"/>
      <c r="C11" s="1330"/>
      <c r="D11" s="1281"/>
      <c r="E11" s="1281"/>
      <c r="F11" s="1280"/>
      <c r="G11" s="1281"/>
      <c r="H11" s="1281"/>
      <c r="I11" s="1350"/>
      <c r="J11" s="1351"/>
      <c r="K11" s="1351"/>
      <c r="L11" s="1350"/>
      <c r="M11" s="1351"/>
    </row>
    <row r="12" spans="1:13" s="584" customFormat="1" ht="15" customHeight="1">
      <c r="A12" s="1874" t="s">
        <v>565</v>
      </c>
      <c r="B12" s="611"/>
      <c r="C12" s="581" t="s">
        <v>939</v>
      </c>
      <c r="D12" s="1867" t="s">
        <v>940</v>
      </c>
      <c r="E12" s="1867" t="s">
        <v>941</v>
      </c>
      <c r="F12" s="579" t="s">
        <v>942</v>
      </c>
      <c r="G12" s="1865" t="s">
        <v>573</v>
      </c>
      <c r="H12" s="614"/>
      <c r="I12" s="722"/>
      <c r="J12" s="722"/>
      <c r="K12" s="722"/>
      <c r="L12" s="722"/>
      <c r="M12" s="722"/>
    </row>
    <row r="13" spans="1:13" s="584" customFormat="1" ht="15" customHeight="1">
      <c r="A13" s="2097"/>
      <c r="B13" s="619"/>
      <c r="C13" s="589" t="s">
        <v>944</v>
      </c>
      <c r="D13" s="1868"/>
      <c r="E13" s="1868"/>
      <c r="F13" s="589" t="s">
        <v>945</v>
      </c>
      <c r="G13" s="1866"/>
      <c r="H13" s="614"/>
    </row>
    <row r="14" spans="1:13" s="584" customFormat="1" ht="2.25" customHeight="1">
      <c r="A14" s="643"/>
      <c r="B14" s="597"/>
      <c r="C14" s="876"/>
      <c r="D14" s="880"/>
      <c r="E14" s="880"/>
      <c r="F14" s="880"/>
      <c r="G14" s="880"/>
      <c r="H14" s="614"/>
    </row>
    <row r="15" spans="1:13" s="576" customFormat="1" ht="13.5" customHeight="1">
      <c r="A15" s="1132" t="s">
        <v>641</v>
      </c>
      <c r="B15" s="590"/>
      <c r="C15" s="591">
        <v>915</v>
      </c>
      <c r="D15" s="883">
        <v>734</v>
      </c>
      <c r="E15" s="883">
        <v>65</v>
      </c>
      <c r="F15" s="883">
        <v>8314</v>
      </c>
      <c r="G15" s="883">
        <v>2955</v>
      </c>
      <c r="H15" s="883"/>
    </row>
    <row r="16" spans="1:13" s="576" customFormat="1" ht="13.5" customHeight="1">
      <c r="A16" s="597" t="s">
        <v>987</v>
      </c>
      <c r="B16" s="590"/>
      <c r="C16" s="591">
        <v>1369</v>
      </c>
      <c r="D16" s="883">
        <v>814</v>
      </c>
      <c r="E16" s="883">
        <v>6</v>
      </c>
      <c r="F16" s="883">
        <v>8332</v>
      </c>
      <c r="G16" s="883">
        <v>2695</v>
      </c>
      <c r="H16" s="883"/>
    </row>
    <row r="17" spans="1:13" s="576" customFormat="1" ht="13.5" customHeight="1">
      <c r="A17" s="1132" t="s">
        <v>631</v>
      </c>
      <c r="B17" s="590"/>
      <c r="C17" s="591">
        <v>1352</v>
      </c>
      <c r="D17" s="883">
        <v>1000</v>
      </c>
      <c r="E17" s="883">
        <v>47</v>
      </c>
      <c r="F17" s="883">
        <v>7944</v>
      </c>
      <c r="G17" s="883">
        <v>2995</v>
      </c>
      <c r="H17" s="883"/>
    </row>
    <row r="18" spans="1:13" s="593" customFormat="1" ht="13.5" customHeight="1">
      <c r="A18" s="1349" t="s">
        <v>723</v>
      </c>
      <c r="B18" s="594"/>
      <c r="C18" s="591">
        <v>836</v>
      </c>
      <c r="D18" s="883">
        <v>14</v>
      </c>
      <c r="E18" s="883">
        <v>299</v>
      </c>
      <c r="F18" s="883">
        <v>5249</v>
      </c>
      <c r="G18" s="883">
        <v>1651</v>
      </c>
      <c r="H18" s="1139"/>
    </row>
    <row r="19" spans="1:13" s="593" customFormat="1" ht="13.5" customHeight="1">
      <c r="A19" s="1131" t="s">
        <v>724</v>
      </c>
      <c r="B19" s="594"/>
      <c r="C19" s="595">
        <f>205+759</f>
        <v>964</v>
      </c>
      <c r="D19" s="1352">
        <f>5+536</f>
        <v>541</v>
      </c>
      <c r="E19" s="1352">
        <f>6+84</f>
        <v>90</v>
      </c>
      <c r="F19" s="1352">
        <f>24+4142</f>
        <v>4166</v>
      </c>
      <c r="G19" s="1352">
        <f>79+2163</f>
        <v>2242</v>
      </c>
      <c r="H19" s="1139"/>
    </row>
    <row r="20" spans="1:13" s="576" customFormat="1" ht="3" customHeight="1" thickBot="1">
      <c r="A20" s="608"/>
      <c r="B20" s="1067"/>
      <c r="C20" s="1280"/>
      <c r="D20" s="1281"/>
      <c r="E20" s="1281"/>
      <c r="F20" s="1280"/>
      <c r="G20" s="1281"/>
    </row>
    <row r="21" spans="1:13" s="614" customFormat="1" ht="13.5" customHeight="1">
      <c r="A21" s="614" t="s">
        <v>985</v>
      </c>
    </row>
    <row r="22" spans="1:13">
      <c r="A22" s="570"/>
      <c r="B22" s="570"/>
      <c r="C22" s="1017"/>
      <c r="D22" s="570"/>
      <c r="E22" s="570"/>
      <c r="F22" s="570"/>
      <c r="G22" s="570"/>
      <c r="H22" s="570"/>
      <c r="I22" s="570"/>
      <c r="J22" s="570"/>
      <c r="K22" s="571"/>
      <c r="L22" s="570"/>
      <c r="M22" s="570"/>
    </row>
    <row r="23" spans="1:13">
      <c r="A23" s="570"/>
      <c r="B23" s="570"/>
      <c r="C23" s="1017"/>
      <c r="D23" s="570"/>
      <c r="E23" s="570"/>
      <c r="F23" s="570"/>
      <c r="G23" s="570"/>
      <c r="H23" s="570"/>
      <c r="I23" s="570"/>
      <c r="J23" s="570"/>
      <c r="K23" s="571"/>
      <c r="L23" s="570"/>
      <c r="M23" s="570"/>
    </row>
    <row r="24" spans="1:13">
      <c r="A24" s="570"/>
      <c r="B24" s="570"/>
      <c r="C24" s="1179"/>
      <c r="D24" s="570"/>
      <c r="E24" s="570"/>
      <c r="F24" s="570"/>
      <c r="G24" s="570"/>
      <c r="H24" s="570"/>
      <c r="I24" s="570"/>
      <c r="J24" s="570"/>
      <c r="K24" s="571"/>
      <c r="L24" s="570"/>
      <c r="M24" s="570"/>
    </row>
    <row r="25" spans="1:13">
      <c r="A25" s="570"/>
      <c r="B25" s="570"/>
      <c r="C25" s="1179"/>
      <c r="D25" s="570"/>
      <c r="E25" s="570"/>
      <c r="F25" s="570"/>
      <c r="G25" s="570"/>
      <c r="H25" s="570"/>
      <c r="I25" s="570"/>
      <c r="J25" s="570"/>
      <c r="K25" s="571"/>
      <c r="L25" s="570"/>
      <c r="M25" s="570"/>
    </row>
    <row r="26" spans="1:13">
      <c r="A26" s="570"/>
      <c r="B26" s="570"/>
      <c r="C26" s="1179"/>
      <c r="D26" s="570"/>
      <c r="E26" s="570"/>
      <c r="F26" s="570"/>
      <c r="G26" s="570"/>
      <c r="H26" s="570"/>
      <c r="I26" s="570"/>
      <c r="J26" s="570"/>
      <c r="K26" s="571"/>
      <c r="L26" s="570"/>
      <c r="M26" s="570"/>
    </row>
    <row r="27" spans="1:13">
      <c r="A27" s="570"/>
      <c r="B27" s="570"/>
      <c r="C27" s="1179"/>
      <c r="D27" s="570"/>
      <c r="E27" s="570"/>
      <c r="F27" s="570"/>
      <c r="G27" s="570"/>
      <c r="H27" s="570"/>
      <c r="I27" s="570"/>
      <c r="J27" s="570"/>
      <c r="K27" s="571"/>
      <c r="L27" s="570"/>
      <c r="M27" s="570"/>
    </row>
    <row r="28" spans="1:13">
      <c r="A28" s="570"/>
      <c r="B28" s="570"/>
      <c r="C28" s="1179"/>
      <c r="D28" s="570"/>
      <c r="E28" s="570"/>
      <c r="F28" s="570"/>
      <c r="G28" s="570"/>
      <c r="H28" s="570"/>
      <c r="I28" s="570"/>
      <c r="J28" s="570"/>
      <c r="K28" s="571"/>
      <c r="L28" s="570"/>
      <c r="M28" s="570"/>
    </row>
    <row r="29" spans="1:13">
      <c r="A29" s="570"/>
      <c r="B29" s="570"/>
      <c r="C29" s="1179"/>
      <c r="D29" s="570"/>
      <c r="E29" s="570"/>
      <c r="F29" s="570"/>
      <c r="G29" s="570"/>
      <c r="H29" s="570"/>
      <c r="I29" s="570"/>
      <c r="J29" s="570"/>
      <c r="K29" s="571"/>
      <c r="L29" s="570"/>
      <c r="M29" s="570"/>
    </row>
    <row r="30" spans="1:13">
      <c r="A30" s="570"/>
      <c r="B30" s="570"/>
      <c r="C30" s="1179"/>
      <c r="D30" s="570"/>
      <c r="E30" s="570"/>
      <c r="F30" s="570"/>
      <c r="G30" s="570"/>
      <c r="H30" s="570"/>
      <c r="I30" s="570"/>
      <c r="J30" s="570"/>
      <c r="K30" s="571"/>
      <c r="L30" s="570"/>
      <c r="M30" s="570"/>
    </row>
    <row r="31" spans="1:13">
      <c r="A31" s="570"/>
      <c r="B31" s="570"/>
      <c r="C31" s="1179"/>
      <c r="D31" s="570"/>
      <c r="E31" s="570"/>
      <c r="F31" s="570"/>
      <c r="G31" s="570"/>
      <c r="H31" s="570"/>
      <c r="I31" s="570"/>
      <c r="J31" s="570"/>
      <c r="K31" s="571"/>
      <c r="L31" s="570"/>
      <c r="M31" s="570"/>
    </row>
    <row r="32" spans="1:13">
      <c r="A32" s="570"/>
      <c r="B32" s="570"/>
      <c r="C32" s="1179"/>
      <c r="D32" s="570"/>
      <c r="E32" s="570"/>
      <c r="F32" s="570"/>
      <c r="G32" s="570"/>
      <c r="H32" s="570"/>
      <c r="I32" s="570"/>
      <c r="J32" s="570"/>
      <c r="K32" s="571"/>
      <c r="L32" s="570"/>
      <c r="M32" s="570"/>
    </row>
    <row r="33" spans="1:13">
      <c r="A33" s="570"/>
      <c r="B33" s="570"/>
      <c r="C33" s="1282"/>
      <c r="D33" s="570"/>
      <c r="E33" s="570"/>
      <c r="F33" s="570"/>
      <c r="G33" s="570"/>
      <c r="H33" s="570"/>
      <c r="I33" s="570"/>
      <c r="J33" s="570"/>
      <c r="K33" s="571"/>
      <c r="L33" s="570"/>
      <c r="M33" s="570"/>
    </row>
  </sheetData>
  <mergeCells count="10">
    <mergeCell ref="A12:A13"/>
    <mergeCell ref="D12:D13"/>
    <mergeCell ref="E12:E13"/>
    <mergeCell ref="G12:G13"/>
    <mergeCell ref="A3:A4"/>
    <mergeCell ref="C3:C4"/>
    <mergeCell ref="D3:D4"/>
    <mergeCell ref="E3:E4"/>
    <mergeCell ref="F3:F4"/>
    <mergeCell ref="G3:G4"/>
  </mergeCells>
  <phoneticPr fontId="20"/>
  <conditionalFormatting sqref="C10:H10">
    <cfRule type="containsBlanks" dxfId="24" priority="2" stopIfTrue="1">
      <formula>LEN(TRIM(C10))=0</formula>
    </cfRule>
  </conditionalFormatting>
  <conditionalFormatting sqref="C19:G19">
    <cfRule type="containsBlanks" dxfId="23" priority="1" stopIfTrue="1">
      <formula>LEN(TRIM(C19))=0</formula>
    </cfRule>
  </conditionalFormatting>
  <pageMargins left="0.59055118110236227" right="0.59055118110236227" top="0.70866141732283472" bottom="0.98425196850393704" header="0.51181102362204722" footer="0.51181102362204722"/>
  <pageSetup paperSize="9" scale="94" orientation="portrait" cellComments="asDisplayed" horizontalDpi="4294967293" r:id="rId1"/>
  <headerFooter alignWithMargins="0"/>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5"/>
  <sheetViews>
    <sheetView zoomScaleNormal="100" zoomScaleSheetLayoutView="100" workbookViewId="0"/>
  </sheetViews>
  <sheetFormatPr defaultRowHeight="13.5"/>
  <cols>
    <col min="1" max="1" width="3.5" style="571" customWidth="1"/>
    <col min="2" max="2" width="15" style="570" customWidth="1"/>
    <col min="3" max="3" width="0.5" style="570" customWidth="1"/>
    <col min="4" max="8" width="20" style="570" customWidth="1"/>
    <col min="9" max="9" width="9.33203125" style="571"/>
    <col min="10" max="16384" width="9.33203125" style="570"/>
  </cols>
  <sheetData>
    <row r="1" spans="1:11" ht="18.75" customHeight="1">
      <c r="A1" s="568" t="s">
        <v>989</v>
      </c>
      <c r="F1" s="774"/>
      <c r="G1" s="571"/>
      <c r="H1" s="571"/>
      <c r="I1" s="570"/>
    </row>
    <row r="2" spans="1:11" ht="4.5" customHeight="1">
      <c r="A2" s="774"/>
      <c r="B2" s="2301"/>
      <c r="C2" s="2301"/>
      <c r="D2" s="2301"/>
      <c r="E2" s="2301"/>
      <c r="F2" s="2301"/>
      <c r="G2" s="2301"/>
      <c r="H2" s="571"/>
      <c r="J2" s="571"/>
      <c r="K2" s="571"/>
    </row>
    <row r="3" spans="1:11" s="584" customFormat="1" ht="4.5" customHeight="1" thickBot="1">
      <c r="A3" s="614"/>
    </row>
    <row r="4" spans="1:11" s="776" customFormat="1" ht="10.5" customHeight="1">
      <c r="A4" s="1863" t="s">
        <v>565</v>
      </c>
      <c r="B4" s="1863"/>
      <c r="C4" s="612"/>
      <c r="D4" s="1875" t="s">
        <v>387</v>
      </c>
      <c r="E4" s="2167" t="s">
        <v>990</v>
      </c>
      <c r="F4" s="2167" t="s">
        <v>991</v>
      </c>
      <c r="G4" s="2167" t="s">
        <v>992</v>
      </c>
      <c r="H4" s="2128" t="s">
        <v>993</v>
      </c>
    </row>
    <row r="5" spans="1:11" s="776" customFormat="1" ht="10.5" customHeight="1">
      <c r="A5" s="2098"/>
      <c r="B5" s="2098"/>
      <c r="C5" s="615"/>
      <c r="D5" s="1877"/>
      <c r="E5" s="2090"/>
      <c r="F5" s="2090"/>
      <c r="G5" s="2090"/>
      <c r="H5" s="2302"/>
    </row>
    <row r="6" spans="1:11" s="776" customFormat="1" ht="10.5" customHeight="1">
      <c r="A6" s="1864"/>
      <c r="B6" s="1864"/>
      <c r="C6" s="620"/>
      <c r="D6" s="1879"/>
      <c r="E6" s="2091"/>
      <c r="F6" s="2091"/>
      <c r="G6" s="2091"/>
      <c r="H6" s="2130"/>
    </row>
    <row r="7" spans="1:11" s="776" customFormat="1" ht="3" customHeight="1">
      <c r="A7" s="880"/>
      <c r="B7" s="880"/>
      <c r="C7" s="615"/>
      <c r="D7" s="597"/>
      <c r="E7" s="597"/>
      <c r="F7" s="597"/>
      <c r="G7" s="597"/>
      <c r="H7" s="1118"/>
    </row>
    <row r="8" spans="1:11" s="788" customFormat="1" ht="12" customHeight="1">
      <c r="A8" s="2211" t="s">
        <v>994</v>
      </c>
      <c r="B8" s="2211"/>
      <c r="C8" s="927"/>
      <c r="D8" s="914">
        <v>250667</v>
      </c>
      <c r="E8" s="915">
        <v>159486</v>
      </c>
      <c r="F8" s="915">
        <v>30798</v>
      </c>
      <c r="G8" s="915">
        <v>34773</v>
      </c>
      <c r="H8" s="1202">
        <v>25610</v>
      </c>
    </row>
    <row r="9" spans="1:11" s="788" customFormat="1" ht="12" customHeight="1">
      <c r="A9" s="2211" t="s">
        <v>995</v>
      </c>
      <c r="B9" s="2211"/>
      <c r="C9" s="927"/>
      <c r="D9" s="914">
        <v>258136</v>
      </c>
      <c r="E9" s="915">
        <v>167742</v>
      </c>
      <c r="F9" s="915">
        <v>30356</v>
      </c>
      <c r="G9" s="915">
        <v>32944</v>
      </c>
      <c r="H9" s="1202">
        <v>27094</v>
      </c>
    </row>
    <row r="10" spans="1:11" s="788" customFormat="1" ht="12" customHeight="1">
      <c r="A10" s="2211" t="s">
        <v>996</v>
      </c>
      <c r="B10" s="2211"/>
      <c r="C10" s="927"/>
      <c r="D10" s="914">
        <v>229894</v>
      </c>
      <c r="E10" s="915">
        <v>147982</v>
      </c>
      <c r="F10" s="915">
        <v>21968</v>
      </c>
      <c r="G10" s="915">
        <v>31814</v>
      </c>
      <c r="H10" s="1202">
        <v>28130</v>
      </c>
    </row>
    <row r="11" spans="1:11" s="790" customFormat="1" ht="12" customHeight="1">
      <c r="A11" s="2211" t="s">
        <v>997</v>
      </c>
      <c r="B11" s="2211"/>
      <c r="C11" s="929"/>
      <c r="D11" s="914">
        <v>168013</v>
      </c>
      <c r="E11" s="915">
        <v>88821</v>
      </c>
      <c r="F11" s="915">
        <v>19823</v>
      </c>
      <c r="G11" s="915">
        <v>28878</v>
      </c>
      <c r="H11" s="915">
        <v>30491</v>
      </c>
    </row>
    <row r="12" spans="1:11" s="790" customFormat="1" ht="12" customHeight="1">
      <c r="A12" s="2303" t="s">
        <v>998</v>
      </c>
      <c r="B12" s="2303"/>
      <c r="C12" s="929"/>
      <c r="D12" s="1219">
        <v>153679</v>
      </c>
      <c r="E12" s="1220">
        <v>88771</v>
      </c>
      <c r="F12" s="1220">
        <v>16612</v>
      </c>
      <c r="G12" s="1220">
        <v>23292</v>
      </c>
      <c r="H12" s="1220">
        <v>25004</v>
      </c>
    </row>
    <row r="13" spans="1:11" s="576" customFormat="1" ht="3.75" customHeight="1" thickBot="1">
      <c r="A13" s="809"/>
      <c r="B13" s="604"/>
      <c r="C13" s="647"/>
      <c r="D13" s="810"/>
      <c r="E13" s="608"/>
      <c r="F13" s="608"/>
      <c r="G13" s="608"/>
      <c r="H13" s="608"/>
    </row>
    <row r="14" spans="1:11" s="576" customFormat="1" ht="13.5" customHeight="1">
      <c r="A14" s="650" t="s">
        <v>999</v>
      </c>
    </row>
    <row r="15" spans="1:11" s="788" customFormat="1" ht="10.5">
      <c r="A15" s="2054"/>
      <c r="B15" s="2054"/>
      <c r="D15" s="812"/>
      <c r="E15" s="812"/>
      <c r="F15" s="813"/>
      <c r="G15" s="813"/>
      <c r="H15" s="813"/>
    </row>
  </sheetData>
  <mergeCells count="13">
    <mergeCell ref="A15:B15"/>
    <mergeCell ref="H4:H6"/>
    <mergeCell ref="A8:B8"/>
    <mergeCell ref="A9:B9"/>
    <mergeCell ref="A10:B10"/>
    <mergeCell ref="A11:B11"/>
    <mergeCell ref="A12:B12"/>
    <mergeCell ref="B2:G2"/>
    <mergeCell ref="A4:B6"/>
    <mergeCell ref="D4:D6"/>
    <mergeCell ref="E4:E6"/>
    <mergeCell ref="F4:F6"/>
    <mergeCell ref="G4:G6"/>
  </mergeCells>
  <phoneticPr fontId="20"/>
  <conditionalFormatting sqref="D12">
    <cfRule type="containsBlanks" dxfId="22" priority="2" stopIfTrue="1">
      <formula>LEN(TRIM(D12))=0</formula>
    </cfRule>
  </conditionalFormatting>
  <conditionalFormatting sqref="E12:H12">
    <cfRule type="containsBlanks" dxfId="21" priority="1" stopIfTrue="1">
      <formula>LEN(TRIM(E12))=0</formula>
    </cfRule>
  </conditionalFormatting>
  <printOptions horizontalCentered="1"/>
  <pageMargins left="0.39370078740157483" right="0.39370078740157483" top="0.59055118110236227" bottom="0.78740157480314965" header="0.51181102362204722" footer="0.51181102362204722"/>
  <pageSetup paperSize="9" scale="99" orientation="portrait" r:id="rId1"/>
  <headerFooter alignWithMargins="0"/>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zoomScaleNormal="100" zoomScaleSheetLayoutView="100" workbookViewId="0"/>
  </sheetViews>
  <sheetFormatPr defaultRowHeight="13.5"/>
  <cols>
    <col min="1" max="1" width="3.5" style="571" customWidth="1"/>
    <col min="2" max="2" width="18.33203125" style="570" customWidth="1"/>
    <col min="3" max="3" width="0.5" style="570" customWidth="1"/>
    <col min="4" max="7" width="24.1640625" style="570" customWidth="1"/>
    <col min="8" max="8" width="9.33203125" style="571"/>
    <col min="9" max="16384" width="9.33203125" style="570"/>
  </cols>
  <sheetData>
    <row r="1" spans="1:10" ht="18.75" customHeight="1">
      <c r="A1" s="568" t="s">
        <v>1000</v>
      </c>
      <c r="F1" s="774"/>
      <c r="G1" s="571"/>
      <c r="H1" s="570"/>
    </row>
    <row r="2" spans="1:10" ht="3.75" customHeight="1">
      <c r="A2" s="774"/>
      <c r="B2" s="2301"/>
      <c r="C2" s="2301"/>
      <c r="D2" s="2301"/>
      <c r="E2" s="2301"/>
      <c r="F2" s="2301"/>
      <c r="G2" s="2301"/>
      <c r="I2" s="571"/>
      <c r="J2" s="571"/>
    </row>
    <row r="3" spans="1:10" ht="10.5" customHeight="1">
      <c r="A3" s="774"/>
      <c r="B3" s="574" t="s">
        <v>1001</v>
      </c>
      <c r="C3" s="571"/>
      <c r="D3" s="571"/>
      <c r="E3" s="571"/>
      <c r="F3" s="571"/>
      <c r="G3" s="571"/>
      <c r="H3" s="570"/>
    </row>
    <row r="4" spans="1:10" s="584" customFormat="1" ht="3" customHeight="1" thickBot="1">
      <c r="A4" s="614"/>
    </row>
    <row r="5" spans="1:10" s="776" customFormat="1" ht="6.75" customHeight="1">
      <c r="A5" s="1863" t="s">
        <v>565</v>
      </c>
      <c r="B5" s="1863"/>
      <c r="C5" s="612"/>
      <c r="D5" s="1875" t="s">
        <v>387</v>
      </c>
      <c r="E5" s="2167" t="s">
        <v>1002</v>
      </c>
      <c r="F5" s="2167" t="s">
        <v>1003</v>
      </c>
      <c r="G5" s="2128" t="s">
        <v>1004</v>
      </c>
    </row>
    <row r="6" spans="1:10" s="776" customFormat="1" ht="6.75" customHeight="1">
      <c r="A6" s="2098"/>
      <c r="B6" s="2098"/>
      <c r="C6" s="615"/>
      <c r="D6" s="1877"/>
      <c r="E6" s="2090"/>
      <c r="F6" s="2090"/>
      <c r="G6" s="2207"/>
    </row>
    <row r="7" spans="1:10" s="776" customFormat="1" ht="6.75" customHeight="1">
      <c r="A7" s="1864"/>
      <c r="B7" s="1864"/>
      <c r="C7" s="620"/>
      <c r="D7" s="1879"/>
      <c r="E7" s="2091"/>
      <c r="F7" s="2091"/>
      <c r="G7" s="2127"/>
    </row>
    <row r="8" spans="1:10" s="776" customFormat="1" ht="3" customHeight="1">
      <c r="A8" s="880"/>
      <c r="B8" s="880"/>
      <c r="C8" s="615"/>
      <c r="D8" s="597"/>
      <c r="E8" s="597"/>
      <c r="F8" s="597"/>
      <c r="G8" s="597"/>
    </row>
    <row r="9" spans="1:10" s="788" customFormat="1" ht="15" customHeight="1">
      <c r="A9" s="2211" t="s">
        <v>1005</v>
      </c>
      <c r="B9" s="2211"/>
      <c r="C9" s="927"/>
      <c r="D9" s="1353">
        <v>824396</v>
      </c>
      <c r="E9" s="1354">
        <v>598361</v>
      </c>
      <c r="F9" s="1354">
        <v>173225</v>
      </c>
      <c r="G9" s="1354">
        <v>52810</v>
      </c>
    </row>
    <row r="10" spans="1:10" s="788" customFormat="1" ht="15" customHeight="1">
      <c r="A10" s="2211" t="s">
        <v>809</v>
      </c>
      <c r="B10" s="2211"/>
      <c r="C10" s="927"/>
      <c r="D10" s="1353">
        <v>794546</v>
      </c>
      <c r="E10" s="1354">
        <v>594349</v>
      </c>
      <c r="F10" s="1354">
        <v>157888</v>
      </c>
      <c r="G10" s="1354">
        <v>42309</v>
      </c>
    </row>
    <row r="11" spans="1:10" s="788" customFormat="1" ht="15" customHeight="1">
      <c r="A11" s="2211" t="s">
        <v>1006</v>
      </c>
      <c r="B11" s="2211"/>
      <c r="C11" s="927"/>
      <c r="D11" s="1353">
        <v>776800</v>
      </c>
      <c r="E11" s="1354">
        <v>583604</v>
      </c>
      <c r="F11" s="1354">
        <v>156470</v>
      </c>
      <c r="G11" s="1354">
        <v>36726</v>
      </c>
    </row>
    <row r="12" spans="1:10" s="790" customFormat="1" ht="15" customHeight="1">
      <c r="A12" s="2211" t="s">
        <v>1007</v>
      </c>
      <c r="B12" s="2211"/>
      <c r="C12" s="929"/>
      <c r="D12" s="1353">
        <v>496650</v>
      </c>
      <c r="E12" s="1354">
        <v>401500</v>
      </c>
      <c r="F12" s="1354">
        <v>79989</v>
      </c>
      <c r="G12" s="1354">
        <v>15161</v>
      </c>
    </row>
    <row r="13" spans="1:10" s="790" customFormat="1" ht="15" customHeight="1">
      <c r="A13" s="2303" t="s">
        <v>1008</v>
      </c>
      <c r="B13" s="2303"/>
      <c r="C13" s="929"/>
      <c r="D13" s="1355">
        <v>515530</v>
      </c>
      <c r="E13" s="1356">
        <v>400789</v>
      </c>
      <c r="F13" s="1356">
        <v>99643</v>
      </c>
      <c r="G13" s="1356">
        <v>15098</v>
      </c>
    </row>
    <row r="14" spans="1:10" s="576" customFormat="1" ht="3.75" customHeight="1" thickBot="1">
      <c r="A14" s="809"/>
      <c r="B14" s="604"/>
      <c r="C14" s="647"/>
      <c r="D14" s="810"/>
      <c r="E14" s="608"/>
      <c r="F14" s="608"/>
      <c r="G14" s="608"/>
    </row>
    <row r="15" spans="1:10" s="576" customFormat="1" ht="13.5" customHeight="1">
      <c r="A15" s="650" t="s">
        <v>1009</v>
      </c>
    </row>
    <row r="16" spans="1:10" s="788" customFormat="1" ht="10.5">
      <c r="A16" s="2054"/>
      <c r="B16" s="2054"/>
      <c r="D16" s="812"/>
      <c r="E16" s="812"/>
      <c r="F16" s="813"/>
      <c r="G16" s="813"/>
    </row>
  </sheetData>
  <mergeCells count="12">
    <mergeCell ref="A16:B16"/>
    <mergeCell ref="A9:B9"/>
    <mergeCell ref="A10:B10"/>
    <mergeCell ref="A11:B11"/>
    <mergeCell ref="A12:B12"/>
    <mergeCell ref="A13:B13"/>
    <mergeCell ref="B2:G2"/>
    <mergeCell ref="A5:B7"/>
    <mergeCell ref="D5:D7"/>
    <mergeCell ref="E5:E7"/>
    <mergeCell ref="F5:F7"/>
    <mergeCell ref="G5:G7"/>
  </mergeCells>
  <phoneticPr fontId="20"/>
  <conditionalFormatting sqref="D13:G13">
    <cfRule type="containsBlanks" dxfId="20" priority="1" stopIfTrue="1">
      <formula>LEN(TRIM(D13))=0</formula>
    </cfRule>
  </conditionalFormatting>
  <pageMargins left="0.59055118110236227" right="0.59055118110236227" top="0.59055118110236227" bottom="0.78740157480314965" header="0.51181102362204722" footer="0.51181102362204722"/>
  <pageSetup paperSize="9" scale="93" orientation="portrait" r:id="rId1"/>
  <headerFooter alignWithMargins="0"/>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4"/>
  <sheetViews>
    <sheetView zoomScaleNormal="100" zoomScaleSheetLayoutView="100" workbookViewId="0"/>
  </sheetViews>
  <sheetFormatPr defaultRowHeight="13.5"/>
  <cols>
    <col min="1" max="1" width="2.5" style="1359" customWidth="1"/>
    <col min="2" max="2" width="3" style="1359" customWidth="1"/>
    <col min="3" max="3" width="1.83203125" style="1359" customWidth="1"/>
    <col min="4" max="4" width="24.5" style="1359" customWidth="1"/>
    <col min="5" max="5" width="1.6640625" style="1359" customWidth="1"/>
    <col min="6" max="6" width="6.83203125" style="1359" customWidth="1"/>
    <col min="7" max="8" width="0.83203125" style="1359" customWidth="1"/>
    <col min="9" max="10" width="2.33203125" style="1359" customWidth="1"/>
    <col min="11" max="11" width="24.5" style="1359" customWidth="1"/>
    <col min="12" max="12" width="1.6640625" style="1359" customWidth="1"/>
    <col min="13" max="13" width="7" style="1359" customWidth="1"/>
    <col min="14" max="15" width="0.83203125" style="1359" customWidth="1"/>
    <col min="16" max="16" width="2.33203125" style="1359" customWidth="1"/>
    <col min="17" max="17" width="2" style="1359" customWidth="1"/>
    <col min="18" max="18" width="24.5" style="1359" customWidth="1"/>
    <col min="19" max="19" width="1.6640625" style="1359" customWidth="1"/>
    <col min="20" max="20" width="6.1640625" style="1359" customWidth="1"/>
    <col min="21" max="21" width="0.83203125" style="1359" customWidth="1"/>
    <col min="22" max="16384" width="9.33203125" style="1359"/>
  </cols>
  <sheetData>
    <row r="1" spans="1:21" ht="18" customHeight="1">
      <c r="A1" s="1357" t="s">
        <v>1224</v>
      </c>
      <c r="B1" s="1358"/>
      <c r="C1" s="1358"/>
      <c r="E1" s="1357"/>
      <c r="F1" s="1360"/>
      <c r="G1" s="1360"/>
      <c r="H1" s="1360"/>
      <c r="I1" s="1361"/>
      <c r="J1" s="1361"/>
      <c r="K1" s="1361"/>
      <c r="L1" s="1361"/>
      <c r="M1" s="1361"/>
      <c r="N1" s="1361"/>
      <c r="O1" s="1361"/>
      <c r="P1" s="1361"/>
      <c r="Q1" s="1361"/>
      <c r="R1" s="1361"/>
      <c r="S1" s="1362"/>
      <c r="T1" s="1363"/>
    </row>
    <row r="2" spans="1:21" ht="5.25" customHeight="1">
      <c r="B2" s="1358"/>
      <c r="C2" s="1358"/>
      <c r="D2" s="1358"/>
      <c r="E2" s="1358"/>
      <c r="F2" s="1363"/>
      <c r="G2" s="1363"/>
      <c r="H2" s="1363"/>
      <c r="I2" s="1363"/>
      <c r="J2" s="1363"/>
      <c r="K2" s="1363"/>
      <c r="L2" s="1363"/>
      <c r="M2" s="1363"/>
      <c r="N2" s="1363"/>
      <c r="O2" s="1363"/>
      <c r="P2" s="1363"/>
      <c r="Q2" s="1363"/>
      <c r="R2" s="1363"/>
      <c r="S2" s="1363"/>
      <c r="T2" s="1363"/>
    </row>
    <row r="3" spans="1:21" s="1364" customFormat="1" ht="11.1" customHeight="1">
      <c r="A3" s="2304" t="s">
        <v>1010</v>
      </c>
      <c r="B3" s="2304"/>
      <c r="C3" s="2304"/>
      <c r="D3" s="2304"/>
      <c r="E3" s="2304"/>
      <c r="F3" s="2304"/>
      <c r="G3" s="2304"/>
      <c r="H3" s="2304"/>
      <c r="I3" s="2304"/>
      <c r="J3" s="2304"/>
      <c r="K3" s="2304"/>
      <c r="L3" s="2304"/>
      <c r="M3" s="2304"/>
      <c r="N3" s="2304"/>
      <c r="O3" s="2304"/>
      <c r="P3" s="2304"/>
      <c r="Q3" s="2304"/>
      <c r="R3" s="2304"/>
      <c r="S3" s="2304"/>
      <c r="T3" s="2304"/>
    </row>
    <row r="4" spans="1:21" s="1364" customFormat="1" ht="11.1" customHeight="1">
      <c r="A4" s="2304"/>
      <c r="B4" s="2304"/>
      <c r="C4" s="2304"/>
      <c r="D4" s="2304"/>
      <c r="E4" s="2304"/>
      <c r="F4" s="2304"/>
      <c r="G4" s="2304"/>
      <c r="H4" s="2304"/>
      <c r="I4" s="2304"/>
      <c r="J4" s="2304"/>
      <c r="K4" s="2304"/>
      <c r="L4" s="2304"/>
      <c r="M4" s="2304"/>
      <c r="N4" s="2304"/>
      <c r="O4" s="2304"/>
      <c r="P4" s="2304"/>
      <c r="Q4" s="2304"/>
      <c r="R4" s="2304"/>
      <c r="S4" s="2304"/>
      <c r="T4" s="2304"/>
    </row>
    <row r="5" spans="1:21" s="1364" customFormat="1" ht="11.1" customHeight="1">
      <c r="A5" s="2304"/>
      <c r="B5" s="2304"/>
      <c r="C5" s="2304"/>
      <c r="D5" s="2304"/>
      <c r="E5" s="2304"/>
      <c r="F5" s="2304"/>
      <c r="G5" s="2304"/>
      <c r="H5" s="2304"/>
      <c r="I5" s="2304"/>
      <c r="J5" s="2304"/>
      <c r="K5" s="2304"/>
      <c r="L5" s="2304"/>
      <c r="M5" s="2304"/>
      <c r="N5" s="2304"/>
      <c r="O5" s="2304"/>
      <c r="P5" s="2304"/>
      <c r="Q5" s="2304"/>
      <c r="R5" s="2304"/>
      <c r="S5" s="2304"/>
      <c r="T5" s="2304"/>
    </row>
    <row r="6" spans="1:21" ht="3.75" customHeight="1">
      <c r="A6" s="1365"/>
      <c r="B6" s="1358"/>
      <c r="C6" s="1358"/>
      <c r="E6" s="1358"/>
      <c r="G6" s="1365"/>
      <c r="H6" s="1365"/>
      <c r="I6" s="1363"/>
      <c r="J6" s="1363"/>
      <c r="K6" s="1363"/>
      <c r="L6" s="1363"/>
      <c r="M6" s="1363"/>
      <c r="N6" s="1363"/>
      <c r="O6" s="1363"/>
      <c r="P6" s="1363"/>
      <c r="Q6" s="1363"/>
      <c r="R6" s="2305"/>
      <c r="S6" s="2305"/>
      <c r="T6" s="2305"/>
    </row>
    <row r="7" spans="1:21" s="1368" customFormat="1" ht="14.1" customHeight="1" thickBot="1">
      <c r="A7" s="1366"/>
      <c r="B7" s="1366"/>
      <c r="C7" s="1366"/>
      <c r="D7" s="1366"/>
      <c r="E7" s="1366"/>
      <c r="F7" s="1366"/>
      <c r="G7" s="1366"/>
      <c r="H7" s="1366"/>
      <c r="I7" s="1366"/>
      <c r="J7" s="1366"/>
      <c r="K7" s="1366"/>
      <c r="L7" s="1366"/>
      <c r="M7" s="1366"/>
      <c r="N7" s="1366"/>
      <c r="O7" s="1366"/>
      <c r="P7" s="1367"/>
      <c r="Q7" s="1367"/>
      <c r="R7" s="2306" t="s">
        <v>1011</v>
      </c>
      <c r="S7" s="2306"/>
      <c r="T7" s="2306"/>
    </row>
    <row r="8" spans="1:21" s="1372" customFormat="1" ht="30" customHeight="1">
      <c r="A8" s="2307" t="s">
        <v>1012</v>
      </c>
      <c r="B8" s="2307"/>
      <c r="C8" s="2307"/>
      <c r="D8" s="2307"/>
      <c r="E8" s="2307"/>
      <c r="F8" s="2307"/>
      <c r="G8" s="1369"/>
      <c r="H8" s="1370"/>
      <c r="I8" s="2307" t="s">
        <v>1013</v>
      </c>
      <c r="J8" s="2307"/>
      <c r="K8" s="2307"/>
      <c r="L8" s="2307"/>
      <c r="M8" s="2307"/>
      <c r="N8" s="1369"/>
      <c r="O8" s="1370"/>
      <c r="P8" s="2308" t="s">
        <v>1014</v>
      </c>
      <c r="Q8" s="2308"/>
      <c r="R8" s="2308"/>
      <c r="S8" s="2308"/>
      <c r="T8" s="2308"/>
      <c r="U8" s="1371"/>
    </row>
    <row r="9" spans="1:21" s="1372" customFormat="1" ht="15" customHeight="1">
      <c r="A9" s="2309" t="s">
        <v>1015</v>
      </c>
      <c r="B9" s="2309"/>
      <c r="C9" s="2309"/>
      <c r="D9" s="2309"/>
      <c r="E9" s="1373"/>
      <c r="F9" s="1374">
        <v>37</v>
      </c>
      <c r="G9" s="1375"/>
      <c r="H9" s="1376"/>
      <c r="I9" s="2309" t="s">
        <v>1015</v>
      </c>
      <c r="J9" s="2309"/>
      <c r="K9" s="2309"/>
      <c r="L9" s="1373"/>
      <c r="M9" s="1374">
        <v>31</v>
      </c>
      <c r="N9" s="1377"/>
      <c r="O9" s="1376"/>
      <c r="P9" s="2309" t="s">
        <v>1015</v>
      </c>
      <c r="Q9" s="2309"/>
      <c r="R9" s="2309"/>
      <c r="S9" s="1373"/>
      <c r="T9" s="1374">
        <v>53</v>
      </c>
      <c r="U9" s="1378"/>
    </row>
    <row r="10" spans="1:21" s="1368" customFormat="1" ht="15" customHeight="1">
      <c r="A10" s="1379"/>
      <c r="B10" s="2310" t="s">
        <v>1016</v>
      </c>
      <c r="C10" s="2310"/>
      <c r="D10" s="2310"/>
      <c r="E10" s="1380"/>
      <c r="F10" s="1381">
        <v>28</v>
      </c>
      <c r="G10" s="1382"/>
      <c r="H10" s="1383"/>
      <c r="I10" s="1379"/>
      <c r="J10" s="2310" t="s">
        <v>1016</v>
      </c>
      <c r="K10" s="2310"/>
      <c r="L10" s="1380"/>
      <c r="M10" s="1381">
        <v>16</v>
      </c>
      <c r="N10" s="1384"/>
      <c r="O10" s="1383"/>
      <c r="P10" s="1384"/>
      <c r="Q10" s="2311"/>
      <c r="R10" s="2311"/>
      <c r="S10" s="1385"/>
      <c r="T10" s="1386"/>
      <c r="U10" s="1387"/>
    </row>
    <row r="11" spans="1:21" s="1368" customFormat="1" ht="15" customHeight="1">
      <c r="A11" s="1379"/>
      <c r="B11" s="1379"/>
      <c r="C11" s="2310" t="s">
        <v>1017</v>
      </c>
      <c r="D11" s="2310"/>
      <c r="E11" s="1380"/>
      <c r="F11" s="1381">
        <v>1</v>
      </c>
      <c r="G11" s="1382"/>
      <c r="H11" s="1383"/>
      <c r="I11" s="1388"/>
      <c r="J11" s="1388"/>
      <c r="K11" s="1389" t="s">
        <v>1018</v>
      </c>
      <c r="L11" s="1389"/>
      <c r="M11" s="1390">
        <v>2</v>
      </c>
      <c r="N11" s="1388"/>
      <c r="O11" s="1391"/>
      <c r="P11" s="1384"/>
      <c r="Q11" s="2310" t="s">
        <v>1016</v>
      </c>
      <c r="R11" s="2310"/>
      <c r="S11" s="1380"/>
      <c r="T11" s="1381">
        <v>47</v>
      </c>
    </row>
    <row r="12" spans="1:21" s="1368" customFormat="1" ht="15" customHeight="1">
      <c r="A12" s="1388"/>
      <c r="B12" s="1388"/>
      <c r="C12" s="1388"/>
      <c r="D12" s="1392" t="s">
        <v>1019</v>
      </c>
      <c r="E12" s="1389"/>
      <c r="F12" s="1390">
        <v>1</v>
      </c>
      <c r="G12" s="1388"/>
      <c r="H12" s="1391"/>
      <c r="I12" s="1388"/>
      <c r="J12" s="1388"/>
      <c r="K12" s="1389" t="s">
        <v>1020</v>
      </c>
      <c r="L12" s="1389"/>
      <c r="M12" s="1390">
        <v>4</v>
      </c>
      <c r="N12" s="1388"/>
      <c r="O12" s="1391"/>
      <c r="P12" s="1388"/>
      <c r="Q12" s="1388"/>
      <c r="R12" s="1389"/>
      <c r="S12" s="1389"/>
      <c r="T12" s="1393"/>
    </row>
    <row r="13" spans="1:21" s="1368" customFormat="1" ht="15" customHeight="1">
      <c r="A13" s="1388"/>
      <c r="B13" s="1388"/>
      <c r="C13" s="2310" t="s">
        <v>1021</v>
      </c>
      <c r="D13" s="2310"/>
      <c r="E13" s="1380"/>
      <c r="F13" s="1381">
        <v>27</v>
      </c>
      <c r="G13" s="1382"/>
      <c r="H13" s="1383"/>
      <c r="I13" s="1388"/>
      <c r="J13" s="1388"/>
      <c r="K13" s="1389" t="s">
        <v>1022</v>
      </c>
      <c r="L13" s="1389"/>
      <c r="M13" s="1390">
        <v>6</v>
      </c>
      <c r="N13" s="1388"/>
      <c r="O13" s="1391"/>
      <c r="P13" s="1388"/>
      <c r="Q13" s="1388"/>
      <c r="R13" s="1389" t="s">
        <v>1018</v>
      </c>
      <c r="S13" s="1389"/>
      <c r="T13" s="1390">
        <v>9</v>
      </c>
    </row>
    <row r="14" spans="1:21" s="1368" customFormat="1" ht="15" customHeight="1">
      <c r="A14" s="1388"/>
      <c r="B14" s="1388"/>
      <c r="C14" s="1388"/>
      <c r="D14" s="1389" t="s">
        <v>1019</v>
      </c>
      <c r="E14" s="1389"/>
      <c r="F14" s="1390">
        <v>10</v>
      </c>
      <c r="G14" s="1388"/>
      <c r="H14" s="1391"/>
      <c r="I14" s="1388"/>
      <c r="J14" s="1388"/>
      <c r="K14" s="1389" t="s">
        <v>1023</v>
      </c>
      <c r="L14" s="1389"/>
      <c r="M14" s="1390">
        <v>1</v>
      </c>
      <c r="N14" s="1388"/>
      <c r="O14" s="1391"/>
      <c r="P14" s="1388"/>
      <c r="Q14" s="1388"/>
      <c r="R14" s="1389" t="s">
        <v>1020</v>
      </c>
      <c r="S14" s="1389"/>
      <c r="T14" s="1390">
        <v>9</v>
      </c>
    </row>
    <row r="15" spans="1:21" s="1368" customFormat="1" ht="15" customHeight="1">
      <c r="A15" s="1388"/>
      <c r="B15" s="1388"/>
      <c r="C15" s="1388"/>
      <c r="D15" s="1389" t="s">
        <v>1020</v>
      </c>
      <c r="E15" s="1389"/>
      <c r="F15" s="1390">
        <v>7</v>
      </c>
      <c r="G15" s="1388"/>
      <c r="H15" s="1391"/>
      <c r="I15" s="1388"/>
      <c r="J15" s="1388"/>
      <c r="K15" s="1389" t="s">
        <v>1024</v>
      </c>
      <c r="L15" s="1389"/>
      <c r="M15" s="1390">
        <v>3</v>
      </c>
      <c r="N15" s="1388"/>
      <c r="O15" s="1391"/>
      <c r="P15" s="1388"/>
      <c r="Q15" s="1388"/>
      <c r="R15" s="1389" t="s">
        <v>1022</v>
      </c>
      <c r="S15" s="1389"/>
      <c r="T15" s="1390">
        <v>9</v>
      </c>
    </row>
    <row r="16" spans="1:21" s="1368" customFormat="1" ht="15" customHeight="1">
      <c r="A16" s="1388"/>
      <c r="B16" s="1388"/>
      <c r="C16" s="1388"/>
      <c r="D16" s="1389" t="s">
        <v>1022</v>
      </c>
      <c r="E16" s="1389"/>
      <c r="F16" s="1390">
        <v>1</v>
      </c>
      <c r="G16" s="1394"/>
      <c r="H16" s="1395"/>
      <c r="I16" s="1388"/>
      <c r="J16" s="2310" t="s">
        <v>1025</v>
      </c>
      <c r="K16" s="2310"/>
      <c r="L16" s="1380"/>
      <c r="M16" s="1396" t="s">
        <v>1026</v>
      </c>
      <c r="N16" s="1384"/>
      <c r="O16" s="1383"/>
      <c r="P16" s="1388"/>
      <c r="Q16" s="1388"/>
      <c r="R16" s="1389" t="s">
        <v>1023</v>
      </c>
      <c r="S16" s="1389"/>
      <c r="T16" s="1390">
        <v>8</v>
      </c>
    </row>
    <row r="17" spans="1:21" s="1368" customFormat="1" ht="15" customHeight="1">
      <c r="A17" s="1388"/>
      <c r="B17" s="1388"/>
      <c r="C17" s="1388"/>
      <c r="D17" s="1389" t="s">
        <v>1023</v>
      </c>
      <c r="E17" s="1389"/>
      <c r="F17" s="1390">
        <v>1</v>
      </c>
      <c r="G17" s="1394"/>
      <c r="H17" s="1395"/>
      <c r="I17" s="1388"/>
      <c r="J17" s="2310" t="s">
        <v>1027</v>
      </c>
      <c r="K17" s="2310"/>
      <c r="L17" s="1380"/>
      <c r="M17" s="1381">
        <v>2</v>
      </c>
      <c r="N17" s="1384"/>
      <c r="O17" s="1383"/>
      <c r="P17" s="1388"/>
      <c r="Q17" s="1388"/>
      <c r="R17" s="1389" t="s">
        <v>1024</v>
      </c>
      <c r="S17" s="1389"/>
      <c r="T17" s="1390">
        <v>1</v>
      </c>
    </row>
    <row r="18" spans="1:21" s="1368" customFormat="1" ht="15" customHeight="1">
      <c r="A18" s="1388"/>
      <c r="B18" s="1388"/>
      <c r="C18" s="1388"/>
      <c r="D18" s="1389" t="s">
        <v>1024</v>
      </c>
      <c r="E18" s="1389"/>
      <c r="F18" s="1390">
        <v>6</v>
      </c>
      <c r="G18" s="1394"/>
      <c r="H18" s="1395"/>
      <c r="I18" s="1388"/>
      <c r="J18" s="2310" t="s">
        <v>1028</v>
      </c>
      <c r="K18" s="2310"/>
      <c r="L18" s="1380"/>
      <c r="M18" s="1381">
        <v>5</v>
      </c>
      <c r="N18" s="1384"/>
      <c r="O18" s="1383"/>
      <c r="P18" s="1388"/>
      <c r="Q18" s="1388"/>
      <c r="R18" s="1389" t="s">
        <v>1029</v>
      </c>
      <c r="S18" s="1389"/>
      <c r="T18" s="1390">
        <v>6</v>
      </c>
    </row>
    <row r="19" spans="1:21" s="1368" customFormat="1" ht="15" customHeight="1">
      <c r="A19" s="1388"/>
      <c r="C19" s="1389"/>
      <c r="D19" s="1389" t="s">
        <v>1029</v>
      </c>
      <c r="E19" s="1385"/>
      <c r="F19" s="1390">
        <v>2</v>
      </c>
      <c r="G19" s="1397"/>
      <c r="H19" s="1398"/>
      <c r="I19" s="1388"/>
      <c r="J19" s="2310" t="s">
        <v>1030</v>
      </c>
      <c r="K19" s="2310"/>
      <c r="L19" s="1380"/>
      <c r="M19" s="1381">
        <v>1</v>
      </c>
      <c r="N19" s="1384"/>
      <c r="O19" s="1383"/>
      <c r="P19" s="1388"/>
      <c r="Q19" s="1388"/>
      <c r="R19" s="1389" t="s">
        <v>1031</v>
      </c>
      <c r="S19" s="1389"/>
      <c r="T19" s="1390">
        <v>5</v>
      </c>
    </row>
    <row r="20" spans="1:21" s="1368" customFormat="1" ht="15" customHeight="1">
      <c r="A20" s="1388"/>
      <c r="B20" s="2310" t="s">
        <v>1032</v>
      </c>
      <c r="C20" s="2310"/>
      <c r="D20" s="2310"/>
      <c r="E20" s="1380"/>
      <c r="F20" s="1396" t="s">
        <v>1026</v>
      </c>
      <c r="G20" s="1397"/>
      <c r="H20" s="1398"/>
      <c r="I20" s="1388"/>
      <c r="J20" s="2310" t="s">
        <v>1033</v>
      </c>
      <c r="K20" s="2310"/>
      <c r="L20" s="1385"/>
      <c r="M20" s="1381">
        <v>7</v>
      </c>
      <c r="N20" s="1384"/>
      <c r="O20" s="1383"/>
      <c r="P20" s="1388"/>
      <c r="Q20" s="1388"/>
      <c r="R20" s="1389"/>
      <c r="S20" s="1389"/>
      <c r="T20" s="1393"/>
    </row>
    <row r="21" spans="1:21" s="1368" customFormat="1" ht="15" customHeight="1">
      <c r="A21" s="1388"/>
      <c r="B21" s="2310" t="s">
        <v>1028</v>
      </c>
      <c r="C21" s="2310"/>
      <c r="D21" s="2310"/>
      <c r="E21" s="1380"/>
      <c r="F21" s="1381">
        <v>6</v>
      </c>
      <c r="G21" s="1397"/>
      <c r="H21" s="1398"/>
      <c r="I21" s="1388"/>
      <c r="J21" s="1385"/>
      <c r="K21" s="1385"/>
      <c r="L21" s="1385"/>
      <c r="M21" s="1399"/>
      <c r="N21" s="1384"/>
      <c r="O21" s="1400"/>
      <c r="P21" s="1388"/>
      <c r="Q21" s="2310" t="s">
        <v>1034</v>
      </c>
      <c r="R21" s="2310"/>
      <c r="S21" s="1389"/>
      <c r="T21" s="1381">
        <v>3</v>
      </c>
    </row>
    <row r="22" spans="1:21" s="1368" customFormat="1" ht="15" customHeight="1">
      <c r="A22" s="1388"/>
      <c r="B22" s="2310" t="s">
        <v>1030</v>
      </c>
      <c r="C22" s="2310"/>
      <c r="D22" s="2310"/>
      <c r="E22" s="1380"/>
      <c r="F22" s="1381">
        <v>1</v>
      </c>
      <c r="G22" s="1397"/>
      <c r="H22" s="1401"/>
      <c r="I22" s="2312" t="s">
        <v>1035</v>
      </c>
      <c r="J22" s="2312"/>
      <c r="K22" s="2312"/>
      <c r="L22" s="2312"/>
      <c r="M22" s="2312"/>
      <c r="N22" s="1402"/>
      <c r="O22" s="1400"/>
      <c r="P22" s="1388"/>
      <c r="Q22" s="1388"/>
      <c r="R22" s="1389"/>
      <c r="S22" s="1388"/>
      <c r="T22" s="1393"/>
    </row>
    <row r="23" spans="1:21" s="1368" customFormat="1" ht="15" customHeight="1">
      <c r="A23" s="1388"/>
      <c r="B23" s="2310" t="s">
        <v>1033</v>
      </c>
      <c r="C23" s="2310"/>
      <c r="D23" s="2310"/>
      <c r="E23" s="1380"/>
      <c r="F23" s="1381">
        <v>1</v>
      </c>
      <c r="G23" s="1397"/>
      <c r="H23" s="1398"/>
      <c r="I23" s="2313"/>
      <c r="J23" s="2313"/>
      <c r="K23" s="2313"/>
      <c r="L23" s="2313"/>
      <c r="M23" s="2313"/>
      <c r="N23" s="1389"/>
      <c r="O23" s="1383"/>
      <c r="P23" s="1388"/>
      <c r="Q23" s="2310" t="s">
        <v>1030</v>
      </c>
      <c r="R23" s="2310"/>
      <c r="S23" s="1388"/>
      <c r="T23" s="1381">
        <v>2</v>
      </c>
    </row>
    <row r="24" spans="1:21" s="1368" customFormat="1" ht="15" customHeight="1">
      <c r="A24" s="1388"/>
      <c r="B24" s="2310" t="s">
        <v>1036</v>
      </c>
      <c r="C24" s="2310"/>
      <c r="D24" s="2310"/>
      <c r="E24" s="1380"/>
      <c r="F24" s="1381">
        <v>1</v>
      </c>
      <c r="G24" s="1403"/>
      <c r="H24" s="1401"/>
      <c r="I24" s="2309" t="s">
        <v>1015</v>
      </c>
      <c r="J24" s="2309"/>
      <c r="K24" s="2309"/>
      <c r="L24" s="1373"/>
      <c r="M24" s="1374">
        <v>5</v>
      </c>
      <c r="N24" s="1404"/>
      <c r="O24" s="1391"/>
      <c r="P24" s="1388"/>
      <c r="Q24" s="1380"/>
      <c r="R24" s="1380"/>
      <c r="S24" s="1388"/>
      <c r="T24" s="1393"/>
    </row>
    <row r="25" spans="1:21" s="1372" customFormat="1" ht="15" customHeight="1">
      <c r="A25" s="1405"/>
      <c r="B25" s="1406"/>
      <c r="C25" s="1406"/>
      <c r="D25" s="1406"/>
      <c r="E25" s="1406"/>
      <c r="F25" s="1407"/>
      <c r="G25" s="1408"/>
      <c r="H25" s="1409"/>
      <c r="I25" s="1388"/>
      <c r="J25" s="1388"/>
      <c r="K25" s="1389" t="s">
        <v>1028</v>
      </c>
      <c r="L25" s="1389"/>
      <c r="M25" s="1390">
        <v>2</v>
      </c>
      <c r="N25" s="1384"/>
      <c r="O25" s="1391"/>
      <c r="P25" s="1388"/>
      <c r="Q25" s="2310" t="s">
        <v>1027</v>
      </c>
      <c r="R25" s="2310"/>
      <c r="S25" s="1388"/>
      <c r="T25" s="1381">
        <v>1</v>
      </c>
    </row>
    <row r="26" spans="1:21" s="1372" customFormat="1" ht="15" customHeight="1">
      <c r="A26" s="2312" t="s">
        <v>1037</v>
      </c>
      <c r="B26" s="2312"/>
      <c r="C26" s="2312"/>
      <c r="D26" s="2312"/>
      <c r="E26" s="1410"/>
      <c r="F26" s="2315">
        <v>64</v>
      </c>
      <c r="G26" s="1411"/>
      <c r="H26" s="1412"/>
      <c r="I26" s="1388"/>
      <c r="J26" s="1388"/>
      <c r="K26" s="1389" t="s">
        <v>1018</v>
      </c>
      <c r="L26" s="1389"/>
      <c r="M26" s="1413">
        <v>2</v>
      </c>
      <c r="N26" s="1388"/>
      <c r="O26" s="1391"/>
      <c r="P26" s="1388"/>
      <c r="Q26" s="1388"/>
      <c r="R26" s="1388"/>
      <c r="S26" s="1388"/>
      <c r="T26" s="1393"/>
      <c r="U26" s="1414"/>
    </row>
    <row r="27" spans="1:21" s="1372" customFormat="1" ht="15" customHeight="1">
      <c r="A27" s="2308"/>
      <c r="B27" s="2308"/>
      <c r="C27" s="2308"/>
      <c r="D27" s="2308"/>
      <c r="E27" s="1415"/>
      <c r="F27" s="2316"/>
      <c r="G27" s="1416"/>
      <c r="H27" s="1412"/>
      <c r="I27" s="1388"/>
      <c r="J27" s="1388"/>
      <c r="K27" s="1389" t="s">
        <v>1022</v>
      </c>
      <c r="L27" s="1389"/>
      <c r="M27" s="1390">
        <v>1</v>
      </c>
      <c r="N27" s="1388"/>
      <c r="O27" s="1391"/>
      <c r="P27" s="1388"/>
      <c r="Q27" s="2310"/>
      <c r="R27" s="2310"/>
      <c r="S27" s="1388"/>
      <c r="T27" s="1417"/>
      <c r="U27" s="1414"/>
    </row>
    <row r="28" spans="1:21" s="1368" customFormat="1" ht="3.75" customHeight="1" thickBot="1">
      <c r="A28" s="2314"/>
      <c r="B28" s="2314"/>
      <c r="C28" s="2314"/>
      <c r="D28" s="2314"/>
      <c r="E28" s="2314"/>
      <c r="F28" s="1418"/>
      <c r="G28" s="1419"/>
      <c r="H28" s="1420"/>
      <c r="I28" s="1421"/>
      <c r="J28" s="1421"/>
      <c r="K28" s="1421"/>
      <c r="L28" s="1421"/>
      <c r="M28" s="1422"/>
      <c r="N28" s="1367"/>
      <c r="O28" s="1423"/>
      <c r="P28" s="1424"/>
      <c r="Q28" s="1424"/>
      <c r="R28" s="1424"/>
      <c r="S28" s="1424"/>
      <c r="T28" s="1425"/>
      <c r="U28" s="1421"/>
    </row>
    <row r="29" spans="1:21" s="1368" customFormat="1" ht="13.5" customHeight="1">
      <c r="A29" s="1426" t="s">
        <v>1038</v>
      </c>
      <c r="B29" s="1427"/>
      <c r="C29" s="1427"/>
      <c r="D29" s="1427"/>
      <c r="E29" s="1427"/>
      <c r="F29" s="1427"/>
      <c r="G29" s="1426"/>
      <c r="H29" s="1428"/>
      <c r="I29" s="1427"/>
      <c r="J29" s="1427"/>
      <c r="K29" s="1427"/>
      <c r="L29" s="1427"/>
      <c r="M29" s="1427"/>
      <c r="N29" s="1428"/>
      <c r="O29" s="1426"/>
      <c r="P29" s="1427"/>
      <c r="Q29" s="1427"/>
      <c r="R29" s="1427"/>
      <c r="S29" s="1427"/>
      <c r="T29" s="1427"/>
    </row>
    <row r="34" ht="9.75" customHeight="1"/>
  </sheetData>
  <mergeCells count="34">
    <mergeCell ref="A28:E28"/>
    <mergeCell ref="B24:D24"/>
    <mergeCell ref="I24:K24"/>
    <mergeCell ref="Q25:R25"/>
    <mergeCell ref="A26:D27"/>
    <mergeCell ref="F26:F27"/>
    <mergeCell ref="Q27:R27"/>
    <mergeCell ref="Q21:R21"/>
    <mergeCell ref="B22:D22"/>
    <mergeCell ref="I22:M23"/>
    <mergeCell ref="B23:D23"/>
    <mergeCell ref="Q23:R23"/>
    <mergeCell ref="J18:K18"/>
    <mergeCell ref="J19:K19"/>
    <mergeCell ref="B20:D20"/>
    <mergeCell ref="J20:K20"/>
    <mergeCell ref="B21:D21"/>
    <mergeCell ref="C11:D11"/>
    <mergeCell ref="Q11:R11"/>
    <mergeCell ref="C13:D13"/>
    <mergeCell ref="J16:K16"/>
    <mergeCell ref="J17:K17"/>
    <mergeCell ref="A9:D9"/>
    <mergeCell ref="I9:K9"/>
    <mergeCell ref="P9:R9"/>
    <mergeCell ref="B10:D10"/>
    <mergeCell ref="J10:K10"/>
    <mergeCell ref="Q10:R10"/>
    <mergeCell ref="A3:T5"/>
    <mergeCell ref="R6:T6"/>
    <mergeCell ref="R7:T7"/>
    <mergeCell ref="A8:F8"/>
    <mergeCell ref="I8:M8"/>
    <mergeCell ref="P8:T8"/>
  </mergeCells>
  <phoneticPr fontId="20"/>
  <conditionalFormatting sqref="F9:F24">
    <cfRule type="expression" dxfId="19" priority="10" stopIfTrue="1">
      <formula>ISBLANK(F9:F24)=FALSE</formula>
    </cfRule>
  </conditionalFormatting>
  <conditionalFormatting sqref="F26:F27">
    <cfRule type="expression" dxfId="18" priority="9" stopIfTrue="1">
      <formula>ISBLANK(F26)=FALSE</formula>
    </cfRule>
  </conditionalFormatting>
  <conditionalFormatting sqref="M9:M20">
    <cfRule type="expression" dxfId="17" priority="8" stopIfTrue="1">
      <formula>ISBLANK(M9:M20)=FALSE</formula>
    </cfRule>
  </conditionalFormatting>
  <conditionalFormatting sqref="M24:M27">
    <cfRule type="expression" dxfId="16" priority="7" stopIfTrue="1">
      <formula>ISBLANK(M24:M27)=FALSE</formula>
    </cfRule>
  </conditionalFormatting>
  <conditionalFormatting sqref="T9">
    <cfRule type="expression" dxfId="15" priority="6" stopIfTrue="1">
      <formula>ISBLANK(T9)=FALSE</formula>
    </cfRule>
  </conditionalFormatting>
  <conditionalFormatting sqref="T11">
    <cfRule type="expression" dxfId="14" priority="5" stopIfTrue="1">
      <formula>ISBLANK(T11)=FALSE</formula>
    </cfRule>
  </conditionalFormatting>
  <conditionalFormatting sqref="T13:T19">
    <cfRule type="expression" dxfId="13" priority="4" stopIfTrue="1">
      <formula>ISBLANK(T13:T19)=FALSE</formula>
    </cfRule>
  </conditionalFormatting>
  <conditionalFormatting sqref="T21">
    <cfRule type="expression" dxfId="12" priority="3" stopIfTrue="1">
      <formula>ISBLANK(T21)=FALSE</formula>
    </cfRule>
  </conditionalFormatting>
  <conditionalFormatting sqref="T23">
    <cfRule type="expression" dxfId="11" priority="2" stopIfTrue="1">
      <formula>ISBLANK(T23)=FALSE</formula>
    </cfRule>
  </conditionalFormatting>
  <conditionalFormatting sqref="T25">
    <cfRule type="expression" dxfId="10" priority="1" stopIfTrue="1">
      <formula>ISBLANK(T25)=FALSE</formula>
    </cfRule>
  </conditionalFormatting>
  <pageMargins left="0.59055118110236227" right="0.59055118110236227" top="0.78740157480314965" bottom="0.78740157480314965" header="0.51181102362204722" footer="0.51181102362204722"/>
  <pageSetup paperSize="9" scale="93" orientation="portrait" horizontalDpi="4294967293" r:id="rId1"/>
  <headerFooter alignWithMargins="0"/>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8"/>
  <sheetViews>
    <sheetView zoomScaleNormal="100" zoomScaleSheetLayoutView="100" workbookViewId="0"/>
  </sheetViews>
  <sheetFormatPr defaultRowHeight="11.25"/>
  <cols>
    <col min="1" max="1" width="1.5" customWidth="1"/>
    <col min="2" max="2" width="23.5" customWidth="1"/>
    <col min="3" max="3" width="50" customWidth="1"/>
    <col min="4" max="4" width="44.1640625" customWidth="1"/>
  </cols>
  <sheetData>
    <row r="1" spans="1:4" s="1431" customFormat="1" ht="18" customHeight="1">
      <c r="A1" s="1429" t="s">
        <v>1039</v>
      </c>
      <c r="B1" s="1430"/>
      <c r="C1" s="1430"/>
      <c r="D1" s="1430"/>
    </row>
    <row r="2" spans="1:4" s="59" customFormat="1" ht="11.1" customHeight="1" thickBot="1">
      <c r="A2" s="1432"/>
      <c r="B2" s="1433"/>
    </row>
    <row r="3" spans="1:4" s="1" customFormat="1" ht="22.5" customHeight="1">
      <c r="A3" s="1434"/>
      <c r="B3" s="1435" t="s">
        <v>1040</v>
      </c>
      <c r="C3" s="1436" t="s">
        <v>1041</v>
      </c>
      <c r="D3" s="1437" t="s">
        <v>1042</v>
      </c>
    </row>
    <row r="4" spans="1:4" s="7" customFormat="1" ht="15.75" customHeight="1">
      <c r="B4" s="466" t="s">
        <v>1043</v>
      </c>
      <c r="C4" s="1438">
        <v>14845</v>
      </c>
      <c r="D4" s="1439">
        <v>25371</v>
      </c>
    </row>
    <row r="5" spans="1:4" s="7" customFormat="1" ht="15.75" customHeight="1">
      <c r="B5" s="466" t="s">
        <v>809</v>
      </c>
      <c r="C5" s="1438">
        <v>18646</v>
      </c>
      <c r="D5" s="1439">
        <v>29400</v>
      </c>
    </row>
    <row r="6" spans="1:4" s="7" customFormat="1" ht="15.75" customHeight="1">
      <c r="B6" s="466" t="s">
        <v>682</v>
      </c>
      <c r="C6" s="1438">
        <v>20336</v>
      </c>
      <c r="D6" s="1439">
        <v>22805</v>
      </c>
    </row>
    <row r="7" spans="1:4" s="10" customFormat="1" ht="15.75" customHeight="1">
      <c r="B7" s="1440" t="s">
        <v>1044</v>
      </c>
      <c r="C7" s="1438">
        <v>12264</v>
      </c>
      <c r="D7" s="1439">
        <v>5943</v>
      </c>
    </row>
    <row r="8" spans="1:4" s="10" customFormat="1" ht="15.75" customHeight="1">
      <c r="B8" s="1441" t="s">
        <v>1045</v>
      </c>
      <c r="C8" s="1442">
        <v>14301</v>
      </c>
      <c r="D8" s="1443">
        <v>7827</v>
      </c>
    </row>
    <row r="9" spans="1:4" s="7" customFormat="1" ht="2.25" customHeight="1" thickBot="1">
      <c r="B9" s="243"/>
      <c r="C9" s="1444"/>
      <c r="D9" s="1445"/>
    </row>
    <row r="10" spans="1:4" s="7" customFormat="1" ht="13.5" customHeight="1">
      <c r="A10" s="482" t="s">
        <v>1046</v>
      </c>
      <c r="C10" s="8"/>
      <c r="D10" s="8"/>
    </row>
    <row r="11" spans="1:4" s="1432" customFormat="1" ht="10.5" customHeight="1"/>
    <row r="12" spans="1:4" s="1432" customFormat="1" ht="14.25" customHeight="1"/>
    <row r="13" spans="1:4" s="1432" customFormat="1" ht="12"/>
    <row r="14" spans="1:4" s="1432" customFormat="1" ht="12"/>
    <row r="15" spans="1:4" s="1432" customFormat="1" ht="12"/>
    <row r="16" spans="1:4" s="1432" customFormat="1" ht="12"/>
    <row r="17" s="1432" customFormat="1" ht="12"/>
    <row r="18" s="1432" customFormat="1" ht="12"/>
    <row r="19" s="1432" customFormat="1" ht="12"/>
    <row r="20" s="1432" customFormat="1" ht="12"/>
    <row r="21" s="1432" customFormat="1" ht="12"/>
    <row r="22" s="1432" customFormat="1" ht="12"/>
    <row r="23" s="1432" customFormat="1" ht="12"/>
    <row r="24" s="1432" customFormat="1" ht="12"/>
    <row r="25" s="1432" customFormat="1" ht="12"/>
    <row r="26" s="1432" customFormat="1" ht="12"/>
    <row r="27" s="1432" customFormat="1" ht="12"/>
    <row r="28" s="1432" customFormat="1" ht="12"/>
    <row r="29" s="1432" customFormat="1" ht="12"/>
    <row r="30" s="1432" customFormat="1" ht="12"/>
    <row r="31" s="1432" customFormat="1" ht="12"/>
    <row r="32" s="59" customFormat="1" ht="13.5"/>
    <row r="33" s="59" customFormat="1" ht="13.5"/>
    <row r="34" s="59" customFormat="1" ht="13.5"/>
    <row r="35" s="59" customFormat="1" ht="13.5"/>
    <row r="36" s="59" customFormat="1" ht="13.5"/>
    <row r="37" s="59" customFormat="1" ht="13.5"/>
    <row r="38" s="59" customFormat="1" ht="13.5"/>
  </sheetData>
  <phoneticPr fontId="20"/>
  <conditionalFormatting sqref="C8:D8">
    <cfRule type="containsBlanks" dxfId="9" priority="1" stopIfTrue="1">
      <formula>LEN(TRIM(C8))=0</formula>
    </cfRule>
  </conditionalFormatting>
  <pageMargins left="0.7" right="0.7" top="0.75" bottom="0.75" header="0.3" footer="0.3"/>
  <pageSetup paperSize="9" scale="90" orientation="portrait" r:id="rId1"/>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4"/>
  <sheetViews>
    <sheetView zoomScaleNormal="100" zoomScaleSheetLayoutView="100" workbookViewId="0"/>
  </sheetViews>
  <sheetFormatPr defaultRowHeight="13.5"/>
  <cols>
    <col min="1" max="1" width="14.5" style="570" customWidth="1"/>
    <col min="2" max="2" width="7.5" style="570" customWidth="1"/>
    <col min="3" max="4" width="9.1640625" style="571" customWidth="1"/>
    <col min="5" max="5" width="13.1640625" style="571" customWidth="1"/>
    <col min="6" max="7" width="13.1640625" style="1247" customWidth="1"/>
    <col min="8" max="10" width="13.1640625" style="571" customWidth="1"/>
    <col min="11" max="11" width="7.5" style="571" customWidth="1"/>
    <col min="12" max="16384" width="9.33203125" style="570"/>
  </cols>
  <sheetData>
    <row r="1" spans="1:13" ht="18" customHeight="1">
      <c r="A1" s="773" t="s">
        <v>1047</v>
      </c>
      <c r="E1" s="569"/>
      <c r="F1" s="1246"/>
    </row>
    <row r="2" spans="1:13" ht="3.75" customHeight="1">
      <c r="C2" s="572"/>
      <c r="D2" s="572"/>
    </row>
    <row r="3" spans="1:13">
      <c r="A3" s="2317" t="s">
        <v>1048</v>
      </c>
      <c r="B3" s="2317"/>
      <c r="C3" s="2317"/>
      <c r="D3" s="2317"/>
      <c r="E3" s="2317"/>
      <c r="F3" s="2317"/>
      <c r="G3" s="2317"/>
      <c r="H3" s="2317"/>
      <c r="I3" s="2317"/>
      <c r="J3" s="2317"/>
    </row>
    <row r="4" spans="1:13" s="609" customFormat="1">
      <c r="A4" s="2318" t="s">
        <v>947</v>
      </c>
      <c r="B4" s="2318"/>
      <c r="C4" s="2318"/>
      <c r="D4" s="2318"/>
      <c r="E4" s="2318"/>
      <c r="F4" s="2318"/>
      <c r="G4" s="2318"/>
      <c r="H4" s="2318"/>
      <c r="I4" s="2318"/>
      <c r="J4" s="2318"/>
      <c r="K4" s="1446"/>
    </row>
    <row r="5" spans="1:13" ht="3.75" customHeight="1">
      <c r="C5" s="574" t="s">
        <v>948</v>
      </c>
      <c r="D5" s="574"/>
    </row>
    <row r="6" spans="1:13" ht="18" customHeight="1">
      <c r="A6" s="774" t="s">
        <v>1049</v>
      </c>
      <c r="E6" s="774"/>
      <c r="F6" s="1248"/>
    </row>
    <row r="7" spans="1:13" ht="11.25" customHeight="1" thickBot="1"/>
    <row r="8" spans="1:13" s="584" customFormat="1" ht="18.75" customHeight="1">
      <c r="A8" s="2319" t="s">
        <v>950</v>
      </c>
      <c r="B8" s="2319"/>
      <c r="C8" s="2321" t="s">
        <v>951</v>
      </c>
      <c r="D8" s="2322"/>
      <c r="E8" s="2325" t="s">
        <v>1050</v>
      </c>
      <c r="F8" s="2325" t="s">
        <v>1051</v>
      </c>
      <c r="G8" s="2325" t="s">
        <v>1052</v>
      </c>
      <c r="H8" s="2328" t="s">
        <v>1053</v>
      </c>
      <c r="I8" s="2330" t="s">
        <v>1054</v>
      </c>
      <c r="J8" s="2331" t="s">
        <v>1055</v>
      </c>
    </row>
    <row r="9" spans="1:13" s="584" customFormat="1" ht="18.75" customHeight="1">
      <c r="A9" s="2320"/>
      <c r="B9" s="2320"/>
      <c r="C9" s="2323"/>
      <c r="D9" s="2324"/>
      <c r="E9" s="2326"/>
      <c r="F9" s="2327"/>
      <c r="G9" s="2327"/>
      <c r="H9" s="2329"/>
      <c r="I9" s="2329"/>
      <c r="J9" s="2332"/>
    </row>
    <row r="10" spans="1:13" s="584" customFormat="1" ht="2.25" customHeight="1">
      <c r="A10" s="1449"/>
      <c r="B10" s="1450"/>
      <c r="C10" s="1451"/>
      <c r="D10" s="1452"/>
      <c r="E10" s="1452"/>
      <c r="F10" s="1132"/>
      <c r="G10" s="1453"/>
      <c r="H10" s="1454"/>
      <c r="I10" s="1455"/>
      <c r="J10" s="1454"/>
    </row>
    <row r="11" spans="1:13" s="896" customFormat="1" ht="15" customHeight="1">
      <c r="A11" s="2333" t="s">
        <v>1056</v>
      </c>
      <c r="B11" s="1456" t="s">
        <v>1057</v>
      </c>
      <c r="C11" s="2334">
        <f>SUM(E11:J11,C21:J21)</f>
        <v>4145</v>
      </c>
      <c r="D11" s="2335"/>
      <c r="E11" s="1458">
        <v>92</v>
      </c>
      <c r="F11" s="1459">
        <v>76</v>
      </c>
      <c r="G11" s="1460">
        <v>87</v>
      </c>
      <c r="H11" s="1461">
        <v>386</v>
      </c>
      <c r="I11" s="1462">
        <v>345</v>
      </c>
      <c r="J11" s="1461">
        <v>670</v>
      </c>
      <c r="K11" s="1463"/>
      <c r="M11" s="1464"/>
    </row>
    <row r="12" spans="1:13" s="896" customFormat="1" ht="15" customHeight="1">
      <c r="A12" s="2333"/>
      <c r="B12" s="1456" t="s">
        <v>1058</v>
      </c>
      <c r="C12" s="2334">
        <f>SUM(E12:J12,C22:J22)</f>
        <v>205089</v>
      </c>
      <c r="D12" s="2335"/>
      <c r="E12" s="1457">
        <v>102770</v>
      </c>
      <c r="F12" s="1465">
        <v>17368</v>
      </c>
      <c r="G12" s="1466">
        <v>5061</v>
      </c>
      <c r="H12" s="1465">
        <v>665</v>
      </c>
      <c r="I12" s="1466">
        <v>858</v>
      </c>
      <c r="J12" s="1461">
        <v>2767</v>
      </c>
      <c r="K12" s="1463"/>
      <c r="M12" s="1464"/>
    </row>
    <row r="13" spans="1:13" s="896" customFormat="1" ht="15" customHeight="1">
      <c r="A13" s="2336" t="s">
        <v>1059</v>
      </c>
      <c r="B13" s="1132" t="s">
        <v>1057</v>
      </c>
      <c r="C13" s="2337">
        <v>8286</v>
      </c>
      <c r="D13" s="2338"/>
      <c r="E13" s="1468">
        <v>293</v>
      </c>
      <c r="F13" s="1468">
        <v>350</v>
      </c>
      <c r="G13" s="1468">
        <v>341</v>
      </c>
      <c r="H13" s="1468">
        <v>819</v>
      </c>
      <c r="I13" s="1468">
        <v>663</v>
      </c>
      <c r="J13" s="1468">
        <v>1117</v>
      </c>
      <c r="K13" s="1463"/>
      <c r="M13" s="1464"/>
    </row>
    <row r="14" spans="1:13" s="896" customFormat="1" ht="15" customHeight="1">
      <c r="A14" s="2336"/>
      <c r="B14" s="1132" t="s">
        <v>1058</v>
      </c>
      <c r="C14" s="2334">
        <f>SUM(E14:J14,C24:J24)</f>
        <v>107200</v>
      </c>
      <c r="D14" s="2335"/>
      <c r="E14" s="1468">
        <v>39151</v>
      </c>
      <c r="F14" s="1468">
        <v>15232</v>
      </c>
      <c r="G14" s="1468">
        <v>5478</v>
      </c>
      <c r="H14" s="1468">
        <v>904</v>
      </c>
      <c r="I14" s="1468">
        <v>1092</v>
      </c>
      <c r="J14" s="1468">
        <v>1978</v>
      </c>
      <c r="K14" s="1463"/>
      <c r="M14" s="1464"/>
    </row>
    <row r="15" spans="1:13" s="896" customFormat="1" ht="15" customHeight="1">
      <c r="A15" s="2339" t="s">
        <v>979</v>
      </c>
      <c r="B15" s="1470" t="s">
        <v>801</v>
      </c>
      <c r="C15" s="2340">
        <f>SUM(E15:J15,C25:G25)</f>
        <v>10247</v>
      </c>
      <c r="D15" s="2341"/>
      <c r="E15" s="1471">
        <v>465</v>
      </c>
      <c r="F15" s="1471">
        <v>433</v>
      </c>
      <c r="G15" s="1471">
        <v>480</v>
      </c>
      <c r="H15" s="1471">
        <v>1236</v>
      </c>
      <c r="I15" s="1471">
        <v>1100</v>
      </c>
      <c r="J15" s="1471">
        <v>1333</v>
      </c>
      <c r="K15" s="1463"/>
      <c r="M15" s="1464"/>
    </row>
    <row r="16" spans="1:13" s="896" customFormat="1" ht="15" customHeight="1">
      <c r="A16" s="2339"/>
      <c r="B16" s="1470" t="s">
        <v>802</v>
      </c>
      <c r="C16" s="2340">
        <f>SUM(E16:J16,C26:J26)</f>
        <v>197821</v>
      </c>
      <c r="D16" s="2341"/>
      <c r="E16" s="1471">
        <v>104718</v>
      </c>
      <c r="F16" s="1471">
        <v>19358</v>
      </c>
      <c r="G16" s="1471">
        <v>7990</v>
      </c>
      <c r="H16" s="1471">
        <v>953</v>
      </c>
      <c r="I16" s="1471">
        <v>1202</v>
      </c>
      <c r="J16" s="1471">
        <v>2316</v>
      </c>
      <c r="K16" s="1463"/>
      <c r="M16" s="1464"/>
    </row>
    <row r="17" spans="1:15" s="584" customFormat="1" ht="3" customHeight="1" thickBot="1">
      <c r="A17" s="770"/>
      <c r="B17" s="770"/>
      <c r="C17" s="1272"/>
      <c r="D17" s="1273"/>
      <c r="E17" s="1273"/>
      <c r="F17" s="1274"/>
      <c r="G17" s="1274"/>
      <c r="H17" s="1273"/>
      <c r="I17" s="1273"/>
      <c r="J17" s="1273"/>
    </row>
    <row r="18" spans="1:15" s="584" customFormat="1" ht="18.75" customHeight="1">
      <c r="A18" s="2319" t="s">
        <v>950</v>
      </c>
      <c r="B18" s="2319"/>
      <c r="C18" s="2342" t="s">
        <v>930</v>
      </c>
      <c r="D18" s="2343"/>
      <c r="E18" s="2328" t="s">
        <v>1060</v>
      </c>
      <c r="F18" s="2325" t="s">
        <v>1061</v>
      </c>
      <c r="G18" s="2352" t="s">
        <v>1062</v>
      </c>
      <c r="H18" s="2353" t="s">
        <v>1063</v>
      </c>
      <c r="I18" s="2345" t="s">
        <v>1064</v>
      </c>
      <c r="J18" s="2345" t="s">
        <v>1065</v>
      </c>
      <c r="K18" s="2347"/>
    </row>
    <row r="19" spans="1:15" s="584" customFormat="1" ht="18.75" customHeight="1">
      <c r="A19" s="2320"/>
      <c r="B19" s="2320"/>
      <c r="C19" s="2332"/>
      <c r="D19" s="2344"/>
      <c r="E19" s="2329"/>
      <c r="F19" s="2327"/>
      <c r="G19" s="2323"/>
      <c r="H19" s="2354"/>
      <c r="I19" s="2346"/>
      <c r="J19" s="2346"/>
      <c r="K19" s="2347"/>
    </row>
    <row r="20" spans="1:15" s="584" customFormat="1" ht="2.25" customHeight="1">
      <c r="A20" s="1450"/>
      <c r="B20" s="1472"/>
      <c r="C20" s="1454"/>
      <c r="D20" s="1454"/>
      <c r="E20" s="1454"/>
      <c r="F20" s="1132"/>
      <c r="G20" s="1132"/>
      <c r="H20" s="1473"/>
      <c r="I20" s="1473"/>
      <c r="J20" s="1473"/>
      <c r="K20" s="1132"/>
    </row>
    <row r="21" spans="1:15" s="896" customFormat="1" ht="15" customHeight="1">
      <c r="A21" s="2333" t="s">
        <v>1056</v>
      </c>
      <c r="B21" s="1456" t="s">
        <v>1057</v>
      </c>
      <c r="C21" s="2348">
        <v>726</v>
      </c>
      <c r="D21" s="2349"/>
      <c r="E21" s="1474">
        <v>671</v>
      </c>
      <c r="F21" s="1474">
        <v>608</v>
      </c>
      <c r="G21" s="1474">
        <v>484</v>
      </c>
      <c r="H21" s="1475">
        <v>0</v>
      </c>
      <c r="I21" s="1475">
        <v>0</v>
      </c>
      <c r="J21" s="1475">
        <v>0</v>
      </c>
      <c r="K21" s="1476"/>
      <c r="M21" s="1464"/>
      <c r="N21" s="1464"/>
      <c r="O21" s="1464"/>
    </row>
    <row r="22" spans="1:15" s="896" customFormat="1" ht="15" customHeight="1">
      <c r="A22" s="2333"/>
      <c r="B22" s="1456" t="s">
        <v>1058</v>
      </c>
      <c r="C22" s="2350">
        <v>8374</v>
      </c>
      <c r="D22" s="2351"/>
      <c r="E22" s="1477">
        <v>6139</v>
      </c>
      <c r="F22" s="1457">
        <v>6458</v>
      </c>
      <c r="G22" s="1457">
        <v>5053</v>
      </c>
      <c r="H22" s="1475">
        <v>0</v>
      </c>
      <c r="I22" s="1478">
        <v>4850</v>
      </c>
      <c r="J22" s="1478">
        <v>44726</v>
      </c>
      <c r="K22" s="1476"/>
      <c r="M22" s="1464"/>
      <c r="N22" s="1464"/>
      <c r="O22" s="1464"/>
    </row>
    <row r="23" spans="1:15" s="896" customFormat="1" ht="15" customHeight="1">
      <c r="A23" s="2356" t="s">
        <v>1059</v>
      </c>
      <c r="B23" s="1456" t="s">
        <v>1057</v>
      </c>
      <c r="C23" s="2357">
        <v>1222</v>
      </c>
      <c r="D23" s="2358"/>
      <c r="E23" s="1479">
        <v>1319</v>
      </c>
      <c r="F23" s="1479">
        <v>1175</v>
      </c>
      <c r="G23" s="1479">
        <v>987</v>
      </c>
      <c r="H23" s="1475">
        <v>0</v>
      </c>
      <c r="I23" s="1475">
        <v>0</v>
      </c>
      <c r="J23" s="1475">
        <v>0</v>
      </c>
      <c r="K23" s="1476"/>
      <c r="M23" s="1464"/>
      <c r="N23" s="1464"/>
      <c r="O23" s="1464"/>
    </row>
    <row r="24" spans="1:15" s="896" customFormat="1" ht="15" customHeight="1">
      <c r="A24" s="2356"/>
      <c r="B24" s="1456" t="s">
        <v>1058</v>
      </c>
      <c r="C24" s="2357">
        <v>3924</v>
      </c>
      <c r="D24" s="2358"/>
      <c r="E24" s="1479">
        <v>2534</v>
      </c>
      <c r="F24" s="1479">
        <v>2524</v>
      </c>
      <c r="G24" s="1479">
        <v>1375</v>
      </c>
      <c r="H24" s="1480">
        <v>986</v>
      </c>
      <c r="I24" s="1478">
        <v>1104</v>
      </c>
      <c r="J24" s="1478">
        <v>30918</v>
      </c>
      <c r="K24" s="1476"/>
      <c r="M24" s="1464"/>
      <c r="N24" s="1464"/>
      <c r="O24" s="1464"/>
    </row>
    <row r="25" spans="1:15" s="896" customFormat="1" ht="15" customHeight="1">
      <c r="A25" s="2359" t="s">
        <v>979</v>
      </c>
      <c r="B25" s="1481" t="s">
        <v>801</v>
      </c>
      <c r="C25" s="2360">
        <v>1598</v>
      </c>
      <c r="D25" s="2361"/>
      <c r="E25" s="1471">
        <v>1445</v>
      </c>
      <c r="F25" s="1471">
        <v>1205</v>
      </c>
      <c r="G25" s="1471">
        <v>952</v>
      </c>
      <c r="H25" s="1482">
        <v>0</v>
      </c>
      <c r="I25" s="1482">
        <v>0</v>
      </c>
      <c r="J25" s="1482">
        <v>0</v>
      </c>
      <c r="K25" s="1476"/>
      <c r="M25" s="1464"/>
      <c r="N25" s="1464"/>
      <c r="O25" s="1464"/>
    </row>
    <row r="26" spans="1:15" s="896" customFormat="1" ht="15" customHeight="1">
      <c r="A26" s="2359"/>
      <c r="B26" s="1481" t="s">
        <v>802</v>
      </c>
      <c r="C26" s="2360">
        <v>6845</v>
      </c>
      <c r="D26" s="2361"/>
      <c r="E26" s="1471">
        <v>2040</v>
      </c>
      <c r="F26" s="1471">
        <v>1846</v>
      </c>
      <c r="G26" s="1471">
        <v>1100</v>
      </c>
      <c r="H26" s="1471">
        <v>1061</v>
      </c>
      <c r="I26" s="1471">
        <v>14581</v>
      </c>
      <c r="J26" s="1471">
        <v>33811</v>
      </c>
      <c r="K26" s="1476"/>
      <c r="M26" s="1464"/>
      <c r="N26" s="1464"/>
      <c r="O26" s="1464"/>
    </row>
    <row r="27" spans="1:15" s="896" customFormat="1" ht="3" customHeight="1" thickBot="1">
      <c r="A27" s="1057"/>
      <c r="B27" s="1483"/>
      <c r="C27" s="1321"/>
      <c r="D27" s="1056"/>
      <c r="E27" s="1056"/>
      <c r="F27" s="1321"/>
      <c r="G27" s="1321"/>
      <c r="H27" s="1321"/>
      <c r="I27" s="1321"/>
      <c r="J27" s="1321"/>
      <c r="K27" s="1484"/>
    </row>
    <row r="28" spans="1:15" s="576" customFormat="1" ht="13.5" customHeight="1">
      <c r="A28" s="576" t="s">
        <v>1066</v>
      </c>
      <c r="C28" s="1323"/>
      <c r="D28" s="1485"/>
      <c r="E28" s="1485"/>
      <c r="F28" s="1323"/>
      <c r="G28" s="1323"/>
      <c r="H28" s="1323"/>
      <c r="I28" s="1485"/>
      <c r="J28" s="1485"/>
      <c r="K28" s="1323"/>
    </row>
    <row r="29" spans="1:15">
      <c r="A29" s="2355"/>
      <c r="B29" s="2355"/>
      <c r="C29" s="2355"/>
      <c r="D29" s="2355"/>
      <c r="E29" s="2355"/>
      <c r="F29" s="2355"/>
      <c r="G29" s="2355"/>
      <c r="H29" s="2355"/>
      <c r="I29" s="2355"/>
      <c r="J29" s="2355"/>
    </row>
    <row r="31" spans="1:15">
      <c r="A31" s="2254"/>
      <c r="B31" s="1117"/>
      <c r="C31" s="1276"/>
      <c r="D31" s="1276"/>
      <c r="E31" s="1277"/>
      <c r="F31" s="1277"/>
      <c r="G31" s="1277"/>
      <c r="H31" s="1277"/>
      <c r="I31" s="1277"/>
      <c r="J31" s="1277"/>
    </row>
    <row r="32" spans="1:15">
      <c r="A32" s="2254"/>
      <c r="B32" s="1117"/>
      <c r="C32" s="1276"/>
      <c r="D32" s="1276"/>
      <c r="E32" s="1276"/>
      <c r="F32" s="1276"/>
      <c r="G32" s="1276"/>
      <c r="H32" s="1276"/>
      <c r="I32" s="1276"/>
      <c r="J32" s="1277"/>
    </row>
    <row r="33" spans="1:10">
      <c r="A33" s="2254"/>
      <c r="B33" s="1117"/>
      <c r="C33" s="1276"/>
      <c r="D33" s="1276"/>
      <c r="E33" s="1277"/>
      <c r="F33" s="1277"/>
      <c r="G33" s="1277"/>
      <c r="H33" s="1277"/>
      <c r="I33" s="1277"/>
      <c r="J33" s="1277"/>
    </row>
    <row r="34" spans="1:10">
      <c r="A34" s="2254"/>
      <c r="B34" s="1117"/>
      <c r="C34" s="1276"/>
      <c r="D34" s="1276"/>
      <c r="E34" s="1276"/>
      <c r="F34" s="1276"/>
      <c r="G34" s="1276"/>
      <c r="H34" s="1276"/>
      <c r="I34" s="1276"/>
      <c r="J34" s="1277"/>
    </row>
  </sheetData>
  <mergeCells count="40">
    <mergeCell ref="A29:J29"/>
    <mergeCell ref="A31:A32"/>
    <mergeCell ref="A33:A34"/>
    <mergeCell ref="A23:A24"/>
    <mergeCell ref="C23:D23"/>
    <mergeCell ref="C24:D24"/>
    <mergeCell ref="A25:A26"/>
    <mergeCell ref="C25:D25"/>
    <mergeCell ref="C26:D26"/>
    <mergeCell ref="J18:J19"/>
    <mergeCell ref="K18:K19"/>
    <mergeCell ref="A21:A22"/>
    <mergeCell ref="C21:D21"/>
    <mergeCell ref="C22:D22"/>
    <mergeCell ref="E18:E19"/>
    <mergeCell ref="F18:F19"/>
    <mergeCell ref="G18:G19"/>
    <mergeCell ref="H18:H19"/>
    <mergeCell ref="I18:I19"/>
    <mergeCell ref="A15:A16"/>
    <mergeCell ref="C15:D15"/>
    <mergeCell ref="C16:D16"/>
    <mergeCell ref="A18:B19"/>
    <mergeCell ref="C18:D19"/>
    <mergeCell ref="A11:A12"/>
    <mergeCell ref="C11:D11"/>
    <mergeCell ref="C12:D12"/>
    <mergeCell ref="A13:A14"/>
    <mergeCell ref="C13:D13"/>
    <mergeCell ref="C14:D14"/>
    <mergeCell ref="A3:J3"/>
    <mergeCell ref="A4:J4"/>
    <mergeCell ref="A8:B9"/>
    <mergeCell ref="C8:D9"/>
    <mergeCell ref="E8:E9"/>
    <mergeCell ref="F8:F9"/>
    <mergeCell ref="G8:G9"/>
    <mergeCell ref="H8:H9"/>
    <mergeCell ref="I8:I9"/>
    <mergeCell ref="J8:J9"/>
  </mergeCells>
  <phoneticPr fontId="20"/>
  <pageMargins left="0.59055118110236227" right="0.59055118110236227" top="0.70866141732283472" bottom="0.78740157480314965" header="0.51181102362204722" footer="0.51181102362204722"/>
  <pageSetup paperSize="9" scale="93" orientation="portrait" horizontalDpi="4294967293" r:id="rId1"/>
  <headerFooter alignWithMargins="0"/>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2"/>
  <sheetViews>
    <sheetView zoomScaleNormal="100" zoomScaleSheetLayoutView="100" workbookViewId="0"/>
  </sheetViews>
  <sheetFormatPr defaultRowHeight="13.5"/>
  <cols>
    <col min="1" max="1" width="13.6640625" style="570" customWidth="1"/>
    <col min="2" max="2" width="1.1640625" style="570" customWidth="1"/>
    <col min="3" max="10" width="9.5" style="570" customWidth="1"/>
    <col min="11" max="11" width="9.5" style="571" customWidth="1"/>
    <col min="12" max="13" width="9.5" style="570" customWidth="1"/>
    <col min="14" max="16384" width="9.33203125" style="570"/>
  </cols>
  <sheetData>
    <row r="1" spans="1:14" ht="18" customHeight="1">
      <c r="A1" s="774" t="s">
        <v>1067</v>
      </c>
      <c r="E1" s="1278"/>
      <c r="F1" s="1278"/>
      <c r="G1" s="1278"/>
      <c r="H1" s="1278"/>
      <c r="I1" s="1278"/>
      <c r="J1" s="1278"/>
      <c r="K1" s="1278"/>
    </row>
    <row r="2" spans="1:14" ht="11.1" customHeight="1" thickBot="1"/>
    <row r="3" spans="1:14" s="584" customFormat="1" ht="15" customHeight="1">
      <c r="A3" s="2366" t="s">
        <v>565</v>
      </c>
      <c r="B3" s="1447"/>
      <c r="C3" s="2368" t="s">
        <v>8</v>
      </c>
      <c r="D3" s="2362" t="s">
        <v>934</v>
      </c>
      <c r="E3" s="2362" t="s">
        <v>935</v>
      </c>
      <c r="F3" s="2362" t="s">
        <v>936</v>
      </c>
      <c r="G3" s="2362" t="s">
        <v>937</v>
      </c>
      <c r="H3" s="1486" t="s">
        <v>938</v>
      </c>
      <c r="I3" s="1486" t="s">
        <v>939</v>
      </c>
      <c r="J3" s="2362" t="s">
        <v>940</v>
      </c>
      <c r="K3" s="2362" t="s">
        <v>941</v>
      </c>
      <c r="L3" s="1486" t="s">
        <v>942</v>
      </c>
      <c r="M3" s="2364" t="s">
        <v>573</v>
      </c>
      <c r="N3" s="614"/>
    </row>
    <row r="4" spans="1:14" s="584" customFormat="1" ht="15" customHeight="1">
      <c r="A4" s="2367"/>
      <c r="B4" s="1448"/>
      <c r="C4" s="2369"/>
      <c r="D4" s="2363"/>
      <c r="E4" s="2363"/>
      <c r="F4" s="2363"/>
      <c r="G4" s="2363"/>
      <c r="H4" s="1487" t="s">
        <v>943</v>
      </c>
      <c r="I4" s="1487" t="s">
        <v>944</v>
      </c>
      <c r="J4" s="2363"/>
      <c r="K4" s="2363"/>
      <c r="L4" s="1487" t="s">
        <v>945</v>
      </c>
      <c r="M4" s="2365"/>
      <c r="N4" s="614"/>
    </row>
    <row r="5" spans="1:14" s="584" customFormat="1" ht="4.5" customHeight="1">
      <c r="A5" s="1143"/>
      <c r="B5" s="1488"/>
      <c r="C5" s="1450"/>
      <c r="D5" s="1450"/>
      <c r="E5" s="1450"/>
      <c r="F5" s="1450"/>
      <c r="G5" s="1450"/>
      <c r="H5" s="1450"/>
      <c r="I5" s="1450"/>
      <c r="J5" s="1450"/>
      <c r="K5" s="1450"/>
      <c r="L5" s="1450"/>
      <c r="M5" s="1450"/>
      <c r="N5" s="614"/>
    </row>
    <row r="6" spans="1:14" s="593" customFormat="1" ht="15" customHeight="1">
      <c r="A6" s="1459" t="s">
        <v>710</v>
      </c>
      <c r="B6" s="1489"/>
      <c r="C6" s="1490">
        <v>3044</v>
      </c>
      <c r="D6" s="1467">
        <v>31</v>
      </c>
      <c r="E6" s="1467">
        <v>2</v>
      </c>
      <c r="F6" s="1467">
        <v>1035</v>
      </c>
      <c r="G6" s="1467">
        <v>257</v>
      </c>
      <c r="H6" s="1467">
        <v>6</v>
      </c>
      <c r="I6" s="1491">
        <v>0</v>
      </c>
      <c r="J6" s="1467">
        <v>131</v>
      </c>
      <c r="K6" s="1467">
        <v>9</v>
      </c>
      <c r="L6" s="1467">
        <v>910</v>
      </c>
      <c r="M6" s="1467">
        <v>663</v>
      </c>
      <c r="N6" s="766"/>
    </row>
    <row r="7" spans="1:14" s="593" customFormat="1" ht="15" customHeight="1">
      <c r="A7" s="1469" t="s">
        <v>705</v>
      </c>
      <c r="B7" s="1489"/>
      <c r="C7" s="1492">
        <v>3262</v>
      </c>
      <c r="D7" s="1492">
        <v>28</v>
      </c>
      <c r="E7" s="1492">
        <v>1</v>
      </c>
      <c r="F7" s="1492">
        <v>1299</v>
      </c>
      <c r="G7" s="1492">
        <v>225</v>
      </c>
      <c r="H7" s="1492">
        <v>9</v>
      </c>
      <c r="I7" s="1493">
        <v>0</v>
      </c>
      <c r="J7" s="1492">
        <v>77</v>
      </c>
      <c r="K7" s="1492">
        <v>3</v>
      </c>
      <c r="L7" s="1492">
        <v>800</v>
      </c>
      <c r="M7" s="1492">
        <v>820</v>
      </c>
      <c r="N7" s="766"/>
    </row>
    <row r="8" spans="1:14" s="576" customFormat="1" ht="3" customHeight="1" thickBot="1">
      <c r="A8" s="608"/>
      <c r="B8" s="1067"/>
      <c r="C8" s="1280"/>
      <c r="D8" s="1281"/>
      <c r="E8" s="1281"/>
      <c r="F8" s="1280"/>
      <c r="G8" s="1281"/>
      <c r="H8" s="1281"/>
      <c r="I8" s="1280"/>
      <c r="J8" s="1281"/>
      <c r="K8" s="1281"/>
      <c r="L8" s="1280"/>
      <c r="M8" s="1281"/>
    </row>
    <row r="9" spans="1:14" s="614" customFormat="1" ht="13.5" customHeight="1">
      <c r="A9" s="614" t="s">
        <v>1066</v>
      </c>
    </row>
    <row r="12" spans="1:14">
      <c r="C12" s="1179"/>
    </row>
    <row r="13" spans="1:14">
      <c r="C13" s="1179"/>
    </row>
    <row r="14" spans="1:14">
      <c r="C14" s="1179"/>
    </row>
    <row r="15" spans="1:14">
      <c r="C15" s="1179"/>
    </row>
    <row r="16" spans="1:14">
      <c r="C16" s="1179"/>
    </row>
    <row r="17" spans="3:3">
      <c r="C17" s="1179"/>
    </row>
    <row r="18" spans="3:3">
      <c r="C18" s="1179"/>
    </row>
    <row r="19" spans="3:3">
      <c r="C19" s="1179"/>
    </row>
    <row r="20" spans="3:3">
      <c r="C20" s="1179"/>
    </row>
    <row r="21" spans="3:3">
      <c r="C21" s="1179"/>
    </row>
    <row r="22" spans="3:3">
      <c r="C22" s="1282"/>
    </row>
  </sheetData>
  <mergeCells count="9">
    <mergeCell ref="J3:J4"/>
    <mergeCell ref="K3:K4"/>
    <mergeCell ref="M3:M4"/>
    <mergeCell ref="A3:A4"/>
    <mergeCell ref="C3:C4"/>
    <mergeCell ref="D3:D4"/>
    <mergeCell ref="E3:E4"/>
    <mergeCell ref="F3:F4"/>
    <mergeCell ref="G3:G4"/>
  </mergeCells>
  <phoneticPr fontId="20"/>
  <conditionalFormatting sqref="I6">
    <cfRule type="containsBlanks" dxfId="8" priority="1" stopIfTrue="1">
      <formula>LEN(TRIM(I6))=0</formula>
    </cfRule>
  </conditionalFormatting>
  <pageMargins left="0.59055118110236227" right="0.59055118110236227" top="0.70866141732283472" bottom="0.98425196850393704" header="0.51181102362204722" footer="0.51181102362204722"/>
  <pageSetup paperSize="9" scale="93" orientation="portrait" horizontalDpi="4294967293"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47"/>
  <sheetViews>
    <sheetView zoomScaleNormal="100" zoomScaleSheetLayoutView="100" workbookViewId="0"/>
  </sheetViews>
  <sheetFormatPr defaultRowHeight="11.25"/>
  <cols>
    <col min="1" max="1" width="1.33203125" style="1" customWidth="1"/>
    <col min="2" max="2" width="10.83203125" style="1" customWidth="1"/>
    <col min="3" max="3" width="1.6640625" style="1" customWidth="1"/>
    <col min="4" max="4" width="11.6640625" style="1" customWidth="1"/>
    <col min="5" max="5" width="10.83203125" style="1" customWidth="1"/>
    <col min="6" max="6" width="2" style="1" customWidth="1"/>
    <col min="7" max="7" width="8.83203125" style="1" customWidth="1"/>
    <col min="8" max="8" width="3.83203125" style="1" customWidth="1"/>
    <col min="9" max="9" width="6.33203125" style="1" customWidth="1"/>
    <col min="10" max="10" width="5.33203125" style="1" customWidth="1"/>
    <col min="11" max="11" width="4.33203125" style="1" customWidth="1"/>
    <col min="12" max="12" width="9.6640625" style="1" customWidth="1"/>
    <col min="13" max="13" width="2.5" style="1" customWidth="1"/>
    <col min="14" max="14" width="7.33203125" style="1" customWidth="1"/>
    <col min="15" max="15" width="6.1640625" style="1" customWidth="1"/>
    <col min="16" max="16" width="4.6640625" style="1" customWidth="1"/>
    <col min="17" max="17" width="10.1640625" style="1" customWidth="1"/>
    <col min="18" max="19" width="0.5" style="1" customWidth="1"/>
    <col min="20" max="22" width="10.83203125" style="1" customWidth="1"/>
    <col min="23" max="23" width="8.83203125" style="1" customWidth="1"/>
    <col min="24" max="24" width="2.6640625" style="1" customWidth="1"/>
    <col min="25" max="25" width="5.83203125" style="1" customWidth="1"/>
    <col min="26" max="26" width="4.6640625" style="1" customWidth="1"/>
    <col min="27" max="27" width="3.33203125" style="1" customWidth="1"/>
    <col min="28" max="28" width="7.83203125" style="1" customWidth="1"/>
    <col min="29" max="29" width="9.1640625" style="1" customWidth="1"/>
    <col min="30" max="30" width="3.1640625" style="1" customWidth="1"/>
    <col min="31" max="32" width="5.1640625" style="1" customWidth="1"/>
    <col min="33" max="33" width="2.83203125" style="1" customWidth="1"/>
    <col min="34" max="34" width="7.83203125" style="1" customWidth="1"/>
    <col min="35" max="35" width="8.33203125" style="1" customWidth="1"/>
    <col min="36" max="16384" width="9.33203125" style="1"/>
  </cols>
  <sheetData>
    <row r="1" spans="1:35" ht="16.5" customHeight="1">
      <c r="A1" s="4" t="s">
        <v>103</v>
      </c>
      <c r="C1" s="192"/>
      <c r="D1" s="192"/>
      <c r="E1" s="2"/>
      <c r="F1" s="192"/>
      <c r="H1" s="192"/>
      <c r="I1" s="192"/>
      <c r="J1" s="193"/>
      <c r="K1" s="192"/>
      <c r="L1" s="192"/>
      <c r="M1" s="192"/>
      <c r="O1" s="194"/>
      <c r="T1" s="4" t="s">
        <v>104</v>
      </c>
      <c r="V1" s="195"/>
      <c r="W1" s="195"/>
      <c r="X1" s="195"/>
      <c r="Y1" s="195"/>
      <c r="Z1" s="196"/>
    </row>
    <row r="2" spans="1:35" ht="14.25" customHeight="1">
      <c r="A2" s="197" t="s">
        <v>105</v>
      </c>
      <c r="B2" s="198"/>
      <c r="C2" s="198"/>
      <c r="N2" s="3"/>
      <c r="T2" s="197"/>
    </row>
    <row r="3" spans="1:35" s="5" customFormat="1" ht="13.5" customHeight="1" thickBot="1">
      <c r="AI3" s="199" t="s">
        <v>25</v>
      </c>
    </row>
    <row r="4" spans="1:35" s="7" customFormat="1" ht="13.5" customHeight="1">
      <c r="A4" s="1724" t="s">
        <v>0</v>
      </c>
      <c r="B4" s="1724"/>
      <c r="C4" s="1725"/>
      <c r="D4" s="1575" t="s">
        <v>57</v>
      </c>
      <c r="E4" s="1578" t="s">
        <v>106</v>
      </c>
      <c r="F4" s="1579"/>
      <c r="G4" s="1579"/>
      <c r="H4" s="1579"/>
      <c r="I4" s="1579"/>
      <c r="J4" s="1579"/>
      <c r="K4" s="1579"/>
      <c r="L4" s="1579"/>
      <c r="M4" s="1579"/>
      <c r="N4" s="1579"/>
      <c r="O4" s="1579"/>
      <c r="P4" s="1579"/>
      <c r="Q4" s="1579"/>
      <c r="R4" s="46"/>
      <c r="S4" s="47"/>
      <c r="T4" s="1579" t="s">
        <v>12</v>
      </c>
      <c r="U4" s="1579"/>
      <c r="V4" s="1580"/>
      <c r="W4" s="1578" t="s">
        <v>4</v>
      </c>
      <c r="X4" s="1730"/>
      <c r="Y4" s="1730"/>
      <c r="Z4" s="1730"/>
      <c r="AA4" s="1730"/>
      <c r="AB4" s="1731"/>
      <c r="AC4" s="1581" t="s">
        <v>107</v>
      </c>
      <c r="AD4" s="1571"/>
      <c r="AE4" s="1571"/>
      <c r="AF4" s="1571"/>
      <c r="AG4" s="1571"/>
      <c r="AH4" s="1732"/>
      <c r="AI4" s="1736" t="s">
        <v>0</v>
      </c>
    </row>
    <row r="5" spans="1:35" s="7" customFormat="1" ht="13.5" customHeight="1">
      <c r="A5" s="1726"/>
      <c r="B5" s="1726"/>
      <c r="C5" s="1727"/>
      <c r="D5" s="1576"/>
      <c r="E5" s="1582" t="s">
        <v>8</v>
      </c>
      <c r="F5" s="1585"/>
      <c r="G5" s="1739"/>
      <c r="H5" s="1739"/>
      <c r="I5" s="1739"/>
      <c r="J5" s="1739"/>
      <c r="K5" s="1582" t="s">
        <v>9</v>
      </c>
      <c r="L5" s="1585"/>
      <c r="M5" s="1585"/>
      <c r="N5" s="1585"/>
      <c r="O5" s="1585"/>
      <c r="P5" s="1585"/>
      <c r="Q5" s="1583"/>
      <c r="R5" s="46"/>
      <c r="S5" s="47"/>
      <c r="T5" s="1585" t="s">
        <v>10</v>
      </c>
      <c r="U5" s="1585"/>
      <c r="V5" s="1583"/>
      <c r="W5" s="1586" t="s">
        <v>8</v>
      </c>
      <c r="X5" s="1740"/>
      <c r="Y5" s="1586" t="s">
        <v>16</v>
      </c>
      <c r="Z5" s="1740"/>
      <c r="AA5" s="1586" t="s">
        <v>17</v>
      </c>
      <c r="AB5" s="1743"/>
      <c r="AC5" s="1586" t="s">
        <v>8</v>
      </c>
      <c r="AD5" s="1587"/>
      <c r="AE5" s="1586" t="s">
        <v>16</v>
      </c>
      <c r="AF5" s="1587"/>
      <c r="AG5" s="1586" t="s">
        <v>17</v>
      </c>
      <c r="AH5" s="1587"/>
      <c r="AI5" s="1737"/>
    </row>
    <row r="6" spans="1:35" s="7" customFormat="1" ht="13.5" customHeight="1">
      <c r="A6" s="1728"/>
      <c r="B6" s="1728"/>
      <c r="C6" s="1729"/>
      <c r="D6" s="1577"/>
      <c r="E6" s="1582" t="s">
        <v>8</v>
      </c>
      <c r="F6" s="1583"/>
      <c r="G6" s="1733" t="s">
        <v>16</v>
      </c>
      <c r="H6" s="1720"/>
      <c r="I6" s="1733" t="s">
        <v>17</v>
      </c>
      <c r="J6" s="1720"/>
      <c r="K6" s="1582" t="s">
        <v>8</v>
      </c>
      <c r="L6" s="1734"/>
      <c r="M6" s="1735"/>
      <c r="N6" s="1733" t="s">
        <v>16</v>
      </c>
      <c r="O6" s="1746"/>
      <c r="P6" s="1733" t="s">
        <v>17</v>
      </c>
      <c r="Q6" s="1747"/>
      <c r="R6" s="46"/>
      <c r="S6" s="47"/>
      <c r="T6" s="49" t="s">
        <v>8</v>
      </c>
      <c r="U6" s="187" t="s">
        <v>16</v>
      </c>
      <c r="V6" s="187" t="s">
        <v>17</v>
      </c>
      <c r="W6" s="1741"/>
      <c r="X6" s="1742"/>
      <c r="Y6" s="1741"/>
      <c r="Z6" s="1742"/>
      <c r="AA6" s="1741"/>
      <c r="AB6" s="1744"/>
      <c r="AC6" s="1673"/>
      <c r="AD6" s="1745"/>
      <c r="AE6" s="1673"/>
      <c r="AF6" s="1745"/>
      <c r="AG6" s="1673"/>
      <c r="AH6" s="1745"/>
      <c r="AI6" s="1738"/>
    </row>
    <row r="7" spans="1:35" s="164" customFormat="1" ht="11.1" customHeight="1">
      <c r="B7" s="125" t="s">
        <v>108</v>
      </c>
      <c r="C7" s="34"/>
      <c r="D7" s="205">
        <v>23</v>
      </c>
      <c r="E7" s="1748">
        <v>1955</v>
      </c>
      <c r="F7" s="1748"/>
      <c r="G7" s="1748">
        <v>1239</v>
      </c>
      <c r="H7" s="1748"/>
      <c r="I7" s="1748">
        <v>716</v>
      </c>
      <c r="J7" s="1748"/>
      <c r="K7" s="1748">
        <v>1404</v>
      </c>
      <c r="L7" s="1748"/>
      <c r="M7" s="1748"/>
      <c r="N7" s="1748">
        <v>917</v>
      </c>
      <c r="O7" s="1748"/>
      <c r="P7" s="1748">
        <v>487</v>
      </c>
      <c r="Q7" s="1748"/>
      <c r="R7" s="32"/>
      <c r="S7" s="32"/>
      <c r="T7" s="32">
        <v>551</v>
      </c>
      <c r="U7" s="32">
        <v>322</v>
      </c>
      <c r="V7" s="32">
        <v>229</v>
      </c>
      <c r="W7" s="1748">
        <v>190</v>
      </c>
      <c r="X7" s="1748"/>
      <c r="Y7" s="1748">
        <v>108</v>
      </c>
      <c r="Z7" s="1748"/>
      <c r="AA7" s="1748">
        <v>82</v>
      </c>
      <c r="AB7" s="1748"/>
      <c r="AC7" s="1748">
        <v>21106</v>
      </c>
      <c r="AD7" s="1748"/>
      <c r="AE7" s="1748">
        <v>10411</v>
      </c>
      <c r="AF7" s="1748"/>
      <c r="AG7" s="1748">
        <v>10695</v>
      </c>
      <c r="AH7" s="1749"/>
      <c r="AI7" s="129" t="s">
        <v>109</v>
      </c>
    </row>
    <row r="8" spans="1:35" s="164" customFormat="1" ht="11.1" customHeight="1">
      <c r="B8" s="125" t="s">
        <v>110</v>
      </c>
      <c r="C8" s="34"/>
      <c r="D8" s="205">
        <v>24</v>
      </c>
      <c r="E8" s="1748">
        <f>K8+T8</f>
        <v>1939</v>
      </c>
      <c r="F8" s="1748"/>
      <c r="G8" s="1748">
        <f>N8+U8</f>
        <v>1217</v>
      </c>
      <c r="H8" s="1748"/>
      <c r="I8" s="1748">
        <f>P8+V8</f>
        <v>722</v>
      </c>
      <c r="J8" s="1748"/>
      <c r="K8" s="1748">
        <v>1408</v>
      </c>
      <c r="L8" s="1750"/>
      <c r="M8" s="1750"/>
      <c r="N8" s="1748">
        <v>923</v>
      </c>
      <c r="O8" s="1748"/>
      <c r="P8" s="1748">
        <v>485</v>
      </c>
      <c r="Q8" s="1748"/>
      <c r="R8" s="32"/>
      <c r="S8" s="32"/>
      <c r="T8" s="32">
        <v>531</v>
      </c>
      <c r="U8" s="32">
        <v>294</v>
      </c>
      <c r="V8" s="32">
        <v>237</v>
      </c>
      <c r="W8" s="1748">
        <v>183</v>
      </c>
      <c r="X8" s="1748"/>
      <c r="Y8" s="1748">
        <v>104</v>
      </c>
      <c r="Z8" s="1748"/>
      <c r="AA8" s="1748">
        <v>79</v>
      </c>
      <c r="AB8" s="1748"/>
      <c r="AC8" s="1748">
        <v>20819</v>
      </c>
      <c r="AD8" s="1748"/>
      <c r="AE8" s="1748">
        <v>10298</v>
      </c>
      <c r="AF8" s="1748"/>
      <c r="AG8" s="1748">
        <v>10521</v>
      </c>
      <c r="AH8" s="1749"/>
      <c r="AI8" s="129" t="s">
        <v>69</v>
      </c>
    </row>
    <row r="9" spans="1:35" s="164" customFormat="1" ht="11.1" customHeight="1">
      <c r="B9" s="125" t="s">
        <v>88</v>
      </c>
      <c r="C9" s="34"/>
      <c r="D9" s="205">
        <v>24</v>
      </c>
      <c r="E9" s="1748">
        <v>1938</v>
      </c>
      <c r="F9" s="1748"/>
      <c r="G9" s="1748">
        <v>1218</v>
      </c>
      <c r="H9" s="1748"/>
      <c r="I9" s="1748">
        <v>720</v>
      </c>
      <c r="J9" s="1748"/>
      <c r="K9" s="1748">
        <v>1415</v>
      </c>
      <c r="L9" s="1748"/>
      <c r="M9" s="1748"/>
      <c r="N9" s="1748">
        <v>923</v>
      </c>
      <c r="O9" s="1748"/>
      <c r="P9" s="1748">
        <v>492</v>
      </c>
      <c r="Q9" s="1748"/>
      <c r="R9" s="32"/>
      <c r="S9" s="32"/>
      <c r="T9" s="32">
        <v>523</v>
      </c>
      <c r="U9" s="32">
        <v>295</v>
      </c>
      <c r="V9" s="32">
        <v>228</v>
      </c>
      <c r="W9" s="1748">
        <v>177</v>
      </c>
      <c r="X9" s="1748"/>
      <c r="Y9" s="1748">
        <v>101</v>
      </c>
      <c r="Z9" s="1748"/>
      <c r="AA9" s="1748">
        <v>76</v>
      </c>
      <c r="AB9" s="1748"/>
      <c r="AC9" s="1748">
        <v>20774</v>
      </c>
      <c r="AD9" s="1748"/>
      <c r="AE9" s="1748">
        <v>10344</v>
      </c>
      <c r="AF9" s="1748"/>
      <c r="AG9" s="1748">
        <v>10430</v>
      </c>
      <c r="AH9" s="1749"/>
      <c r="AI9" s="129" t="s">
        <v>33</v>
      </c>
    </row>
    <row r="10" spans="1:35" s="164" customFormat="1" ht="11.1" customHeight="1">
      <c r="B10" s="125" t="s">
        <v>89</v>
      </c>
      <c r="C10" s="34"/>
      <c r="D10" s="205">
        <v>24</v>
      </c>
      <c r="E10" s="1748">
        <v>1925</v>
      </c>
      <c r="F10" s="1748"/>
      <c r="G10" s="1748">
        <v>1211</v>
      </c>
      <c r="H10" s="1748"/>
      <c r="I10" s="1748">
        <v>714</v>
      </c>
      <c r="J10" s="1748"/>
      <c r="K10" s="1748">
        <v>1422</v>
      </c>
      <c r="L10" s="1748"/>
      <c r="M10" s="1748"/>
      <c r="N10" s="1748">
        <v>936</v>
      </c>
      <c r="O10" s="1748"/>
      <c r="P10" s="1748">
        <v>486</v>
      </c>
      <c r="Q10" s="1748"/>
      <c r="R10" s="32"/>
      <c r="S10" s="32"/>
      <c r="T10" s="32">
        <v>503</v>
      </c>
      <c r="U10" s="32">
        <v>275</v>
      </c>
      <c r="V10" s="32">
        <v>228</v>
      </c>
      <c r="W10" s="1656">
        <v>182</v>
      </c>
      <c r="X10" s="1656"/>
      <c r="Y10" s="1656">
        <v>103</v>
      </c>
      <c r="Z10" s="1656"/>
      <c r="AA10" s="1656">
        <v>79</v>
      </c>
      <c r="AB10" s="1656"/>
      <c r="AC10" s="1748">
        <v>19639</v>
      </c>
      <c r="AD10" s="1748"/>
      <c r="AE10" s="1748">
        <v>9703</v>
      </c>
      <c r="AF10" s="1748"/>
      <c r="AG10" s="1748">
        <v>9936</v>
      </c>
      <c r="AH10" s="1749"/>
      <c r="AI10" s="129" t="s">
        <v>35</v>
      </c>
    </row>
    <row r="11" spans="1:35" s="207" customFormat="1" ht="11.1" customHeight="1">
      <c r="B11" s="125" t="s">
        <v>90</v>
      </c>
      <c r="C11" s="208"/>
      <c r="D11" s="205">
        <v>24</v>
      </c>
      <c r="E11" s="1748">
        <v>1847</v>
      </c>
      <c r="F11" s="1748"/>
      <c r="G11" s="1748">
        <v>1147</v>
      </c>
      <c r="H11" s="1748"/>
      <c r="I11" s="1748">
        <v>700</v>
      </c>
      <c r="J11" s="1748"/>
      <c r="K11" s="1748">
        <v>1392</v>
      </c>
      <c r="L11" s="1748"/>
      <c r="M11" s="1748"/>
      <c r="N11" s="1748">
        <v>905</v>
      </c>
      <c r="O11" s="1748"/>
      <c r="P11" s="1748">
        <v>487</v>
      </c>
      <c r="Q11" s="1748"/>
      <c r="R11" s="32"/>
      <c r="S11" s="32"/>
      <c r="T11" s="32">
        <v>455</v>
      </c>
      <c r="U11" s="32">
        <v>242</v>
      </c>
      <c r="V11" s="32">
        <v>213</v>
      </c>
      <c r="W11" s="1656">
        <v>179</v>
      </c>
      <c r="X11" s="1656"/>
      <c r="Y11" s="1656">
        <v>95</v>
      </c>
      <c r="Z11" s="1656"/>
      <c r="AA11" s="1656">
        <v>84</v>
      </c>
      <c r="AB11" s="1656"/>
      <c r="AC11" s="1748">
        <v>18851</v>
      </c>
      <c r="AD11" s="1748"/>
      <c r="AE11" s="1748">
        <v>9360</v>
      </c>
      <c r="AF11" s="1748"/>
      <c r="AG11" s="1748">
        <v>9491</v>
      </c>
      <c r="AH11" s="1749"/>
      <c r="AI11" s="129" t="s">
        <v>70</v>
      </c>
    </row>
    <row r="12" spans="1:35" s="43" customFormat="1" ht="11.1" customHeight="1">
      <c r="B12" s="209" t="s">
        <v>91</v>
      </c>
      <c r="C12" s="210"/>
      <c r="D12" s="211">
        <f>SUM(D14:D15)</f>
        <v>24</v>
      </c>
      <c r="E12" s="1751">
        <f>SUM(E14:F15)</f>
        <v>1821</v>
      </c>
      <c r="F12" s="1751"/>
      <c r="G12" s="1751">
        <f>SUM(G14:H15)</f>
        <v>1139</v>
      </c>
      <c r="H12" s="1751"/>
      <c r="I12" s="1751">
        <f>SUM(I14:J15)</f>
        <v>682</v>
      </c>
      <c r="J12" s="1751"/>
      <c r="K12" s="1751">
        <f>SUM(K14:M15)</f>
        <v>1361</v>
      </c>
      <c r="L12" s="1751"/>
      <c r="M12" s="1751"/>
      <c r="N12" s="1751">
        <f>SUM(N14:O15)</f>
        <v>904</v>
      </c>
      <c r="O12" s="1751"/>
      <c r="P12" s="1751">
        <f>SUM(P14:Q15)</f>
        <v>457</v>
      </c>
      <c r="Q12" s="1751"/>
      <c r="R12" s="212"/>
      <c r="S12" s="212"/>
      <c r="T12" s="212">
        <f>SUM(T14:T15)</f>
        <v>460</v>
      </c>
      <c r="U12" s="212">
        <f>SUM(U14:U15)</f>
        <v>235</v>
      </c>
      <c r="V12" s="212">
        <f>SUM(V14:V15)</f>
        <v>225</v>
      </c>
      <c r="W12" s="1658">
        <v>182</v>
      </c>
      <c r="X12" s="1658"/>
      <c r="Y12" s="1752">
        <v>98</v>
      </c>
      <c r="Z12" s="1752"/>
      <c r="AA12" s="1752">
        <v>84</v>
      </c>
      <c r="AB12" s="1752"/>
      <c r="AC12" s="1658">
        <v>17937</v>
      </c>
      <c r="AD12" s="1658"/>
      <c r="AE12" s="1751">
        <v>8958</v>
      </c>
      <c r="AF12" s="1751"/>
      <c r="AG12" s="1751">
        <v>8979</v>
      </c>
      <c r="AH12" s="1753"/>
      <c r="AI12" s="214" t="s">
        <v>52</v>
      </c>
    </row>
    <row r="13" spans="1:35" s="7" customFormat="1" ht="6" customHeight="1">
      <c r="B13" s="18"/>
      <c r="C13" s="20"/>
      <c r="D13" s="205"/>
      <c r="E13" s="32"/>
      <c r="F13" s="32"/>
      <c r="G13" s="32"/>
      <c r="H13" s="32"/>
      <c r="I13" s="32"/>
      <c r="J13" s="32"/>
      <c r="K13" s="1748"/>
      <c r="L13" s="1748"/>
      <c r="M13" s="1750"/>
      <c r="N13" s="1750"/>
      <c r="O13" s="1750"/>
      <c r="P13" s="1748"/>
      <c r="Q13" s="1748"/>
      <c r="R13" s="32"/>
      <c r="S13" s="32"/>
      <c r="T13" s="32"/>
      <c r="U13" s="32"/>
      <c r="V13" s="32"/>
      <c r="W13" s="1748"/>
      <c r="X13" s="1748"/>
      <c r="Y13" s="1748"/>
      <c r="Z13" s="1748"/>
      <c r="AA13" s="1748"/>
      <c r="AB13" s="1748"/>
      <c r="AC13" s="1748"/>
      <c r="AD13" s="1748"/>
      <c r="AE13" s="1748"/>
      <c r="AF13" s="1748"/>
      <c r="AG13" s="1748"/>
      <c r="AH13" s="1749"/>
      <c r="AI13" s="24"/>
    </row>
    <row r="14" spans="1:35" s="7" customFormat="1" ht="11.45" customHeight="1">
      <c r="B14" s="29" t="s">
        <v>111</v>
      </c>
      <c r="C14" s="20"/>
      <c r="D14" s="205">
        <v>16</v>
      </c>
      <c r="E14" s="1748">
        <v>1228</v>
      </c>
      <c r="F14" s="1748"/>
      <c r="G14" s="1748">
        <v>770</v>
      </c>
      <c r="H14" s="1748"/>
      <c r="I14" s="1748">
        <v>458</v>
      </c>
      <c r="J14" s="1748"/>
      <c r="K14" s="1748">
        <v>972</v>
      </c>
      <c r="L14" s="1748"/>
      <c r="M14" s="1750"/>
      <c r="N14" s="1748">
        <v>630</v>
      </c>
      <c r="O14" s="1748"/>
      <c r="P14" s="1748">
        <v>342</v>
      </c>
      <c r="Q14" s="1748"/>
      <c r="R14" s="32"/>
      <c r="S14" s="32"/>
      <c r="T14" s="32">
        <v>256</v>
      </c>
      <c r="U14" s="32">
        <v>140</v>
      </c>
      <c r="V14" s="32">
        <v>116</v>
      </c>
      <c r="W14" s="1656">
        <v>123</v>
      </c>
      <c r="X14" s="1656"/>
      <c r="Y14" s="1656">
        <v>65</v>
      </c>
      <c r="Z14" s="1656"/>
      <c r="AA14" s="1656">
        <v>58</v>
      </c>
      <c r="AB14" s="1656"/>
      <c r="AC14" s="1748">
        <v>11915</v>
      </c>
      <c r="AD14" s="1748"/>
      <c r="AE14" s="1748">
        <v>5955</v>
      </c>
      <c r="AF14" s="1748"/>
      <c r="AG14" s="1748">
        <v>5960</v>
      </c>
      <c r="AH14" s="1748"/>
      <c r="AI14" s="215" t="s">
        <v>112</v>
      </c>
    </row>
    <row r="15" spans="1:35" s="7" customFormat="1" ht="11.45" customHeight="1">
      <c r="B15" s="29" t="s">
        <v>20</v>
      </c>
      <c r="C15" s="20"/>
      <c r="D15" s="205">
        <v>8</v>
      </c>
      <c r="E15" s="1748">
        <v>593</v>
      </c>
      <c r="F15" s="1748"/>
      <c r="G15" s="1748">
        <v>369</v>
      </c>
      <c r="H15" s="1748"/>
      <c r="I15" s="1748">
        <v>224</v>
      </c>
      <c r="J15" s="1748"/>
      <c r="K15" s="1748">
        <v>389</v>
      </c>
      <c r="L15" s="1748"/>
      <c r="M15" s="1750"/>
      <c r="N15" s="1748">
        <v>274</v>
      </c>
      <c r="O15" s="1748"/>
      <c r="P15" s="1748">
        <v>115</v>
      </c>
      <c r="Q15" s="1748"/>
      <c r="R15" s="32"/>
      <c r="S15" s="32"/>
      <c r="T15" s="32">
        <v>204</v>
      </c>
      <c r="U15" s="32">
        <v>95</v>
      </c>
      <c r="V15" s="32">
        <v>109</v>
      </c>
      <c r="W15" s="1656">
        <v>59</v>
      </c>
      <c r="X15" s="1656"/>
      <c r="Y15" s="1656">
        <v>33</v>
      </c>
      <c r="Z15" s="1656"/>
      <c r="AA15" s="1656">
        <v>26</v>
      </c>
      <c r="AB15" s="1656"/>
      <c r="AC15" s="1748">
        <v>6022</v>
      </c>
      <c r="AD15" s="1748"/>
      <c r="AE15" s="1748">
        <v>3003</v>
      </c>
      <c r="AF15" s="1748"/>
      <c r="AG15" s="1748">
        <v>3019</v>
      </c>
      <c r="AH15" s="1748"/>
      <c r="AI15" s="215" t="s">
        <v>21</v>
      </c>
    </row>
    <row r="16" spans="1:35" s="7" customFormat="1" ht="3.75" customHeight="1" thickBot="1">
      <c r="A16" s="8"/>
      <c r="B16" s="216"/>
      <c r="C16" s="217"/>
      <c r="D16" s="218"/>
      <c r="E16" s="218"/>
      <c r="F16" s="218"/>
      <c r="G16" s="218"/>
      <c r="H16" s="218"/>
      <c r="I16" s="218"/>
      <c r="J16" s="218"/>
      <c r="K16" s="218"/>
      <c r="L16" s="219"/>
      <c r="M16" s="219"/>
      <c r="N16" s="219"/>
      <c r="O16" s="218"/>
      <c r="P16" s="218"/>
      <c r="Q16" s="218"/>
      <c r="R16" s="18"/>
      <c r="S16" s="18"/>
      <c r="T16" s="218"/>
      <c r="U16" s="218"/>
      <c r="V16" s="218"/>
      <c r="W16" s="219"/>
      <c r="X16" s="219"/>
      <c r="Y16" s="218"/>
      <c r="Z16" s="218"/>
      <c r="AA16" s="218"/>
      <c r="AB16" s="218"/>
      <c r="AC16" s="220"/>
      <c r="AD16" s="220"/>
      <c r="AE16" s="221"/>
      <c r="AF16" s="221"/>
      <c r="AG16" s="221"/>
      <c r="AH16" s="221"/>
      <c r="AI16" s="222"/>
    </row>
    <row r="17" spans="1:35" s="7" customFormat="1" ht="13.5" customHeight="1">
      <c r="A17" s="1724" t="s">
        <v>0</v>
      </c>
      <c r="B17" s="1724"/>
      <c r="C17" s="1725"/>
      <c r="D17" s="1578" t="s">
        <v>113</v>
      </c>
      <c r="E17" s="1579"/>
      <c r="F17" s="1579"/>
      <c r="G17" s="1579"/>
      <c r="H17" s="1579"/>
      <c r="I17" s="1579"/>
      <c r="J17" s="1579"/>
      <c r="K17" s="1579"/>
      <c r="L17" s="1579"/>
      <c r="M17" s="1579"/>
      <c r="N17" s="1579"/>
      <c r="O17" s="1579"/>
      <c r="P17" s="1579"/>
      <c r="Q17" s="1580"/>
      <c r="R17" s="52"/>
      <c r="S17" s="46"/>
      <c r="T17" s="1579" t="s">
        <v>114</v>
      </c>
      <c r="U17" s="1579"/>
      <c r="V17" s="1579"/>
      <c r="W17" s="1579"/>
      <c r="X17" s="1579"/>
      <c r="Y17" s="1579"/>
      <c r="Z17" s="1579"/>
      <c r="AA17" s="1579"/>
      <c r="AB17" s="1579"/>
      <c r="AC17" s="1579"/>
      <c r="AD17" s="1579"/>
      <c r="AE17" s="1579"/>
      <c r="AF17" s="1579"/>
      <c r="AG17" s="1579"/>
      <c r="AH17" s="1580"/>
      <c r="AI17" s="1737" t="s">
        <v>0</v>
      </c>
    </row>
    <row r="18" spans="1:35" s="7" customFormat="1" ht="13.5" customHeight="1">
      <c r="A18" s="1726"/>
      <c r="B18" s="1726"/>
      <c r="C18" s="1727"/>
      <c r="D18" s="1582" t="s">
        <v>8</v>
      </c>
      <c r="E18" s="1585"/>
      <c r="F18" s="1585"/>
      <c r="G18" s="1583"/>
      <c r="H18" s="1582" t="s">
        <v>73</v>
      </c>
      <c r="I18" s="1585"/>
      <c r="J18" s="1585"/>
      <c r="K18" s="1583"/>
      <c r="L18" s="1582" t="s">
        <v>74</v>
      </c>
      <c r="M18" s="1585"/>
      <c r="N18" s="1583"/>
      <c r="O18" s="1582" t="s">
        <v>75</v>
      </c>
      <c r="P18" s="1585"/>
      <c r="Q18" s="1583"/>
      <c r="R18" s="46"/>
      <c r="S18" s="47"/>
      <c r="T18" s="1585" t="s">
        <v>8</v>
      </c>
      <c r="U18" s="1585"/>
      <c r="V18" s="1583"/>
      <c r="W18" s="1582" t="s">
        <v>73</v>
      </c>
      <c r="X18" s="1585"/>
      <c r="Y18" s="1583"/>
      <c r="Z18" s="1582" t="s">
        <v>74</v>
      </c>
      <c r="AA18" s="1585"/>
      <c r="AB18" s="1583"/>
      <c r="AC18" s="1582" t="s">
        <v>75</v>
      </c>
      <c r="AD18" s="1585"/>
      <c r="AE18" s="1583"/>
      <c r="AF18" s="1582" t="s">
        <v>76</v>
      </c>
      <c r="AG18" s="1734"/>
      <c r="AH18" s="1735"/>
      <c r="AI18" s="1737"/>
    </row>
    <row r="19" spans="1:35" s="7" customFormat="1" ht="13.5" customHeight="1">
      <c r="A19" s="1728"/>
      <c r="B19" s="1728"/>
      <c r="C19" s="1729"/>
      <c r="D19" s="51" t="s">
        <v>8</v>
      </c>
      <c r="E19" s="204" t="s">
        <v>16</v>
      </c>
      <c r="F19" s="1733" t="s">
        <v>17</v>
      </c>
      <c r="G19" s="1720"/>
      <c r="H19" s="1733" t="s">
        <v>16</v>
      </c>
      <c r="I19" s="1746"/>
      <c r="J19" s="1733" t="s">
        <v>17</v>
      </c>
      <c r="K19" s="1746"/>
      <c r="L19" s="204" t="s">
        <v>16</v>
      </c>
      <c r="M19" s="1733" t="s">
        <v>17</v>
      </c>
      <c r="N19" s="1720"/>
      <c r="O19" s="1733" t="s">
        <v>16</v>
      </c>
      <c r="P19" s="1754"/>
      <c r="Q19" s="186" t="s">
        <v>17</v>
      </c>
      <c r="R19" s="46"/>
      <c r="S19" s="47"/>
      <c r="T19" s="49" t="s">
        <v>8</v>
      </c>
      <c r="U19" s="187" t="s">
        <v>16</v>
      </c>
      <c r="V19" s="187" t="s">
        <v>17</v>
      </c>
      <c r="W19" s="187" t="s">
        <v>16</v>
      </c>
      <c r="X19" s="1733" t="s">
        <v>17</v>
      </c>
      <c r="Y19" s="1720"/>
      <c r="Z19" s="1582" t="s">
        <v>16</v>
      </c>
      <c r="AA19" s="1585"/>
      <c r="AB19" s="186" t="s">
        <v>17</v>
      </c>
      <c r="AC19" s="204" t="s">
        <v>16</v>
      </c>
      <c r="AD19" s="1582" t="s">
        <v>17</v>
      </c>
      <c r="AE19" s="1583"/>
      <c r="AF19" s="1733" t="s">
        <v>16</v>
      </c>
      <c r="AG19" s="1746"/>
      <c r="AH19" s="187" t="s">
        <v>17</v>
      </c>
      <c r="AI19" s="1738"/>
    </row>
    <row r="20" spans="1:35" s="164" customFormat="1" ht="11.1" customHeight="1">
      <c r="B20" s="125" t="s">
        <v>108</v>
      </c>
      <c r="C20" s="34"/>
      <c r="D20" s="205">
        <v>20610</v>
      </c>
      <c r="E20" s="32">
        <v>10052</v>
      </c>
      <c r="F20" s="1748">
        <v>10558</v>
      </c>
      <c r="G20" s="1748"/>
      <c r="H20" s="1748">
        <v>3420</v>
      </c>
      <c r="I20" s="1748"/>
      <c r="J20" s="1748">
        <v>3606</v>
      </c>
      <c r="K20" s="1748"/>
      <c r="L20" s="223">
        <v>3386</v>
      </c>
      <c r="M20" s="1755">
        <v>3505</v>
      </c>
      <c r="N20" s="1755"/>
      <c r="O20" s="1748">
        <v>3246</v>
      </c>
      <c r="P20" s="1748"/>
      <c r="Q20" s="32">
        <v>3447</v>
      </c>
      <c r="R20" s="32"/>
      <c r="S20" s="32"/>
      <c r="T20" s="32">
        <v>496</v>
      </c>
      <c r="U20" s="32">
        <v>359</v>
      </c>
      <c r="V20" s="32">
        <v>137</v>
      </c>
      <c r="W20" s="32">
        <v>123</v>
      </c>
      <c r="X20" s="1748">
        <v>48</v>
      </c>
      <c r="Y20" s="1748"/>
      <c r="Z20" s="1748">
        <v>95</v>
      </c>
      <c r="AA20" s="1748"/>
      <c r="AB20" s="32">
        <v>41</v>
      </c>
      <c r="AC20" s="32">
        <v>106</v>
      </c>
      <c r="AD20" s="1748">
        <v>34</v>
      </c>
      <c r="AE20" s="1748"/>
      <c r="AF20" s="1748">
        <v>35</v>
      </c>
      <c r="AG20" s="1748"/>
      <c r="AH20" s="206">
        <v>14</v>
      </c>
      <c r="AI20" s="129" t="s">
        <v>109</v>
      </c>
    </row>
    <row r="21" spans="1:35" s="164" customFormat="1" ht="11.1" customHeight="1">
      <c r="B21" s="125" t="s">
        <v>110</v>
      </c>
      <c r="C21" s="34"/>
      <c r="D21" s="205">
        <v>20382</v>
      </c>
      <c r="E21" s="32">
        <v>9982</v>
      </c>
      <c r="F21" s="1748">
        <v>10400</v>
      </c>
      <c r="G21" s="1748"/>
      <c r="H21" s="1748">
        <v>3428</v>
      </c>
      <c r="I21" s="1748"/>
      <c r="J21" s="1748">
        <v>3459</v>
      </c>
      <c r="K21" s="1748"/>
      <c r="L21" s="223">
        <v>3295</v>
      </c>
      <c r="M21" s="1755">
        <v>3524</v>
      </c>
      <c r="N21" s="1755"/>
      <c r="O21" s="1748">
        <v>3259</v>
      </c>
      <c r="P21" s="1748"/>
      <c r="Q21" s="32">
        <v>3417</v>
      </c>
      <c r="R21" s="32"/>
      <c r="S21" s="32"/>
      <c r="T21" s="32">
        <v>437</v>
      </c>
      <c r="U21" s="32">
        <v>316</v>
      </c>
      <c r="V21" s="32">
        <v>121</v>
      </c>
      <c r="W21" s="32">
        <v>120</v>
      </c>
      <c r="X21" s="1748">
        <v>43</v>
      </c>
      <c r="Y21" s="1748"/>
      <c r="Z21" s="1748">
        <v>82</v>
      </c>
      <c r="AA21" s="1748"/>
      <c r="AB21" s="32">
        <v>34</v>
      </c>
      <c r="AC21" s="32">
        <v>82</v>
      </c>
      <c r="AD21" s="1748">
        <v>33</v>
      </c>
      <c r="AE21" s="1748"/>
      <c r="AF21" s="1748">
        <v>32</v>
      </c>
      <c r="AG21" s="1748"/>
      <c r="AH21" s="206">
        <v>11</v>
      </c>
      <c r="AI21" s="129" t="s">
        <v>69</v>
      </c>
    </row>
    <row r="22" spans="1:35" s="164" customFormat="1" ht="11.1" customHeight="1">
      <c r="B22" s="125" t="s">
        <v>100</v>
      </c>
      <c r="C22" s="34"/>
      <c r="D22" s="205">
        <v>20337</v>
      </c>
      <c r="E22" s="32">
        <v>10027</v>
      </c>
      <c r="F22" s="1748">
        <v>10310</v>
      </c>
      <c r="G22" s="1748"/>
      <c r="H22" s="1748">
        <v>3384</v>
      </c>
      <c r="I22" s="1748"/>
      <c r="J22" s="1748">
        <v>3435</v>
      </c>
      <c r="K22" s="1748"/>
      <c r="L22" s="32">
        <v>3378</v>
      </c>
      <c r="M22" s="1748">
        <v>3405</v>
      </c>
      <c r="N22" s="1748"/>
      <c r="O22" s="1748">
        <v>3241</v>
      </c>
      <c r="P22" s="1748"/>
      <c r="Q22" s="32">
        <v>3459</v>
      </c>
      <c r="R22" s="32"/>
      <c r="S22" s="32"/>
      <c r="T22" s="32">
        <v>437</v>
      </c>
      <c r="U22" s="32">
        <v>317</v>
      </c>
      <c r="V22" s="32">
        <v>120</v>
      </c>
      <c r="W22" s="32">
        <v>111</v>
      </c>
      <c r="X22" s="1748">
        <v>45</v>
      </c>
      <c r="Y22" s="1748"/>
      <c r="Z22" s="1748">
        <v>101</v>
      </c>
      <c r="AA22" s="1748"/>
      <c r="AB22" s="32">
        <v>35</v>
      </c>
      <c r="AC22" s="32">
        <v>81</v>
      </c>
      <c r="AD22" s="1748">
        <v>29</v>
      </c>
      <c r="AE22" s="1748"/>
      <c r="AF22" s="1748">
        <v>24</v>
      </c>
      <c r="AG22" s="1748"/>
      <c r="AH22" s="206">
        <v>11</v>
      </c>
      <c r="AI22" s="129" t="s">
        <v>33</v>
      </c>
    </row>
    <row r="23" spans="1:35" s="164" customFormat="1" ht="11.1" customHeight="1">
      <c r="B23" s="125" t="s">
        <v>89</v>
      </c>
      <c r="C23" s="34"/>
      <c r="D23" s="205">
        <v>19226</v>
      </c>
      <c r="E23" s="32">
        <v>9402</v>
      </c>
      <c r="F23" s="1748">
        <v>9824</v>
      </c>
      <c r="G23" s="1748"/>
      <c r="H23" s="1748">
        <v>3101</v>
      </c>
      <c r="I23" s="1748"/>
      <c r="J23" s="1748">
        <v>3244</v>
      </c>
      <c r="K23" s="1748"/>
      <c r="L23" s="32">
        <v>3142</v>
      </c>
      <c r="M23" s="1748">
        <v>3307</v>
      </c>
      <c r="N23" s="1748"/>
      <c r="O23" s="1748">
        <v>3159</v>
      </c>
      <c r="P23" s="1748"/>
      <c r="Q23" s="32">
        <v>3273</v>
      </c>
      <c r="R23" s="32"/>
      <c r="S23" s="32"/>
      <c r="T23" s="32">
        <v>413</v>
      </c>
      <c r="U23" s="32">
        <v>301</v>
      </c>
      <c r="V23" s="32">
        <v>112</v>
      </c>
      <c r="W23" s="32">
        <v>76</v>
      </c>
      <c r="X23" s="1748">
        <v>32</v>
      </c>
      <c r="Y23" s="1748"/>
      <c r="Z23" s="1748">
        <v>93</v>
      </c>
      <c r="AA23" s="1748"/>
      <c r="AB23" s="32">
        <v>43</v>
      </c>
      <c r="AC23" s="32">
        <v>108</v>
      </c>
      <c r="AD23" s="1748">
        <v>27</v>
      </c>
      <c r="AE23" s="1748"/>
      <c r="AF23" s="1748">
        <v>24</v>
      </c>
      <c r="AG23" s="1748"/>
      <c r="AH23" s="206">
        <v>10</v>
      </c>
      <c r="AI23" s="129" t="s">
        <v>35</v>
      </c>
    </row>
    <row r="24" spans="1:35" s="207" customFormat="1" ht="11.1" customHeight="1">
      <c r="B24" s="125" t="s">
        <v>90</v>
      </c>
      <c r="C24" s="208"/>
      <c r="D24" s="205">
        <v>18525</v>
      </c>
      <c r="E24" s="32">
        <v>9135</v>
      </c>
      <c r="F24" s="1748">
        <v>9390</v>
      </c>
      <c r="G24" s="1748"/>
      <c r="H24" s="1748">
        <v>3104</v>
      </c>
      <c r="I24" s="1748"/>
      <c r="J24" s="1748">
        <v>3009</v>
      </c>
      <c r="K24" s="1748"/>
      <c r="L24" s="32">
        <v>2970</v>
      </c>
      <c r="M24" s="1748">
        <v>3153</v>
      </c>
      <c r="N24" s="1748"/>
      <c r="O24" s="1748">
        <v>3061</v>
      </c>
      <c r="P24" s="1748"/>
      <c r="Q24" s="32">
        <v>3228</v>
      </c>
      <c r="R24" s="32"/>
      <c r="S24" s="32"/>
      <c r="T24" s="32">
        <v>326</v>
      </c>
      <c r="U24" s="32">
        <v>225</v>
      </c>
      <c r="V24" s="32">
        <v>101</v>
      </c>
      <c r="W24" s="32">
        <v>46</v>
      </c>
      <c r="X24" s="1748">
        <v>22</v>
      </c>
      <c r="Y24" s="1748"/>
      <c r="Z24" s="1748">
        <v>66</v>
      </c>
      <c r="AA24" s="1748"/>
      <c r="AB24" s="32">
        <v>35</v>
      </c>
      <c r="AC24" s="32">
        <v>81</v>
      </c>
      <c r="AD24" s="1748">
        <v>32</v>
      </c>
      <c r="AE24" s="1748"/>
      <c r="AF24" s="1748">
        <v>32</v>
      </c>
      <c r="AG24" s="1748"/>
      <c r="AH24" s="206">
        <v>12</v>
      </c>
      <c r="AI24" s="129" t="s">
        <v>70</v>
      </c>
    </row>
    <row r="25" spans="1:35" s="224" customFormat="1" ht="11.1" customHeight="1">
      <c r="B25" s="209" t="s">
        <v>91</v>
      </c>
      <c r="C25" s="225"/>
      <c r="D25" s="211">
        <v>17654</v>
      </c>
      <c r="E25" s="212">
        <v>8764</v>
      </c>
      <c r="F25" s="1751">
        <v>8890</v>
      </c>
      <c r="G25" s="1751"/>
      <c r="H25" s="1751">
        <v>2928</v>
      </c>
      <c r="I25" s="1751"/>
      <c r="J25" s="1751">
        <v>2955</v>
      </c>
      <c r="K25" s="1751"/>
      <c r="L25" s="212">
        <v>2974</v>
      </c>
      <c r="M25" s="1751">
        <v>2902</v>
      </c>
      <c r="N25" s="1751"/>
      <c r="O25" s="1751">
        <v>2862</v>
      </c>
      <c r="P25" s="1751"/>
      <c r="Q25" s="212">
        <v>3033</v>
      </c>
      <c r="R25" s="212"/>
      <c r="S25" s="212"/>
      <c r="T25" s="212">
        <v>283</v>
      </c>
      <c r="U25" s="212">
        <v>194</v>
      </c>
      <c r="V25" s="212">
        <v>89</v>
      </c>
      <c r="W25" s="212">
        <v>54</v>
      </c>
      <c r="X25" s="1751">
        <v>21</v>
      </c>
      <c r="Y25" s="1751"/>
      <c r="Z25" s="1751">
        <v>47</v>
      </c>
      <c r="AA25" s="1751"/>
      <c r="AB25" s="212">
        <v>19</v>
      </c>
      <c r="AC25" s="212">
        <v>64</v>
      </c>
      <c r="AD25" s="1751">
        <v>35</v>
      </c>
      <c r="AE25" s="1751"/>
      <c r="AF25" s="1751">
        <v>29</v>
      </c>
      <c r="AG25" s="1751"/>
      <c r="AH25" s="213">
        <v>14</v>
      </c>
      <c r="AI25" s="137" t="s">
        <v>52</v>
      </c>
    </row>
    <row r="26" spans="1:35" s="164" customFormat="1" ht="6" customHeight="1">
      <c r="B26" s="126"/>
      <c r="C26" s="226"/>
      <c r="D26" s="205"/>
      <c r="E26" s="32"/>
      <c r="F26" s="32"/>
      <c r="G26" s="32"/>
      <c r="H26" s="32"/>
      <c r="I26" s="32"/>
      <c r="J26" s="32"/>
      <c r="K26" s="32"/>
      <c r="L26" s="32"/>
      <c r="M26" s="11"/>
      <c r="N26" s="11"/>
      <c r="O26" s="11"/>
      <c r="P26" s="32"/>
      <c r="Q26" s="32"/>
      <c r="R26" s="32"/>
      <c r="S26" s="32"/>
      <c r="T26" s="32"/>
      <c r="U26" s="32"/>
      <c r="V26" s="32"/>
      <c r="W26" s="32"/>
      <c r="X26" s="32"/>
      <c r="Y26" s="32"/>
      <c r="Z26" s="32"/>
      <c r="AA26" s="32"/>
      <c r="AB26" s="32"/>
      <c r="AC26" s="32"/>
      <c r="AD26" s="32"/>
      <c r="AE26" s="32"/>
      <c r="AF26" s="32"/>
      <c r="AG26" s="32"/>
      <c r="AH26" s="206"/>
      <c r="AI26" s="129"/>
    </row>
    <row r="27" spans="1:35" s="7" customFormat="1" ht="11.45" customHeight="1">
      <c r="B27" s="227" t="s">
        <v>111</v>
      </c>
      <c r="C27" s="20"/>
      <c r="D27" s="205">
        <v>11632</v>
      </c>
      <c r="E27" s="32">
        <v>5761</v>
      </c>
      <c r="F27" s="1748">
        <v>5871</v>
      </c>
      <c r="G27" s="1748"/>
      <c r="H27" s="1748">
        <v>1922</v>
      </c>
      <c r="I27" s="1748"/>
      <c r="J27" s="1748">
        <v>1926</v>
      </c>
      <c r="K27" s="1748"/>
      <c r="L27" s="32">
        <v>1916</v>
      </c>
      <c r="M27" s="1755">
        <v>1856</v>
      </c>
      <c r="N27" s="1755"/>
      <c r="O27" s="1748">
        <v>1923</v>
      </c>
      <c r="P27" s="1748"/>
      <c r="Q27" s="32">
        <v>2089</v>
      </c>
      <c r="R27" s="32"/>
      <c r="S27" s="32"/>
      <c r="T27" s="32">
        <v>283</v>
      </c>
      <c r="U27" s="32">
        <v>194</v>
      </c>
      <c r="V27" s="32">
        <v>89</v>
      </c>
      <c r="W27" s="32">
        <v>54</v>
      </c>
      <c r="X27" s="1748">
        <v>21</v>
      </c>
      <c r="Y27" s="1748"/>
      <c r="Z27" s="1748">
        <v>47</v>
      </c>
      <c r="AA27" s="1748"/>
      <c r="AB27" s="32">
        <v>19</v>
      </c>
      <c r="AC27" s="32">
        <v>64</v>
      </c>
      <c r="AD27" s="1748">
        <v>35</v>
      </c>
      <c r="AE27" s="1748"/>
      <c r="AF27" s="1748">
        <v>29</v>
      </c>
      <c r="AG27" s="1748"/>
      <c r="AH27" s="206">
        <v>14</v>
      </c>
      <c r="AI27" s="24" t="s">
        <v>112</v>
      </c>
    </row>
    <row r="28" spans="1:35" s="7" customFormat="1" ht="11.45" customHeight="1">
      <c r="B28" s="29" t="s">
        <v>20</v>
      </c>
      <c r="C28" s="20"/>
      <c r="D28" s="205">
        <f>D25-D27</f>
        <v>6022</v>
      </c>
      <c r="E28" s="32">
        <f>E25-E27</f>
        <v>3003</v>
      </c>
      <c r="F28" s="1748">
        <f>F25-F27</f>
        <v>3019</v>
      </c>
      <c r="G28" s="1756"/>
      <c r="H28" s="1748">
        <f>H25-H27</f>
        <v>1006</v>
      </c>
      <c r="I28" s="1748"/>
      <c r="J28" s="1748">
        <f>J25-J27</f>
        <v>1029</v>
      </c>
      <c r="K28" s="1748"/>
      <c r="L28" s="32">
        <f>L25-L27</f>
        <v>1058</v>
      </c>
      <c r="M28" s="1755">
        <f>M25-M27</f>
        <v>1046</v>
      </c>
      <c r="N28" s="1755"/>
      <c r="O28" s="1748">
        <f>O25-O27</f>
        <v>939</v>
      </c>
      <c r="P28" s="1748"/>
      <c r="Q28" s="32">
        <f>Q25-Q27</f>
        <v>944</v>
      </c>
      <c r="R28" s="32"/>
      <c r="S28" s="32"/>
      <c r="T28" s="32">
        <v>0</v>
      </c>
      <c r="U28" s="32">
        <v>0</v>
      </c>
      <c r="V28" s="32">
        <v>0</v>
      </c>
      <c r="W28" s="32">
        <v>0</v>
      </c>
      <c r="X28" s="1748">
        <v>0</v>
      </c>
      <c r="Y28" s="1748"/>
      <c r="Z28" s="1748">
        <v>0</v>
      </c>
      <c r="AA28" s="1748"/>
      <c r="AB28" s="32">
        <v>0</v>
      </c>
      <c r="AC28" s="32">
        <v>0</v>
      </c>
      <c r="AD28" s="1748">
        <v>0</v>
      </c>
      <c r="AE28" s="1748"/>
      <c r="AF28" s="1748">
        <v>0</v>
      </c>
      <c r="AG28" s="1748"/>
      <c r="AH28" s="206">
        <v>0</v>
      </c>
      <c r="AI28" s="24" t="s">
        <v>115</v>
      </c>
    </row>
    <row r="29" spans="1:35" ht="3.75" customHeight="1" thickBot="1">
      <c r="A29" s="12"/>
      <c r="B29" s="228"/>
      <c r="C29" s="229"/>
      <c r="D29" s="228"/>
      <c r="E29" s="228"/>
      <c r="F29" s="228"/>
      <c r="G29" s="228"/>
      <c r="H29" s="228"/>
      <c r="I29" s="228"/>
      <c r="J29" s="228"/>
      <c r="K29" s="228"/>
      <c r="L29" s="228"/>
      <c r="M29" s="228"/>
      <c r="N29" s="228"/>
      <c r="O29" s="228"/>
      <c r="P29" s="228"/>
      <c r="Q29" s="228"/>
      <c r="R29" s="230"/>
      <c r="S29" s="230"/>
      <c r="T29" s="228"/>
      <c r="U29" s="228"/>
      <c r="V29" s="228"/>
      <c r="W29" s="228"/>
      <c r="X29" s="228"/>
      <c r="Y29" s="228"/>
      <c r="Z29" s="228"/>
      <c r="AA29" s="228"/>
      <c r="AB29" s="228"/>
      <c r="AC29" s="228"/>
      <c r="AD29" s="228"/>
      <c r="AE29" s="228"/>
      <c r="AF29" s="228"/>
      <c r="AG29" s="228"/>
      <c r="AH29" s="228"/>
      <c r="AI29" s="231"/>
    </row>
    <row r="30" spans="1:35" ht="12">
      <c r="A30" s="1" t="s">
        <v>22</v>
      </c>
      <c r="B30" s="198"/>
      <c r="C30" s="198"/>
      <c r="O30" s="198"/>
      <c r="R30" s="13"/>
      <c r="S30" s="13"/>
    </row>
    <row r="31" spans="1:35" ht="12">
      <c r="F31" s="7"/>
      <c r="G31" s="232"/>
      <c r="H31" s="232"/>
    </row>
    <row r="32" spans="1:35" ht="11.25" customHeight="1">
      <c r="C32" s="198"/>
      <c r="D32" s="198"/>
      <c r="P32" s="198"/>
      <c r="S32" s="13"/>
      <c r="T32" s="13"/>
    </row>
    <row r="33" ht="11.25" customHeight="1"/>
    <row r="34" ht="11.25" customHeight="1"/>
    <row r="46" ht="11.25" customHeight="1"/>
    <row r="47" ht="11.25" customHeight="1"/>
  </sheetData>
  <mergeCells count="221">
    <mergeCell ref="Z28:AA28"/>
    <mergeCell ref="AD28:AE28"/>
    <mergeCell ref="AF28:AG28"/>
    <mergeCell ref="F28:G28"/>
    <mergeCell ref="H28:I28"/>
    <mergeCell ref="J28:K28"/>
    <mergeCell ref="M28:N28"/>
    <mergeCell ref="O28:P28"/>
    <mergeCell ref="X28:Y28"/>
    <mergeCell ref="F27:G27"/>
    <mergeCell ref="H27:I27"/>
    <mergeCell ref="J27:K27"/>
    <mergeCell ref="M27:N27"/>
    <mergeCell ref="O27:P27"/>
    <mergeCell ref="X27:Y27"/>
    <mergeCell ref="Z27:AA27"/>
    <mergeCell ref="AD27:AE27"/>
    <mergeCell ref="AF27:AG27"/>
    <mergeCell ref="F25:G25"/>
    <mergeCell ref="H25:I25"/>
    <mergeCell ref="J25:K25"/>
    <mergeCell ref="M25:N25"/>
    <mergeCell ref="O25:P25"/>
    <mergeCell ref="X25:Y25"/>
    <mergeCell ref="Z25:AA25"/>
    <mergeCell ref="AD25:AE25"/>
    <mergeCell ref="AF25:AG25"/>
    <mergeCell ref="F24:G24"/>
    <mergeCell ref="H24:I24"/>
    <mergeCell ref="J24:K24"/>
    <mergeCell ref="M24:N24"/>
    <mergeCell ref="O24:P24"/>
    <mergeCell ref="X24:Y24"/>
    <mergeCell ref="Z24:AA24"/>
    <mergeCell ref="AD24:AE24"/>
    <mergeCell ref="AF24:AG24"/>
    <mergeCell ref="F23:G23"/>
    <mergeCell ref="H23:I23"/>
    <mergeCell ref="J23:K23"/>
    <mergeCell ref="M23:N23"/>
    <mergeCell ref="O23:P23"/>
    <mergeCell ref="X23:Y23"/>
    <mergeCell ref="Z23:AA23"/>
    <mergeCell ref="AD23:AE23"/>
    <mergeCell ref="AF23:AG23"/>
    <mergeCell ref="F22:G22"/>
    <mergeCell ref="H22:I22"/>
    <mergeCell ref="J22:K22"/>
    <mergeCell ref="M22:N22"/>
    <mergeCell ref="O22:P22"/>
    <mergeCell ref="X22:Y22"/>
    <mergeCell ref="Z22:AA22"/>
    <mergeCell ref="AD22:AE22"/>
    <mergeCell ref="AF22:AG22"/>
    <mergeCell ref="F21:G21"/>
    <mergeCell ref="H21:I21"/>
    <mergeCell ref="J21:K21"/>
    <mergeCell ref="M21:N21"/>
    <mergeCell ref="O21:P21"/>
    <mergeCell ref="X21:Y21"/>
    <mergeCell ref="Z21:AA21"/>
    <mergeCell ref="AD21:AE21"/>
    <mergeCell ref="AF21:AG21"/>
    <mergeCell ref="F20:G20"/>
    <mergeCell ref="H20:I20"/>
    <mergeCell ref="J20:K20"/>
    <mergeCell ref="M20:N20"/>
    <mergeCell ref="O20:P20"/>
    <mergeCell ref="X20:Y20"/>
    <mergeCell ref="Z20:AA20"/>
    <mergeCell ref="AD20:AE20"/>
    <mergeCell ref="AF20:AG20"/>
    <mergeCell ref="A17:C19"/>
    <mergeCell ref="D17:Q17"/>
    <mergeCell ref="T17:AH17"/>
    <mergeCell ref="AI17:AI19"/>
    <mergeCell ref="D18:G18"/>
    <mergeCell ref="H18:K18"/>
    <mergeCell ref="L18:N18"/>
    <mergeCell ref="O18:Q18"/>
    <mergeCell ref="T18:V18"/>
    <mergeCell ref="W18:Y18"/>
    <mergeCell ref="Z18:AB18"/>
    <mergeCell ref="AC18:AE18"/>
    <mergeCell ref="AF18:AH18"/>
    <mergeCell ref="F19:G19"/>
    <mergeCell ref="H19:I19"/>
    <mergeCell ref="J19:K19"/>
    <mergeCell ref="M19:N19"/>
    <mergeCell ref="O19:P19"/>
    <mergeCell ref="X19:Y19"/>
    <mergeCell ref="Z19:AA19"/>
    <mergeCell ref="AD19:AE19"/>
    <mergeCell ref="AF19:AG19"/>
    <mergeCell ref="AC14:AD14"/>
    <mergeCell ref="AE14:AF14"/>
    <mergeCell ref="AG14:AH14"/>
    <mergeCell ref="E15:F15"/>
    <mergeCell ref="G15:H15"/>
    <mergeCell ref="I15:J15"/>
    <mergeCell ref="K15:M15"/>
    <mergeCell ref="N15:O15"/>
    <mergeCell ref="P15:Q15"/>
    <mergeCell ref="W15:X15"/>
    <mergeCell ref="Y15:Z15"/>
    <mergeCell ref="AA15:AB15"/>
    <mergeCell ref="AC15:AD15"/>
    <mergeCell ref="AE15:AF15"/>
    <mergeCell ref="AG15:AH15"/>
    <mergeCell ref="E14:F14"/>
    <mergeCell ref="G14:H14"/>
    <mergeCell ref="I14:J14"/>
    <mergeCell ref="K14:M14"/>
    <mergeCell ref="N14:O14"/>
    <mergeCell ref="P14:Q14"/>
    <mergeCell ref="W14:X14"/>
    <mergeCell ref="Y14:Z14"/>
    <mergeCell ref="AA14:AB14"/>
    <mergeCell ref="K13:M13"/>
    <mergeCell ref="N13:O13"/>
    <mergeCell ref="P13:Q13"/>
    <mergeCell ref="W13:X13"/>
    <mergeCell ref="Y13:Z13"/>
    <mergeCell ref="AA13:AB13"/>
    <mergeCell ref="AC13:AD13"/>
    <mergeCell ref="AE13:AF13"/>
    <mergeCell ref="AG13:AH13"/>
    <mergeCell ref="AC11:AD11"/>
    <mergeCell ref="AE11:AF11"/>
    <mergeCell ref="AG11:AH11"/>
    <mergeCell ref="E12:F12"/>
    <mergeCell ref="G12:H12"/>
    <mergeCell ref="I12:J12"/>
    <mergeCell ref="K12:M12"/>
    <mergeCell ref="N12:O12"/>
    <mergeCell ref="P12:Q12"/>
    <mergeCell ref="W12:X12"/>
    <mergeCell ref="Y12:Z12"/>
    <mergeCell ref="AA12:AB12"/>
    <mergeCell ref="AC12:AD12"/>
    <mergeCell ref="AE12:AF12"/>
    <mergeCell ref="AG12:AH12"/>
    <mergeCell ref="E11:F11"/>
    <mergeCell ref="G11:H11"/>
    <mergeCell ref="I11:J11"/>
    <mergeCell ref="K11:M11"/>
    <mergeCell ref="N11:O11"/>
    <mergeCell ref="P11:Q11"/>
    <mergeCell ref="W11:X11"/>
    <mergeCell ref="Y11:Z11"/>
    <mergeCell ref="AA11:AB11"/>
    <mergeCell ref="AC9:AD9"/>
    <mergeCell ref="AE9:AF9"/>
    <mergeCell ref="AG9:AH9"/>
    <mergeCell ref="E10:F10"/>
    <mergeCell ref="G10:H10"/>
    <mergeCell ref="I10:J10"/>
    <mergeCell ref="K10:M10"/>
    <mergeCell ref="N10:O10"/>
    <mergeCell ref="P10:Q10"/>
    <mergeCell ref="W10:X10"/>
    <mergeCell ref="Y10:Z10"/>
    <mergeCell ref="AA10:AB10"/>
    <mergeCell ref="AC10:AD10"/>
    <mergeCell ref="AE10:AF10"/>
    <mergeCell ref="AG10:AH10"/>
    <mergeCell ref="E9:F9"/>
    <mergeCell ref="G9:H9"/>
    <mergeCell ref="I9:J9"/>
    <mergeCell ref="K9:M9"/>
    <mergeCell ref="N9:O9"/>
    <mergeCell ref="P9:Q9"/>
    <mergeCell ref="W9:X9"/>
    <mergeCell ref="Y9:Z9"/>
    <mergeCell ref="AA9:AB9"/>
    <mergeCell ref="AC7:AD7"/>
    <mergeCell ref="AE7:AF7"/>
    <mergeCell ref="AG7:AH7"/>
    <mergeCell ref="E8:F8"/>
    <mergeCell ref="G8:H8"/>
    <mergeCell ref="I8:J8"/>
    <mergeCell ref="K8:M8"/>
    <mergeCell ref="N8:O8"/>
    <mergeCell ref="P8:Q8"/>
    <mergeCell ref="W8:X8"/>
    <mergeCell ref="Y8:Z8"/>
    <mergeCell ref="AA8:AB8"/>
    <mergeCell ref="AC8:AD8"/>
    <mergeCell ref="AE8:AF8"/>
    <mergeCell ref="AG8:AH8"/>
    <mergeCell ref="E7:F7"/>
    <mergeCell ref="G7:H7"/>
    <mergeCell ref="I7:J7"/>
    <mergeCell ref="K7:M7"/>
    <mergeCell ref="N7:O7"/>
    <mergeCell ref="P7:Q7"/>
    <mergeCell ref="W7:X7"/>
    <mergeCell ref="Y7:Z7"/>
    <mergeCell ref="AA7:AB7"/>
    <mergeCell ref="AI4:AI6"/>
    <mergeCell ref="E5:J5"/>
    <mergeCell ref="K5:Q5"/>
    <mergeCell ref="T5:V5"/>
    <mergeCell ref="W5:X6"/>
    <mergeCell ref="Y5:Z6"/>
    <mergeCell ref="AA5:AB6"/>
    <mergeCell ref="AC5:AD6"/>
    <mergeCell ref="AE5:AF6"/>
    <mergeCell ref="AG5:AH6"/>
    <mergeCell ref="N6:O6"/>
    <mergeCell ref="P6:Q6"/>
    <mergeCell ref="A4:C6"/>
    <mergeCell ref="D4:D6"/>
    <mergeCell ref="E4:Q4"/>
    <mergeCell ref="T4:V4"/>
    <mergeCell ref="W4:AB4"/>
    <mergeCell ref="AC4:AH4"/>
    <mergeCell ref="E6:F6"/>
    <mergeCell ref="G6:H6"/>
    <mergeCell ref="I6:J6"/>
    <mergeCell ref="K6:M6"/>
  </mergeCells>
  <phoneticPr fontId="20"/>
  <printOptions horizontalCentered="1"/>
  <pageMargins left="0.39370078740157483" right="0.39370078740157483" top="0.98425196850393704" bottom="0.98425196850393704" header="0.51181102362204722" footer="0.51181102362204722"/>
  <pageSetup paperSize="9" orientation="portrait" horizontalDpi="4294967293" verticalDpi="300" r:id="rId1"/>
  <headerFooter alignWithMargins="0"/>
  <colBreaks count="1" manualBreakCount="1">
    <brk id="18" max="1048575" man="1"/>
  </colBreaks>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5"/>
  <sheetViews>
    <sheetView zoomScaleNormal="100" zoomScaleSheetLayoutView="100" workbookViewId="0"/>
  </sheetViews>
  <sheetFormatPr defaultRowHeight="13.5"/>
  <cols>
    <col min="1" max="1" width="3.6640625" style="1236" customWidth="1"/>
    <col min="2" max="2" width="17.5" style="1236" customWidth="1"/>
    <col min="3" max="3" width="0.5" style="1236" customWidth="1"/>
    <col min="4" max="4" width="40.83203125" style="1236" customWidth="1"/>
    <col min="5" max="5" width="8.1640625" style="1236" customWidth="1"/>
    <col min="6" max="6" width="40" style="1236" customWidth="1"/>
    <col min="7" max="7" width="8.1640625" style="1236" customWidth="1"/>
    <col min="8" max="11" width="18.83203125" style="1236" customWidth="1"/>
    <col min="12" max="16384" width="9.33203125" style="1236"/>
  </cols>
  <sheetData>
    <row r="1" spans="1:11" ht="18" customHeight="1">
      <c r="A1" s="568" t="s">
        <v>1068</v>
      </c>
      <c r="B1" s="571"/>
      <c r="C1" s="571"/>
      <c r="D1" s="571"/>
      <c r="E1" s="571"/>
      <c r="F1" s="571"/>
      <c r="G1" s="571"/>
      <c r="H1" s="571"/>
      <c r="I1" s="571"/>
      <c r="J1" s="571"/>
      <c r="K1" s="571"/>
    </row>
    <row r="2" spans="1:11" ht="11.1" customHeight="1" thickBot="1">
      <c r="A2" s="572"/>
      <c r="B2" s="571"/>
      <c r="C2" s="571"/>
      <c r="D2" s="571"/>
      <c r="E2" s="571"/>
      <c r="F2" s="571"/>
      <c r="G2" s="571"/>
      <c r="H2" s="571"/>
      <c r="I2" s="571"/>
      <c r="J2" s="571"/>
      <c r="K2" s="571"/>
    </row>
    <row r="3" spans="1:11" s="614" customFormat="1" ht="13.5" customHeight="1">
      <c r="A3" s="1874" t="s">
        <v>565</v>
      </c>
      <c r="B3" s="1874"/>
      <c r="C3" s="1875"/>
      <c r="D3" s="1865" t="s">
        <v>1069</v>
      </c>
      <c r="E3" s="1863"/>
      <c r="F3" s="2371"/>
      <c r="G3" s="2371"/>
    </row>
    <row r="4" spans="1:11" s="614" customFormat="1" ht="18" customHeight="1">
      <c r="A4" s="1878"/>
      <c r="B4" s="1878"/>
      <c r="C4" s="1879"/>
      <c r="D4" s="1866"/>
      <c r="E4" s="1864"/>
      <c r="F4" s="2099" t="s">
        <v>1070</v>
      </c>
      <c r="G4" s="2372"/>
    </row>
    <row r="5" spans="1:11" s="614" customFormat="1" ht="3" customHeight="1">
      <c r="A5" s="1494"/>
      <c r="B5" s="1494"/>
      <c r="C5" s="615"/>
      <c r="D5" s="876"/>
      <c r="E5" s="880"/>
      <c r="F5" s="880"/>
      <c r="G5" s="1495"/>
    </row>
    <row r="6" spans="1:11" s="576" customFormat="1" ht="15.75" customHeight="1">
      <c r="A6" s="2347" t="s">
        <v>647</v>
      </c>
      <c r="B6" s="2347"/>
      <c r="C6" s="1140"/>
      <c r="D6" s="1496">
        <v>246816</v>
      </c>
      <c r="E6" s="1303"/>
      <c r="F6" s="1497">
        <v>108507</v>
      </c>
      <c r="G6" s="1498"/>
    </row>
    <row r="7" spans="1:11" s="576" customFormat="1" ht="15.75" customHeight="1">
      <c r="A7" s="2347" t="s">
        <v>748</v>
      </c>
      <c r="B7" s="2347"/>
      <c r="C7" s="1140"/>
      <c r="D7" s="1496">
        <v>251748</v>
      </c>
      <c r="E7" s="1303"/>
      <c r="F7" s="1497">
        <v>112743</v>
      </c>
      <c r="G7" s="1498"/>
    </row>
    <row r="8" spans="1:11" s="576" customFormat="1" ht="18.75" customHeight="1">
      <c r="A8" s="2347" t="s">
        <v>1071</v>
      </c>
      <c r="B8" s="2347"/>
      <c r="C8" s="1140"/>
      <c r="D8" s="1499">
        <v>255329</v>
      </c>
      <c r="E8" s="1500"/>
      <c r="F8" s="1501">
        <v>116458</v>
      </c>
      <c r="G8" s="1498"/>
    </row>
    <row r="9" spans="1:11" s="576" customFormat="1" ht="18.75" customHeight="1">
      <c r="A9" s="2347" t="s">
        <v>845</v>
      </c>
      <c r="B9" s="2347"/>
      <c r="C9" s="1156"/>
      <c r="D9" s="1499">
        <v>252346</v>
      </c>
      <c r="E9" s="1500"/>
      <c r="F9" s="1501">
        <v>115489</v>
      </c>
      <c r="G9" s="1502"/>
    </row>
    <row r="10" spans="1:11" s="576" customFormat="1" ht="18.75" customHeight="1">
      <c r="A10" s="2370" t="s">
        <v>1072</v>
      </c>
      <c r="B10" s="2370"/>
      <c r="C10" s="1156"/>
      <c r="D10" s="1503">
        <v>250856</v>
      </c>
      <c r="E10" s="1504"/>
      <c r="F10" s="1505">
        <v>114973</v>
      </c>
      <c r="G10" s="1502"/>
    </row>
    <row r="11" spans="1:11" s="576" customFormat="1" ht="3" customHeight="1" thickBot="1">
      <c r="A11" s="1506"/>
      <c r="B11" s="1507"/>
      <c r="C11" s="1507"/>
      <c r="D11" s="920"/>
      <c r="E11" s="646"/>
      <c r="F11" s="646"/>
      <c r="G11" s="646"/>
    </row>
    <row r="12" spans="1:11" s="576" customFormat="1" ht="13.5" customHeight="1">
      <c r="A12" s="576" t="s">
        <v>1073</v>
      </c>
    </row>
    <row r="13" spans="1:11">
      <c r="A13" s="572"/>
      <c r="B13" s="571"/>
      <c r="C13" s="571"/>
      <c r="D13" s="571"/>
      <c r="E13" s="571"/>
      <c r="F13" s="571"/>
      <c r="G13" s="571"/>
      <c r="H13" s="571"/>
      <c r="I13" s="571"/>
      <c r="J13" s="571"/>
      <c r="K13" s="571"/>
    </row>
    <row r="14" spans="1:11">
      <c r="A14" s="572"/>
      <c r="B14" s="571"/>
      <c r="C14" s="571"/>
      <c r="D14" s="571"/>
      <c r="E14" s="571"/>
      <c r="F14" s="571"/>
      <c r="G14" s="571"/>
      <c r="H14" s="571"/>
      <c r="I14" s="571"/>
      <c r="J14" s="571"/>
      <c r="K14" s="571"/>
    </row>
    <row r="15" spans="1:11">
      <c r="A15" s="572"/>
      <c r="B15" s="571"/>
      <c r="C15" s="571"/>
      <c r="D15" s="571"/>
      <c r="E15" s="571"/>
      <c r="F15" s="571"/>
      <c r="G15" s="571"/>
      <c r="H15" s="571"/>
      <c r="I15" s="571"/>
      <c r="J15" s="571"/>
      <c r="K15" s="571"/>
    </row>
  </sheetData>
  <mergeCells count="9">
    <mergeCell ref="A9:B9"/>
    <mergeCell ref="A10:B10"/>
    <mergeCell ref="A3:C4"/>
    <mergeCell ref="D3:E4"/>
    <mergeCell ref="F3:G3"/>
    <mergeCell ref="F4:G4"/>
    <mergeCell ref="A6:B6"/>
    <mergeCell ref="A7:B7"/>
    <mergeCell ref="A8:B8"/>
  </mergeCells>
  <phoneticPr fontId="20"/>
  <conditionalFormatting sqref="D8 F8">
    <cfRule type="containsBlanks" dxfId="7" priority="5" stopIfTrue="1">
      <formula>LEN(TRIM(D8))=0</formula>
    </cfRule>
    <cfRule type="containsBlanks" dxfId="6" priority="6" stopIfTrue="1">
      <formula>LEN(TRIM(D8))=0</formula>
    </cfRule>
  </conditionalFormatting>
  <conditionalFormatting sqref="D10 F10">
    <cfRule type="containsBlanks" dxfId="5" priority="3" stopIfTrue="1">
      <formula>LEN(TRIM(D10))=0</formula>
    </cfRule>
    <cfRule type="containsBlanks" dxfId="4" priority="4" stopIfTrue="1">
      <formula>LEN(TRIM(D10))=0</formula>
    </cfRule>
  </conditionalFormatting>
  <conditionalFormatting sqref="D9 F9">
    <cfRule type="containsBlanks" dxfId="3" priority="1" stopIfTrue="1">
      <formula>LEN(TRIM(D9))=0</formula>
    </cfRule>
    <cfRule type="containsBlanks" dxfId="2" priority="2" stopIfTrue="1">
      <formula>LEN(TRIM(D9))=0</formula>
    </cfRule>
  </conditionalFormatting>
  <printOptions horizontalCentered="1"/>
  <pageMargins left="0.59055118110236227" right="0.59055118110236227" top="0.70866141732283472" bottom="0.78740157480314965" header="0.51181102362204722" footer="0.51181102362204722"/>
  <pageSetup paperSize="9" scale="94" orientation="portrait" r:id="rId1"/>
  <headerFooter alignWithMargins="0"/>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48"/>
  <sheetViews>
    <sheetView zoomScaleNormal="100" zoomScaleSheetLayoutView="100" workbookViewId="0"/>
  </sheetViews>
  <sheetFormatPr defaultRowHeight="13.5"/>
  <cols>
    <col min="1" max="1" width="1.1640625" style="1236" customWidth="1"/>
    <col min="2" max="2" width="1" style="1236" customWidth="1"/>
    <col min="3" max="3" width="31.6640625" style="1236" customWidth="1"/>
    <col min="4" max="4" width="0.83203125" style="1236" customWidth="1"/>
    <col min="5" max="6" width="8.33203125" style="1236" customWidth="1"/>
    <col min="7" max="7" width="8.33203125" style="1537" customWidth="1"/>
    <col min="8" max="9" width="0.83203125" style="1236" customWidth="1"/>
    <col min="10" max="10" width="31.6640625" style="1236" customWidth="1"/>
    <col min="11" max="11" width="0.83203125" style="1236" customWidth="1"/>
    <col min="12" max="13" width="8.33203125" style="1236" customWidth="1"/>
    <col min="14" max="14" width="8.33203125" style="1537" customWidth="1"/>
    <col min="15" max="16384" width="9.33203125" style="1236"/>
  </cols>
  <sheetData>
    <row r="1" spans="1:15" ht="18.75" customHeight="1">
      <c r="A1" s="568" t="s">
        <v>1231</v>
      </c>
      <c r="B1" s="569"/>
      <c r="C1" s="571"/>
      <c r="D1" s="571"/>
      <c r="E1" s="571"/>
      <c r="F1" s="571"/>
      <c r="G1" s="255"/>
      <c r="H1" s="255"/>
      <c r="I1" s="255"/>
      <c r="J1" s="255"/>
      <c r="K1" s="255"/>
      <c r="L1" s="255"/>
      <c r="M1" s="255"/>
      <c r="N1" s="255"/>
      <c r="O1" s="571"/>
    </row>
    <row r="2" spans="1:15" ht="3.75" customHeight="1">
      <c r="A2" s="572"/>
      <c r="B2" s="572"/>
      <c r="C2" s="571"/>
      <c r="D2" s="571"/>
      <c r="E2" s="571"/>
      <c r="F2" s="571"/>
      <c r="G2" s="255"/>
      <c r="H2" s="255"/>
      <c r="I2" s="255"/>
      <c r="J2" s="255"/>
      <c r="K2" s="255"/>
      <c r="L2" s="255"/>
      <c r="M2" s="255"/>
      <c r="N2" s="255"/>
      <c r="O2" s="571"/>
    </row>
    <row r="3" spans="1:15" ht="11.1" customHeight="1">
      <c r="A3" s="574" t="s">
        <v>1074</v>
      </c>
      <c r="B3" s="571"/>
      <c r="C3" s="571"/>
      <c r="D3" s="571"/>
      <c r="E3" s="571"/>
      <c r="F3" s="571"/>
      <c r="G3" s="255"/>
      <c r="H3" s="255"/>
      <c r="I3" s="255"/>
      <c r="J3" s="255"/>
      <c r="K3" s="255"/>
      <c r="L3" s="255"/>
      <c r="M3" s="255"/>
      <c r="N3" s="255"/>
      <c r="O3" s="571"/>
    </row>
    <row r="4" spans="1:15" ht="3.75" customHeight="1">
      <c r="A4" s="572"/>
      <c r="B4" s="572"/>
      <c r="C4" s="571"/>
      <c r="D4" s="571"/>
      <c r="E4" s="571"/>
      <c r="F4" s="571"/>
      <c r="G4" s="255"/>
      <c r="H4" s="255"/>
      <c r="I4" s="255"/>
      <c r="J4" s="255"/>
      <c r="K4" s="255"/>
      <c r="L4" s="255"/>
      <c r="M4" s="255"/>
      <c r="N4" s="255"/>
      <c r="O4" s="571"/>
    </row>
    <row r="5" spans="1:15" s="576" customFormat="1" ht="14.1" customHeight="1" thickBot="1">
      <c r="G5" s="515"/>
      <c r="H5" s="515"/>
      <c r="I5" s="515"/>
      <c r="J5" s="515"/>
      <c r="K5" s="515"/>
      <c r="L5" s="699"/>
      <c r="M5" s="557" t="s">
        <v>1075</v>
      </c>
      <c r="N5" s="557" t="s">
        <v>1075</v>
      </c>
    </row>
    <row r="6" spans="1:15" s="614" customFormat="1" ht="15" customHeight="1">
      <c r="A6" s="2374" t="s">
        <v>1076</v>
      </c>
      <c r="B6" s="2374"/>
      <c r="C6" s="2374"/>
      <c r="D6" s="2375"/>
      <c r="E6" s="1510" t="s">
        <v>438</v>
      </c>
      <c r="F6" s="1510" t="s">
        <v>438</v>
      </c>
      <c r="G6" s="1511" t="s">
        <v>438</v>
      </c>
      <c r="H6" s="1512"/>
      <c r="I6" s="1508"/>
      <c r="J6" s="2374" t="s">
        <v>1076</v>
      </c>
      <c r="K6" s="1509"/>
      <c r="L6" s="1510" t="s">
        <v>438</v>
      </c>
      <c r="M6" s="1510" t="s">
        <v>438</v>
      </c>
      <c r="N6" s="1511" t="s">
        <v>438</v>
      </c>
      <c r="O6" s="618"/>
    </row>
    <row r="7" spans="1:15" s="614" customFormat="1" ht="15" customHeight="1">
      <c r="A7" s="2376"/>
      <c r="B7" s="2376"/>
      <c r="C7" s="2376"/>
      <c r="D7" s="2377"/>
      <c r="E7" s="1515" t="s">
        <v>1077</v>
      </c>
      <c r="F7" s="1515" t="s">
        <v>397</v>
      </c>
      <c r="G7" s="1516" t="s">
        <v>1078</v>
      </c>
      <c r="H7" s="1517"/>
      <c r="I7" s="1513"/>
      <c r="J7" s="2376"/>
      <c r="K7" s="1514"/>
      <c r="L7" s="1515" t="s">
        <v>1077</v>
      </c>
      <c r="M7" s="1515" t="s">
        <v>397</v>
      </c>
      <c r="N7" s="1516" t="s">
        <v>1078</v>
      </c>
      <c r="O7" s="618"/>
    </row>
    <row r="8" spans="1:15" s="614" customFormat="1" ht="3" customHeight="1">
      <c r="A8" s="1518"/>
      <c r="B8" s="1518"/>
      <c r="C8" s="1518"/>
      <c r="D8" s="1519"/>
      <c r="E8" s="1518"/>
      <c r="F8" s="1518"/>
      <c r="G8" s="1520"/>
      <c r="H8" s="1521"/>
      <c r="I8" s="1518"/>
      <c r="J8" s="1518"/>
      <c r="K8" s="1519"/>
      <c r="L8" s="1518"/>
      <c r="M8" s="1518"/>
      <c r="N8" s="1520"/>
      <c r="O8" s="618"/>
    </row>
    <row r="9" spans="1:15" s="576" customFormat="1" ht="12" customHeight="1">
      <c r="A9" s="2373" t="s">
        <v>145</v>
      </c>
      <c r="B9" s="2373"/>
      <c r="C9" s="2373"/>
      <c r="D9" s="1523"/>
      <c r="E9" s="919">
        <v>499</v>
      </c>
      <c r="F9" s="919">
        <f>SUM(F11,F16,F29,M26,M39)</f>
        <v>499</v>
      </c>
      <c r="G9" s="919">
        <v>499</v>
      </c>
      <c r="H9" s="1524"/>
      <c r="I9" s="1525"/>
      <c r="J9" s="1526" t="s">
        <v>1079</v>
      </c>
      <c r="K9" s="1527"/>
      <c r="L9" s="917">
        <v>1</v>
      </c>
      <c r="M9" s="917">
        <v>1</v>
      </c>
      <c r="N9" s="917">
        <v>1</v>
      </c>
      <c r="O9" s="643"/>
    </row>
    <row r="10" spans="1:15" s="576" customFormat="1" ht="12" customHeight="1">
      <c r="A10" s="1522"/>
      <c r="B10" s="1522"/>
      <c r="C10" s="1522"/>
      <c r="D10" s="1523"/>
      <c r="E10" s="919"/>
      <c r="F10" s="919"/>
      <c r="G10" s="919"/>
      <c r="H10" s="1524"/>
      <c r="I10" s="1525"/>
      <c r="J10" s="1526" t="s">
        <v>1080</v>
      </c>
      <c r="K10" s="1528"/>
      <c r="L10" s="917">
        <v>3</v>
      </c>
      <c r="M10" s="917">
        <v>3</v>
      </c>
      <c r="N10" s="917">
        <v>3</v>
      </c>
      <c r="O10" s="643"/>
    </row>
    <row r="11" spans="1:15" s="576" customFormat="1" ht="12" customHeight="1">
      <c r="A11" s="1522"/>
      <c r="B11" s="2373" t="s">
        <v>1081</v>
      </c>
      <c r="C11" s="2373"/>
      <c r="D11" s="1523"/>
      <c r="E11" s="919">
        <v>28</v>
      </c>
      <c r="F11" s="919">
        <f>SUM(F13:F14)</f>
        <v>28</v>
      </c>
      <c r="G11" s="919">
        <v>28</v>
      </c>
      <c r="H11" s="1524"/>
      <c r="I11" s="1525"/>
      <c r="J11" s="1526" t="s">
        <v>1082</v>
      </c>
      <c r="K11" s="1528"/>
      <c r="L11" s="917">
        <v>2</v>
      </c>
      <c r="M11" s="917">
        <v>2</v>
      </c>
      <c r="N11" s="917">
        <v>2</v>
      </c>
      <c r="O11" s="643"/>
    </row>
    <row r="12" spans="1:15" s="576" customFormat="1" ht="12" customHeight="1">
      <c r="A12" s="551"/>
      <c r="B12" s="563"/>
      <c r="C12" s="1526"/>
      <c r="D12" s="1527"/>
      <c r="E12" s="917"/>
      <c r="F12" s="917"/>
      <c r="G12" s="917"/>
      <c r="H12" s="1524"/>
      <c r="I12" s="1525"/>
      <c r="J12" s="1526" t="s">
        <v>1083</v>
      </c>
      <c r="K12" s="1528"/>
      <c r="L12" s="917">
        <v>1</v>
      </c>
      <c r="M12" s="917">
        <v>1</v>
      </c>
      <c r="N12" s="917">
        <v>1</v>
      </c>
      <c r="O12" s="643"/>
    </row>
    <row r="13" spans="1:15" s="576" customFormat="1" ht="12" customHeight="1">
      <c r="A13" s="551"/>
      <c r="B13" s="563"/>
      <c r="C13" s="1526" t="s">
        <v>1084</v>
      </c>
      <c r="D13" s="1527"/>
      <c r="E13" s="917">
        <v>27</v>
      </c>
      <c r="F13" s="917">
        <v>27</v>
      </c>
      <c r="G13" s="917">
        <v>27</v>
      </c>
      <c r="H13" s="1524"/>
      <c r="I13" s="1525"/>
      <c r="J13" s="1526" t="s">
        <v>1085</v>
      </c>
      <c r="K13" s="1528"/>
      <c r="L13" s="917">
        <v>1</v>
      </c>
      <c r="M13" s="917">
        <v>1</v>
      </c>
      <c r="N13" s="917">
        <v>1</v>
      </c>
      <c r="O13" s="643"/>
    </row>
    <row r="14" spans="1:15" s="576" customFormat="1" ht="12" customHeight="1">
      <c r="A14" s="551"/>
      <c r="B14" s="563"/>
      <c r="C14" s="1526" t="s">
        <v>1086</v>
      </c>
      <c r="D14" s="1527"/>
      <c r="E14" s="917">
        <v>1</v>
      </c>
      <c r="F14" s="917">
        <v>1</v>
      </c>
      <c r="G14" s="917">
        <v>1</v>
      </c>
      <c r="H14" s="1524"/>
      <c r="I14" s="1525"/>
      <c r="J14" s="1526" t="s">
        <v>1087</v>
      </c>
      <c r="K14" s="1528"/>
      <c r="L14" s="917">
        <v>2</v>
      </c>
      <c r="M14" s="917">
        <v>2</v>
      </c>
      <c r="N14" s="917">
        <v>2</v>
      </c>
      <c r="O14" s="643"/>
    </row>
    <row r="15" spans="1:15" s="576" customFormat="1" ht="12" customHeight="1">
      <c r="A15" s="551"/>
      <c r="B15" s="2378"/>
      <c r="C15" s="2378"/>
      <c r="D15" s="1527"/>
      <c r="E15" s="917"/>
      <c r="F15" s="917"/>
      <c r="G15" s="917"/>
      <c r="H15" s="1524"/>
      <c r="I15" s="1525"/>
      <c r="J15" s="1526" t="s">
        <v>1088</v>
      </c>
      <c r="K15" s="1528"/>
      <c r="L15" s="917">
        <v>1</v>
      </c>
      <c r="M15" s="917">
        <v>1</v>
      </c>
      <c r="N15" s="917">
        <v>1</v>
      </c>
      <c r="O15" s="643"/>
    </row>
    <row r="16" spans="1:15" s="576" customFormat="1" ht="12" customHeight="1">
      <c r="A16" s="551"/>
      <c r="B16" s="2373" t="s">
        <v>1089</v>
      </c>
      <c r="C16" s="2373"/>
      <c r="D16" s="1523"/>
      <c r="E16" s="919">
        <v>21</v>
      </c>
      <c r="F16" s="919">
        <f>SUM(F18:F27)</f>
        <v>21</v>
      </c>
      <c r="G16" s="919">
        <v>21</v>
      </c>
      <c r="H16" s="1530"/>
      <c r="I16" s="1525"/>
      <c r="J16" s="1526" t="s">
        <v>1090</v>
      </c>
      <c r="K16" s="1528"/>
      <c r="L16" s="917">
        <v>7</v>
      </c>
      <c r="M16" s="917">
        <v>7</v>
      </c>
      <c r="N16" s="917">
        <v>7</v>
      </c>
      <c r="O16" s="643"/>
    </row>
    <row r="17" spans="1:15" s="576" customFormat="1" ht="12" customHeight="1">
      <c r="A17" s="551"/>
      <c r="B17" s="551"/>
      <c r="C17" s="1526"/>
      <c r="D17" s="1527"/>
      <c r="E17" s="917"/>
      <c r="F17" s="917"/>
      <c r="G17" s="917"/>
      <c r="H17" s="1530"/>
      <c r="I17" s="551"/>
      <c r="J17" s="1526" t="s">
        <v>1091</v>
      </c>
      <c r="K17" s="1528"/>
      <c r="L17" s="917">
        <v>2</v>
      </c>
      <c r="M17" s="917">
        <v>2</v>
      </c>
      <c r="N17" s="917">
        <v>2</v>
      </c>
      <c r="O17" s="643"/>
    </row>
    <row r="18" spans="1:15" s="576" customFormat="1" ht="12" customHeight="1">
      <c r="A18" s="551"/>
      <c r="B18" s="551"/>
      <c r="C18" s="1526" t="s">
        <v>1092</v>
      </c>
      <c r="D18" s="1527"/>
      <c r="E18" s="917">
        <v>6</v>
      </c>
      <c r="F18" s="917">
        <v>6</v>
      </c>
      <c r="G18" s="917">
        <v>6</v>
      </c>
      <c r="H18" s="1530"/>
      <c r="I18" s="551"/>
      <c r="J18" s="1526" t="s">
        <v>1093</v>
      </c>
      <c r="K18" s="1528"/>
      <c r="L18" s="917">
        <v>1</v>
      </c>
      <c r="M18" s="917">
        <v>1</v>
      </c>
      <c r="N18" s="917">
        <v>1</v>
      </c>
      <c r="O18" s="643"/>
    </row>
    <row r="19" spans="1:15" s="576" customFormat="1" ht="12" customHeight="1">
      <c r="A19" s="551"/>
      <c r="B19" s="551"/>
      <c r="C19" s="1526" t="s">
        <v>1094</v>
      </c>
      <c r="D19" s="1527"/>
      <c r="E19" s="566">
        <v>1</v>
      </c>
      <c r="F19" s="566">
        <v>1</v>
      </c>
      <c r="G19" s="566">
        <v>1</v>
      </c>
      <c r="H19" s="1531"/>
      <c r="I19" s="551"/>
      <c r="J19" s="1526" t="s">
        <v>1095</v>
      </c>
      <c r="K19" s="1528"/>
      <c r="L19" s="917">
        <v>4</v>
      </c>
      <c r="M19" s="917">
        <v>4</v>
      </c>
      <c r="N19" s="917">
        <v>4</v>
      </c>
      <c r="O19" s="643"/>
    </row>
    <row r="20" spans="1:15" s="576" customFormat="1" ht="12" customHeight="1">
      <c r="A20" s="551"/>
      <c r="B20" s="551"/>
      <c r="C20" s="1526" t="s">
        <v>1096</v>
      </c>
      <c r="D20" s="1527"/>
      <c r="E20" s="917">
        <v>2</v>
      </c>
      <c r="F20" s="917">
        <v>2</v>
      </c>
      <c r="G20" s="917">
        <v>1</v>
      </c>
      <c r="H20" s="1530"/>
      <c r="I20" s="551"/>
      <c r="J20" s="1526" t="s">
        <v>1097</v>
      </c>
      <c r="K20" s="1528"/>
      <c r="L20" s="917">
        <v>4</v>
      </c>
      <c r="M20" s="917">
        <v>4</v>
      </c>
      <c r="N20" s="917">
        <v>4</v>
      </c>
      <c r="O20" s="643"/>
    </row>
    <row r="21" spans="1:15" s="576" customFormat="1" ht="12" customHeight="1">
      <c r="A21" s="551"/>
      <c r="B21" s="551"/>
      <c r="C21" s="1526" t="s">
        <v>1098</v>
      </c>
      <c r="D21" s="1527"/>
      <c r="E21" s="917">
        <v>1</v>
      </c>
      <c r="F21" s="917">
        <v>1</v>
      </c>
      <c r="G21" s="917">
        <v>1</v>
      </c>
      <c r="H21" s="1530"/>
      <c r="I21" s="551"/>
      <c r="J21" s="1526" t="s">
        <v>1099</v>
      </c>
      <c r="K21" s="1528"/>
      <c r="L21" s="917">
        <v>25</v>
      </c>
      <c r="M21" s="917">
        <v>25</v>
      </c>
      <c r="N21" s="917">
        <v>25</v>
      </c>
      <c r="O21" s="643"/>
    </row>
    <row r="22" spans="1:15" s="576" customFormat="1" ht="12" customHeight="1">
      <c r="A22" s="551"/>
      <c r="B22" s="551"/>
      <c r="C22" s="1526" t="s">
        <v>1100</v>
      </c>
      <c r="D22" s="1527"/>
      <c r="E22" s="917">
        <v>1</v>
      </c>
      <c r="F22" s="917">
        <v>1</v>
      </c>
      <c r="G22" s="917">
        <v>1</v>
      </c>
      <c r="H22" s="1530"/>
      <c r="I22" s="551"/>
      <c r="J22" s="1526" t="s">
        <v>1101</v>
      </c>
      <c r="K22" s="1528"/>
      <c r="L22" s="917">
        <v>2</v>
      </c>
      <c r="M22" s="917">
        <v>2</v>
      </c>
      <c r="N22" s="917">
        <v>2</v>
      </c>
      <c r="O22" s="643"/>
    </row>
    <row r="23" spans="1:15" s="576" customFormat="1" ht="12" customHeight="1">
      <c r="A23" s="551"/>
      <c r="B23" s="551"/>
      <c r="C23" s="1526" t="s">
        <v>1102</v>
      </c>
      <c r="D23" s="1527"/>
      <c r="E23" s="566">
        <v>0</v>
      </c>
      <c r="F23" s="566">
        <v>0</v>
      </c>
      <c r="G23" s="566">
        <v>0</v>
      </c>
      <c r="H23" s="1530"/>
      <c r="I23" s="551"/>
      <c r="J23" s="1526" t="s">
        <v>1103</v>
      </c>
      <c r="K23" s="1528"/>
      <c r="L23" s="917">
        <v>1</v>
      </c>
      <c r="M23" s="917">
        <v>1</v>
      </c>
      <c r="N23" s="917">
        <v>1</v>
      </c>
      <c r="O23" s="643"/>
    </row>
    <row r="24" spans="1:15" s="576" customFormat="1" ht="12" customHeight="1">
      <c r="A24" s="551"/>
      <c r="B24" s="551"/>
      <c r="C24" s="1526" t="s">
        <v>1104</v>
      </c>
      <c r="D24" s="1527"/>
      <c r="E24" s="917">
        <v>1</v>
      </c>
      <c r="F24" s="917">
        <v>1</v>
      </c>
      <c r="G24" s="917">
        <v>1</v>
      </c>
      <c r="H24" s="1530"/>
      <c r="I24" s="551"/>
      <c r="J24" s="1526" t="s">
        <v>1086</v>
      </c>
      <c r="K24" s="1528"/>
      <c r="L24" s="917">
        <v>15</v>
      </c>
      <c r="M24" s="917">
        <v>15</v>
      </c>
      <c r="N24" s="917">
        <v>16</v>
      </c>
      <c r="O24" s="643"/>
    </row>
    <row r="25" spans="1:15" s="576" customFormat="1" ht="12" customHeight="1">
      <c r="A25" s="551"/>
      <c r="B25" s="551"/>
      <c r="C25" s="1526" t="s">
        <v>1105</v>
      </c>
      <c r="D25" s="1527"/>
      <c r="E25" s="917">
        <v>2</v>
      </c>
      <c r="F25" s="917">
        <v>2</v>
      </c>
      <c r="G25" s="917">
        <v>2</v>
      </c>
      <c r="H25" s="1530"/>
      <c r="I25" s="515"/>
      <c r="J25" s="515"/>
      <c r="K25" s="1528"/>
      <c r="L25" s="551"/>
      <c r="M25" s="551"/>
      <c r="N25" s="551"/>
      <c r="O25" s="643"/>
    </row>
    <row r="26" spans="1:15" s="576" customFormat="1" ht="12" customHeight="1">
      <c r="A26" s="551"/>
      <c r="B26" s="551"/>
      <c r="C26" s="1526" t="s">
        <v>1106</v>
      </c>
      <c r="D26" s="1527"/>
      <c r="E26" s="917">
        <v>1</v>
      </c>
      <c r="F26" s="917">
        <v>1</v>
      </c>
      <c r="G26" s="917">
        <v>1</v>
      </c>
      <c r="H26" s="1530"/>
      <c r="I26" s="2373" t="s">
        <v>1107</v>
      </c>
      <c r="J26" s="2373"/>
      <c r="K26" s="1523"/>
      <c r="L26" s="919">
        <v>32</v>
      </c>
      <c r="M26" s="919">
        <f>SUM(M28:M37)</f>
        <v>32</v>
      </c>
      <c r="N26" s="919">
        <v>31</v>
      </c>
      <c r="O26" s="643"/>
    </row>
    <row r="27" spans="1:15" s="576" customFormat="1" ht="12" customHeight="1">
      <c r="A27" s="551"/>
      <c r="B27" s="551"/>
      <c r="C27" s="1526" t="s">
        <v>1086</v>
      </c>
      <c r="D27" s="1527"/>
      <c r="E27" s="917">
        <v>6</v>
      </c>
      <c r="F27" s="917">
        <v>6</v>
      </c>
      <c r="G27" s="917">
        <v>7</v>
      </c>
      <c r="H27" s="1530"/>
      <c r="I27" s="551"/>
      <c r="J27" s="515"/>
      <c r="K27" s="1528"/>
      <c r="L27" s="551"/>
      <c r="M27" s="551"/>
      <c r="N27" s="551"/>
      <c r="O27" s="643"/>
    </row>
    <row r="28" spans="1:15" s="576" customFormat="1" ht="12" customHeight="1">
      <c r="A28" s="551"/>
      <c r="B28" s="551"/>
      <c r="C28" s="1529"/>
      <c r="D28" s="1527"/>
      <c r="E28" s="917"/>
      <c r="F28" s="917"/>
      <c r="G28" s="917"/>
      <c r="H28" s="1524"/>
      <c r="I28" s="551"/>
      <c r="J28" s="1526" t="s">
        <v>1108</v>
      </c>
      <c r="K28" s="1528"/>
      <c r="L28" s="917">
        <v>10</v>
      </c>
      <c r="M28" s="917">
        <v>10</v>
      </c>
      <c r="N28" s="917">
        <v>10</v>
      </c>
      <c r="O28" s="643"/>
    </row>
    <row r="29" spans="1:15" s="576" customFormat="1" ht="12" customHeight="1">
      <c r="A29" s="551"/>
      <c r="B29" s="2373" t="s">
        <v>1109</v>
      </c>
      <c r="C29" s="2373"/>
      <c r="D29" s="1523"/>
      <c r="E29" s="919">
        <v>317</v>
      </c>
      <c r="F29" s="919">
        <f>SUM(F31:F44,M9:M24)</f>
        <v>317</v>
      </c>
      <c r="G29" s="919">
        <v>318</v>
      </c>
      <c r="H29" s="1530"/>
      <c r="I29" s="551"/>
      <c r="J29" s="1526" t="s">
        <v>1110</v>
      </c>
      <c r="K29" s="1528"/>
      <c r="L29" s="917">
        <v>2</v>
      </c>
      <c r="M29" s="917">
        <v>2</v>
      </c>
      <c r="N29" s="917">
        <v>2</v>
      </c>
      <c r="O29" s="643"/>
    </row>
    <row r="30" spans="1:15" s="576" customFormat="1" ht="12" customHeight="1">
      <c r="A30" s="551"/>
      <c r="B30" s="551"/>
      <c r="C30" s="1529"/>
      <c r="D30" s="1527"/>
      <c r="E30" s="917"/>
      <c r="F30" s="917"/>
      <c r="G30" s="917"/>
      <c r="H30" s="1530"/>
      <c r="I30" s="551"/>
      <c r="J30" s="1526" t="s">
        <v>1111</v>
      </c>
      <c r="K30" s="1528"/>
      <c r="L30" s="917">
        <v>1</v>
      </c>
      <c r="M30" s="917">
        <v>1</v>
      </c>
      <c r="N30" s="917">
        <v>1</v>
      </c>
      <c r="O30" s="643"/>
    </row>
    <row r="31" spans="1:15" s="576" customFormat="1" ht="12" customHeight="1">
      <c r="A31" s="551"/>
      <c r="B31" s="551"/>
      <c r="C31" s="1526" t="s">
        <v>1112</v>
      </c>
      <c r="D31" s="1527"/>
      <c r="E31" s="917">
        <v>70</v>
      </c>
      <c r="F31" s="917">
        <v>70</v>
      </c>
      <c r="G31" s="917">
        <v>70</v>
      </c>
      <c r="H31" s="1530"/>
      <c r="I31" s="551"/>
      <c r="J31" s="1526" t="s">
        <v>1113</v>
      </c>
      <c r="K31" s="1528"/>
      <c r="L31" s="917">
        <v>1</v>
      </c>
      <c r="M31" s="917">
        <v>1</v>
      </c>
      <c r="N31" s="917">
        <v>1</v>
      </c>
      <c r="O31" s="643"/>
    </row>
    <row r="32" spans="1:15" s="576" customFormat="1" ht="12" customHeight="1">
      <c r="A32" s="551"/>
      <c r="B32" s="551"/>
      <c r="C32" s="1526" t="s">
        <v>1114</v>
      </c>
      <c r="D32" s="1527"/>
      <c r="E32" s="917">
        <v>33</v>
      </c>
      <c r="F32" s="917">
        <v>33</v>
      </c>
      <c r="G32" s="917">
        <v>33</v>
      </c>
      <c r="H32" s="1530"/>
      <c r="I32" s="551"/>
      <c r="J32" s="1526" t="s">
        <v>1115</v>
      </c>
      <c r="K32" s="1528"/>
      <c r="L32" s="917">
        <v>1</v>
      </c>
      <c r="M32" s="917">
        <v>1</v>
      </c>
      <c r="N32" s="917">
        <v>1</v>
      </c>
      <c r="O32" s="643"/>
    </row>
    <row r="33" spans="1:15" s="576" customFormat="1" ht="12" customHeight="1">
      <c r="A33" s="551"/>
      <c r="B33" s="551"/>
      <c r="C33" s="1526" t="s">
        <v>1116</v>
      </c>
      <c r="D33" s="1527"/>
      <c r="E33" s="917">
        <v>8</v>
      </c>
      <c r="F33" s="917">
        <v>8</v>
      </c>
      <c r="G33" s="917">
        <v>8</v>
      </c>
      <c r="H33" s="1530"/>
      <c r="I33" s="551"/>
      <c r="J33" s="1526" t="s">
        <v>1117</v>
      </c>
      <c r="K33" s="1528"/>
      <c r="L33" s="917">
        <v>1</v>
      </c>
      <c r="M33" s="917">
        <v>1</v>
      </c>
      <c r="N33" s="917">
        <v>1</v>
      </c>
      <c r="O33" s="643"/>
    </row>
    <row r="34" spans="1:15" s="576" customFormat="1" ht="12" customHeight="1">
      <c r="A34" s="551"/>
      <c r="B34" s="551"/>
      <c r="C34" s="1526" t="s">
        <v>1118</v>
      </c>
      <c r="D34" s="1527"/>
      <c r="E34" s="917">
        <v>41</v>
      </c>
      <c r="F34" s="917">
        <v>41</v>
      </c>
      <c r="G34" s="917">
        <v>41</v>
      </c>
      <c r="H34" s="1530"/>
      <c r="I34" s="551"/>
      <c r="J34" s="1526" t="s">
        <v>1119</v>
      </c>
      <c r="K34" s="1528"/>
      <c r="L34" s="917">
        <v>2</v>
      </c>
      <c r="M34" s="917">
        <v>2</v>
      </c>
      <c r="N34" s="917">
        <v>2</v>
      </c>
      <c r="O34" s="643"/>
    </row>
    <row r="35" spans="1:15" s="576" customFormat="1" ht="12" customHeight="1">
      <c r="A35" s="551"/>
      <c r="B35" s="551"/>
      <c r="C35" s="1526" t="s">
        <v>1120</v>
      </c>
      <c r="D35" s="1527"/>
      <c r="E35" s="917">
        <v>1</v>
      </c>
      <c r="F35" s="917">
        <v>1</v>
      </c>
      <c r="G35" s="917">
        <v>1</v>
      </c>
      <c r="H35" s="1530"/>
      <c r="I35" s="551"/>
      <c r="J35" s="1526" t="s">
        <v>1121</v>
      </c>
      <c r="K35" s="1528"/>
      <c r="L35" s="917">
        <v>1</v>
      </c>
      <c r="M35" s="917">
        <v>1</v>
      </c>
      <c r="N35" s="917">
        <v>1</v>
      </c>
      <c r="O35" s="643"/>
    </row>
    <row r="36" spans="1:15" s="576" customFormat="1" ht="12" customHeight="1">
      <c r="A36" s="551"/>
      <c r="B36" s="551"/>
      <c r="C36" s="1526" t="s">
        <v>1122</v>
      </c>
      <c r="D36" s="1527"/>
      <c r="E36" s="917">
        <v>2</v>
      </c>
      <c r="F36" s="917">
        <v>2</v>
      </c>
      <c r="G36" s="917">
        <v>2</v>
      </c>
      <c r="H36" s="1530"/>
      <c r="I36" s="551"/>
      <c r="J36" s="1526" t="s">
        <v>1123</v>
      </c>
      <c r="K36" s="1528"/>
      <c r="L36" s="917">
        <v>1</v>
      </c>
      <c r="M36" s="917">
        <v>1</v>
      </c>
      <c r="N36" s="917">
        <v>1</v>
      </c>
      <c r="O36" s="643"/>
    </row>
    <row r="37" spans="1:15" s="576" customFormat="1" ht="12" customHeight="1">
      <c r="A37" s="551"/>
      <c r="B37" s="551"/>
      <c r="C37" s="1526" t="s">
        <v>1124</v>
      </c>
      <c r="D37" s="1527"/>
      <c r="E37" s="917">
        <v>44</v>
      </c>
      <c r="F37" s="917">
        <v>44</v>
      </c>
      <c r="G37" s="917">
        <v>44</v>
      </c>
      <c r="H37" s="1530"/>
      <c r="I37" s="551"/>
      <c r="J37" s="1526" t="s">
        <v>1086</v>
      </c>
      <c r="K37" s="1528"/>
      <c r="L37" s="917">
        <v>12</v>
      </c>
      <c r="M37" s="917">
        <v>12</v>
      </c>
      <c r="N37" s="917">
        <v>11</v>
      </c>
      <c r="O37" s="643"/>
    </row>
    <row r="38" spans="1:15" s="576" customFormat="1" ht="12" customHeight="1">
      <c r="A38" s="551"/>
      <c r="B38" s="551"/>
      <c r="C38" s="1526" t="s">
        <v>1125</v>
      </c>
      <c r="D38" s="1527"/>
      <c r="E38" s="917">
        <v>5</v>
      </c>
      <c r="F38" s="917">
        <v>5</v>
      </c>
      <c r="G38" s="917">
        <v>5</v>
      </c>
      <c r="H38" s="1530"/>
      <c r="I38" s="515"/>
      <c r="J38" s="515"/>
      <c r="K38" s="1528"/>
      <c r="L38" s="919"/>
      <c r="M38" s="919"/>
      <c r="N38" s="919"/>
      <c r="O38" s="643"/>
    </row>
    <row r="39" spans="1:15" s="576" customFormat="1" ht="12" customHeight="1">
      <c r="A39" s="551"/>
      <c r="B39" s="551"/>
      <c r="C39" s="1526" t="s">
        <v>1126</v>
      </c>
      <c r="D39" s="1527"/>
      <c r="E39" s="917">
        <v>5</v>
      </c>
      <c r="F39" s="917">
        <v>5</v>
      </c>
      <c r="G39" s="917">
        <v>5</v>
      </c>
      <c r="H39" s="1530"/>
      <c r="I39" s="2373" t="s">
        <v>1127</v>
      </c>
      <c r="J39" s="2373"/>
      <c r="K39" s="1523"/>
      <c r="L39" s="919">
        <v>101</v>
      </c>
      <c r="M39" s="919">
        <f>SUM(M41:M42)</f>
        <v>101</v>
      </c>
      <c r="N39" s="919">
        <v>101</v>
      </c>
      <c r="O39" s="643"/>
    </row>
    <row r="40" spans="1:15" s="576" customFormat="1" ht="12" customHeight="1">
      <c r="A40" s="551"/>
      <c r="B40" s="551"/>
      <c r="C40" s="1526" t="s">
        <v>1128</v>
      </c>
      <c r="D40" s="1527"/>
      <c r="E40" s="917">
        <v>3</v>
      </c>
      <c r="F40" s="917">
        <v>3</v>
      </c>
      <c r="G40" s="917">
        <v>3</v>
      </c>
      <c r="H40" s="1530"/>
      <c r="I40" s="551"/>
      <c r="J40" s="515"/>
      <c r="K40" s="1528"/>
      <c r="L40" s="917"/>
      <c r="M40" s="917"/>
      <c r="N40" s="917"/>
      <c r="O40" s="643"/>
    </row>
    <row r="41" spans="1:15" s="576" customFormat="1" ht="12" customHeight="1">
      <c r="A41" s="551"/>
      <c r="B41" s="551"/>
      <c r="C41" s="1526" t="s">
        <v>1129</v>
      </c>
      <c r="D41" s="1527"/>
      <c r="E41" s="917">
        <v>1</v>
      </c>
      <c r="F41" s="917">
        <v>1</v>
      </c>
      <c r="G41" s="917">
        <v>1</v>
      </c>
      <c r="H41" s="1530"/>
      <c r="I41" s="551"/>
      <c r="J41" s="1526" t="s">
        <v>1130</v>
      </c>
      <c r="K41" s="1528"/>
      <c r="L41" s="917">
        <v>100</v>
      </c>
      <c r="M41" s="917">
        <v>100</v>
      </c>
      <c r="N41" s="917">
        <v>100</v>
      </c>
      <c r="O41" s="643"/>
    </row>
    <row r="42" spans="1:15" s="576" customFormat="1" ht="12" customHeight="1">
      <c r="A42" s="551"/>
      <c r="B42" s="551"/>
      <c r="C42" s="1526" t="s">
        <v>1131</v>
      </c>
      <c r="D42" s="1527"/>
      <c r="E42" s="917">
        <v>26</v>
      </c>
      <c r="F42" s="917">
        <v>26</v>
      </c>
      <c r="G42" s="917">
        <v>26</v>
      </c>
      <c r="H42" s="1530"/>
      <c r="I42" s="1529"/>
      <c r="J42" s="1526" t="s">
        <v>1132</v>
      </c>
      <c r="K42" s="1528"/>
      <c r="L42" s="917">
        <v>1</v>
      </c>
      <c r="M42" s="917">
        <v>1</v>
      </c>
      <c r="N42" s="917">
        <v>1</v>
      </c>
      <c r="O42" s="643"/>
    </row>
    <row r="43" spans="1:15" s="576" customFormat="1" ht="12" customHeight="1">
      <c r="A43" s="551"/>
      <c r="B43" s="551"/>
      <c r="C43" s="1526" t="s">
        <v>1133</v>
      </c>
      <c r="D43" s="1527"/>
      <c r="E43" s="917">
        <v>4</v>
      </c>
      <c r="F43" s="917">
        <v>4</v>
      </c>
      <c r="G43" s="917">
        <v>4</v>
      </c>
      <c r="H43" s="1530"/>
      <c r="I43" s="551"/>
      <c r="J43" s="1526"/>
      <c r="K43" s="1528"/>
      <c r="L43" s="917"/>
      <c r="M43" s="917"/>
      <c r="N43" s="917"/>
      <c r="O43" s="643"/>
    </row>
    <row r="44" spans="1:15" s="576" customFormat="1" ht="12" customHeight="1">
      <c r="A44" s="551"/>
      <c r="B44" s="551"/>
      <c r="C44" s="1526" t="s">
        <v>1134</v>
      </c>
      <c r="D44" s="1527"/>
      <c r="E44" s="917">
        <v>2</v>
      </c>
      <c r="F44" s="917">
        <v>2</v>
      </c>
      <c r="G44" s="917">
        <v>2</v>
      </c>
      <c r="H44" s="1530"/>
      <c r="I44" s="551"/>
      <c r="J44" s="1526"/>
      <c r="K44" s="1528"/>
      <c r="L44" s="917"/>
      <c r="M44" s="917"/>
      <c r="N44" s="917"/>
      <c r="O44" s="643"/>
    </row>
    <row r="45" spans="1:15" s="576" customFormat="1" ht="3" customHeight="1" thickBot="1">
      <c r="A45" s="646"/>
      <c r="B45" s="646"/>
      <c r="C45" s="1532"/>
      <c r="D45" s="1533"/>
      <c r="E45" s="646"/>
      <c r="F45" s="646"/>
      <c r="G45" s="699"/>
      <c r="H45" s="1534"/>
      <c r="I45" s="646"/>
      <c r="J45" s="646"/>
      <c r="K45" s="1535"/>
      <c r="L45" s="646"/>
      <c r="M45" s="646"/>
      <c r="N45" s="699"/>
      <c r="O45" s="643"/>
    </row>
    <row r="46" spans="1:15" s="576" customFormat="1" ht="13.5" customHeight="1">
      <c r="A46" s="576" t="s">
        <v>1135</v>
      </c>
      <c r="G46" s="515"/>
      <c r="N46" s="515"/>
    </row>
    <row r="47" spans="1:15">
      <c r="A47" s="571"/>
      <c r="B47" s="571"/>
      <c r="C47" s="571"/>
      <c r="D47" s="571"/>
      <c r="E47" s="551"/>
      <c r="F47" s="551"/>
      <c r="G47" s="551"/>
      <c r="H47" s="571"/>
      <c r="I47" s="571"/>
      <c r="J47" s="571"/>
      <c r="K47" s="571"/>
      <c r="L47" s="571"/>
      <c r="M47" s="571"/>
      <c r="N47" s="255"/>
      <c r="O47" s="571"/>
    </row>
    <row r="48" spans="1:15">
      <c r="A48" s="1536"/>
      <c r="B48" s="571"/>
      <c r="C48" s="571"/>
      <c r="D48" s="571"/>
      <c r="E48" s="551"/>
      <c r="F48" s="551"/>
      <c r="G48" s="551"/>
      <c r="H48" s="571"/>
      <c r="I48" s="571"/>
      <c r="J48" s="571"/>
      <c r="K48" s="571"/>
      <c r="L48" s="571"/>
      <c r="M48" s="571"/>
      <c r="N48" s="255"/>
      <c r="O48" s="571"/>
    </row>
  </sheetData>
  <mergeCells count="9">
    <mergeCell ref="I26:J26"/>
    <mergeCell ref="B29:C29"/>
    <mergeCell ref="I39:J39"/>
    <mergeCell ref="A6:D7"/>
    <mergeCell ref="J6:J7"/>
    <mergeCell ref="A9:C9"/>
    <mergeCell ref="B11:C11"/>
    <mergeCell ref="B15:C15"/>
    <mergeCell ref="B16:C16"/>
  </mergeCells>
  <phoneticPr fontId="20"/>
  <printOptions horizontalCentered="1"/>
  <pageMargins left="0.7" right="0.7" top="0.75" bottom="0.75" header="0.3" footer="0.3"/>
  <pageSetup paperSize="9" scale="91" orientation="portrait" r:id="rId1"/>
  <headerFooter alignWithMargins="0"/>
  <colBreaks count="1" manualBreakCount="1">
    <brk id="14" max="1048575" man="1"/>
  </colBreaks>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zoomScaleNormal="100" zoomScaleSheetLayoutView="100" workbookViewId="0"/>
  </sheetViews>
  <sheetFormatPr defaultRowHeight="13.5"/>
  <cols>
    <col min="1" max="1" width="3.5" style="571" customWidth="1"/>
    <col min="2" max="2" width="18.33203125" style="570" customWidth="1"/>
    <col min="3" max="3" width="0.5" style="570" customWidth="1"/>
    <col min="4" max="7" width="24.1640625" style="570" customWidth="1"/>
    <col min="8" max="8" width="9.33203125" style="571"/>
    <col min="9" max="16384" width="9.33203125" style="570"/>
  </cols>
  <sheetData>
    <row r="1" spans="1:10" ht="18.75" customHeight="1">
      <c r="A1" s="568" t="s">
        <v>1136</v>
      </c>
      <c r="F1" s="774"/>
      <c r="G1" s="571"/>
      <c r="H1" s="570"/>
    </row>
    <row r="2" spans="1:10" ht="5.25" customHeight="1">
      <c r="A2" s="774"/>
      <c r="B2" s="2301"/>
      <c r="C2" s="2301"/>
      <c r="D2" s="2301"/>
      <c r="E2" s="2301"/>
      <c r="F2" s="2301"/>
      <c r="G2" s="2301"/>
      <c r="I2" s="571"/>
      <c r="J2" s="571"/>
    </row>
    <row r="3" spans="1:10" ht="10.5" customHeight="1">
      <c r="A3" s="774"/>
      <c r="B3" s="574" t="s">
        <v>1137</v>
      </c>
      <c r="C3" s="571"/>
      <c r="D3" s="571"/>
      <c r="E3" s="571"/>
      <c r="F3" s="571"/>
      <c r="G3" s="571"/>
      <c r="H3" s="570"/>
    </row>
    <row r="4" spans="1:10" s="584" customFormat="1" ht="4.5" customHeight="1" thickBot="1">
      <c r="A4" s="614"/>
    </row>
    <row r="5" spans="1:10" s="776" customFormat="1" ht="8.25" customHeight="1">
      <c r="A5" s="1863" t="s">
        <v>565</v>
      </c>
      <c r="B5" s="1863"/>
      <c r="C5" s="612"/>
      <c r="D5" s="1875" t="s">
        <v>823</v>
      </c>
      <c r="E5" s="2167" t="s">
        <v>1138</v>
      </c>
      <c r="F5" s="2167" t="s">
        <v>1139</v>
      </c>
      <c r="G5" s="2128" t="s">
        <v>1140</v>
      </c>
    </row>
    <row r="6" spans="1:10" s="776" customFormat="1" ht="8.25" customHeight="1">
      <c r="A6" s="2098"/>
      <c r="B6" s="2098"/>
      <c r="C6" s="615"/>
      <c r="D6" s="1877"/>
      <c r="E6" s="2090"/>
      <c r="F6" s="2090"/>
      <c r="G6" s="2207"/>
    </row>
    <row r="7" spans="1:10" s="776" customFormat="1" ht="8.25" customHeight="1">
      <c r="A7" s="1864"/>
      <c r="B7" s="1864"/>
      <c r="C7" s="620"/>
      <c r="D7" s="1879"/>
      <c r="E7" s="2091"/>
      <c r="F7" s="2091"/>
      <c r="G7" s="2127"/>
    </row>
    <row r="8" spans="1:10" s="776" customFormat="1" ht="3" customHeight="1">
      <c r="A8" s="880"/>
      <c r="B8" s="880"/>
      <c r="C8" s="615"/>
      <c r="D8" s="597"/>
      <c r="E8" s="597"/>
      <c r="F8" s="597"/>
      <c r="G8" s="597"/>
    </row>
    <row r="9" spans="1:10" s="788" customFormat="1" ht="15" customHeight="1">
      <c r="A9" s="2211" t="s">
        <v>647</v>
      </c>
      <c r="B9" s="2211"/>
      <c r="C9" s="927"/>
      <c r="D9" s="914">
        <v>356</v>
      </c>
      <c r="E9" s="915">
        <v>309825</v>
      </c>
      <c r="F9" s="915">
        <v>86543</v>
      </c>
      <c r="G9" s="915">
        <v>223282</v>
      </c>
    </row>
    <row r="10" spans="1:10" s="788" customFormat="1" ht="15" customHeight="1">
      <c r="A10" s="2211" t="s">
        <v>1141</v>
      </c>
      <c r="B10" s="2211"/>
      <c r="C10" s="927"/>
      <c r="D10" s="914">
        <v>356</v>
      </c>
      <c r="E10" s="915">
        <v>294891</v>
      </c>
      <c r="F10" s="915">
        <v>72620</v>
      </c>
      <c r="G10" s="915">
        <v>222271</v>
      </c>
    </row>
    <row r="11" spans="1:10" s="788" customFormat="1" ht="15" customHeight="1">
      <c r="A11" s="2211" t="s">
        <v>631</v>
      </c>
      <c r="B11" s="2211"/>
      <c r="C11" s="927"/>
      <c r="D11" s="914">
        <v>330</v>
      </c>
      <c r="E11" s="915">
        <v>274567</v>
      </c>
      <c r="F11" s="915">
        <v>74176</v>
      </c>
      <c r="G11" s="915">
        <v>200391</v>
      </c>
    </row>
    <row r="12" spans="1:10" s="790" customFormat="1" ht="15" customHeight="1">
      <c r="A12" s="2211" t="s">
        <v>1142</v>
      </c>
      <c r="B12" s="2211"/>
      <c r="C12" s="929"/>
      <c r="D12" s="914">
        <v>302</v>
      </c>
      <c r="E12" s="915">
        <v>125879</v>
      </c>
      <c r="F12" s="915">
        <v>23188</v>
      </c>
      <c r="G12" s="915">
        <v>102691</v>
      </c>
    </row>
    <row r="13" spans="1:10" s="790" customFormat="1" ht="15" customHeight="1">
      <c r="A13" s="2303" t="s">
        <v>1143</v>
      </c>
      <c r="B13" s="2303"/>
      <c r="C13" s="929"/>
      <c r="D13" s="1538">
        <v>262</v>
      </c>
      <c r="E13" s="1539">
        <v>102117</v>
      </c>
      <c r="F13" s="1539">
        <v>22891</v>
      </c>
      <c r="G13" s="1539">
        <v>79226</v>
      </c>
    </row>
    <row r="14" spans="1:10" s="576" customFormat="1" ht="3.75" customHeight="1" thickBot="1">
      <c r="A14" s="809"/>
      <c r="B14" s="604"/>
      <c r="C14" s="647"/>
      <c r="D14" s="810"/>
      <c r="E14" s="608"/>
      <c r="F14" s="608"/>
      <c r="G14" s="608"/>
    </row>
    <row r="15" spans="1:10" s="576" customFormat="1" ht="13.5" customHeight="1">
      <c r="A15" s="650" t="s">
        <v>1144</v>
      </c>
    </row>
    <row r="16" spans="1:10" s="788" customFormat="1" ht="10.5">
      <c r="A16" s="2054"/>
      <c r="B16" s="2054"/>
      <c r="D16" s="812"/>
      <c r="E16" s="812"/>
      <c r="F16" s="813"/>
      <c r="G16" s="813"/>
    </row>
  </sheetData>
  <mergeCells count="12">
    <mergeCell ref="A16:B16"/>
    <mergeCell ref="A9:B9"/>
    <mergeCell ref="A10:B10"/>
    <mergeCell ref="A11:B11"/>
    <mergeCell ref="A12:B12"/>
    <mergeCell ref="A13:B13"/>
    <mergeCell ref="B2:G2"/>
    <mergeCell ref="A5:B7"/>
    <mergeCell ref="D5:D7"/>
    <mergeCell ref="E5:E7"/>
    <mergeCell ref="F5:F7"/>
    <mergeCell ref="G5:G7"/>
  </mergeCells>
  <phoneticPr fontId="20"/>
  <conditionalFormatting sqref="D13:G13">
    <cfRule type="expression" dxfId="1" priority="1" stopIfTrue="1">
      <formula>ISBLANK(D13:G13)=FALSE</formula>
    </cfRule>
  </conditionalFormatting>
  <pageMargins left="0.59055118110236227" right="0.59055118110236227" top="0.59055118110236227" bottom="0.78740157480314965" header="0.51181102362204722" footer="0.51181102362204722"/>
  <pageSetup paperSize="9" scale="93" orientation="portrait" horizontalDpi="4294967293" r:id="rId1"/>
  <headerFooter alignWithMargins="0"/>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3"/>
  <sheetViews>
    <sheetView zoomScaleNormal="100" zoomScaleSheetLayoutView="100" workbookViewId="0"/>
  </sheetViews>
  <sheetFormatPr defaultRowHeight="13.5"/>
  <cols>
    <col min="1" max="1" width="3.5" style="1542" customWidth="1"/>
    <col min="2" max="2" width="18.33203125" style="1541" customWidth="1"/>
    <col min="3" max="3" width="0.5" style="1541" customWidth="1"/>
    <col min="4" max="5" width="24.1640625" style="1541" customWidth="1"/>
    <col min="6" max="6" width="9.33203125" style="1542"/>
    <col min="7" max="16384" width="9.33203125" style="1541"/>
  </cols>
  <sheetData>
    <row r="1" spans="1:8" ht="18.75" customHeight="1">
      <c r="A1" s="1540" t="s">
        <v>1234</v>
      </c>
      <c r="E1" s="1542"/>
      <c r="F1" s="1541"/>
    </row>
    <row r="2" spans="1:8" ht="5.25" customHeight="1">
      <c r="A2" s="1543"/>
      <c r="B2" s="2380"/>
      <c r="C2" s="2380"/>
      <c r="D2" s="2380"/>
      <c r="E2" s="2380"/>
      <c r="G2" s="1542"/>
      <c r="H2" s="1542"/>
    </row>
    <row r="3" spans="1:8" ht="10.5" customHeight="1">
      <c r="A3" s="1543"/>
      <c r="B3" s="1544" t="s">
        <v>1145</v>
      </c>
      <c r="C3" s="1542"/>
      <c r="D3" s="1542"/>
      <c r="E3" s="1542"/>
      <c r="F3" s="1541"/>
    </row>
    <row r="4" spans="1:8" s="1546" customFormat="1" ht="4.5" customHeight="1" thickBot="1">
      <c r="A4" s="1545"/>
    </row>
    <row r="5" spans="1:8" s="1548" customFormat="1" ht="8.25" customHeight="1">
      <c r="A5" s="2381" t="s">
        <v>565</v>
      </c>
      <c r="B5" s="2381"/>
      <c r="C5" s="1547"/>
      <c r="D5" s="2384" t="s">
        <v>823</v>
      </c>
      <c r="E5" s="2387" t="s">
        <v>1146</v>
      </c>
    </row>
    <row r="6" spans="1:8" s="1548" customFormat="1" ht="8.25" customHeight="1">
      <c r="A6" s="2382"/>
      <c r="B6" s="2382"/>
      <c r="C6" s="1550"/>
      <c r="D6" s="2385"/>
      <c r="E6" s="2388"/>
    </row>
    <row r="7" spans="1:8" s="1548" customFormat="1" ht="8.25" customHeight="1">
      <c r="A7" s="2383"/>
      <c r="B7" s="2383"/>
      <c r="C7" s="1552"/>
      <c r="D7" s="2386"/>
      <c r="E7" s="2389"/>
    </row>
    <row r="8" spans="1:8" s="1548" customFormat="1" ht="3" customHeight="1">
      <c r="A8" s="1549"/>
      <c r="B8" s="1549"/>
      <c r="C8" s="1550"/>
      <c r="D8" s="1551"/>
      <c r="E8" s="1550"/>
    </row>
    <row r="9" spans="1:8" s="1555" customFormat="1" ht="15" customHeight="1">
      <c r="A9" s="2390" t="s">
        <v>1147</v>
      </c>
      <c r="B9" s="2390"/>
      <c r="C9" s="1550"/>
      <c r="D9" s="1553">
        <v>19</v>
      </c>
      <c r="E9" s="1554">
        <v>8134</v>
      </c>
    </row>
    <row r="10" spans="1:8" s="1555" customFormat="1" ht="15" customHeight="1" thickBot="1">
      <c r="A10" s="2390" t="s">
        <v>1148</v>
      </c>
      <c r="B10" s="2390"/>
      <c r="C10" s="1556"/>
      <c r="D10" s="1553">
        <v>263</v>
      </c>
      <c r="E10" s="1554">
        <v>57086</v>
      </c>
    </row>
    <row r="11" spans="1:8" s="1562" customFormat="1" ht="3.75" customHeight="1" thickBot="1">
      <c r="A11" s="1557"/>
      <c r="B11" s="1558"/>
      <c r="C11" s="1559"/>
      <c r="D11" s="1560"/>
      <c r="E11" s="1561"/>
    </row>
    <row r="12" spans="1:8" s="1562" customFormat="1" ht="13.5" customHeight="1">
      <c r="A12" s="1563" t="s">
        <v>1149</v>
      </c>
    </row>
    <row r="13" spans="1:8" s="1564" customFormat="1" ht="10.5">
      <c r="A13" s="2379"/>
      <c r="B13" s="2379"/>
      <c r="D13" s="1565"/>
      <c r="E13" s="1566"/>
    </row>
  </sheetData>
  <mergeCells count="7">
    <mergeCell ref="A13:B13"/>
    <mergeCell ref="B2:E2"/>
    <mergeCell ref="A5:B7"/>
    <mergeCell ref="D5:D7"/>
    <mergeCell ref="E5:E7"/>
    <mergeCell ref="A9:B9"/>
    <mergeCell ref="A10:B10"/>
  </mergeCells>
  <phoneticPr fontId="20"/>
  <conditionalFormatting sqref="E9:E10">
    <cfRule type="expression" dxfId="0" priority="1" stopIfTrue="1">
      <formula>ISBLANK(E9:H9)=FALSE</formula>
    </cfRule>
  </conditionalFormatting>
  <pageMargins left="0.59055118110236227" right="0.59055118110236227" top="0.59055118110236227" bottom="0.78740157480314965" header="0.51181102362204722" footer="0.51181102362204722"/>
  <pageSetup paperSize="9" orientation="portrait" horizontalDpi="4294967293"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5"/>
  <sheetViews>
    <sheetView zoomScaleNormal="100" zoomScaleSheetLayoutView="100" workbookViewId="0"/>
  </sheetViews>
  <sheetFormatPr defaultRowHeight="11.25"/>
  <cols>
    <col min="1" max="1" width="1" style="1" customWidth="1"/>
    <col min="2" max="2" width="11.1640625" style="1" customWidth="1"/>
    <col min="3" max="3" width="1.5" style="1" customWidth="1"/>
    <col min="4" max="9" width="9.6640625" style="1" customWidth="1"/>
    <col min="10" max="10" width="9.1640625" style="1" customWidth="1"/>
    <col min="11" max="11" width="8" style="1" customWidth="1"/>
    <col min="12" max="13" width="9.6640625" style="1" customWidth="1"/>
    <col min="14" max="15" width="0.83203125" style="1" customWidth="1"/>
    <col min="16" max="26" width="9" style="1" customWidth="1"/>
    <col min="27" max="27" width="8.33203125" style="1" customWidth="1"/>
    <col min="28" max="16384" width="9.33203125" style="1"/>
  </cols>
  <sheetData>
    <row r="1" spans="1:27" ht="14.25">
      <c r="A1" s="4" t="s">
        <v>116</v>
      </c>
      <c r="C1" s="192"/>
      <c r="D1" s="192"/>
      <c r="E1" s="192"/>
      <c r="F1" s="192"/>
      <c r="I1" s="192"/>
      <c r="J1" s="192"/>
      <c r="K1" s="192"/>
      <c r="L1" s="192"/>
      <c r="M1" s="192"/>
      <c r="N1" s="192"/>
      <c r="P1" s="2"/>
      <c r="Q1" s="2"/>
      <c r="R1" s="2"/>
      <c r="S1" s="2"/>
      <c r="T1" s="2"/>
      <c r="U1" s="2"/>
      <c r="V1" s="2"/>
      <c r="W1" s="2"/>
      <c r="X1" s="2"/>
      <c r="Y1" s="2"/>
      <c r="Z1" s="2"/>
      <c r="AA1" s="2"/>
    </row>
    <row r="2" spans="1:27" ht="8.25" customHeight="1">
      <c r="B2" s="198"/>
      <c r="C2" s="198"/>
      <c r="P2" s="198"/>
    </row>
    <row r="3" spans="1:27" ht="11.25" customHeight="1">
      <c r="A3" s="197" t="s">
        <v>117</v>
      </c>
      <c r="C3" s="233"/>
      <c r="D3" s="233"/>
      <c r="E3" s="233"/>
      <c r="F3" s="233"/>
      <c r="G3" s="233"/>
      <c r="H3" s="233"/>
      <c r="I3" s="233"/>
      <c r="J3" s="233"/>
      <c r="K3" s="233"/>
      <c r="N3" s="233"/>
      <c r="P3" s="234" t="s">
        <v>118</v>
      </c>
    </row>
    <row r="4" spans="1:27" s="5" customFormat="1" ht="13.5" customHeight="1" thickBot="1">
      <c r="B4" s="6"/>
      <c r="C4" s="6"/>
      <c r="AA4" s="199" t="s">
        <v>25</v>
      </c>
    </row>
    <row r="5" spans="1:27" s="164" customFormat="1" ht="16.5" customHeight="1">
      <c r="A5" s="1571" t="s">
        <v>0</v>
      </c>
      <c r="B5" s="1571"/>
      <c r="C5" s="1732"/>
      <c r="D5" s="1580" t="s">
        <v>57</v>
      </c>
      <c r="E5" s="1758" t="s">
        <v>2</v>
      </c>
      <c r="F5" s="1758"/>
      <c r="G5" s="1758"/>
      <c r="H5" s="1758"/>
      <c r="I5" s="1758"/>
      <c r="J5" s="1758" t="s">
        <v>3</v>
      </c>
      <c r="K5" s="1758"/>
      <c r="L5" s="1758"/>
      <c r="M5" s="1758"/>
      <c r="N5" s="46"/>
      <c r="O5" s="47"/>
      <c r="P5" s="1579" t="s">
        <v>119</v>
      </c>
      <c r="Q5" s="1579"/>
      <c r="R5" s="1579"/>
      <c r="S5" s="1579"/>
      <c r="T5" s="1579"/>
      <c r="U5" s="1579"/>
      <c r="V5" s="1579"/>
      <c r="W5" s="1579"/>
      <c r="X5" s="1579"/>
      <c r="Y5" s="1579"/>
      <c r="Z5" s="1580"/>
      <c r="AA5" s="1581" t="s">
        <v>0</v>
      </c>
    </row>
    <row r="6" spans="1:27" s="164" customFormat="1" ht="16.5" customHeight="1">
      <c r="A6" s="1572"/>
      <c r="B6" s="1572"/>
      <c r="C6" s="1757"/>
      <c r="D6" s="1583"/>
      <c r="E6" s="1687" t="s">
        <v>8</v>
      </c>
      <c r="F6" s="1687" t="s">
        <v>120</v>
      </c>
      <c r="G6" s="1687" t="s">
        <v>121</v>
      </c>
      <c r="H6" s="1687" t="s">
        <v>122</v>
      </c>
      <c r="I6" s="1687" t="s">
        <v>123</v>
      </c>
      <c r="J6" s="1586" t="s">
        <v>8</v>
      </c>
      <c r="K6" s="1587"/>
      <c r="L6" s="1687" t="s">
        <v>16</v>
      </c>
      <c r="M6" s="1687" t="s">
        <v>17</v>
      </c>
      <c r="N6" s="46"/>
      <c r="O6" s="47"/>
      <c r="P6" s="1585" t="s">
        <v>8</v>
      </c>
      <c r="Q6" s="1585"/>
      <c r="R6" s="1583"/>
      <c r="S6" s="1582" t="s">
        <v>120</v>
      </c>
      <c r="T6" s="1583"/>
      <c r="U6" s="1582" t="s">
        <v>121</v>
      </c>
      <c r="V6" s="1583"/>
      <c r="W6" s="1582" t="s">
        <v>122</v>
      </c>
      <c r="X6" s="1583"/>
      <c r="Y6" s="1582" t="s">
        <v>124</v>
      </c>
      <c r="Z6" s="1583"/>
      <c r="AA6" s="1672"/>
    </row>
    <row r="7" spans="1:27" s="164" customFormat="1" ht="16.5" customHeight="1">
      <c r="A7" s="1574"/>
      <c r="B7" s="1574"/>
      <c r="C7" s="1745"/>
      <c r="D7" s="1583"/>
      <c r="E7" s="1687"/>
      <c r="F7" s="1687"/>
      <c r="G7" s="1687"/>
      <c r="H7" s="1687"/>
      <c r="I7" s="1687"/>
      <c r="J7" s="1673"/>
      <c r="K7" s="1745"/>
      <c r="L7" s="1687"/>
      <c r="M7" s="1687"/>
      <c r="N7" s="46"/>
      <c r="O7" s="47"/>
      <c r="P7" s="49" t="s">
        <v>8</v>
      </c>
      <c r="Q7" s="49" t="s">
        <v>16</v>
      </c>
      <c r="R7" s="49" t="s">
        <v>17</v>
      </c>
      <c r="S7" s="49" t="s">
        <v>16</v>
      </c>
      <c r="T7" s="49" t="s">
        <v>17</v>
      </c>
      <c r="U7" s="49" t="s">
        <v>16</v>
      </c>
      <c r="V7" s="49" t="s">
        <v>17</v>
      </c>
      <c r="W7" s="49" t="s">
        <v>16</v>
      </c>
      <c r="X7" s="49" t="s">
        <v>17</v>
      </c>
      <c r="Y7" s="49" t="s">
        <v>16</v>
      </c>
      <c r="Z7" s="49" t="s">
        <v>17</v>
      </c>
      <c r="AA7" s="1673"/>
    </row>
    <row r="8" spans="1:27" s="7" customFormat="1" ht="12.6" customHeight="1">
      <c r="B8" s="235" t="s">
        <v>125</v>
      </c>
      <c r="C8" s="235"/>
      <c r="D8" s="21">
        <v>7</v>
      </c>
      <c r="E8" s="236">
        <v>218</v>
      </c>
      <c r="F8" s="236">
        <v>6</v>
      </c>
      <c r="G8" s="236">
        <v>76</v>
      </c>
      <c r="H8" s="236">
        <v>59</v>
      </c>
      <c r="I8" s="236">
        <v>77</v>
      </c>
      <c r="J8" s="236">
        <v>527</v>
      </c>
      <c r="K8" s="237">
        <v>67</v>
      </c>
      <c r="L8" s="236">
        <v>207</v>
      </c>
      <c r="M8" s="236">
        <v>320</v>
      </c>
      <c r="N8" s="22"/>
      <c r="O8" s="22"/>
      <c r="P8" s="22">
        <v>815</v>
      </c>
      <c r="Q8" s="22">
        <v>524</v>
      </c>
      <c r="R8" s="22">
        <v>291</v>
      </c>
      <c r="S8" s="22">
        <v>11</v>
      </c>
      <c r="T8" s="22">
        <v>6</v>
      </c>
      <c r="U8" s="22">
        <v>163</v>
      </c>
      <c r="V8" s="22">
        <v>87</v>
      </c>
      <c r="W8" s="22">
        <v>141</v>
      </c>
      <c r="X8" s="22">
        <v>74</v>
      </c>
      <c r="Y8" s="22">
        <v>209</v>
      </c>
      <c r="Z8" s="23">
        <v>124</v>
      </c>
      <c r="AA8" s="238" t="s">
        <v>69</v>
      </c>
    </row>
    <row r="9" spans="1:27" s="7" customFormat="1" ht="12.6" customHeight="1">
      <c r="B9" s="235" t="s">
        <v>88</v>
      </c>
      <c r="C9" s="235"/>
      <c r="D9" s="21">
        <v>7</v>
      </c>
      <c r="E9" s="236">
        <v>220</v>
      </c>
      <c r="F9" s="236">
        <v>7</v>
      </c>
      <c r="G9" s="236">
        <v>82</v>
      </c>
      <c r="H9" s="236">
        <v>55</v>
      </c>
      <c r="I9" s="236">
        <v>76</v>
      </c>
      <c r="J9" s="236">
        <v>720</v>
      </c>
      <c r="K9" s="237">
        <v>101</v>
      </c>
      <c r="L9" s="236">
        <v>272</v>
      </c>
      <c r="M9" s="236">
        <v>448</v>
      </c>
      <c r="N9" s="22"/>
      <c r="O9" s="22"/>
      <c r="P9" s="22">
        <v>839</v>
      </c>
      <c r="Q9" s="22">
        <v>539</v>
      </c>
      <c r="R9" s="22">
        <v>300</v>
      </c>
      <c r="S9" s="22">
        <v>11</v>
      </c>
      <c r="T9" s="22">
        <v>6</v>
      </c>
      <c r="U9" s="22">
        <v>180</v>
      </c>
      <c r="V9" s="22">
        <v>91</v>
      </c>
      <c r="W9" s="22">
        <v>133</v>
      </c>
      <c r="X9" s="22">
        <v>67</v>
      </c>
      <c r="Y9" s="22">
        <v>215</v>
      </c>
      <c r="Z9" s="23">
        <v>136</v>
      </c>
      <c r="AA9" s="238" t="s">
        <v>33</v>
      </c>
    </row>
    <row r="10" spans="1:27" s="7" customFormat="1" ht="12.6" customHeight="1">
      <c r="B10" s="235" t="s">
        <v>89</v>
      </c>
      <c r="C10" s="235"/>
      <c r="D10" s="21">
        <v>7</v>
      </c>
      <c r="E10" s="236">
        <f>SUM(F10:I10)</f>
        <v>219</v>
      </c>
      <c r="F10" s="236">
        <v>6</v>
      </c>
      <c r="G10" s="236">
        <v>84</v>
      </c>
      <c r="H10" s="236">
        <v>56</v>
      </c>
      <c r="I10" s="236">
        <v>73</v>
      </c>
      <c r="J10" s="236">
        <v>529</v>
      </c>
      <c r="K10" s="237">
        <v>69</v>
      </c>
      <c r="L10" s="236">
        <v>205</v>
      </c>
      <c r="M10" s="236">
        <v>324</v>
      </c>
      <c r="N10" s="22"/>
      <c r="O10" s="22"/>
      <c r="P10" s="22">
        <v>824</v>
      </c>
      <c r="Q10" s="22">
        <v>531</v>
      </c>
      <c r="R10" s="22">
        <v>293</v>
      </c>
      <c r="S10" s="22">
        <v>11</v>
      </c>
      <c r="T10" s="22">
        <v>6</v>
      </c>
      <c r="U10" s="22">
        <v>188</v>
      </c>
      <c r="V10" s="22">
        <v>97</v>
      </c>
      <c r="W10" s="22">
        <v>128</v>
      </c>
      <c r="X10" s="22">
        <v>69</v>
      </c>
      <c r="Y10" s="22">
        <v>204</v>
      </c>
      <c r="Z10" s="23">
        <v>121</v>
      </c>
      <c r="AA10" s="238" t="s">
        <v>35</v>
      </c>
    </row>
    <row r="11" spans="1:27" s="10" customFormat="1" ht="12.6" customHeight="1">
      <c r="B11" s="235" t="s">
        <v>90</v>
      </c>
      <c r="C11" s="239"/>
      <c r="D11" s="21">
        <v>7</v>
      </c>
      <c r="E11" s="236">
        <f>SUM(F11:I11)</f>
        <v>224</v>
      </c>
      <c r="F11" s="236">
        <v>5</v>
      </c>
      <c r="G11" s="236">
        <v>93</v>
      </c>
      <c r="H11" s="236">
        <v>54</v>
      </c>
      <c r="I11" s="236">
        <v>72</v>
      </c>
      <c r="J11" s="236">
        <v>530</v>
      </c>
      <c r="K11" s="237">
        <v>66</v>
      </c>
      <c r="L11" s="236">
        <v>206</v>
      </c>
      <c r="M11" s="236">
        <v>324</v>
      </c>
      <c r="N11" s="22"/>
      <c r="O11" s="22"/>
      <c r="P11" s="22">
        <v>848</v>
      </c>
      <c r="Q11" s="22">
        <v>549</v>
      </c>
      <c r="R11" s="22">
        <v>299</v>
      </c>
      <c r="S11" s="22">
        <v>8</v>
      </c>
      <c r="T11" s="22">
        <v>5</v>
      </c>
      <c r="U11" s="22">
        <v>216</v>
      </c>
      <c r="V11" s="22">
        <v>101</v>
      </c>
      <c r="W11" s="22">
        <v>122</v>
      </c>
      <c r="X11" s="22">
        <v>69</v>
      </c>
      <c r="Y11" s="22">
        <v>203</v>
      </c>
      <c r="Z11" s="23">
        <v>124</v>
      </c>
      <c r="AA11" s="238" t="s">
        <v>37</v>
      </c>
    </row>
    <row r="12" spans="1:27" s="207" customFormat="1" ht="12.6" customHeight="1">
      <c r="B12" s="239" t="s">
        <v>91</v>
      </c>
      <c r="C12" s="208"/>
      <c r="D12" s="37">
        <v>7</v>
      </c>
      <c r="E12" s="240">
        <v>222</v>
      </c>
      <c r="F12" s="240">
        <v>4</v>
      </c>
      <c r="G12" s="240">
        <v>90</v>
      </c>
      <c r="H12" s="240">
        <v>60</v>
      </c>
      <c r="I12" s="240">
        <v>68</v>
      </c>
      <c r="J12" s="240">
        <v>546</v>
      </c>
      <c r="K12" s="241">
        <v>58</v>
      </c>
      <c r="L12" s="240">
        <v>205</v>
      </c>
      <c r="M12" s="240">
        <v>341</v>
      </c>
      <c r="N12" s="38"/>
      <c r="O12" s="38"/>
      <c r="P12" s="38">
        <v>864</v>
      </c>
      <c r="Q12" s="38">
        <v>566</v>
      </c>
      <c r="R12" s="38">
        <v>298</v>
      </c>
      <c r="S12" s="38">
        <v>9</v>
      </c>
      <c r="T12" s="38">
        <v>4</v>
      </c>
      <c r="U12" s="38">
        <v>213</v>
      </c>
      <c r="V12" s="38">
        <v>105</v>
      </c>
      <c r="W12" s="38">
        <v>143</v>
      </c>
      <c r="X12" s="38">
        <v>70</v>
      </c>
      <c r="Y12" s="38">
        <v>201</v>
      </c>
      <c r="Z12" s="39">
        <v>119</v>
      </c>
      <c r="AA12" s="242" t="s">
        <v>52</v>
      </c>
    </row>
    <row r="13" spans="1:27" s="7" customFormat="1" ht="3.75" customHeight="1" thickBot="1">
      <c r="A13" s="243"/>
      <c r="B13" s="244"/>
      <c r="C13" s="245"/>
      <c r="D13" s="246"/>
      <c r="E13" s="246"/>
      <c r="F13" s="246"/>
      <c r="G13" s="246"/>
      <c r="H13" s="246"/>
      <c r="I13" s="246"/>
      <c r="J13" s="246"/>
      <c r="K13" s="246"/>
      <c r="L13" s="246"/>
      <c r="M13" s="246"/>
      <c r="N13" s="247"/>
      <c r="O13" s="247"/>
      <c r="P13" s="246"/>
      <c r="Q13" s="246"/>
      <c r="R13" s="246"/>
      <c r="S13" s="246"/>
      <c r="T13" s="246"/>
      <c r="U13" s="246"/>
      <c r="V13" s="246"/>
      <c r="W13" s="246"/>
      <c r="X13" s="246"/>
      <c r="Y13" s="246"/>
      <c r="Z13" s="246"/>
      <c r="AA13" s="248"/>
    </row>
    <row r="14" spans="1:27" s="3" customFormat="1" ht="13.5" customHeight="1">
      <c r="B14" s="3" t="s">
        <v>126</v>
      </c>
      <c r="C14" s="2"/>
      <c r="J14" s="249"/>
      <c r="K14" s="249"/>
      <c r="N14" s="250"/>
      <c r="O14" s="250"/>
    </row>
    <row r="15" spans="1:27" ht="12">
      <c r="J15" s="249"/>
      <c r="P15" s="251"/>
      <c r="Q15" s="251"/>
      <c r="R15" s="251"/>
      <c r="Y15" s="252"/>
      <c r="Z15" s="252"/>
    </row>
    <row r="16" spans="1:27">
      <c r="H16" s="159"/>
      <c r="J16" s="249"/>
      <c r="P16" s="251"/>
      <c r="Q16" s="251"/>
      <c r="R16" s="251"/>
    </row>
    <row r="17" spans="10:18">
      <c r="J17" s="249"/>
      <c r="P17" s="251"/>
      <c r="Q17" s="251"/>
      <c r="R17" s="251"/>
    </row>
    <row r="18" spans="10:18">
      <c r="J18" s="249"/>
      <c r="P18" s="251"/>
      <c r="Q18" s="251"/>
      <c r="R18" s="251"/>
    </row>
    <row r="19" spans="10:18">
      <c r="J19" s="249"/>
      <c r="P19" s="251"/>
      <c r="Q19" s="251"/>
      <c r="R19" s="251"/>
    </row>
    <row r="20" spans="10:18">
      <c r="J20" s="249"/>
      <c r="P20" s="251"/>
      <c r="Q20" s="251"/>
      <c r="R20" s="251"/>
    </row>
    <row r="21" spans="10:18">
      <c r="J21" s="249"/>
      <c r="P21" s="251"/>
      <c r="Q21" s="251"/>
      <c r="R21" s="251"/>
    </row>
    <row r="22" spans="10:18">
      <c r="P22" s="251"/>
      <c r="Q22" s="251"/>
      <c r="R22" s="251"/>
    </row>
    <row r="23" spans="10:18">
      <c r="P23" s="251"/>
      <c r="Q23" s="251"/>
      <c r="R23" s="251"/>
    </row>
    <row r="24" spans="10:18">
      <c r="P24" s="251"/>
      <c r="Q24" s="251"/>
      <c r="R24" s="251"/>
    </row>
    <row r="25" spans="10:18">
      <c r="Q25" s="251"/>
      <c r="R25" s="251"/>
    </row>
  </sheetData>
  <mergeCells count="19">
    <mergeCell ref="AA5:AA7"/>
    <mergeCell ref="E6:E7"/>
    <mergeCell ref="F6:F7"/>
    <mergeCell ref="G6:G7"/>
    <mergeCell ref="H6:H7"/>
    <mergeCell ref="U6:V6"/>
    <mergeCell ref="W6:X6"/>
    <mergeCell ref="Y6:Z6"/>
    <mergeCell ref="I6:I7"/>
    <mergeCell ref="J6:K7"/>
    <mergeCell ref="L6:L7"/>
    <mergeCell ref="M6:M7"/>
    <mergeCell ref="P6:R6"/>
    <mergeCell ref="S6:T6"/>
    <mergeCell ref="A5:C7"/>
    <mergeCell ref="D5:D7"/>
    <mergeCell ref="E5:I5"/>
    <mergeCell ref="J5:M5"/>
    <mergeCell ref="P5:Z5"/>
  </mergeCells>
  <phoneticPr fontId="20"/>
  <pageMargins left="0.59055118110236227" right="0.59055118110236227" top="0.98425196850393704" bottom="0.98425196850393704" header="0.51181102362204722" footer="0.51181102362204722"/>
  <pageSetup paperSize="9" orientation="portrait" r:id="rId1"/>
  <headerFooter alignWithMargins="0"/>
  <colBreaks count="1" manualBreakCount="1">
    <brk id="14" max="1048575"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56"/>
  <sheetViews>
    <sheetView zoomScale="110" zoomScaleNormal="110" zoomScaleSheetLayoutView="90" workbookViewId="0"/>
  </sheetViews>
  <sheetFormatPr defaultRowHeight="13.5"/>
  <cols>
    <col min="1" max="1" width="16.1640625" style="257" customWidth="1"/>
    <col min="2" max="2" width="7.33203125" style="257" customWidth="1"/>
    <col min="3" max="3" width="7" style="257" customWidth="1"/>
    <col min="4" max="5" width="7.83203125" style="257" bestFit="1" customWidth="1"/>
    <col min="6" max="6" width="6.5" style="257" customWidth="1"/>
    <col min="7" max="7" width="8.1640625" style="257" customWidth="1"/>
    <col min="8" max="8" width="6.5" style="257" customWidth="1"/>
    <col min="9" max="9" width="7.33203125" style="257" customWidth="1"/>
    <col min="10" max="11" width="6.83203125" style="257" customWidth="1"/>
    <col min="12" max="12" width="8.1640625" style="257" customWidth="1"/>
    <col min="13" max="15" width="7.83203125" style="257" customWidth="1"/>
    <col min="16" max="17" width="0.6640625" style="257" customWidth="1"/>
    <col min="18" max="20" width="7" style="257" customWidth="1"/>
    <col min="21" max="23" width="7.83203125" style="257" customWidth="1"/>
    <col min="24" max="26" width="7" style="257" customWidth="1"/>
    <col min="27" max="32" width="7.6640625" style="257" customWidth="1"/>
    <col min="33" max="33" width="5.83203125" style="257" customWidth="1"/>
    <col min="34" max="16384" width="9.33203125" style="257"/>
  </cols>
  <sheetData>
    <row r="1" spans="1:33" ht="14.25">
      <c r="A1" s="253" t="s">
        <v>127</v>
      </c>
      <c r="B1" s="254"/>
      <c r="C1" s="254"/>
      <c r="D1" s="255"/>
      <c r="E1" s="255"/>
      <c r="F1" s="255"/>
      <c r="G1" s="255"/>
      <c r="H1" s="255"/>
      <c r="I1" s="255"/>
      <c r="J1" s="255"/>
      <c r="K1" s="255"/>
      <c r="L1" s="255"/>
      <c r="M1" s="255"/>
      <c r="N1" s="255"/>
      <c r="O1" s="255"/>
      <c r="P1" s="255"/>
      <c r="Q1" s="255"/>
      <c r="R1" s="255"/>
      <c r="S1" s="255"/>
      <c r="T1" s="255"/>
      <c r="U1" s="254"/>
      <c r="V1" s="254"/>
      <c r="W1" s="254"/>
      <c r="X1" s="254"/>
      <c r="Y1" s="254"/>
      <c r="Z1" s="254"/>
      <c r="AA1" s="254"/>
      <c r="AB1" s="254"/>
      <c r="AC1" s="254"/>
      <c r="AD1" s="254"/>
      <c r="AE1" s="254"/>
      <c r="AF1" s="254"/>
      <c r="AG1" s="256"/>
    </row>
    <row r="2" spans="1:33" ht="7.5" customHeight="1">
      <c r="A2" s="253"/>
      <c r="B2" s="254"/>
      <c r="C2" s="254"/>
      <c r="D2" s="255"/>
      <c r="E2" s="255"/>
      <c r="F2" s="255"/>
      <c r="G2" s="255"/>
      <c r="H2" s="255"/>
      <c r="I2" s="255"/>
      <c r="J2" s="255"/>
      <c r="K2" s="255"/>
      <c r="L2" s="255"/>
      <c r="M2" s="255"/>
      <c r="N2" s="255"/>
      <c r="O2" s="255"/>
      <c r="P2" s="255"/>
      <c r="Q2" s="255"/>
      <c r="R2" s="255"/>
      <c r="S2" s="255"/>
      <c r="T2" s="255"/>
      <c r="U2" s="254"/>
      <c r="V2" s="254"/>
      <c r="W2" s="254"/>
      <c r="X2" s="254"/>
      <c r="Y2" s="254"/>
      <c r="Z2" s="254"/>
      <c r="AA2" s="254"/>
      <c r="AB2" s="254"/>
      <c r="AC2" s="254"/>
      <c r="AD2" s="254"/>
      <c r="AE2" s="254"/>
      <c r="AF2" s="254"/>
      <c r="AG2" s="256"/>
    </row>
    <row r="3" spans="1:33" ht="12" customHeight="1">
      <c r="A3" s="258"/>
      <c r="B3" s="259" t="s">
        <v>128</v>
      </c>
      <c r="C3" s="258"/>
      <c r="D3" s="258"/>
      <c r="E3" s="258"/>
      <c r="F3" s="258"/>
      <c r="G3" s="258"/>
      <c r="H3" s="258"/>
      <c r="I3" s="258"/>
      <c r="J3" s="258"/>
      <c r="K3" s="258"/>
      <c r="L3" s="258"/>
      <c r="M3" s="258"/>
      <c r="N3" s="258"/>
      <c r="O3" s="258"/>
      <c r="P3" s="258"/>
      <c r="Q3" s="258"/>
      <c r="R3" s="260" t="s">
        <v>129</v>
      </c>
      <c r="S3" s="261"/>
      <c r="T3" s="261"/>
      <c r="U3" s="261"/>
      <c r="V3" s="261"/>
      <c r="W3" s="261"/>
      <c r="X3" s="261"/>
      <c r="Y3" s="261"/>
      <c r="Z3" s="261"/>
      <c r="AA3" s="261"/>
      <c r="AB3" s="261"/>
      <c r="AC3" s="261"/>
      <c r="AD3" s="258"/>
      <c r="AE3" s="258"/>
      <c r="AF3" s="258"/>
      <c r="AG3" s="258"/>
    </row>
    <row r="4" spans="1:33" ht="12" customHeight="1">
      <c r="A4" s="258"/>
      <c r="B4" s="259" t="s">
        <v>130</v>
      </c>
      <c r="C4" s="258"/>
      <c r="D4" s="258"/>
      <c r="E4" s="258"/>
      <c r="F4" s="258"/>
      <c r="G4" s="258"/>
      <c r="H4" s="258"/>
      <c r="I4" s="258"/>
      <c r="J4" s="258"/>
      <c r="K4" s="258"/>
      <c r="L4" s="258"/>
      <c r="M4" s="258"/>
      <c r="N4" s="258"/>
      <c r="O4" s="258"/>
      <c r="P4" s="258"/>
      <c r="Q4" s="258"/>
      <c r="R4" s="262" t="s">
        <v>131</v>
      </c>
      <c r="S4" s="261"/>
      <c r="T4" s="258"/>
      <c r="U4" s="258"/>
      <c r="V4" s="258"/>
      <c r="W4" s="258"/>
      <c r="X4" s="258"/>
      <c r="Y4" s="258"/>
      <c r="Z4" s="258"/>
      <c r="AA4" s="258"/>
      <c r="AB4" s="258"/>
      <c r="AC4" s="258"/>
      <c r="AD4" s="258"/>
      <c r="AE4" s="258"/>
      <c r="AF4" s="258"/>
      <c r="AG4" s="258"/>
    </row>
    <row r="5" spans="1:33" ht="12" customHeight="1">
      <c r="A5" s="258"/>
      <c r="B5" s="259" t="s">
        <v>132</v>
      </c>
      <c r="C5" s="258"/>
      <c r="D5" s="258"/>
      <c r="E5" s="258"/>
      <c r="F5" s="258"/>
      <c r="G5" s="258"/>
      <c r="H5" s="258"/>
      <c r="I5" s="258"/>
      <c r="J5" s="258"/>
      <c r="K5" s="258"/>
      <c r="L5" s="258"/>
      <c r="M5" s="258"/>
      <c r="N5" s="258"/>
      <c r="O5" s="258"/>
      <c r="P5" s="258"/>
      <c r="Q5" s="258"/>
      <c r="R5" s="262" t="s">
        <v>133</v>
      </c>
      <c r="S5" s="261"/>
      <c r="T5" s="258"/>
      <c r="U5" s="258"/>
      <c r="V5" s="258"/>
      <c r="W5" s="258"/>
      <c r="X5" s="258"/>
      <c r="Y5" s="258"/>
      <c r="Z5" s="258"/>
      <c r="AA5" s="258"/>
      <c r="AB5" s="258"/>
      <c r="AC5" s="258"/>
      <c r="AD5" s="258"/>
      <c r="AE5" s="258"/>
      <c r="AF5" s="258"/>
      <c r="AG5" s="258"/>
    </row>
    <row r="6" spans="1:33" ht="12" customHeight="1">
      <c r="A6" s="258"/>
      <c r="B6" s="259" t="s">
        <v>134</v>
      </c>
      <c r="C6" s="258"/>
      <c r="D6" s="258"/>
      <c r="E6" s="258"/>
      <c r="F6" s="258"/>
      <c r="G6" s="258"/>
      <c r="H6" s="258"/>
      <c r="I6" s="258"/>
      <c r="J6" s="258"/>
      <c r="K6" s="258"/>
      <c r="L6" s="258"/>
      <c r="M6" s="263"/>
      <c r="N6" s="263"/>
      <c r="O6" s="263"/>
      <c r="P6" s="258"/>
      <c r="Q6" s="258"/>
      <c r="R6" s="258"/>
      <c r="S6" s="258"/>
      <c r="T6" s="258"/>
      <c r="U6" s="258"/>
      <c r="V6" s="258"/>
      <c r="W6" s="258"/>
      <c r="X6" s="258"/>
      <c r="Y6" s="258"/>
      <c r="Z6" s="258"/>
      <c r="AA6" s="258"/>
      <c r="AB6" s="258"/>
      <c r="AC6" s="258"/>
      <c r="AD6" s="258"/>
      <c r="AE6" s="258"/>
      <c r="AF6" s="264" t="s">
        <v>135</v>
      </c>
    </row>
    <row r="7" spans="1:33" ht="3" customHeight="1" thickBot="1">
      <c r="A7" s="254"/>
      <c r="B7" s="254"/>
      <c r="C7" s="254"/>
      <c r="D7" s="255"/>
      <c r="E7" s="255"/>
      <c r="F7" s="255"/>
      <c r="G7" s="255"/>
      <c r="H7" s="255"/>
      <c r="I7" s="255"/>
      <c r="J7" s="255"/>
      <c r="K7" s="255"/>
      <c r="L7" s="255"/>
      <c r="M7" s="265"/>
      <c r="N7" s="265"/>
      <c r="O7" s="265"/>
      <c r="P7" s="255"/>
      <c r="Q7" s="255"/>
      <c r="R7" s="255"/>
      <c r="S7" s="255"/>
      <c r="T7" s="255"/>
      <c r="U7" s="254"/>
      <c r="V7" s="254"/>
      <c r="W7" s="254"/>
      <c r="X7" s="254"/>
      <c r="Y7" s="254"/>
      <c r="Z7" s="254"/>
      <c r="AA7" s="254"/>
      <c r="AB7" s="254"/>
      <c r="AC7" s="254"/>
      <c r="AD7" s="254"/>
      <c r="AE7" s="254"/>
      <c r="AF7" s="254"/>
      <c r="AG7" s="256"/>
    </row>
    <row r="8" spans="1:33" ht="11.25" customHeight="1">
      <c r="A8" s="1759" t="s">
        <v>136</v>
      </c>
      <c r="B8" s="1761" t="s">
        <v>137</v>
      </c>
      <c r="C8" s="1763" t="s">
        <v>138</v>
      </c>
      <c r="D8" s="1764"/>
      <c r="E8" s="1764"/>
      <c r="F8" s="1764"/>
      <c r="G8" s="1764"/>
      <c r="H8" s="1764"/>
      <c r="I8" s="1763" t="s">
        <v>139</v>
      </c>
      <c r="J8" s="1764"/>
      <c r="K8" s="1765"/>
      <c r="L8" s="1763" t="s">
        <v>140</v>
      </c>
      <c r="M8" s="1764"/>
      <c r="N8" s="1764"/>
      <c r="O8" s="1764"/>
      <c r="P8" s="266"/>
      <c r="Q8" s="266"/>
      <c r="R8" s="1766" t="s">
        <v>141</v>
      </c>
      <c r="S8" s="1766"/>
      <c r="T8" s="1766"/>
      <c r="U8" s="1766"/>
      <c r="V8" s="1766"/>
      <c r="W8" s="1766"/>
      <c r="X8" s="1766"/>
      <c r="Y8" s="1766"/>
      <c r="Z8" s="1767"/>
      <c r="AA8" s="1774" t="s">
        <v>142</v>
      </c>
      <c r="AB8" s="1775"/>
      <c r="AC8" s="1759"/>
      <c r="AD8" s="1779" t="s">
        <v>143</v>
      </c>
      <c r="AE8" s="1780"/>
      <c r="AF8" s="1781"/>
      <c r="AG8" s="1785" t="s">
        <v>144</v>
      </c>
    </row>
    <row r="9" spans="1:33" ht="11.25" customHeight="1">
      <c r="A9" s="1760"/>
      <c r="B9" s="1762"/>
      <c r="C9" s="1787" t="s">
        <v>145</v>
      </c>
      <c r="D9" s="1787"/>
      <c r="E9" s="1787" t="s">
        <v>146</v>
      </c>
      <c r="F9" s="1787"/>
      <c r="G9" s="1789" t="s">
        <v>147</v>
      </c>
      <c r="H9" s="1790"/>
      <c r="I9" s="1787" t="s">
        <v>145</v>
      </c>
      <c r="J9" s="1787" t="s">
        <v>146</v>
      </c>
      <c r="K9" s="1787" t="s">
        <v>147</v>
      </c>
      <c r="L9" s="1787" t="s">
        <v>148</v>
      </c>
      <c r="M9" s="1768" t="s">
        <v>149</v>
      </c>
      <c r="N9" s="1769"/>
      <c r="O9" s="1770"/>
      <c r="P9" s="268"/>
      <c r="Q9" s="268"/>
      <c r="R9" s="1768" t="s">
        <v>150</v>
      </c>
      <c r="S9" s="1769"/>
      <c r="T9" s="1769"/>
      <c r="U9" s="1768" t="s">
        <v>151</v>
      </c>
      <c r="V9" s="1769"/>
      <c r="W9" s="1770"/>
      <c r="X9" s="1771" t="s">
        <v>152</v>
      </c>
      <c r="Y9" s="1772"/>
      <c r="Z9" s="1773"/>
      <c r="AA9" s="1776"/>
      <c r="AB9" s="1777"/>
      <c r="AC9" s="1778"/>
      <c r="AD9" s="1782"/>
      <c r="AE9" s="1783"/>
      <c r="AF9" s="1784"/>
      <c r="AG9" s="1786"/>
    </row>
    <row r="10" spans="1:33" ht="11.25" customHeight="1">
      <c r="A10" s="1760"/>
      <c r="B10" s="1762"/>
      <c r="C10" s="1788"/>
      <c r="D10" s="1788"/>
      <c r="E10" s="1788"/>
      <c r="F10" s="1788"/>
      <c r="G10" s="1791"/>
      <c r="H10" s="1792"/>
      <c r="I10" s="1788"/>
      <c r="J10" s="1788"/>
      <c r="K10" s="1788"/>
      <c r="L10" s="1788"/>
      <c r="M10" s="1787" t="s">
        <v>145</v>
      </c>
      <c r="N10" s="1787" t="s">
        <v>146</v>
      </c>
      <c r="O10" s="1787" t="s">
        <v>147</v>
      </c>
      <c r="P10" s="268"/>
      <c r="Q10" s="268"/>
      <c r="R10" s="1787" t="s">
        <v>145</v>
      </c>
      <c r="S10" s="1787" t="s">
        <v>146</v>
      </c>
      <c r="T10" s="1787" t="s">
        <v>147</v>
      </c>
      <c r="U10" s="1787" t="s">
        <v>145</v>
      </c>
      <c r="V10" s="1787" t="s">
        <v>146</v>
      </c>
      <c r="W10" s="1787" t="s">
        <v>147</v>
      </c>
      <c r="X10" s="1787" t="s">
        <v>145</v>
      </c>
      <c r="Y10" s="1787" t="s">
        <v>146</v>
      </c>
      <c r="Z10" s="1787" t="s">
        <v>147</v>
      </c>
      <c r="AA10" s="1787" t="s">
        <v>145</v>
      </c>
      <c r="AB10" s="1787" t="s">
        <v>146</v>
      </c>
      <c r="AC10" s="1787" t="s">
        <v>147</v>
      </c>
      <c r="AD10" s="1787" t="s">
        <v>145</v>
      </c>
      <c r="AE10" s="1787" t="s">
        <v>146</v>
      </c>
      <c r="AF10" s="1787" t="s">
        <v>147</v>
      </c>
      <c r="AG10" s="1786"/>
    </row>
    <row r="11" spans="1:33" ht="18" customHeight="1">
      <c r="A11" s="1760"/>
      <c r="B11" s="1762"/>
      <c r="C11" s="1788"/>
      <c r="D11" s="1788"/>
      <c r="E11" s="1788"/>
      <c r="F11" s="1788"/>
      <c r="G11" s="1776"/>
      <c r="H11" s="1777"/>
      <c r="I11" s="1793"/>
      <c r="J11" s="1793"/>
      <c r="K11" s="1793"/>
      <c r="L11" s="1793"/>
      <c r="M11" s="1793"/>
      <c r="N11" s="1793"/>
      <c r="O11" s="1793"/>
      <c r="P11" s="268"/>
      <c r="Q11" s="268"/>
      <c r="R11" s="1793"/>
      <c r="S11" s="1793"/>
      <c r="T11" s="1793"/>
      <c r="U11" s="1793"/>
      <c r="V11" s="1793"/>
      <c r="W11" s="1793"/>
      <c r="X11" s="1793"/>
      <c r="Y11" s="1793"/>
      <c r="Z11" s="1793"/>
      <c r="AA11" s="1793"/>
      <c r="AB11" s="1793"/>
      <c r="AC11" s="1793"/>
      <c r="AD11" s="1793"/>
      <c r="AE11" s="1793"/>
      <c r="AF11" s="1793"/>
      <c r="AG11" s="1786"/>
    </row>
    <row r="12" spans="1:33" ht="3.75" customHeight="1">
      <c r="A12" s="269"/>
      <c r="B12" s="270"/>
      <c r="C12" s="1794"/>
      <c r="D12" s="1794"/>
      <c r="E12" s="1794"/>
      <c r="F12" s="1794"/>
      <c r="G12" s="271"/>
      <c r="H12" s="1794"/>
      <c r="I12" s="1794"/>
      <c r="J12" s="272"/>
      <c r="K12" s="272"/>
      <c r="L12" s="272"/>
      <c r="M12" s="272"/>
      <c r="N12" s="272"/>
      <c r="O12" s="272"/>
      <c r="P12" s="265"/>
      <c r="Q12" s="265"/>
      <c r="R12" s="272"/>
      <c r="S12" s="272"/>
      <c r="T12" s="272"/>
      <c r="U12" s="272"/>
      <c r="V12" s="272"/>
      <c r="W12" s="272"/>
      <c r="X12" s="272"/>
      <c r="Y12" s="272"/>
      <c r="Z12" s="272"/>
      <c r="AA12" s="272"/>
      <c r="AB12" s="272"/>
      <c r="AC12" s="272"/>
      <c r="AD12" s="273"/>
      <c r="AE12" s="273"/>
      <c r="AF12" s="273"/>
      <c r="AG12" s="274"/>
    </row>
    <row r="13" spans="1:33" ht="11.25" customHeight="1">
      <c r="A13" s="267" t="s">
        <v>153</v>
      </c>
      <c r="B13" s="275">
        <v>10</v>
      </c>
      <c r="C13" s="275">
        <v>847</v>
      </c>
      <c r="D13" s="276">
        <v>895</v>
      </c>
      <c r="E13" s="275">
        <v>649</v>
      </c>
      <c r="F13" s="277">
        <v>555</v>
      </c>
      <c r="G13" s="275">
        <v>198</v>
      </c>
      <c r="H13" s="277">
        <v>340</v>
      </c>
      <c r="I13" s="275">
        <v>374</v>
      </c>
      <c r="J13" s="275">
        <v>178</v>
      </c>
      <c r="K13" s="275">
        <v>196</v>
      </c>
      <c r="L13" s="275">
        <v>13309</v>
      </c>
      <c r="M13" s="275">
        <v>10716</v>
      </c>
      <c r="N13" s="275">
        <v>6264</v>
      </c>
      <c r="O13" s="275">
        <v>4452</v>
      </c>
      <c r="P13" s="275"/>
      <c r="Q13" s="275"/>
      <c r="R13" s="275">
        <v>859</v>
      </c>
      <c r="S13" s="275">
        <v>48</v>
      </c>
      <c r="T13" s="275">
        <v>811</v>
      </c>
      <c r="U13" s="275">
        <v>1734</v>
      </c>
      <c r="V13" s="275">
        <v>1317</v>
      </c>
      <c r="W13" s="275">
        <v>417</v>
      </c>
      <c r="X13" s="275">
        <v>0</v>
      </c>
      <c r="Y13" s="275">
        <v>0</v>
      </c>
      <c r="Z13" s="275">
        <v>0</v>
      </c>
      <c r="AA13" s="275">
        <v>14507</v>
      </c>
      <c r="AB13" s="275">
        <v>9300</v>
      </c>
      <c r="AC13" s="275">
        <v>5207</v>
      </c>
      <c r="AD13" s="275">
        <v>3799</v>
      </c>
      <c r="AE13" s="275">
        <v>2139</v>
      </c>
      <c r="AF13" s="275">
        <v>1660</v>
      </c>
      <c r="AG13" s="278">
        <v>29</v>
      </c>
    </row>
    <row r="14" spans="1:33" ht="11.25" customHeight="1">
      <c r="A14" s="267" t="s">
        <v>154</v>
      </c>
      <c r="B14" s="275">
        <v>10</v>
      </c>
      <c r="C14" s="275">
        <v>859</v>
      </c>
      <c r="D14" s="276">
        <v>1143</v>
      </c>
      <c r="E14" s="275">
        <v>658</v>
      </c>
      <c r="F14" s="277">
        <v>693</v>
      </c>
      <c r="G14" s="275">
        <v>201</v>
      </c>
      <c r="H14" s="277">
        <v>450</v>
      </c>
      <c r="I14" s="275">
        <v>360</v>
      </c>
      <c r="J14" s="275">
        <v>167</v>
      </c>
      <c r="K14" s="275">
        <v>193</v>
      </c>
      <c r="L14" s="275">
        <v>13644</v>
      </c>
      <c r="M14" s="275">
        <v>11173</v>
      </c>
      <c r="N14" s="275">
        <v>6425</v>
      </c>
      <c r="O14" s="275">
        <v>4748</v>
      </c>
      <c r="P14" s="275"/>
      <c r="Q14" s="275"/>
      <c r="R14" s="275">
        <v>820</v>
      </c>
      <c r="S14" s="275">
        <v>38</v>
      </c>
      <c r="T14" s="275">
        <v>782</v>
      </c>
      <c r="U14" s="275">
        <v>1651</v>
      </c>
      <c r="V14" s="275">
        <v>1227</v>
      </c>
      <c r="W14" s="275">
        <v>424</v>
      </c>
      <c r="X14" s="275">
        <v>0</v>
      </c>
      <c r="Y14" s="275">
        <v>0</v>
      </c>
      <c r="Z14" s="275">
        <v>0</v>
      </c>
      <c r="AA14" s="275">
        <v>17034</v>
      </c>
      <c r="AB14" s="275">
        <v>11041</v>
      </c>
      <c r="AC14" s="275">
        <v>5993</v>
      </c>
      <c r="AD14" s="275">
        <v>3971</v>
      </c>
      <c r="AE14" s="275">
        <v>2255</v>
      </c>
      <c r="AF14" s="275">
        <v>1716</v>
      </c>
      <c r="AG14" s="278">
        <v>30</v>
      </c>
    </row>
    <row r="15" spans="1:33" s="282" customFormat="1" ht="11.25" customHeight="1">
      <c r="A15" s="268" t="s">
        <v>155</v>
      </c>
      <c r="B15" s="279">
        <v>10</v>
      </c>
      <c r="C15" s="275">
        <v>850</v>
      </c>
      <c r="D15" s="276">
        <v>1172</v>
      </c>
      <c r="E15" s="275">
        <v>643</v>
      </c>
      <c r="F15" s="277">
        <v>695</v>
      </c>
      <c r="G15" s="275">
        <v>207</v>
      </c>
      <c r="H15" s="277">
        <v>477</v>
      </c>
      <c r="I15" s="275">
        <v>376</v>
      </c>
      <c r="J15" s="275">
        <v>169</v>
      </c>
      <c r="K15" s="275">
        <v>207</v>
      </c>
      <c r="L15" s="275">
        <v>13696</v>
      </c>
      <c r="M15" s="275">
        <v>11329</v>
      </c>
      <c r="N15" s="275">
        <v>6557</v>
      </c>
      <c r="O15" s="275">
        <v>4772</v>
      </c>
      <c r="P15" s="275"/>
      <c r="Q15" s="275"/>
      <c r="R15" s="275">
        <v>681</v>
      </c>
      <c r="S15" s="275">
        <v>31</v>
      </c>
      <c r="T15" s="275">
        <v>650</v>
      </c>
      <c r="U15" s="275">
        <v>1647</v>
      </c>
      <c r="V15" s="275">
        <v>1212</v>
      </c>
      <c r="W15" s="275">
        <v>435</v>
      </c>
      <c r="X15" s="275">
        <v>39</v>
      </c>
      <c r="Y15" s="275">
        <v>3</v>
      </c>
      <c r="Z15" s="275">
        <v>36</v>
      </c>
      <c r="AA15" s="275">
        <v>19839</v>
      </c>
      <c r="AB15" s="275">
        <v>12820</v>
      </c>
      <c r="AC15" s="275">
        <v>7019</v>
      </c>
      <c r="AD15" s="275">
        <v>4228</v>
      </c>
      <c r="AE15" s="275">
        <v>2353</v>
      </c>
      <c r="AF15" s="280">
        <v>1875</v>
      </c>
      <c r="AG15" s="281" t="s">
        <v>101</v>
      </c>
    </row>
    <row r="16" spans="1:33" s="282" customFormat="1" ht="11.25" customHeight="1">
      <c r="A16" s="268" t="s">
        <v>156</v>
      </c>
      <c r="B16" s="279">
        <v>9</v>
      </c>
      <c r="C16" s="275">
        <v>841</v>
      </c>
      <c r="D16" s="276">
        <v>1138</v>
      </c>
      <c r="E16" s="275">
        <v>643</v>
      </c>
      <c r="F16" s="277">
        <v>683</v>
      </c>
      <c r="G16" s="275">
        <v>198</v>
      </c>
      <c r="H16" s="277">
        <v>455</v>
      </c>
      <c r="I16" s="275">
        <v>406</v>
      </c>
      <c r="J16" s="275">
        <v>174</v>
      </c>
      <c r="K16" s="275">
        <v>232</v>
      </c>
      <c r="L16" s="275">
        <v>13248</v>
      </c>
      <c r="M16" s="275">
        <v>10995</v>
      </c>
      <c r="N16" s="275">
        <v>6478</v>
      </c>
      <c r="O16" s="275">
        <v>4517</v>
      </c>
      <c r="P16" s="275"/>
      <c r="Q16" s="275"/>
      <c r="R16" s="275">
        <v>515</v>
      </c>
      <c r="S16" s="275">
        <v>26</v>
      </c>
      <c r="T16" s="275">
        <v>489</v>
      </c>
      <c r="U16" s="275">
        <v>1661</v>
      </c>
      <c r="V16" s="275">
        <v>1224</v>
      </c>
      <c r="W16" s="275">
        <v>437</v>
      </c>
      <c r="X16" s="275">
        <v>77</v>
      </c>
      <c r="Y16" s="275">
        <v>3</v>
      </c>
      <c r="Z16" s="275">
        <v>74</v>
      </c>
      <c r="AA16" s="275">
        <v>20276</v>
      </c>
      <c r="AB16" s="275">
        <v>13472</v>
      </c>
      <c r="AC16" s="275">
        <v>6804</v>
      </c>
      <c r="AD16" s="275">
        <v>3763</v>
      </c>
      <c r="AE16" s="275">
        <v>2352</v>
      </c>
      <c r="AF16" s="280">
        <v>1411</v>
      </c>
      <c r="AG16" s="281" t="s">
        <v>157</v>
      </c>
    </row>
    <row r="17" spans="1:33" ht="11.25" customHeight="1">
      <c r="A17" s="268" t="s">
        <v>158</v>
      </c>
      <c r="B17" s="279">
        <v>9</v>
      </c>
      <c r="C17" s="275">
        <v>1903</v>
      </c>
      <c r="D17" s="276">
        <v>1061</v>
      </c>
      <c r="E17" s="275">
        <v>1281</v>
      </c>
      <c r="F17" s="277">
        <v>637</v>
      </c>
      <c r="G17" s="275">
        <v>622</v>
      </c>
      <c r="H17" s="277">
        <v>424</v>
      </c>
      <c r="I17" s="275">
        <v>383</v>
      </c>
      <c r="J17" s="275">
        <v>165</v>
      </c>
      <c r="K17" s="275">
        <v>218</v>
      </c>
      <c r="L17" s="275">
        <v>13996</v>
      </c>
      <c r="M17" s="275">
        <v>11807</v>
      </c>
      <c r="N17" s="275">
        <v>6752</v>
      </c>
      <c r="O17" s="275">
        <v>5055</v>
      </c>
      <c r="P17" s="275"/>
      <c r="Q17" s="275"/>
      <c r="R17" s="275">
        <v>411</v>
      </c>
      <c r="S17" s="275">
        <v>21</v>
      </c>
      <c r="T17" s="275">
        <v>390</v>
      </c>
      <c r="U17" s="275">
        <v>1679</v>
      </c>
      <c r="V17" s="275">
        <v>1232</v>
      </c>
      <c r="W17" s="275">
        <v>447</v>
      </c>
      <c r="X17" s="275">
        <v>99</v>
      </c>
      <c r="Y17" s="275">
        <v>8</v>
      </c>
      <c r="Z17" s="275">
        <v>91</v>
      </c>
      <c r="AA17" s="275">
        <v>18659</v>
      </c>
      <c r="AB17" s="275">
        <v>11755</v>
      </c>
      <c r="AC17" s="275">
        <v>6904</v>
      </c>
      <c r="AD17" s="275">
        <v>3904</v>
      </c>
      <c r="AE17" s="275">
        <v>2234</v>
      </c>
      <c r="AF17" s="280">
        <v>1670</v>
      </c>
      <c r="AG17" s="281" t="s">
        <v>159</v>
      </c>
    </row>
    <row r="18" spans="1:33" ht="11.25" customHeight="1">
      <c r="A18" s="283" t="s">
        <v>160</v>
      </c>
      <c r="B18" s="284">
        <v>10</v>
      </c>
      <c r="C18" s="285">
        <v>4211</v>
      </c>
      <c r="D18" s="286">
        <v>2493</v>
      </c>
      <c r="E18" s="285">
        <v>2951</v>
      </c>
      <c r="F18" s="287">
        <v>1636</v>
      </c>
      <c r="G18" s="285">
        <v>1260</v>
      </c>
      <c r="H18" s="287">
        <v>857</v>
      </c>
      <c r="I18" s="285">
        <v>2129</v>
      </c>
      <c r="J18" s="285">
        <v>605</v>
      </c>
      <c r="K18" s="285">
        <v>1524</v>
      </c>
      <c r="L18" s="285">
        <v>17560</v>
      </c>
      <c r="M18" s="285">
        <v>14281</v>
      </c>
      <c r="N18" s="285">
        <v>7752</v>
      </c>
      <c r="O18" s="285">
        <v>6529</v>
      </c>
      <c r="P18" s="285"/>
      <c r="Q18" s="285"/>
      <c r="R18" s="285">
        <v>531</v>
      </c>
      <c r="S18" s="285">
        <v>34</v>
      </c>
      <c r="T18" s="285">
        <v>497</v>
      </c>
      <c r="U18" s="285">
        <v>2621</v>
      </c>
      <c r="V18" s="285">
        <v>1801</v>
      </c>
      <c r="W18" s="285">
        <v>820</v>
      </c>
      <c r="X18" s="285">
        <v>127</v>
      </c>
      <c r="Y18" s="285">
        <v>51</v>
      </c>
      <c r="Z18" s="285">
        <v>76</v>
      </c>
      <c r="AA18" s="285">
        <v>23723</v>
      </c>
      <c r="AB18" s="285">
        <v>14228</v>
      </c>
      <c r="AC18" s="285">
        <v>9495</v>
      </c>
      <c r="AD18" s="285">
        <v>4883</v>
      </c>
      <c r="AE18" s="285">
        <v>2532</v>
      </c>
      <c r="AF18" s="288">
        <v>2351</v>
      </c>
      <c r="AG18" s="289"/>
    </row>
    <row r="19" spans="1:33" ht="3.75" customHeight="1">
      <c r="A19" s="290"/>
      <c r="B19" s="279"/>
      <c r="C19" s="275"/>
      <c r="D19" s="291"/>
      <c r="E19" s="275"/>
      <c r="F19" s="291"/>
      <c r="G19" s="275"/>
      <c r="H19" s="291"/>
      <c r="I19" s="275"/>
      <c r="J19" s="275"/>
      <c r="K19" s="275"/>
      <c r="L19" s="275"/>
      <c r="M19" s="275"/>
      <c r="N19" s="275"/>
      <c r="O19" s="275"/>
      <c r="P19" s="275"/>
      <c r="Q19" s="275"/>
      <c r="R19" s="275"/>
      <c r="S19" s="275"/>
      <c r="T19" s="275"/>
      <c r="U19" s="275"/>
      <c r="V19" s="275"/>
      <c r="W19" s="275"/>
      <c r="X19" s="275"/>
      <c r="Y19" s="275"/>
      <c r="Z19" s="275"/>
      <c r="AA19" s="275"/>
      <c r="AB19" s="275"/>
      <c r="AC19" s="275"/>
      <c r="AD19" s="275"/>
      <c r="AE19" s="275"/>
      <c r="AF19" s="280"/>
      <c r="AG19" s="268"/>
    </row>
    <row r="20" spans="1:33" ht="15.95" customHeight="1">
      <c r="A20" s="292" t="s">
        <v>161</v>
      </c>
      <c r="B20" s="293">
        <v>1</v>
      </c>
      <c r="C20" s="294">
        <v>2929</v>
      </c>
      <c r="D20" s="295">
        <v>1552</v>
      </c>
      <c r="E20" s="294">
        <v>2224</v>
      </c>
      <c r="F20" s="295">
        <v>1105</v>
      </c>
      <c r="G20" s="294">
        <v>705</v>
      </c>
      <c r="H20" s="295">
        <v>447</v>
      </c>
      <c r="I20" s="294">
        <v>1892</v>
      </c>
      <c r="J20" s="294">
        <v>519</v>
      </c>
      <c r="K20" s="294">
        <v>1373</v>
      </c>
      <c r="L20" s="294">
        <v>4445</v>
      </c>
      <c r="M20" s="294">
        <v>2917</v>
      </c>
      <c r="N20" s="294">
        <v>1775</v>
      </c>
      <c r="O20" s="294">
        <v>1142</v>
      </c>
      <c r="P20" s="294"/>
      <c r="Q20" s="294"/>
      <c r="R20" s="294">
        <v>0</v>
      </c>
      <c r="S20" s="294">
        <v>0</v>
      </c>
      <c r="T20" s="294">
        <v>0</v>
      </c>
      <c r="U20" s="294">
        <v>1480</v>
      </c>
      <c r="V20" s="294">
        <v>1024</v>
      </c>
      <c r="W20" s="294">
        <v>456</v>
      </c>
      <c r="X20" s="294">
        <v>48</v>
      </c>
      <c r="Y20" s="294">
        <v>32</v>
      </c>
      <c r="Z20" s="294">
        <v>16</v>
      </c>
      <c r="AA20" s="294">
        <v>14750</v>
      </c>
      <c r="AB20" s="294">
        <v>10006</v>
      </c>
      <c r="AC20" s="294">
        <v>4744</v>
      </c>
      <c r="AD20" s="294">
        <v>2917</v>
      </c>
      <c r="AE20" s="294">
        <v>1775</v>
      </c>
      <c r="AF20" s="296">
        <v>1142</v>
      </c>
      <c r="AG20" s="268" t="s">
        <v>162</v>
      </c>
    </row>
    <row r="21" spans="1:33" ht="15.95" customHeight="1">
      <c r="A21" s="292" t="s">
        <v>163</v>
      </c>
      <c r="B21" s="279">
        <v>1</v>
      </c>
      <c r="C21" s="275">
        <v>0</v>
      </c>
      <c r="D21" s="275">
        <v>0</v>
      </c>
      <c r="E21" s="275">
        <v>0</v>
      </c>
      <c r="F21" s="275">
        <v>0</v>
      </c>
      <c r="G21" s="275">
        <v>0</v>
      </c>
      <c r="H21" s="275">
        <v>0</v>
      </c>
      <c r="I21" s="275">
        <v>0</v>
      </c>
      <c r="J21" s="275">
        <v>0</v>
      </c>
      <c r="K21" s="275">
        <v>0</v>
      </c>
      <c r="L21" s="275">
        <v>5568</v>
      </c>
      <c r="M21" s="275">
        <v>4494</v>
      </c>
      <c r="N21" s="275">
        <v>2777</v>
      </c>
      <c r="O21" s="275">
        <v>1717</v>
      </c>
      <c r="P21" s="275"/>
      <c r="Q21" s="275"/>
      <c r="R21" s="275">
        <v>0</v>
      </c>
      <c r="S21" s="275">
        <v>0</v>
      </c>
      <c r="T21" s="275">
        <v>0</v>
      </c>
      <c r="U21" s="275">
        <v>1056</v>
      </c>
      <c r="V21" s="275">
        <v>745</v>
      </c>
      <c r="W21" s="275">
        <v>311</v>
      </c>
      <c r="X21" s="275">
        <v>18</v>
      </c>
      <c r="Y21" s="275">
        <v>12</v>
      </c>
      <c r="Z21" s="275">
        <v>6</v>
      </c>
      <c r="AA21" s="275">
        <v>0</v>
      </c>
      <c r="AB21" s="275">
        <v>0</v>
      </c>
      <c r="AC21" s="275">
        <v>0</v>
      </c>
      <c r="AD21" s="275">
        <v>0</v>
      </c>
      <c r="AE21" s="275">
        <v>0</v>
      </c>
      <c r="AF21" s="280">
        <v>0</v>
      </c>
      <c r="AG21" s="268"/>
    </row>
    <row r="22" spans="1:33" s="300" customFormat="1" ht="15.95" customHeight="1">
      <c r="A22" s="297" t="s">
        <v>164</v>
      </c>
      <c r="B22" s="293">
        <v>1</v>
      </c>
      <c r="C22" s="294">
        <v>144</v>
      </c>
      <c r="D22" s="295">
        <v>101</v>
      </c>
      <c r="E22" s="294">
        <v>93</v>
      </c>
      <c r="F22" s="295">
        <v>64</v>
      </c>
      <c r="G22" s="294">
        <v>51</v>
      </c>
      <c r="H22" s="295">
        <v>37</v>
      </c>
      <c r="I22" s="294">
        <v>27</v>
      </c>
      <c r="J22" s="294">
        <v>15</v>
      </c>
      <c r="K22" s="294">
        <v>12</v>
      </c>
      <c r="L22" s="294">
        <v>848</v>
      </c>
      <c r="M22" s="294">
        <v>847</v>
      </c>
      <c r="N22" s="294">
        <v>454</v>
      </c>
      <c r="O22" s="294">
        <v>393</v>
      </c>
      <c r="P22" s="298"/>
      <c r="Q22" s="294"/>
      <c r="R22" s="294">
        <v>0</v>
      </c>
      <c r="S22" s="294">
        <v>0</v>
      </c>
      <c r="T22" s="294">
        <v>0</v>
      </c>
      <c r="U22" s="294">
        <v>0</v>
      </c>
      <c r="V22" s="294">
        <v>0</v>
      </c>
      <c r="W22" s="294">
        <v>0</v>
      </c>
      <c r="X22" s="294">
        <v>1</v>
      </c>
      <c r="Y22" s="294">
        <v>0</v>
      </c>
      <c r="Z22" s="294">
        <v>1</v>
      </c>
      <c r="AA22" s="294">
        <v>1198</v>
      </c>
      <c r="AB22" s="294">
        <v>618</v>
      </c>
      <c r="AC22" s="294">
        <v>580</v>
      </c>
      <c r="AD22" s="294">
        <v>247</v>
      </c>
      <c r="AE22" s="294">
        <v>127</v>
      </c>
      <c r="AF22" s="296">
        <v>120</v>
      </c>
      <c r="AG22" s="299" t="s">
        <v>165</v>
      </c>
    </row>
    <row r="23" spans="1:33" ht="15.75" customHeight="1">
      <c r="A23" s="301" t="s">
        <v>166</v>
      </c>
      <c r="B23" s="279">
        <v>1</v>
      </c>
      <c r="C23" s="275">
        <v>214</v>
      </c>
      <c r="D23" s="277">
        <v>144</v>
      </c>
      <c r="E23" s="275">
        <v>115</v>
      </c>
      <c r="F23" s="277">
        <v>76</v>
      </c>
      <c r="G23" s="275">
        <v>99</v>
      </c>
      <c r="H23" s="277">
        <v>68</v>
      </c>
      <c r="I23" s="275">
        <v>43</v>
      </c>
      <c r="J23" s="275">
        <v>20</v>
      </c>
      <c r="K23" s="275">
        <v>23</v>
      </c>
      <c r="L23" s="275">
        <v>1791</v>
      </c>
      <c r="M23" s="275">
        <v>1751</v>
      </c>
      <c r="N23" s="275">
        <v>445</v>
      </c>
      <c r="O23" s="275">
        <v>1306</v>
      </c>
      <c r="P23" s="302"/>
      <c r="Q23" s="302"/>
      <c r="R23" s="275">
        <v>0</v>
      </c>
      <c r="S23" s="275">
        <v>0</v>
      </c>
      <c r="T23" s="275">
        <v>0</v>
      </c>
      <c r="U23" s="275">
        <v>40</v>
      </c>
      <c r="V23" s="275">
        <v>15</v>
      </c>
      <c r="W23" s="275">
        <v>25</v>
      </c>
      <c r="X23" s="275">
        <v>0</v>
      </c>
      <c r="Y23" s="275">
        <v>0</v>
      </c>
      <c r="Z23" s="275">
        <v>0</v>
      </c>
      <c r="AA23" s="275">
        <v>1808</v>
      </c>
      <c r="AB23" s="275">
        <v>401</v>
      </c>
      <c r="AC23" s="275">
        <v>1407</v>
      </c>
      <c r="AD23" s="275">
        <v>435</v>
      </c>
      <c r="AE23" s="275">
        <v>84</v>
      </c>
      <c r="AF23" s="280">
        <v>351</v>
      </c>
      <c r="AG23" s="268" t="s">
        <v>167</v>
      </c>
    </row>
    <row r="24" spans="1:33" ht="10.5" customHeight="1">
      <c r="A24" s="1795" t="s">
        <v>168</v>
      </c>
      <c r="B24" s="1797">
        <v>1</v>
      </c>
      <c r="C24" s="1798">
        <v>398</v>
      </c>
      <c r="D24" s="1799">
        <v>366</v>
      </c>
      <c r="E24" s="1798">
        <v>258</v>
      </c>
      <c r="F24" s="1799">
        <v>234</v>
      </c>
      <c r="G24" s="1798">
        <v>140</v>
      </c>
      <c r="H24" s="1799">
        <v>132</v>
      </c>
      <c r="I24" s="1798">
        <v>16</v>
      </c>
      <c r="J24" s="1798">
        <v>8</v>
      </c>
      <c r="K24" s="1798">
        <v>8</v>
      </c>
      <c r="L24" s="1798">
        <v>1442</v>
      </c>
      <c r="M24" s="1798">
        <v>1397</v>
      </c>
      <c r="N24" s="1798">
        <v>754</v>
      </c>
      <c r="O24" s="1798">
        <v>643</v>
      </c>
      <c r="P24" s="302"/>
      <c r="Q24" s="1800"/>
      <c r="R24" s="1798">
        <v>0</v>
      </c>
      <c r="S24" s="1798">
        <v>0</v>
      </c>
      <c r="T24" s="1798">
        <v>0</v>
      </c>
      <c r="U24" s="1798">
        <v>45</v>
      </c>
      <c r="V24" s="1798">
        <v>17</v>
      </c>
      <c r="W24" s="1798">
        <v>28</v>
      </c>
      <c r="X24" s="1798">
        <v>0</v>
      </c>
      <c r="Y24" s="1798">
        <v>0</v>
      </c>
      <c r="Z24" s="1798">
        <v>0</v>
      </c>
      <c r="AA24" s="1798">
        <v>4436</v>
      </c>
      <c r="AB24" s="1798">
        <v>2604</v>
      </c>
      <c r="AC24" s="1798">
        <v>1832</v>
      </c>
      <c r="AD24" s="1798">
        <v>346</v>
      </c>
      <c r="AE24" s="1798">
        <v>182</v>
      </c>
      <c r="AF24" s="1801">
        <v>164</v>
      </c>
      <c r="AG24" s="1792" t="s">
        <v>169</v>
      </c>
    </row>
    <row r="25" spans="1:33" ht="10.5" customHeight="1">
      <c r="A25" s="1796"/>
      <c r="B25" s="1797"/>
      <c r="C25" s="1798"/>
      <c r="D25" s="1799"/>
      <c r="E25" s="1798"/>
      <c r="F25" s="1799"/>
      <c r="G25" s="1798"/>
      <c r="H25" s="1799"/>
      <c r="I25" s="1798"/>
      <c r="J25" s="1798"/>
      <c r="K25" s="1798"/>
      <c r="L25" s="1798"/>
      <c r="M25" s="1798"/>
      <c r="N25" s="1798"/>
      <c r="O25" s="1798"/>
      <c r="P25" s="302"/>
      <c r="Q25" s="1800"/>
      <c r="R25" s="1798"/>
      <c r="S25" s="1798"/>
      <c r="T25" s="1798"/>
      <c r="U25" s="1798"/>
      <c r="V25" s="1798"/>
      <c r="W25" s="1798"/>
      <c r="X25" s="1798"/>
      <c r="Y25" s="1798"/>
      <c r="Z25" s="1798"/>
      <c r="AA25" s="1798"/>
      <c r="AB25" s="1798"/>
      <c r="AC25" s="1798"/>
      <c r="AD25" s="1798"/>
      <c r="AE25" s="1798"/>
      <c r="AF25" s="1801"/>
      <c r="AG25" s="1792"/>
    </row>
    <row r="26" spans="1:33" ht="15.95" customHeight="1">
      <c r="A26" s="292" t="s">
        <v>170</v>
      </c>
      <c r="B26" s="279">
        <v>1</v>
      </c>
      <c r="C26" s="275">
        <v>159</v>
      </c>
      <c r="D26" s="277">
        <v>109</v>
      </c>
      <c r="E26" s="275">
        <v>88</v>
      </c>
      <c r="F26" s="277">
        <v>60</v>
      </c>
      <c r="G26" s="275">
        <v>71</v>
      </c>
      <c r="H26" s="277">
        <v>49</v>
      </c>
      <c r="I26" s="275">
        <v>58</v>
      </c>
      <c r="J26" s="275">
        <v>13</v>
      </c>
      <c r="K26" s="275">
        <v>45</v>
      </c>
      <c r="L26" s="275">
        <v>1132</v>
      </c>
      <c r="M26" s="275">
        <v>1132</v>
      </c>
      <c r="N26" s="275">
        <v>553</v>
      </c>
      <c r="O26" s="275">
        <v>579</v>
      </c>
      <c r="P26" s="275"/>
      <c r="Q26" s="275"/>
      <c r="R26" s="275">
        <v>0</v>
      </c>
      <c r="S26" s="275">
        <v>0</v>
      </c>
      <c r="T26" s="275">
        <v>0</v>
      </c>
      <c r="U26" s="275">
        <v>0</v>
      </c>
      <c r="V26" s="275">
        <v>0</v>
      </c>
      <c r="W26" s="275">
        <v>0</v>
      </c>
      <c r="X26" s="275">
        <v>0</v>
      </c>
      <c r="Y26" s="275">
        <v>0</v>
      </c>
      <c r="Z26" s="275">
        <v>0</v>
      </c>
      <c r="AA26" s="275">
        <v>404</v>
      </c>
      <c r="AB26" s="275">
        <v>209</v>
      </c>
      <c r="AC26" s="275">
        <v>195</v>
      </c>
      <c r="AD26" s="275">
        <v>280</v>
      </c>
      <c r="AE26" s="275">
        <v>137</v>
      </c>
      <c r="AF26" s="280">
        <v>143</v>
      </c>
      <c r="AG26" s="268" t="s">
        <v>171</v>
      </c>
    </row>
    <row r="27" spans="1:33" ht="15.75" customHeight="1">
      <c r="A27" s="292" t="s">
        <v>172</v>
      </c>
      <c r="B27" s="279">
        <v>1</v>
      </c>
      <c r="C27" s="275">
        <v>161</v>
      </c>
      <c r="D27" s="277">
        <v>90</v>
      </c>
      <c r="E27" s="275">
        <v>70</v>
      </c>
      <c r="F27" s="277">
        <v>34</v>
      </c>
      <c r="G27" s="275">
        <v>91</v>
      </c>
      <c r="H27" s="277">
        <v>56</v>
      </c>
      <c r="I27" s="275">
        <v>43</v>
      </c>
      <c r="J27" s="275">
        <v>19</v>
      </c>
      <c r="K27" s="275">
        <v>24</v>
      </c>
      <c r="L27" s="275">
        <v>1380</v>
      </c>
      <c r="M27" s="275">
        <v>1380</v>
      </c>
      <c r="N27" s="275">
        <v>768</v>
      </c>
      <c r="O27" s="275">
        <v>612</v>
      </c>
      <c r="P27" s="275"/>
      <c r="Q27" s="275"/>
      <c r="R27" s="275">
        <v>0</v>
      </c>
      <c r="S27" s="275">
        <v>0</v>
      </c>
      <c r="T27" s="275">
        <v>0</v>
      </c>
      <c r="U27" s="275">
        <v>0</v>
      </c>
      <c r="V27" s="275">
        <v>0</v>
      </c>
      <c r="W27" s="275">
        <v>0</v>
      </c>
      <c r="X27" s="275">
        <v>0</v>
      </c>
      <c r="Y27" s="275">
        <v>0</v>
      </c>
      <c r="Z27" s="275">
        <v>0</v>
      </c>
      <c r="AA27" s="275">
        <v>670</v>
      </c>
      <c r="AB27" s="275">
        <v>270</v>
      </c>
      <c r="AC27" s="275">
        <v>400</v>
      </c>
      <c r="AD27" s="275">
        <v>273</v>
      </c>
      <c r="AE27" s="275">
        <v>153</v>
      </c>
      <c r="AF27" s="280">
        <v>120</v>
      </c>
      <c r="AG27" s="268" t="s">
        <v>173</v>
      </c>
    </row>
    <row r="28" spans="1:33" ht="15.95" customHeight="1">
      <c r="A28" s="292" t="s">
        <v>174</v>
      </c>
      <c r="B28" s="279">
        <v>1</v>
      </c>
      <c r="C28" s="275">
        <v>33</v>
      </c>
      <c r="D28" s="277">
        <v>10</v>
      </c>
      <c r="E28" s="275">
        <v>29</v>
      </c>
      <c r="F28" s="303">
        <v>8</v>
      </c>
      <c r="G28" s="275">
        <v>4</v>
      </c>
      <c r="H28" s="303">
        <v>2</v>
      </c>
      <c r="I28" s="275">
        <v>20</v>
      </c>
      <c r="J28" s="275">
        <v>5</v>
      </c>
      <c r="K28" s="275">
        <v>15</v>
      </c>
      <c r="L28" s="275">
        <v>363</v>
      </c>
      <c r="M28" s="275">
        <v>363</v>
      </c>
      <c r="N28" s="304">
        <v>226</v>
      </c>
      <c r="O28" s="304">
        <v>137</v>
      </c>
      <c r="P28" s="304"/>
      <c r="Q28" s="275"/>
      <c r="R28" s="275">
        <v>0</v>
      </c>
      <c r="S28" s="275">
        <v>0</v>
      </c>
      <c r="T28" s="275">
        <v>0</v>
      </c>
      <c r="U28" s="275">
        <v>0</v>
      </c>
      <c r="V28" s="275">
        <v>0</v>
      </c>
      <c r="W28" s="275">
        <v>0</v>
      </c>
      <c r="X28" s="275">
        <v>0</v>
      </c>
      <c r="Y28" s="275">
        <v>0</v>
      </c>
      <c r="Z28" s="275">
        <v>0</v>
      </c>
      <c r="AA28" s="275">
        <v>150</v>
      </c>
      <c r="AB28" s="275">
        <v>102</v>
      </c>
      <c r="AC28" s="275">
        <v>48</v>
      </c>
      <c r="AD28" s="275">
        <v>87</v>
      </c>
      <c r="AE28" s="275">
        <v>57</v>
      </c>
      <c r="AF28" s="280">
        <v>30</v>
      </c>
      <c r="AG28" s="268" t="s">
        <v>175</v>
      </c>
    </row>
    <row r="29" spans="1:33" ht="15.95" customHeight="1">
      <c r="A29" s="292" t="s">
        <v>176</v>
      </c>
      <c r="B29" s="279">
        <v>1</v>
      </c>
      <c r="C29" s="275">
        <v>46</v>
      </c>
      <c r="D29" s="277">
        <v>28</v>
      </c>
      <c r="E29" s="275">
        <v>15</v>
      </c>
      <c r="F29" s="303">
        <v>8</v>
      </c>
      <c r="G29" s="275">
        <v>31</v>
      </c>
      <c r="H29" s="303">
        <v>20</v>
      </c>
      <c r="I29" s="275">
        <v>9</v>
      </c>
      <c r="J29" s="275">
        <v>1</v>
      </c>
      <c r="K29" s="275">
        <v>8</v>
      </c>
      <c r="L29" s="275">
        <v>340</v>
      </c>
      <c r="M29" s="275">
        <v>0</v>
      </c>
      <c r="N29" s="275">
        <v>0</v>
      </c>
      <c r="O29" s="275">
        <v>0</v>
      </c>
      <c r="P29" s="304"/>
      <c r="Q29" s="275"/>
      <c r="R29" s="275">
        <v>311</v>
      </c>
      <c r="S29" s="275">
        <v>0</v>
      </c>
      <c r="T29" s="275">
        <v>311</v>
      </c>
      <c r="U29" s="275">
        <v>0</v>
      </c>
      <c r="V29" s="275">
        <v>0</v>
      </c>
      <c r="W29" s="275">
        <v>0</v>
      </c>
      <c r="X29" s="275">
        <v>29</v>
      </c>
      <c r="Y29" s="275">
        <v>0</v>
      </c>
      <c r="Z29" s="275">
        <v>29</v>
      </c>
      <c r="AA29" s="275">
        <v>190</v>
      </c>
      <c r="AB29" s="275">
        <v>0</v>
      </c>
      <c r="AC29" s="275">
        <v>190</v>
      </c>
      <c r="AD29" s="275">
        <v>187</v>
      </c>
      <c r="AE29" s="275">
        <v>0</v>
      </c>
      <c r="AF29" s="280">
        <v>187</v>
      </c>
      <c r="AG29" s="268" t="s">
        <v>177</v>
      </c>
    </row>
    <row r="30" spans="1:33" ht="15.95" customHeight="1">
      <c r="A30" s="305" t="s">
        <v>178</v>
      </c>
      <c r="B30" s="279">
        <v>1</v>
      </c>
      <c r="C30" s="275">
        <v>127</v>
      </c>
      <c r="D30" s="277">
        <v>93</v>
      </c>
      <c r="E30" s="275">
        <v>59</v>
      </c>
      <c r="F30" s="277">
        <v>47</v>
      </c>
      <c r="G30" s="275">
        <v>68</v>
      </c>
      <c r="H30" s="277">
        <v>46</v>
      </c>
      <c r="I30" s="275">
        <v>21</v>
      </c>
      <c r="J30" s="275">
        <v>5</v>
      </c>
      <c r="K30" s="275">
        <v>16</v>
      </c>
      <c r="L30" s="275">
        <v>251</v>
      </c>
      <c r="M30" s="275">
        <v>0</v>
      </c>
      <c r="N30" s="275">
        <v>0</v>
      </c>
      <c r="O30" s="275">
        <v>0</v>
      </c>
      <c r="P30" s="304"/>
      <c r="Q30" s="275"/>
      <c r="R30" s="275">
        <v>220</v>
      </c>
      <c r="S30" s="275">
        <v>34</v>
      </c>
      <c r="T30" s="275">
        <v>186</v>
      </c>
      <c r="U30" s="275">
        <v>0</v>
      </c>
      <c r="V30" s="275">
        <v>0</v>
      </c>
      <c r="W30" s="275">
        <v>0</v>
      </c>
      <c r="X30" s="275">
        <v>31</v>
      </c>
      <c r="Y30" s="275">
        <v>7</v>
      </c>
      <c r="Z30" s="275">
        <v>24</v>
      </c>
      <c r="AA30" s="275">
        <v>117</v>
      </c>
      <c r="AB30" s="275">
        <v>18</v>
      </c>
      <c r="AC30" s="275">
        <v>99</v>
      </c>
      <c r="AD30" s="275">
        <v>111</v>
      </c>
      <c r="AE30" s="275">
        <v>17</v>
      </c>
      <c r="AF30" s="280">
        <v>94</v>
      </c>
      <c r="AG30" s="268" t="s">
        <v>179</v>
      </c>
    </row>
    <row r="31" spans="1:33" ht="3.75" customHeight="1" thickBot="1">
      <c r="A31" s="306"/>
      <c r="B31" s="307"/>
      <c r="C31" s="308"/>
      <c r="D31" s="309"/>
      <c r="E31" s="309"/>
      <c r="F31" s="309"/>
      <c r="G31" s="309"/>
      <c r="H31" s="309"/>
      <c r="I31" s="309"/>
      <c r="J31" s="309"/>
      <c r="K31" s="309"/>
      <c r="L31" s="309"/>
      <c r="M31" s="309"/>
      <c r="N31" s="309"/>
      <c r="O31" s="309"/>
      <c r="P31" s="265"/>
      <c r="Q31" s="265"/>
      <c r="R31" s="309"/>
      <c r="S31" s="309"/>
      <c r="T31" s="309"/>
      <c r="U31" s="309"/>
      <c r="V31" s="309"/>
      <c r="W31" s="309"/>
      <c r="X31" s="309"/>
      <c r="Y31" s="309"/>
      <c r="Z31" s="309"/>
      <c r="AA31" s="309"/>
      <c r="AB31" s="309"/>
      <c r="AC31" s="309"/>
      <c r="AD31" s="310"/>
      <c r="AE31" s="310"/>
      <c r="AF31" s="310"/>
      <c r="AG31" s="311"/>
    </row>
    <row r="32" spans="1:33" ht="11.25" customHeight="1">
      <c r="A32" s="262" t="s">
        <v>180</v>
      </c>
      <c r="R32" s="312" t="s">
        <v>181</v>
      </c>
      <c r="S32" s="312"/>
      <c r="T32" s="312"/>
      <c r="U32" s="313"/>
      <c r="V32" s="313"/>
      <c r="W32" s="313"/>
      <c r="X32" s="313"/>
      <c r="Y32" s="313"/>
      <c r="Z32" s="313"/>
      <c r="AA32" s="313"/>
      <c r="AB32" s="313"/>
      <c r="AC32" s="313"/>
      <c r="AD32" s="314"/>
      <c r="AE32" s="314"/>
      <c r="AF32" s="314"/>
    </row>
    <row r="33" spans="2:32" ht="11.25" customHeight="1">
      <c r="R33" s="315"/>
      <c r="S33" s="315"/>
      <c r="T33" s="315"/>
      <c r="U33" s="315"/>
      <c r="V33" s="315"/>
      <c r="W33" s="315"/>
      <c r="X33" s="315"/>
      <c r="Y33" s="315"/>
      <c r="Z33" s="315"/>
      <c r="AA33" s="315"/>
      <c r="AB33" s="315"/>
      <c r="AC33" s="315"/>
      <c r="AD33" s="315"/>
      <c r="AE33" s="315"/>
      <c r="AF33" s="315"/>
    </row>
    <row r="34" spans="2:32" ht="11.25" customHeight="1">
      <c r="B34" s="316"/>
      <c r="R34" s="315"/>
      <c r="S34" s="315"/>
      <c r="T34" s="315"/>
      <c r="U34" s="315"/>
      <c r="V34" s="315"/>
      <c r="W34" s="315"/>
      <c r="X34" s="315"/>
      <c r="Y34" s="315"/>
      <c r="Z34" s="315"/>
      <c r="AA34" s="315"/>
      <c r="AB34" s="315"/>
      <c r="AC34" s="315"/>
      <c r="AD34" s="315"/>
      <c r="AE34" s="315"/>
      <c r="AF34" s="315"/>
    </row>
    <row r="35" spans="2:32" ht="3.75" customHeight="1">
      <c r="R35" s="255"/>
      <c r="S35" s="255"/>
      <c r="T35" s="255"/>
      <c r="U35" s="254"/>
      <c r="V35" s="254"/>
      <c r="W35" s="254"/>
      <c r="X35" s="254"/>
      <c r="Y35" s="254"/>
      <c r="Z35" s="254"/>
      <c r="AA35" s="254"/>
      <c r="AB35" s="254"/>
      <c r="AC35" s="254"/>
      <c r="AD35" s="254"/>
      <c r="AE35" s="254"/>
      <c r="AF35" s="254"/>
    </row>
    <row r="36" spans="2:32" ht="11.25" customHeight="1">
      <c r="R36" s="255"/>
      <c r="S36" s="255"/>
      <c r="T36" s="255"/>
      <c r="U36" s="254"/>
      <c r="V36" s="254"/>
      <c r="W36" s="254"/>
      <c r="X36" s="254"/>
      <c r="Y36" s="254"/>
      <c r="Z36" s="254"/>
      <c r="AA36" s="254"/>
      <c r="AB36" s="254"/>
      <c r="AC36" s="254"/>
      <c r="AD36" s="254"/>
      <c r="AE36" s="254"/>
      <c r="AF36" s="254"/>
    </row>
    <row r="37" spans="2:32" ht="11.25" customHeight="1">
      <c r="R37" s="255"/>
      <c r="S37" s="255"/>
      <c r="T37" s="255"/>
      <c r="U37" s="254"/>
      <c r="V37" s="254"/>
      <c r="W37" s="254"/>
      <c r="X37" s="254"/>
      <c r="Y37" s="254"/>
      <c r="Z37" s="254"/>
      <c r="AA37" s="254"/>
      <c r="AB37" s="254"/>
      <c r="AC37" s="254"/>
      <c r="AD37" s="254"/>
      <c r="AE37" s="254"/>
      <c r="AF37" s="254"/>
    </row>
    <row r="38" spans="2:32" ht="11.25" customHeight="1">
      <c r="R38" s="255"/>
      <c r="S38" s="255"/>
      <c r="T38" s="255"/>
      <c r="U38" s="254"/>
      <c r="V38" s="254"/>
      <c r="W38" s="254"/>
      <c r="X38" s="254"/>
      <c r="Y38" s="254"/>
      <c r="Z38" s="254"/>
      <c r="AA38" s="254"/>
      <c r="AB38" s="254"/>
      <c r="AC38" s="254"/>
      <c r="AD38" s="254"/>
      <c r="AE38" s="254"/>
      <c r="AF38" s="254"/>
    </row>
    <row r="39" spans="2:32" s="282" customFormat="1" ht="11.25" customHeight="1">
      <c r="R39" s="255"/>
      <c r="S39" s="255"/>
      <c r="T39" s="255"/>
      <c r="U39" s="254"/>
      <c r="V39" s="254"/>
      <c r="W39" s="254"/>
      <c r="X39" s="254"/>
      <c r="Y39" s="254"/>
      <c r="Z39" s="254"/>
      <c r="AA39" s="254"/>
      <c r="AB39" s="254"/>
      <c r="AC39" s="254"/>
      <c r="AD39" s="254"/>
      <c r="AE39" s="254"/>
      <c r="AF39" s="254"/>
    </row>
    <row r="40" spans="2:32" ht="11.25" customHeight="1">
      <c r="R40" s="317"/>
      <c r="S40" s="317"/>
      <c r="T40" s="317"/>
      <c r="U40" s="318"/>
      <c r="V40" s="318"/>
      <c r="W40" s="318"/>
      <c r="X40" s="318"/>
      <c r="Y40" s="318"/>
      <c r="Z40" s="318"/>
      <c r="AA40" s="318"/>
      <c r="AB40" s="318"/>
      <c r="AC40" s="318"/>
      <c r="AD40" s="318"/>
      <c r="AE40" s="318"/>
      <c r="AF40" s="318"/>
    </row>
    <row r="41" spans="2:32" ht="3.75" customHeight="1">
      <c r="R41" s="255"/>
      <c r="S41" s="255"/>
      <c r="T41" s="255"/>
      <c r="U41" s="254"/>
      <c r="V41" s="254"/>
      <c r="W41" s="254"/>
      <c r="X41" s="254"/>
      <c r="Y41" s="254"/>
      <c r="Z41" s="254"/>
      <c r="AA41" s="254"/>
      <c r="AB41" s="254"/>
      <c r="AC41" s="254"/>
      <c r="AD41" s="254"/>
      <c r="AE41" s="254"/>
      <c r="AF41" s="254"/>
    </row>
    <row r="42" spans="2:32" ht="11.25" customHeight="1">
      <c r="R42" s="255"/>
      <c r="S42" s="255"/>
      <c r="T42" s="255"/>
      <c r="U42" s="254"/>
      <c r="V42" s="254"/>
      <c r="W42" s="254"/>
      <c r="X42" s="254"/>
      <c r="Y42" s="254"/>
      <c r="Z42" s="254"/>
      <c r="AA42" s="254"/>
      <c r="AB42" s="254"/>
      <c r="AC42" s="254"/>
      <c r="AD42" s="254"/>
      <c r="AE42" s="254"/>
      <c r="AF42" s="254"/>
    </row>
    <row r="43" spans="2:32" ht="11.25" customHeight="1">
      <c r="R43" s="255"/>
      <c r="S43" s="255"/>
      <c r="T43" s="255"/>
      <c r="U43" s="254"/>
      <c r="V43" s="254"/>
      <c r="W43" s="254"/>
      <c r="X43" s="254"/>
      <c r="Y43" s="254"/>
      <c r="Z43" s="254"/>
      <c r="AA43" s="254"/>
      <c r="AB43" s="254"/>
      <c r="AC43" s="254"/>
      <c r="AD43" s="254"/>
      <c r="AE43" s="254"/>
      <c r="AF43" s="254"/>
    </row>
    <row r="44" spans="2:32" ht="11.25" customHeight="1">
      <c r="R44" s="255"/>
      <c r="S44" s="255"/>
      <c r="T44" s="255"/>
      <c r="U44" s="254"/>
      <c r="V44" s="254"/>
      <c r="W44" s="254"/>
      <c r="X44" s="254"/>
      <c r="Y44" s="254"/>
      <c r="Z44" s="254"/>
      <c r="AA44" s="254"/>
      <c r="AB44" s="254"/>
      <c r="AC44" s="254"/>
      <c r="AD44" s="254"/>
      <c r="AE44" s="254"/>
      <c r="AF44" s="254"/>
    </row>
    <row r="45" spans="2:32" ht="11.25" customHeight="1">
      <c r="R45" s="255"/>
      <c r="S45" s="255"/>
      <c r="T45" s="255"/>
      <c r="U45" s="254"/>
      <c r="V45" s="254"/>
      <c r="W45" s="254"/>
      <c r="X45" s="254"/>
      <c r="Y45" s="254"/>
      <c r="Z45" s="254"/>
      <c r="AA45" s="254"/>
      <c r="AB45" s="254"/>
      <c r="AC45" s="254"/>
      <c r="AD45" s="254"/>
      <c r="AE45" s="254"/>
      <c r="AF45" s="254"/>
    </row>
    <row r="46" spans="2:32" ht="11.25" customHeight="1">
      <c r="R46" s="255"/>
      <c r="S46" s="255"/>
      <c r="T46" s="255"/>
      <c r="U46" s="254"/>
      <c r="V46" s="254"/>
      <c r="W46" s="254"/>
      <c r="X46" s="254"/>
      <c r="Y46" s="254"/>
      <c r="Z46" s="254"/>
      <c r="AA46" s="254"/>
      <c r="AB46" s="254"/>
      <c r="AC46" s="254"/>
      <c r="AD46" s="254"/>
      <c r="AE46" s="254"/>
      <c r="AF46" s="254"/>
    </row>
    <row r="47" spans="2:32" ht="11.25" customHeight="1">
      <c r="R47" s="255"/>
      <c r="S47" s="255"/>
      <c r="T47" s="255"/>
      <c r="U47" s="254"/>
      <c r="V47" s="254"/>
      <c r="W47" s="254"/>
      <c r="X47" s="254"/>
      <c r="Y47" s="254"/>
      <c r="Z47" s="254"/>
      <c r="AA47" s="254"/>
      <c r="AB47" s="254"/>
      <c r="AC47" s="254"/>
      <c r="AD47" s="254"/>
      <c r="AE47" s="254"/>
      <c r="AF47" s="254"/>
    </row>
    <row r="48" spans="2:32" ht="11.25" customHeight="1">
      <c r="R48" s="255"/>
      <c r="S48" s="255"/>
      <c r="T48" s="255"/>
      <c r="U48" s="254"/>
      <c r="V48" s="254"/>
      <c r="W48" s="254"/>
      <c r="X48" s="254"/>
      <c r="Y48" s="254"/>
      <c r="Z48" s="254"/>
      <c r="AA48" s="254"/>
      <c r="AB48" s="254"/>
      <c r="AC48" s="254"/>
      <c r="AD48" s="254"/>
      <c r="AE48" s="254"/>
      <c r="AF48" s="254"/>
    </row>
    <row r="49" spans="18:32" ht="11.25" customHeight="1">
      <c r="R49" s="255"/>
      <c r="S49" s="255"/>
      <c r="T49" s="255"/>
      <c r="U49" s="254"/>
      <c r="V49" s="254"/>
      <c r="W49" s="254"/>
      <c r="X49" s="254"/>
      <c r="Y49" s="254"/>
      <c r="Z49" s="254"/>
      <c r="AA49" s="254"/>
      <c r="AB49" s="254"/>
      <c r="AC49" s="254"/>
      <c r="AD49" s="254"/>
      <c r="AE49" s="254"/>
      <c r="AF49" s="254"/>
    </row>
    <row r="50" spans="18:32" ht="11.25" customHeight="1">
      <c r="R50" s="255"/>
      <c r="S50" s="255"/>
      <c r="T50" s="255"/>
      <c r="U50" s="254"/>
      <c r="V50" s="254"/>
      <c r="W50" s="254"/>
      <c r="X50" s="254"/>
      <c r="Y50" s="254"/>
      <c r="Z50" s="254"/>
      <c r="AA50" s="254"/>
      <c r="AB50" s="254"/>
      <c r="AC50" s="254"/>
      <c r="AD50" s="254"/>
      <c r="AE50" s="254"/>
      <c r="AF50" s="254"/>
    </row>
    <row r="51" spans="18:32" ht="11.25" customHeight="1">
      <c r="R51" s="255"/>
      <c r="S51" s="255"/>
      <c r="T51" s="255"/>
      <c r="U51" s="254"/>
      <c r="V51" s="254"/>
      <c r="W51" s="254"/>
      <c r="X51" s="254"/>
      <c r="Y51" s="254"/>
      <c r="Z51" s="254"/>
      <c r="AA51" s="254"/>
      <c r="AB51" s="254"/>
      <c r="AC51" s="254"/>
      <c r="AD51" s="254"/>
      <c r="AE51" s="254"/>
      <c r="AF51" s="254"/>
    </row>
    <row r="52" spans="18:32" ht="11.25" customHeight="1">
      <c r="R52" s="255"/>
      <c r="S52" s="255"/>
      <c r="T52" s="255"/>
      <c r="U52" s="254"/>
      <c r="V52" s="254"/>
      <c r="W52" s="254"/>
      <c r="X52" s="254"/>
      <c r="Y52" s="254"/>
      <c r="Z52" s="254"/>
      <c r="AA52" s="254"/>
      <c r="AB52" s="254"/>
      <c r="AC52" s="254"/>
      <c r="AD52" s="254"/>
      <c r="AE52" s="254"/>
      <c r="AF52" s="254"/>
    </row>
    <row r="53" spans="18:32" ht="11.25" customHeight="1">
      <c r="R53" s="255"/>
      <c r="S53" s="255"/>
      <c r="T53" s="255"/>
      <c r="U53" s="254"/>
      <c r="V53" s="254"/>
      <c r="W53" s="254"/>
      <c r="X53" s="254"/>
      <c r="Y53" s="254"/>
      <c r="Z53" s="254"/>
      <c r="AA53" s="254"/>
      <c r="AB53" s="254"/>
      <c r="AC53" s="254"/>
      <c r="AD53" s="254"/>
      <c r="AE53" s="254"/>
      <c r="AF53" s="254"/>
    </row>
    <row r="54" spans="18:32" ht="11.25" customHeight="1">
      <c r="R54" s="255"/>
      <c r="S54" s="255"/>
      <c r="T54" s="255"/>
      <c r="U54" s="254"/>
      <c r="V54" s="254"/>
      <c r="W54" s="254"/>
      <c r="X54" s="254"/>
      <c r="Y54" s="254"/>
      <c r="Z54" s="254"/>
      <c r="AA54" s="254"/>
      <c r="AB54" s="254"/>
      <c r="AC54" s="254"/>
      <c r="AD54" s="254"/>
      <c r="AE54" s="254"/>
      <c r="AF54" s="254"/>
    </row>
    <row r="55" spans="18:32" ht="3" customHeight="1">
      <c r="R55" s="255"/>
      <c r="S55" s="255"/>
      <c r="T55" s="255"/>
      <c r="U55" s="254"/>
      <c r="V55" s="254"/>
      <c r="W55" s="254"/>
      <c r="X55" s="254"/>
      <c r="Y55" s="254"/>
      <c r="Z55" s="254"/>
      <c r="AA55" s="254"/>
      <c r="AB55" s="254"/>
      <c r="AC55" s="254"/>
      <c r="AD55" s="254"/>
      <c r="AE55" s="254"/>
      <c r="AF55" s="254"/>
    </row>
    <row r="56" spans="18:32">
      <c r="R56" s="313"/>
      <c r="S56" s="313"/>
      <c r="T56" s="313"/>
      <c r="U56" s="313"/>
      <c r="V56" s="313"/>
      <c r="W56" s="313"/>
      <c r="X56" s="313"/>
      <c r="Y56" s="313"/>
      <c r="Z56" s="313"/>
      <c r="AA56" s="313"/>
      <c r="AB56" s="313"/>
      <c r="AC56" s="313"/>
      <c r="AD56" s="313"/>
      <c r="AE56" s="313"/>
      <c r="AF56" s="313"/>
    </row>
  </sheetData>
  <mergeCells count="73">
    <mergeCell ref="AG24:AG25"/>
    <mergeCell ref="AA24:AA25"/>
    <mergeCell ref="AB24:AB25"/>
    <mergeCell ref="AC24:AC25"/>
    <mergeCell ref="AD24:AD25"/>
    <mergeCell ref="AE24:AE25"/>
    <mergeCell ref="AF24:AF25"/>
    <mergeCell ref="V24:V25"/>
    <mergeCell ref="W24:W25"/>
    <mergeCell ref="X24:X25"/>
    <mergeCell ref="Y24:Y25"/>
    <mergeCell ref="Z24:Z25"/>
    <mergeCell ref="Q24:Q25"/>
    <mergeCell ref="R24:R25"/>
    <mergeCell ref="S24:S25"/>
    <mergeCell ref="T24:T25"/>
    <mergeCell ref="U24:U25"/>
    <mergeCell ref="K24:K25"/>
    <mergeCell ref="L24:L25"/>
    <mergeCell ref="M24:M25"/>
    <mergeCell ref="N24:N25"/>
    <mergeCell ref="O24:O25"/>
    <mergeCell ref="F24:F25"/>
    <mergeCell ref="G24:G25"/>
    <mergeCell ref="H24:H25"/>
    <mergeCell ref="I24:I25"/>
    <mergeCell ref="J24:J25"/>
    <mergeCell ref="A24:A25"/>
    <mergeCell ref="B24:B25"/>
    <mergeCell ref="C24:C25"/>
    <mergeCell ref="D24:D25"/>
    <mergeCell ref="E24:E25"/>
    <mergeCell ref="AE10:AE11"/>
    <mergeCell ref="AF10:AF11"/>
    <mergeCell ref="C12:D12"/>
    <mergeCell ref="E12:F12"/>
    <mergeCell ref="H12:I12"/>
    <mergeCell ref="Z10:Z11"/>
    <mergeCell ref="AA10:AA11"/>
    <mergeCell ref="AB10:AB11"/>
    <mergeCell ref="AC10:AC11"/>
    <mergeCell ref="AD10:AD11"/>
    <mergeCell ref="U10:U11"/>
    <mergeCell ref="V10:V11"/>
    <mergeCell ref="W10:W11"/>
    <mergeCell ref="X10:X11"/>
    <mergeCell ref="Y10:Y11"/>
    <mergeCell ref="AA8:AC9"/>
    <mergeCell ref="AD8:AF9"/>
    <mergeCell ref="AG8:AG11"/>
    <mergeCell ref="C9:D11"/>
    <mergeCell ref="E9:F11"/>
    <mergeCell ref="G9:H11"/>
    <mergeCell ref="I9:I11"/>
    <mergeCell ref="J9:J11"/>
    <mergeCell ref="K9:K11"/>
    <mergeCell ref="L9:L11"/>
    <mergeCell ref="M10:M11"/>
    <mergeCell ref="N10:N11"/>
    <mergeCell ref="O10:O11"/>
    <mergeCell ref="R10:R11"/>
    <mergeCell ref="S10:S11"/>
    <mergeCell ref="T10:T11"/>
    <mergeCell ref="R8:Z8"/>
    <mergeCell ref="M9:O9"/>
    <mergeCell ref="R9:T9"/>
    <mergeCell ref="U9:W9"/>
    <mergeCell ref="X9:Z9"/>
    <mergeCell ref="A8:A11"/>
    <mergeCell ref="B8:B11"/>
    <mergeCell ref="C8:H8"/>
    <mergeCell ref="I8:K8"/>
    <mergeCell ref="L8:O8"/>
  </mergeCells>
  <phoneticPr fontId="20"/>
  <conditionalFormatting sqref="B16:C16 E16:O16 R16:AF16 E18:O18 B18:C18 R20:AF20 B22:O30 B20:O20 R22:AF30 R18:AF18">
    <cfRule type="containsBlanks" dxfId="371" priority="2" stopIfTrue="1">
      <formula>LEN(TRIM(B16))=0</formula>
    </cfRule>
  </conditionalFormatting>
  <conditionalFormatting sqref="B17:C17 E17:O17 R17:AF17">
    <cfRule type="containsBlanks" dxfId="370" priority="1" stopIfTrue="1">
      <formula>LEN(TRIM(B17))=0</formula>
    </cfRule>
  </conditionalFormatting>
  <pageMargins left="0.59055118110236215" right="0.59055118110236215" top="0.70866141732283461" bottom="0.31496062992125984" header="0.51181102362204722" footer="0.51181102362204722"/>
  <pageSetup paperSize="9" scale="87" fitToWidth="2" orientation="portrait" blackAndWhite="1" r:id="rId1"/>
  <colBreaks count="1" manualBreakCount="1">
    <brk id="16" max="5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8"/>
  <sheetViews>
    <sheetView zoomScaleNormal="100" zoomScaleSheetLayoutView="100" workbookViewId="0"/>
  </sheetViews>
  <sheetFormatPr defaultRowHeight="11.25"/>
  <cols>
    <col min="1" max="1" width="1.1640625" style="1" customWidth="1"/>
    <col min="2" max="2" width="10.6640625" style="1" customWidth="1"/>
    <col min="3" max="3" width="1.6640625" style="1" customWidth="1"/>
    <col min="4" max="4" width="8.33203125" style="1" customWidth="1"/>
    <col min="5" max="5" width="6.33203125" style="1" customWidth="1"/>
    <col min="6" max="6" width="8.83203125" style="1" customWidth="1"/>
    <col min="7" max="7" width="5.6640625" style="1" customWidth="1"/>
    <col min="8" max="8" width="6.5" style="1" customWidth="1"/>
    <col min="9" max="9" width="5.5" style="1" customWidth="1"/>
    <col min="10" max="10" width="6.5" style="1" customWidth="1"/>
    <col min="11" max="13" width="7.33203125" style="1" customWidth="1"/>
    <col min="14" max="16" width="8.33203125" style="1" customWidth="1"/>
    <col min="17" max="17" width="8.6640625" style="1" customWidth="1"/>
    <col min="18" max="16384" width="9.33203125" style="1"/>
  </cols>
  <sheetData>
    <row r="1" spans="1:16" ht="16.5" customHeight="1">
      <c r="A1" s="4" t="s">
        <v>182</v>
      </c>
      <c r="C1" s="2"/>
      <c r="D1" s="2"/>
      <c r="F1" s="2"/>
      <c r="G1" s="2"/>
      <c r="H1" s="2"/>
      <c r="I1" s="2"/>
      <c r="J1" s="2"/>
      <c r="K1" s="2"/>
      <c r="L1" s="2"/>
      <c r="M1" s="2"/>
      <c r="N1" s="2"/>
      <c r="O1" s="2"/>
      <c r="P1" s="2"/>
    </row>
    <row r="2" spans="1:16" ht="3.75" customHeight="1">
      <c r="B2" s="198"/>
      <c r="C2" s="198"/>
    </row>
    <row r="3" spans="1:16" ht="10.5" customHeight="1">
      <c r="A3" s="234" t="s">
        <v>183</v>
      </c>
      <c r="H3" s="234"/>
    </row>
    <row r="4" spans="1:16" ht="3.75" customHeight="1">
      <c r="B4" s="198"/>
      <c r="C4" s="198"/>
    </row>
    <row r="5" spans="1:16" s="5" customFormat="1" ht="13.5" customHeight="1" thickBot="1">
      <c r="P5" s="199" t="s">
        <v>25</v>
      </c>
    </row>
    <row r="6" spans="1:16" ht="11.25" customHeight="1">
      <c r="A6" s="1802" t="s">
        <v>184</v>
      </c>
      <c r="B6" s="1803"/>
      <c r="C6" s="1804"/>
      <c r="D6" s="1732" t="s">
        <v>57</v>
      </c>
      <c r="E6" s="1578" t="s">
        <v>3</v>
      </c>
      <c r="F6" s="1579"/>
      <c r="G6" s="1579"/>
      <c r="H6" s="1579"/>
      <c r="I6" s="1579"/>
      <c r="J6" s="1580"/>
      <c r="K6" s="1578" t="s">
        <v>4</v>
      </c>
      <c r="L6" s="1579"/>
      <c r="M6" s="1580"/>
      <c r="N6" s="1578" t="s">
        <v>185</v>
      </c>
      <c r="O6" s="1579"/>
      <c r="P6" s="1579"/>
    </row>
    <row r="7" spans="1:16" ht="11.25" customHeight="1">
      <c r="A7" s="1805"/>
      <c r="B7" s="1805"/>
      <c r="C7" s="1806"/>
      <c r="D7" s="1745"/>
      <c r="E7" s="1582" t="s">
        <v>8</v>
      </c>
      <c r="F7" s="1583"/>
      <c r="G7" s="1582" t="s">
        <v>16</v>
      </c>
      <c r="H7" s="1583"/>
      <c r="I7" s="1582" t="s">
        <v>17</v>
      </c>
      <c r="J7" s="1583"/>
      <c r="K7" s="51" t="s">
        <v>8</v>
      </c>
      <c r="L7" s="51" t="s">
        <v>16</v>
      </c>
      <c r="M7" s="51" t="s">
        <v>17</v>
      </c>
      <c r="N7" s="51" t="s">
        <v>8</v>
      </c>
      <c r="O7" s="51" t="s">
        <v>16</v>
      </c>
      <c r="P7" s="48" t="s">
        <v>17</v>
      </c>
    </row>
    <row r="8" spans="1:16" ht="11.25" customHeight="1">
      <c r="A8" s="13"/>
      <c r="B8" s="64" t="s">
        <v>40</v>
      </c>
      <c r="C8" s="319"/>
      <c r="D8" s="320">
        <v>16</v>
      </c>
      <c r="E8" s="321">
        <v>234</v>
      </c>
      <c r="F8" s="322">
        <v>1082</v>
      </c>
      <c r="G8" s="323">
        <v>71</v>
      </c>
      <c r="H8" s="324">
        <v>599</v>
      </c>
      <c r="I8" s="323">
        <v>163</v>
      </c>
      <c r="J8" s="324">
        <v>483</v>
      </c>
      <c r="K8" s="325">
        <v>69</v>
      </c>
      <c r="L8" s="326">
        <v>24</v>
      </c>
      <c r="M8" s="325">
        <v>45</v>
      </c>
      <c r="N8" s="327">
        <v>3290</v>
      </c>
      <c r="O8" s="327">
        <v>1247</v>
      </c>
      <c r="P8" s="327">
        <v>2043</v>
      </c>
    </row>
    <row r="9" spans="1:16" ht="11.25" customHeight="1">
      <c r="A9" s="13"/>
      <c r="B9" s="64" t="s">
        <v>32</v>
      </c>
      <c r="C9" s="319"/>
      <c r="D9" s="320">
        <v>16</v>
      </c>
      <c r="E9" s="321">
        <v>234</v>
      </c>
      <c r="F9" s="322">
        <v>1109</v>
      </c>
      <c r="G9" s="323">
        <v>72</v>
      </c>
      <c r="H9" s="324">
        <v>632</v>
      </c>
      <c r="I9" s="323">
        <v>162</v>
      </c>
      <c r="J9" s="324">
        <v>477</v>
      </c>
      <c r="K9" s="325">
        <v>58</v>
      </c>
      <c r="L9" s="326">
        <v>18</v>
      </c>
      <c r="M9" s="325">
        <v>40</v>
      </c>
      <c r="N9" s="327">
        <v>3207</v>
      </c>
      <c r="O9" s="327">
        <v>1210</v>
      </c>
      <c r="P9" s="327">
        <v>1997</v>
      </c>
    </row>
    <row r="10" spans="1:16" ht="11.25" customHeight="1">
      <c r="A10" s="13"/>
      <c r="B10" s="64" t="s">
        <v>34</v>
      </c>
      <c r="C10" s="319"/>
      <c r="D10" s="320">
        <v>16</v>
      </c>
      <c r="E10" s="321">
        <v>233</v>
      </c>
      <c r="F10" s="322">
        <v>1080</v>
      </c>
      <c r="G10" s="323">
        <v>73</v>
      </c>
      <c r="H10" s="324">
        <v>606</v>
      </c>
      <c r="I10" s="323">
        <v>160</v>
      </c>
      <c r="J10" s="324">
        <v>474</v>
      </c>
      <c r="K10" s="325">
        <v>59</v>
      </c>
      <c r="L10" s="326">
        <v>18</v>
      </c>
      <c r="M10" s="325">
        <v>41</v>
      </c>
      <c r="N10" s="327">
        <v>3274</v>
      </c>
      <c r="O10" s="327">
        <v>1262</v>
      </c>
      <c r="P10" s="327">
        <v>2012</v>
      </c>
    </row>
    <row r="11" spans="1:16" s="58" customFormat="1" ht="11.25" customHeight="1">
      <c r="A11" s="328"/>
      <c r="B11" s="64" t="s">
        <v>36</v>
      </c>
      <c r="C11" s="329"/>
      <c r="D11" s="320">
        <v>16</v>
      </c>
      <c r="E11" s="321">
        <v>222</v>
      </c>
      <c r="F11" s="322">
        <v>1166</v>
      </c>
      <c r="G11" s="323">
        <v>65</v>
      </c>
      <c r="H11" s="324">
        <v>645</v>
      </c>
      <c r="I11" s="323">
        <v>157</v>
      </c>
      <c r="J11" s="324">
        <v>521</v>
      </c>
      <c r="K11" s="325">
        <v>60</v>
      </c>
      <c r="L11" s="326">
        <v>20</v>
      </c>
      <c r="M11" s="325">
        <v>40</v>
      </c>
      <c r="N11" s="327">
        <v>3212</v>
      </c>
      <c r="O11" s="327">
        <v>1208</v>
      </c>
      <c r="P11" s="327">
        <v>2004</v>
      </c>
    </row>
    <row r="12" spans="1:16" s="58" customFormat="1" ht="11.25" customHeight="1">
      <c r="A12" s="328"/>
      <c r="B12" s="330" t="s">
        <v>38</v>
      </c>
      <c r="C12" s="329"/>
      <c r="D12" s="331">
        <v>16</v>
      </c>
      <c r="E12" s="332">
        <v>219</v>
      </c>
      <c r="F12" s="333">
        <v>1127</v>
      </c>
      <c r="G12" s="334">
        <v>65</v>
      </c>
      <c r="H12" s="335">
        <v>647</v>
      </c>
      <c r="I12" s="334">
        <v>154</v>
      </c>
      <c r="J12" s="335">
        <v>480</v>
      </c>
      <c r="K12" s="336">
        <v>65</v>
      </c>
      <c r="L12" s="337">
        <v>19</v>
      </c>
      <c r="M12" s="336">
        <v>46</v>
      </c>
      <c r="N12" s="338">
        <v>3041</v>
      </c>
      <c r="O12" s="338">
        <v>1117</v>
      </c>
      <c r="P12" s="338">
        <v>1924</v>
      </c>
    </row>
    <row r="13" spans="1:16" ht="3.75" customHeight="1" thickBot="1">
      <c r="A13" s="12"/>
      <c r="B13" s="339"/>
      <c r="C13" s="340"/>
      <c r="D13" s="341"/>
      <c r="E13" s="341"/>
      <c r="F13" s="342"/>
      <c r="G13" s="341"/>
      <c r="H13" s="342"/>
      <c r="I13" s="343"/>
      <c r="J13" s="342"/>
      <c r="K13" s="341"/>
      <c r="L13" s="341"/>
      <c r="M13" s="341"/>
      <c r="N13" s="341"/>
      <c r="O13" s="341"/>
      <c r="P13" s="341"/>
    </row>
    <row r="14" spans="1:16" s="3" customFormat="1" ht="13.5" customHeight="1">
      <c r="A14" s="3" t="s">
        <v>126</v>
      </c>
      <c r="C14" s="2"/>
    </row>
    <row r="16" spans="1:16" ht="12">
      <c r="E16" s="344"/>
      <c r="F16" s="344"/>
      <c r="K16" s="345"/>
      <c r="M16" s="346"/>
      <c r="N16" s="251"/>
    </row>
    <row r="17" spans="5:14">
      <c r="E17" s="344"/>
      <c r="F17" s="344"/>
      <c r="K17" s="345"/>
      <c r="N17" s="251"/>
    </row>
    <row r="18" spans="5:14">
      <c r="E18" s="344"/>
      <c r="F18" s="344"/>
      <c r="K18" s="345"/>
      <c r="N18" s="251"/>
    </row>
  </sheetData>
  <mergeCells count="8">
    <mergeCell ref="A6:C7"/>
    <mergeCell ref="D6:D7"/>
    <mergeCell ref="E6:J6"/>
    <mergeCell ref="K6:M6"/>
    <mergeCell ref="N6:P6"/>
    <mergeCell ref="E7:F7"/>
    <mergeCell ref="G7:H7"/>
    <mergeCell ref="I7:J7"/>
  </mergeCells>
  <phoneticPr fontId="20"/>
  <pageMargins left="0.59055118110236227" right="0.59055118110236227" top="0.98425196850393704" bottom="0.98425196850393704" header="0.51181102362204722" footer="0.51181102362204722"/>
  <pageSetup paperSize="9"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63</vt:i4>
      </vt:variant>
      <vt:variant>
        <vt:lpstr>名前付き一覧</vt:lpstr>
      </vt:variant>
      <vt:variant>
        <vt:i4>30</vt:i4>
      </vt:variant>
    </vt:vector>
  </HeadingPairs>
  <TitlesOfParts>
    <vt:vector size="93" baseType="lpstr">
      <vt:lpstr>目次</vt:lpstr>
      <vt:lpstr>14-1-1</vt:lpstr>
      <vt:lpstr>14-1-2</vt:lpstr>
      <vt:lpstr>14-1-3</vt:lpstr>
      <vt:lpstr>14-1-4</vt:lpstr>
      <vt:lpstr>14-1-5</vt:lpstr>
      <vt:lpstr>14-1-6</vt:lpstr>
      <vt:lpstr>14-1-7</vt:lpstr>
      <vt:lpstr>14-1-8</vt:lpstr>
      <vt:lpstr>14-1-9</vt:lpstr>
      <vt:lpstr>14-1-10</vt:lpstr>
      <vt:lpstr>14-1-11</vt:lpstr>
      <vt:lpstr>14-2-1</vt:lpstr>
      <vt:lpstr>14-2-2</vt:lpstr>
      <vt:lpstr>14-2-3</vt:lpstr>
      <vt:lpstr>14-2-4</vt:lpstr>
      <vt:lpstr>14-3</vt:lpstr>
      <vt:lpstr>14-4</vt:lpstr>
      <vt:lpstr>14-5</vt:lpstr>
      <vt:lpstr>14-6</vt:lpstr>
      <vt:lpstr>14-7</vt:lpstr>
      <vt:lpstr>14-8 </vt:lpstr>
      <vt:lpstr>14-9-1</vt:lpstr>
      <vt:lpstr>14-9-2</vt:lpstr>
      <vt:lpstr>14-10</vt:lpstr>
      <vt:lpstr>14-11</vt:lpstr>
      <vt:lpstr>14-12</vt:lpstr>
      <vt:lpstr>14-13</vt:lpstr>
      <vt:lpstr>14-14</vt:lpstr>
      <vt:lpstr>14-15 </vt:lpstr>
      <vt:lpstr>14-16-1 </vt:lpstr>
      <vt:lpstr>14-16-2</vt:lpstr>
      <vt:lpstr>14-16-3 </vt:lpstr>
      <vt:lpstr>14-17-1 </vt:lpstr>
      <vt:lpstr>14-17-2</vt:lpstr>
      <vt:lpstr>14-17-3</vt:lpstr>
      <vt:lpstr>14-18-1</vt:lpstr>
      <vt:lpstr>14-18-2</vt:lpstr>
      <vt:lpstr>14-18-3</vt:lpstr>
      <vt:lpstr>14-19-1</vt:lpstr>
      <vt:lpstr>14-19-2</vt:lpstr>
      <vt:lpstr>14-20-1</vt:lpstr>
      <vt:lpstr>14-20-2</vt:lpstr>
      <vt:lpstr>14-21</vt:lpstr>
      <vt:lpstr>14-22-1</vt:lpstr>
      <vt:lpstr>14-22-2</vt:lpstr>
      <vt:lpstr>14-22-3</vt:lpstr>
      <vt:lpstr>14-23-1</vt:lpstr>
      <vt:lpstr>14-23-2 </vt:lpstr>
      <vt:lpstr>14-24-1</vt:lpstr>
      <vt:lpstr>14-24-2 </vt:lpstr>
      <vt:lpstr>14-25-1</vt:lpstr>
      <vt:lpstr>14-25-2</vt:lpstr>
      <vt:lpstr>14-26</vt:lpstr>
      <vt:lpstr>14-27</vt:lpstr>
      <vt:lpstr>14-28 </vt:lpstr>
      <vt:lpstr>14-29</vt:lpstr>
      <vt:lpstr>14-30-1</vt:lpstr>
      <vt:lpstr>14-30-2 </vt:lpstr>
      <vt:lpstr>14-31</vt:lpstr>
      <vt:lpstr>14-32</vt:lpstr>
      <vt:lpstr>14-33</vt:lpstr>
      <vt:lpstr>14-34</vt:lpstr>
      <vt:lpstr>'14-10'!Print_Area</vt:lpstr>
      <vt:lpstr>'14-11'!Print_Area</vt:lpstr>
      <vt:lpstr>'14-12'!Print_Area</vt:lpstr>
      <vt:lpstr>'14-14'!Print_Area</vt:lpstr>
      <vt:lpstr>'14-16-1 '!Print_Area</vt:lpstr>
      <vt:lpstr>'14-1-7'!Print_Area</vt:lpstr>
      <vt:lpstr>'14-17-1 '!Print_Area</vt:lpstr>
      <vt:lpstr>'14-17-2'!Print_Area</vt:lpstr>
      <vt:lpstr>'14-18-1'!Print_Area</vt:lpstr>
      <vt:lpstr>'14-18-3'!Print_Area</vt:lpstr>
      <vt:lpstr>'14-1-9'!Print_Area</vt:lpstr>
      <vt:lpstr>'14-19-1'!Print_Area</vt:lpstr>
      <vt:lpstr>'14-20-1'!Print_Area</vt:lpstr>
      <vt:lpstr>'14-22-1'!Print_Area</vt:lpstr>
      <vt:lpstr>'14-22-2'!Print_Area</vt:lpstr>
      <vt:lpstr>'14-23-1'!Print_Area</vt:lpstr>
      <vt:lpstr>'14-24-1'!Print_Area</vt:lpstr>
      <vt:lpstr>'14-25-1'!Print_Area</vt:lpstr>
      <vt:lpstr>'14-26'!Print_Area</vt:lpstr>
      <vt:lpstr>'14-27'!Print_Area</vt:lpstr>
      <vt:lpstr>'14-30-1'!Print_Area</vt:lpstr>
      <vt:lpstr>'14-32'!Print_Area</vt:lpstr>
      <vt:lpstr>'14-33'!Print_Area</vt:lpstr>
      <vt:lpstr>'14-34'!Print_Area</vt:lpstr>
      <vt:lpstr>'14-4'!Print_Area</vt:lpstr>
      <vt:lpstr>'14-5'!Print_Area</vt:lpstr>
      <vt:lpstr>'14-6'!Print_Area</vt:lpstr>
      <vt:lpstr>'14-8 '!Print_Area</vt:lpstr>
      <vt:lpstr>'14-9-1'!Print_Area</vt:lpstr>
      <vt:lpstr>'14-9-2'!Print_Area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パイプライン</dc:creator>
  <cp:lastModifiedBy>堺市</cp:lastModifiedBy>
  <cp:lastPrinted>2023-04-20T06:58:16Z</cp:lastPrinted>
  <dcterms:created xsi:type="dcterms:W3CDTF">2011-01-29T02:39:23Z</dcterms:created>
  <dcterms:modified xsi:type="dcterms:W3CDTF">2023-04-21T04:21:27Z</dcterms:modified>
</cp:coreProperties>
</file>