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企画部\05_調査統計担当\資料フォルダ\20_刊行物\02_堺市統計書\R04統計書\【完成版】HP掲載用\HP掲載用＜まとめ＞\"/>
    </mc:Choice>
  </mc:AlternateContent>
  <bookViews>
    <workbookView xWindow="255" yWindow="315" windowWidth="23100" windowHeight="11565"/>
  </bookViews>
  <sheets>
    <sheet name="目次" sheetId="3" r:id="rId1"/>
    <sheet name="1-1" sheetId="2" r:id="rId2"/>
    <sheet name="1-2" sheetId="4" r:id="rId3"/>
    <sheet name="1-3" sheetId="5" r:id="rId4"/>
    <sheet name="1-4-1" sheetId="6" r:id="rId5"/>
    <sheet name="1-4-2" sheetId="7" r:id="rId6"/>
    <sheet name="1-5-1 " sheetId="8" r:id="rId7"/>
    <sheet name="1-5-2 " sheetId="9" r:id="rId8"/>
    <sheet name="1-6" sheetId="10" r:id="rId9"/>
    <sheet name="1-7" sheetId="11" r:id="rId10"/>
    <sheet name="1-8" sheetId="12" r:id="rId11"/>
    <sheet name="1-9" sheetId="13" r:id="rId12"/>
    <sheet name="1-10" sheetId="21" r:id="rId13"/>
    <sheet name="1-11-1" sheetId="16" r:id="rId14"/>
    <sheet name="1-11-2" sheetId="17" r:id="rId15"/>
    <sheet name="1-11-3" sheetId="18" r:id="rId16"/>
    <sheet name="1-11-4" sheetId="19" r:id="rId17"/>
    <sheet name="1-11-5" sheetId="20" r:id="rId18"/>
  </sheets>
  <definedNames>
    <definedName name="_xlnm._FilterDatabase" localSheetId="6" hidden="1">'1-5-1 '!$A$1:$AI$38</definedName>
    <definedName name="_xlnm.Print_Area" localSheetId="13">'1-11-1'!$A$1:$AE$79</definedName>
    <definedName name="_xlnm.Print_Area" localSheetId="14">'1-11-2'!$A$1:$O$61</definedName>
    <definedName name="_xlnm.Print_Area" localSheetId="15">'1-11-3'!$A$1:$O$58</definedName>
    <definedName name="_xlnm.Print_Area" localSheetId="16">'1-11-4'!$A$1:$L$55</definedName>
    <definedName name="_xlnm.Print_Area" localSheetId="17">'1-11-5'!$A$1:$P$81</definedName>
    <definedName name="_xlnm.Print_Area" localSheetId="6">'1-5-1 '!$A$1:$AA$35</definedName>
    <definedName name="_xlnm.Print_Area" localSheetId="7">'1-5-2 '!$A$1:$W$23</definedName>
    <definedName name="_xlnm.Print_Area" localSheetId="8">'1-6'!$A$1:$M$22</definedName>
    <definedName name="_xlnm.Print_Area" localSheetId="9">'1-7'!$A$1:$K$51</definedName>
    <definedName name="_xlnm.Print_Area" localSheetId="10">'1-8'!$A$1:$O$17</definedName>
    <definedName name="_xlnm.Print_Area" localSheetId="11">'1-9'!$A$1:$N$41</definedName>
  </definedNames>
  <calcPr calcId="162913"/>
</workbook>
</file>

<file path=xl/calcChain.xml><?xml version="1.0" encoding="utf-8"?>
<calcChain xmlns="http://schemas.openxmlformats.org/spreadsheetml/2006/main">
  <c r="O56" i="18" l="1"/>
  <c r="N56" i="18"/>
  <c r="M56" i="18"/>
  <c r="L56" i="18"/>
  <c r="K56" i="18"/>
  <c r="J56" i="18"/>
  <c r="I56" i="18"/>
  <c r="H56" i="18"/>
  <c r="G56" i="18"/>
  <c r="F56" i="18"/>
  <c r="E56" i="18"/>
  <c r="D56" i="18"/>
  <c r="O55" i="18"/>
  <c r="N55" i="18"/>
  <c r="M55" i="18"/>
  <c r="L55" i="18"/>
  <c r="K55" i="18"/>
  <c r="J55" i="18"/>
  <c r="I55" i="18"/>
  <c r="H55" i="18"/>
  <c r="G55" i="18"/>
  <c r="F55" i="18"/>
  <c r="E55" i="18"/>
  <c r="D55" i="18"/>
  <c r="O54" i="18"/>
  <c r="N54" i="18"/>
  <c r="M54" i="18"/>
  <c r="L54" i="18"/>
  <c r="K54" i="18"/>
  <c r="J54" i="18"/>
  <c r="I54" i="18"/>
  <c r="H54" i="18"/>
  <c r="G54" i="18"/>
  <c r="F54" i="18"/>
  <c r="E54" i="18"/>
  <c r="D54" i="18"/>
  <c r="O52" i="18"/>
  <c r="N52" i="18"/>
  <c r="M52" i="18"/>
  <c r="L52" i="18"/>
  <c r="K52" i="18"/>
  <c r="J52" i="18"/>
  <c r="I52" i="18"/>
  <c r="H52" i="18"/>
  <c r="G52" i="18"/>
  <c r="F52" i="18"/>
  <c r="E52" i="18"/>
  <c r="D52" i="18"/>
  <c r="O51" i="18"/>
  <c r="N51" i="18"/>
  <c r="M51" i="18"/>
  <c r="L51" i="18"/>
  <c r="K51" i="18"/>
  <c r="J51" i="18"/>
  <c r="I51" i="18"/>
  <c r="H51" i="18"/>
  <c r="G51" i="18"/>
  <c r="F51" i="18"/>
  <c r="E51" i="18"/>
  <c r="D51" i="18"/>
  <c r="O50" i="18"/>
  <c r="N50" i="18"/>
  <c r="M50" i="18"/>
  <c r="L50" i="18"/>
  <c r="K50" i="18"/>
  <c r="J50" i="18"/>
  <c r="I50" i="18"/>
  <c r="H50" i="18"/>
  <c r="G50" i="18"/>
  <c r="F50" i="18"/>
  <c r="E50" i="18"/>
  <c r="D50" i="18"/>
  <c r="O49" i="18"/>
  <c r="N49" i="18"/>
  <c r="M49" i="18"/>
  <c r="L49" i="18"/>
  <c r="K49" i="18"/>
  <c r="J49" i="18"/>
  <c r="I49" i="18"/>
  <c r="H49" i="18"/>
  <c r="G49" i="18"/>
  <c r="F49" i="18"/>
  <c r="E49" i="18"/>
  <c r="D49" i="18"/>
  <c r="O11" i="18"/>
  <c r="N11" i="18"/>
  <c r="M11" i="18"/>
  <c r="L11" i="18"/>
  <c r="K11" i="18"/>
  <c r="J11" i="18"/>
  <c r="I11" i="18"/>
  <c r="H11" i="18"/>
  <c r="G11" i="18"/>
  <c r="F11" i="18"/>
  <c r="E11" i="18"/>
  <c r="D11" i="18"/>
  <c r="O59" i="17"/>
  <c r="N59" i="17"/>
  <c r="M59" i="17"/>
  <c r="L59" i="17"/>
  <c r="K59" i="17"/>
  <c r="J59" i="17"/>
  <c r="I59" i="17"/>
  <c r="H59" i="17"/>
  <c r="G59" i="17"/>
  <c r="F59" i="17"/>
  <c r="E59" i="17"/>
  <c r="D59" i="17"/>
  <c r="O58" i="17"/>
  <c r="N58" i="17"/>
  <c r="M58" i="17"/>
  <c r="L58" i="17"/>
  <c r="K58" i="17"/>
  <c r="J58" i="17"/>
  <c r="I58" i="17"/>
  <c r="H58" i="17"/>
  <c r="G58" i="17"/>
  <c r="F58" i="17"/>
  <c r="E58" i="17"/>
  <c r="D58" i="17"/>
  <c r="O57" i="17"/>
  <c r="N57" i="17"/>
  <c r="M57" i="17"/>
  <c r="L57" i="17"/>
  <c r="K57" i="17"/>
  <c r="J57" i="17"/>
  <c r="I57" i="17"/>
  <c r="H57" i="17"/>
  <c r="G57" i="17"/>
  <c r="F57" i="17"/>
  <c r="E57" i="17"/>
  <c r="D57" i="17"/>
  <c r="O56" i="17"/>
  <c r="N56" i="17"/>
  <c r="M56" i="17"/>
  <c r="L56" i="17"/>
  <c r="K56" i="17"/>
  <c r="J56" i="17"/>
  <c r="I56" i="17"/>
  <c r="H56" i="17"/>
  <c r="G56" i="17"/>
  <c r="F56" i="17"/>
  <c r="E56" i="17"/>
  <c r="D56" i="17"/>
  <c r="O54" i="17"/>
  <c r="N54" i="17"/>
  <c r="M54" i="17"/>
  <c r="L54" i="17"/>
  <c r="K54" i="17"/>
  <c r="J54" i="17"/>
  <c r="I54" i="17"/>
  <c r="H54" i="17"/>
  <c r="G54" i="17"/>
  <c r="F54" i="17"/>
  <c r="E54" i="17"/>
  <c r="D54" i="17"/>
  <c r="O53" i="17"/>
  <c r="N53" i="17"/>
  <c r="M53" i="17"/>
  <c r="L53" i="17"/>
  <c r="K53" i="17"/>
  <c r="J53" i="17"/>
  <c r="I53" i="17"/>
  <c r="H53" i="17"/>
  <c r="G53" i="17"/>
  <c r="F53" i="17"/>
  <c r="E53" i="17"/>
  <c r="D53" i="17"/>
  <c r="O52" i="17"/>
  <c r="N52" i="17"/>
  <c r="M52" i="17"/>
  <c r="L52" i="17"/>
  <c r="K52" i="17"/>
  <c r="J52" i="17"/>
  <c r="I52" i="17"/>
  <c r="H52" i="17"/>
  <c r="G52" i="17"/>
  <c r="F52" i="17"/>
  <c r="E52" i="17"/>
  <c r="D52" i="17"/>
  <c r="O12" i="17"/>
  <c r="N12" i="17"/>
  <c r="M12" i="17"/>
  <c r="L12" i="17"/>
  <c r="K12" i="17"/>
  <c r="J12" i="17"/>
  <c r="I12" i="17"/>
  <c r="H12" i="17"/>
  <c r="G12" i="17"/>
  <c r="F12" i="17"/>
  <c r="E12" i="17"/>
  <c r="D12" i="17"/>
  <c r="AD64" i="16"/>
  <c r="AC64" i="16"/>
  <c r="AB64" i="16"/>
  <c r="AA64" i="16"/>
  <c r="Z64" i="16"/>
  <c r="Y64" i="16"/>
  <c r="X64" i="16"/>
  <c r="W64" i="16"/>
  <c r="V64" i="16"/>
  <c r="U64" i="16"/>
  <c r="T64" i="16"/>
  <c r="S64" i="16"/>
  <c r="R64" i="16"/>
  <c r="O64" i="16"/>
  <c r="L64" i="16"/>
  <c r="I64" i="16"/>
  <c r="F64" i="16"/>
  <c r="E64" i="16"/>
  <c r="D64" i="16"/>
</calcChain>
</file>

<file path=xl/sharedStrings.xml><?xml version="1.0" encoding="utf-8"?>
<sst xmlns="http://schemas.openxmlformats.org/spreadsheetml/2006/main" count="2163" uniqueCount="1368">
  <si>
    <t>公表面積</t>
  </si>
  <si>
    <t xml:space="preserve"> </t>
  </si>
  <si>
    <t xml:space="preserve"> ９年10月１日</t>
  </si>
  <si>
    <t xml:space="preserve"> 10年10月１日</t>
  </si>
  <si>
    <t xml:space="preserve"> ５年10月１日</t>
  </si>
  <si>
    <t>（市制施行）</t>
  </si>
  <si>
    <t>大鳥郡向井村大字七道</t>
  </si>
  <si>
    <t>泉北郡向井町・湊町</t>
  </si>
  <si>
    <t>泉北郡舳松村</t>
  </si>
  <si>
    <t>泉北郡三宝村</t>
  </si>
  <si>
    <t>泉北郡神石村</t>
  </si>
  <si>
    <t>泉北郡五箇荘村・百舌鳥村、南河内郡金岡村</t>
  </si>
  <si>
    <t>堺港、公有水面埋立による所属未定地</t>
  </si>
  <si>
    <t>（建設省地理調査所）</t>
  </si>
  <si>
    <t>（建設省国土地理院）</t>
  </si>
  <si>
    <t>南河内郡日置荘町</t>
  </si>
  <si>
    <t>堺港、第３区公有水面埋立による所属未定地</t>
  </si>
  <si>
    <t>泉北郡泉ヶ丘町</t>
  </si>
  <si>
    <t>堺港、第４区公有水面埋立による所属未定地</t>
  </si>
  <si>
    <t>堺港、第２区の一部公有水面埋立による所属未定地</t>
  </si>
  <si>
    <t>泉北郡福泉町</t>
  </si>
  <si>
    <t>出島浜通地先</t>
  </si>
  <si>
    <t>南河内郡登美丘町</t>
  </si>
  <si>
    <t>浜寺石津町西１丁から４丁地先</t>
  </si>
  <si>
    <t>浜寺石津町地先</t>
  </si>
  <si>
    <t>石津西町地先</t>
  </si>
  <si>
    <t>築港八幡町地先</t>
  </si>
  <si>
    <t>築港新町地先</t>
  </si>
  <si>
    <t>浜寺諏訪森町地先</t>
  </si>
  <si>
    <t>大浜西町地先</t>
  </si>
  <si>
    <t>浜寺諏訪森町・浜寺公園町地先</t>
  </si>
  <si>
    <t>築港八幡町地先（大和川廃川敷地）</t>
  </si>
  <si>
    <t>築港新町１丁地先</t>
  </si>
  <si>
    <t>築港浜寺町地先</t>
  </si>
  <si>
    <t>浜寺諏訪森町西３丁地先</t>
  </si>
  <si>
    <t>浜寺諏訪森町西２丁・３丁・４丁地先</t>
  </si>
  <si>
    <t>築港新町３丁地先</t>
  </si>
  <si>
    <t>戎島町地先</t>
  </si>
  <si>
    <t>㎡</t>
  </si>
  <si>
    <t xml:space="preserve">   </t>
  </si>
  <si>
    <t xml:space="preserve"> 44年１月17日</t>
  </si>
  <si>
    <t xml:space="preserve"> 44年10月17日</t>
  </si>
  <si>
    <t xml:space="preserve"> 45年６月29日</t>
  </si>
  <si>
    <t xml:space="preserve"> 45年10月１日</t>
  </si>
  <si>
    <t xml:space="preserve"> 45年10月30日</t>
  </si>
  <si>
    <t xml:space="preserve"> 46年10月１日</t>
  </si>
  <si>
    <t xml:space="preserve"> 47年４月19日</t>
  </si>
  <si>
    <t xml:space="preserve"> 47年10月１日</t>
  </si>
  <si>
    <t xml:space="preserve"> 47年10月30日</t>
  </si>
  <si>
    <t xml:space="preserve"> 48年３月14日</t>
  </si>
  <si>
    <t xml:space="preserve"> 48年10月１日</t>
  </si>
  <si>
    <t xml:space="preserve"> 49年６月26日</t>
  </si>
  <si>
    <t xml:space="preserve"> 49年10月１日</t>
  </si>
  <si>
    <t xml:space="preserve"> 49年10月28日</t>
  </si>
  <si>
    <t xml:space="preserve"> 49年11月６日</t>
  </si>
  <si>
    <t xml:space="preserve"> 50年10月１日</t>
  </si>
  <si>
    <t xml:space="preserve"> 51年10月１日</t>
  </si>
  <si>
    <t xml:space="preserve"> 52年４月１日</t>
  </si>
  <si>
    <t xml:space="preserve"> 52年10月１日</t>
  </si>
  <si>
    <t xml:space="preserve"> 53年２月27日</t>
  </si>
  <si>
    <t xml:space="preserve"> 53年４月19日</t>
  </si>
  <si>
    <t xml:space="preserve"> 53年10月１日</t>
  </si>
  <si>
    <t xml:space="preserve"> 54年２月28日</t>
  </si>
  <si>
    <t xml:space="preserve"> 54年10月１日</t>
  </si>
  <si>
    <t xml:space="preserve"> 55年２月１日</t>
  </si>
  <si>
    <t xml:space="preserve"> 55年10月１日</t>
  </si>
  <si>
    <t xml:space="preserve"> 55年10月22日</t>
  </si>
  <si>
    <t xml:space="preserve"> 56年10月１日</t>
  </si>
  <si>
    <t xml:space="preserve"> 56年11月４日</t>
  </si>
  <si>
    <t xml:space="preserve"> 57年10月１日</t>
  </si>
  <si>
    <t xml:space="preserve"> 58年10月１日</t>
  </si>
  <si>
    <t xml:space="preserve"> 59年10月１日</t>
  </si>
  <si>
    <t xml:space="preserve"> 60年10月１日</t>
  </si>
  <si>
    <t xml:space="preserve"> 61年10月１日</t>
  </si>
  <si>
    <t xml:space="preserve"> 62年10月１日</t>
  </si>
  <si>
    <t xml:space="preserve"> 63年10月１日</t>
  </si>
  <si>
    <t xml:space="preserve"> 平成</t>
  </si>
  <si>
    <t xml:space="preserve"> 元年５月１日</t>
  </si>
  <si>
    <t xml:space="preserve"> 元年５月15日</t>
  </si>
  <si>
    <t xml:space="preserve"> 元年10月１日</t>
  </si>
  <si>
    <t xml:space="preserve"> ２年８月10日</t>
  </si>
  <si>
    <t xml:space="preserve"> ２年10月１日</t>
  </si>
  <si>
    <t xml:space="preserve"> ３年10月１日</t>
  </si>
  <si>
    <t xml:space="preserve"> ４年10月１日</t>
  </si>
  <si>
    <t xml:space="preserve"> ６年５月10日</t>
  </si>
  <si>
    <t xml:space="preserve"> ６年10月１日</t>
  </si>
  <si>
    <t xml:space="preserve"> ７年10月１日</t>
  </si>
  <si>
    <t xml:space="preserve"> ８年７月８日</t>
  </si>
  <si>
    <t xml:space="preserve"> ８年10月１日</t>
  </si>
  <si>
    <t xml:space="preserve"> 11年10月１日</t>
  </si>
  <si>
    <t>築港新町１丁５番地先</t>
  </si>
  <si>
    <t>築港南町地先</t>
  </si>
  <si>
    <t>浜寺石津町西地先</t>
  </si>
  <si>
    <t>堺市と高石市との境界変更</t>
  </si>
  <si>
    <t>塩浜町７番地地先</t>
  </si>
  <si>
    <t>堺市と松原市との境界変更</t>
  </si>
  <si>
    <t>塩浜町地先</t>
  </si>
  <si>
    <t>築港新町３丁・４丁地先</t>
  </si>
  <si>
    <t>堺市と和泉市との境界変更</t>
  </si>
  <si>
    <t>築港新町４丁地先</t>
  </si>
  <si>
    <t>堺市と松原市との境界修正</t>
  </si>
  <si>
    <t>堺市と和泉市との境界修正</t>
  </si>
  <si>
    <t>堺市と美原町との境界修正</t>
  </si>
  <si>
    <t>△0.06</t>
  </si>
  <si>
    <t>（参謀本部陸地測量部）</t>
    <rPh sb="7" eb="9">
      <t>ソクリョウ</t>
    </rPh>
    <rPh sb="9" eb="10">
      <t>ブ</t>
    </rPh>
    <phoneticPr fontId="4"/>
  </si>
  <si>
    <t>（内務省地理調査所）</t>
    <rPh sb="1" eb="4">
      <t>ナイムショウ</t>
    </rPh>
    <rPh sb="4" eb="6">
      <t>チリ</t>
    </rPh>
    <rPh sb="6" eb="8">
      <t>チョウサ</t>
    </rPh>
    <rPh sb="8" eb="9">
      <t>ショ</t>
    </rPh>
    <phoneticPr fontId="4"/>
  </si>
  <si>
    <t>（建設省地理調査所）</t>
    <rPh sb="4" eb="6">
      <t>チリ</t>
    </rPh>
    <rPh sb="6" eb="8">
      <t>チョウサ</t>
    </rPh>
    <rPh sb="8" eb="9">
      <t>ジョ</t>
    </rPh>
    <phoneticPr fontId="4"/>
  </si>
  <si>
    <t>（国土交通省国土地理院）</t>
    <rPh sb="1" eb="3">
      <t>コクド</t>
    </rPh>
    <rPh sb="3" eb="5">
      <t>コウツウ</t>
    </rPh>
    <rPh sb="5" eb="6">
      <t>ショウ</t>
    </rPh>
    <rPh sb="6" eb="8">
      <t>コクド</t>
    </rPh>
    <rPh sb="8" eb="10">
      <t>チリ</t>
    </rPh>
    <rPh sb="10" eb="11">
      <t>イン</t>
    </rPh>
    <phoneticPr fontId="4"/>
  </si>
  <si>
    <t xml:space="preserve"> 42年10月27日</t>
  </si>
  <si>
    <t>南河内郡美原町</t>
    <rPh sb="0" eb="1">
      <t>ミナミ</t>
    </rPh>
    <rPh sb="1" eb="3">
      <t>カワチ</t>
    </rPh>
    <rPh sb="3" eb="4">
      <t>グン</t>
    </rPh>
    <rPh sb="4" eb="7">
      <t>ミハラチョウ</t>
    </rPh>
    <phoneticPr fontId="4"/>
  </si>
  <si>
    <t xml:space="preserve">     2,995.325</t>
  </si>
  <si>
    <r>
      <t xml:space="preserve">         </t>
    </r>
    <r>
      <rPr>
        <sz val="6.5"/>
        <rFont val="ＭＳ 明朝"/>
        <family val="1"/>
        <charset val="128"/>
      </rPr>
      <t>※</t>
    </r>
    <r>
      <rPr>
        <sz val="7"/>
        <rFont val="ＭＳ 明朝"/>
        <family val="1"/>
        <charset val="128"/>
      </rPr>
      <t xml:space="preserve"> 8.47</t>
    </r>
    <phoneticPr fontId="4"/>
  </si>
  <si>
    <t xml:space="preserve"> 14年10月１日</t>
    <phoneticPr fontId="4"/>
  </si>
  <si>
    <t xml:space="preserve"> 15年10月１日</t>
    <phoneticPr fontId="4"/>
  </si>
  <si>
    <t xml:space="preserve"> 昭和</t>
    <phoneticPr fontId="4"/>
  </si>
  <si>
    <t xml:space="preserve"> ５年10月１日</t>
    <phoneticPr fontId="4"/>
  </si>
  <si>
    <t xml:space="preserve"> 10年10月１日</t>
    <phoneticPr fontId="4"/>
  </si>
  <si>
    <r>
      <t xml:space="preserve">         </t>
    </r>
    <r>
      <rPr>
        <sz val="6.5"/>
        <rFont val="ＭＳ 明朝"/>
        <family val="1"/>
        <charset val="128"/>
      </rPr>
      <t>※</t>
    </r>
    <r>
      <rPr>
        <sz val="7"/>
        <rFont val="ＭＳ 明朝"/>
        <family val="1"/>
        <charset val="128"/>
      </rPr>
      <t>15.75</t>
    </r>
    <phoneticPr fontId="4"/>
  </si>
  <si>
    <t xml:space="preserve"> 13年２月11日</t>
    <phoneticPr fontId="4"/>
  </si>
  <si>
    <t xml:space="preserve"> 13年９月１日</t>
    <phoneticPr fontId="4"/>
  </si>
  <si>
    <r>
      <t xml:space="preserve">         </t>
    </r>
    <r>
      <rPr>
        <sz val="6.5"/>
        <rFont val="ＭＳ 明朝"/>
        <family val="1"/>
        <charset val="128"/>
      </rPr>
      <t>※</t>
    </r>
    <r>
      <rPr>
        <sz val="7"/>
        <rFont val="ＭＳ 明朝"/>
        <family val="1"/>
        <charset val="128"/>
      </rPr>
      <t>31.32</t>
    </r>
    <phoneticPr fontId="4"/>
  </si>
  <si>
    <t xml:space="preserve"> 17年７月１日</t>
    <phoneticPr fontId="4"/>
  </si>
  <si>
    <t>泉北郡浜寺町・鳳町・踞尾村・八田荘村・深井村・東百舌鳥村</t>
    <phoneticPr fontId="4"/>
  </si>
  <si>
    <t xml:space="preserve"> 18年７月２日</t>
    <phoneticPr fontId="4"/>
  </si>
  <si>
    <t xml:space="preserve">   734,034.715</t>
    <phoneticPr fontId="4"/>
  </si>
  <si>
    <t xml:space="preserve"> 20年３月７日</t>
    <phoneticPr fontId="4"/>
  </si>
  <si>
    <t xml:space="preserve">   493,105.35 </t>
    <phoneticPr fontId="4"/>
  </si>
  <si>
    <t xml:space="preserve"> 22年10月１日</t>
    <phoneticPr fontId="4"/>
  </si>
  <si>
    <t xml:space="preserve"> 25年10月１日</t>
    <phoneticPr fontId="4"/>
  </si>
  <si>
    <t xml:space="preserve"> 30年10月１日</t>
    <phoneticPr fontId="4"/>
  </si>
  <si>
    <r>
      <t xml:space="preserve">         </t>
    </r>
    <r>
      <rPr>
        <sz val="6.5"/>
        <rFont val="ＭＳ 明朝"/>
        <family val="1"/>
        <charset val="128"/>
      </rPr>
      <t>※</t>
    </r>
    <r>
      <rPr>
        <sz val="7"/>
        <rFont val="ＭＳ 明朝"/>
        <family val="1"/>
        <charset val="128"/>
      </rPr>
      <t>52.48</t>
    </r>
    <phoneticPr fontId="4"/>
  </si>
  <si>
    <t xml:space="preserve"> 32年10月15日</t>
    <phoneticPr fontId="4"/>
  </si>
  <si>
    <r>
      <t>南河内郡北八下村（松原市に帰属した大字河合0.69km</t>
    </r>
    <r>
      <rPr>
        <vertAlign val="superscript"/>
        <sz val="7"/>
        <rFont val="ＭＳ Ｐ明朝"/>
        <family val="1"/>
        <charset val="128"/>
      </rPr>
      <t>2</t>
    </r>
    <r>
      <rPr>
        <sz val="7"/>
        <rFont val="ＭＳ Ｐ明朝"/>
        <family val="1"/>
        <charset val="128"/>
      </rPr>
      <t>を除く)</t>
    </r>
    <phoneticPr fontId="4"/>
  </si>
  <si>
    <t xml:space="preserve"> 33年７月１日</t>
    <phoneticPr fontId="4"/>
  </si>
  <si>
    <t>南河内郡南八下村（美原町に帰属した大字大饗・小寺・菩提・</t>
    <phoneticPr fontId="4"/>
  </si>
  <si>
    <r>
      <t>石原のそれぞれの一部　0.93km</t>
    </r>
    <r>
      <rPr>
        <vertAlign val="superscript"/>
        <sz val="7"/>
        <rFont val="ＭＳ Ｐ明朝"/>
        <family val="1"/>
        <charset val="128"/>
      </rPr>
      <t>2</t>
    </r>
    <r>
      <rPr>
        <sz val="7"/>
        <rFont val="ＭＳ Ｐ明朝"/>
        <family val="1"/>
        <charset val="128"/>
      </rPr>
      <t>を除く）</t>
    </r>
    <phoneticPr fontId="4"/>
  </si>
  <si>
    <t xml:space="preserve"> 33年10月20日</t>
    <phoneticPr fontId="4"/>
  </si>
  <si>
    <t xml:space="preserve"> 33年11月１日</t>
    <phoneticPr fontId="4"/>
  </si>
  <si>
    <t xml:space="preserve">   291,346    </t>
    <phoneticPr fontId="4"/>
  </si>
  <si>
    <t xml:space="preserve"> 34年５月３日</t>
    <phoneticPr fontId="4"/>
  </si>
  <si>
    <t xml:space="preserve"> 35年４月１日</t>
    <phoneticPr fontId="4"/>
  </si>
  <si>
    <t xml:space="preserve">   492,271    </t>
    <phoneticPr fontId="4"/>
  </si>
  <si>
    <t xml:space="preserve"> 35年10月１日</t>
    <phoneticPr fontId="4"/>
  </si>
  <si>
    <t xml:space="preserve"> 35年11月１日</t>
    <phoneticPr fontId="4"/>
  </si>
  <si>
    <t xml:space="preserve">   1,433.92 </t>
    <phoneticPr fontId="4"/>
  </si>
  <si>
    <t xml:space="preserve"> 36年３月１日</t>
    <phoneticPr fontId="4"/>
  </si>
  <si>
    <t xml:space="preserve"> 36年10月１日</t>
    <phoneticPr fontId="4"/>
  </si>
  <si>
    <t xml:space="preserve"> 37年１月16日</t>
    <phoneticPr fontId="4"/>
  </si>
  <si>
    <t xml:space="preserve">   595,906    </t>
    <phoneticPr fontId="4"/>
  </si>
  <si>
    <t xml:space="preserve"> 37年４月１日</t>
    <phoneticPr fontId="4"/>
  </si>
  <si>
    <t xml:space="preserve"> 37年８月１日</t>
    <phoneticPr fontId="4"/>
  </si>
  <si>
    <t xml:space="preserve">   518,319    </t>
    <phoneticPr fontId="4"/>
  </si>
  <si>
    <t xml:space="preserve"> 37年10月１日</t>
    <phoneticPr fontId="4"/>
  </si>
  <si>
    <t xml:space="preserve"> 38年１月23日</t>
    <phoneticPr fontId="4"/>
  </si>
  <si>
    <t xml:space="preserve">   367,916    </t>
    <phoneticPr fontId="4"/>
  </si>
  <si>
    <t>(1,522,914.13)</t>
    <phoneticPr fontId="4"/>
  </si>
  <si>
    <t xml:space="preserve"> 38年７月８日</t>
    <phoneticPr fontId="4"/>
  </si>
  <si>
    <t xml:space="preserve">   1,448,850    </t>
    <phoneticPr fontId="4"/>
  </si>
  <si>
    <t xml:space="preserve"> 38年10月１日</t>
    <phoneticPr fontId="4"/>
  </si>
  <si>
    <t xml:space="preserve">  (492,554)   </t>
    <phoneticPr fontId="4"/>
  </si>
  <si>
    <t xml:space="preserve"> 39年５月20日</t>
    <phoneticPr fontId="4"/>
  </si>
  <si>
    <t xml:space="preserve">   105,256    </t>
    <phoneticPr fontId="4"/>
  </si>
  <si>
    <t xml:space="preserve"> 39年７月22日</t>
    <phoneticPr fontId="4"/>
  </si>
  <si>
    <t xml:space="preserve">   91,312    </t>
    <phoneticPr fontId="4"/>
  </si>
  <si>
    <t xml:space="preserve"> 39年10月１日</t>
    <phoneticPr fontId="4"/>
  </si>
  <si>
    <t xml:space="preserve"> 39年10月21日</t>
    <phoneticPr fontId="4"/>
  </si>
  <si>
    <t xml:space="preserve">   2,700,595    </t>
    <phoneticPr fontId="4"/>
  </si>
  <si>
    <t xml:space="preserve">   251,919.88 </t>
    <phoneticPr fontId="4"/>
  </si>
  <si>
    <t>(1,539,129.03)</t>
    <phoneticPr fontId="4"/>
  </si>
  <si>
    <t xml:space="preserve"> 40年４月16日</t>
    <phoneticPr fontId="4"/>
  </si>
  <si>
    <t xml:space="preserve">   463,071    </t>
    <phoneticPr fontId="4"/>
  </si>
  <si>
    <t xml:space="preserve"> ６年７月１日</t>
    <phoneticPr fontId="4"/>
  </si>
  <si>
    <t xml:space="preserve"> 40年６月18日</t>
    <phoneticPr fontId="4"/>
  </si>
  <si>
    <t xml:space="preserve">   68,903.10 </t>
    <phoneticPr fontId="4"/>
  </si>
  <si>
    <t xml:space="preserve"> 40年９月20日</t>
    <phoneticPr fontId="4"/>
  </si>
  <si>
    <t xml:space="preserve">   4,143    </t>
    <phoneticPr fontId="4"/>
  </si>
  <si>
    <t xml:space="preserve"> 40年10月１日</t>
    <phoneticPr fontId="4"/>
  </si>
  <si>
    <t xml:space="preserve"> 40年10月29日</t>
    <phoneticPr fontId="4"/>
  </si>
  <si>
    <t xml:space="preserve">   11,948.9  </t>
    <phoneticPr fontId="4"/>
  </si>
  <si>
    <t xml:space="preserve"> 41年６月27日</t>
    <phoneticPr fontId="4"/>
  </si>
  <si>
    <t xml:space="preserve">   754,965    </t>
    <phoneticPr fontId="4"/>
  </si>
  <si>
    <t xml:space="preserve"> 41年７月13日</t>
    <phoneticPr fontId="4"/>
  </si>
  <si>
    <t xml:space="preserve">   25,284.4  </t>
    <phoneticPr fontId="4"/>
  </si>
  <si>
    <t xml:space="preserve"> 41年９月30日</t>
    <phoneticPr fontId="4"/>
  </si>
  <si>
    <t xml:space="preserve">   748,623    </t>
    <phoneticPr fontId="4"/>
  </si>
  <si>
    <t xml:space="preserve"> 41年10月１日</t>
    <phoneticPr fontId="4"/>
  </si>
  <si>
    <t xml:space="preserve"> 41年10月28日</t>
    <phoneticPr fontId="4"/>
  </si>
  <si>
    <t xml:space="preserve">   19,409    </t>
    <phoneticPr fontId="4"/>
  </si>
  <si>
    <t xml:space="preserve"> 12年10月１日</t>
    <phoneticPr fontId="4"/>
  </si>
  <si>
    <t xml:space="preserve">   80,009.901</t>
    <phoneticPr fontId="4"/>
  </si>
  <si>
    <t xml:space="preserve"> 13年10月１日</t>
    <phoneticPr fontId="4"/>
  </si>
  <si>
    <t xml:space="preserve"> 42年２月17日</t>
    <phoneticPr fontId="4"/>
  </si>
  <si>
    <t xml:space="preserve">   14,137.44 </t>
    <phoneticPr fontId="4"/>
  </si>
  <si>
    <t xml:space="preserve"> 42年７月14日</t>
    <phoneticPr fontId="4"/>
  </si>
  <si>
    <t xml:space="preserve">   469,913    </t>
    <phoneticPr fontId="4"/>
  </si>
  <si>
    <t>浜寺公園町４丁地先</t>
    <phoneticPr fontId="4"/>
  </si>
  <si>
    <t xml:space="preserve">   3,441    </t>
    <phoneticPr fontId="4"/>
  </si>
  <si>
    <t xml:space="preserve"> 16年10月１日</t>
    <phoneticPr fontId="4"/>
  </si>
  <si>
    <t xml:space="preserve">   10,529.31 </t>
    <phoneticPr fontId="4"/>
  </si>
  <si>
    <t xml:space="preserve"> 17年 2月１日</t>
    <phoneticPr fontId="4"/>
  </si>
  <si>
    <t xml:space="preserve"> 42年10月１日</t>
    <phoneticPr fontId="4"/>
  </si>
  <si>
    <t xml:space="preserve"> 17年 4月１日</t>
    <phoneticPr fontId="4"/>
  </si>
  <si>
    <t>（国土交通省国土地理院）</t>
    <phoneticPr fontId="4"/>
  </si>
  <si>
    <t xml:space="preserve">   7,814    </t>
    <phoneticPr fontId="4"/>
  </si>
  <si>
    <t xml:space="preserve"> 17年10月１日</t>
    <phoneticPr fontId="4"/>
  </si>
  <si>
    <t xml:space="preserve">   547,104    </t>
    <phoneticPr fontId="4"/>
  </si>
  <si>
    <t xml:space="preserve"> 18年 4月１日</t>
    <phoneticPr fontId="4"/>
  </si>
  <si>
    <t xml:space="preserve">   906.44 </t>
    <phoneticPr fontId="4"/>
  </si>
  <si>
    <t xml:space="preserve"> 18年10月１日</t>
    <phoneticPr fontId="4"/>
  </si>
  <si>
    <t xml:space="preserve"> 43年10月１日</t>
    <phoneticPr fontId="4"/>
  </si>
  <si>
    <t xml:space="preserve"> 19年10月１日</t>
    <phoneticPr fontId="4"/>
  </si>
  <si>
    <t>築港八幡町地先</t>
    <phoneticPr fontId="4"/>
  </si>
  <si>
    <t xml:space="preserve">   704,440    </t>
    <phoneticPr fontId="4"/>
  </si>
  <si>
    <t xml:space="preserve"> 20年10月１日</t>
    <phoneticPr fontId="4"/>
  </si>
  <si>
    <t xml:space="preserve"> 44年10月１日</t>
    <phoneticPr fontId="4"/>
  </si>
  <si>
    <t xml:space="preserve"> 21年10月１日</t>
    <phoneticPr fontId="4"/>
  </si>
  <si>
    <t xml:space="preserve">    10,143    </t>
    <phoneticPr fontId="4"/>
  </si>
  <si>
    <t xml:space="preserve"> 23年10月１日</t>
    <phoneticPr fontId="4"/>
  </si>
  <si>
    <t xml:space="preserve"> 24年10月１日</t>
    <phoneticPr fontId="4"/>
  </si>
  <si>
    <t xml:space="preserve"> </t>
    <phoneticPr fontId="4"/>
  </si>
  <si>
    <t>(次頁へ)</t>
    <phoneticPr fontId="4"/>
  </si>
  <si>
    <t>年　月　日</t>
    <phoneticPr fontId="4"/>
  </si>
  <si>
    <t>海面埋立・編入合併町村名　　　　　　　　　　　　　　　　　　　　</t>
    <phoneticPr fontId="4"/>
  </si>
  <si>
    <t>増減面積　　　　　　　</t>
    <phoneticPr fontId="4"/>
  </si>
  <si>
    <t>海面埋立</t>
    <phoneticPr fontId="4"/>
  </si>
  <si>
    <t>編入合併</t>
    <phoneticPr fontId="4"/>
  </si>
  <si>
    <t>海  面  埋  立</t>
    <phoneticPr fontId="4"/>
  </si>
  <si>
    <r>
      <t>km</t>
    </r>
    <r>
      <rPr>
        <vertAlign val="superscript"/>
        <sz val="7"/>
        <rFont val="ＭＳ 明朝"/>
        <family val="1"/>
        <charset val="128"/>
      </rPr>
      <t>2</t>
    </r>
    <phoneticPr fontId="4"/>
  </si>
  <si>
    <t>㎡</t>
    <phoneticPr fontId="4"/>
  </si>
  <si>
    <t xml:space="preserve"> 明治</t>
    <phoneticPr fontId="4"/>
  </si>
  <si>
    <t xml:space="preserve"> 22年４月１日</t>
    <phoneticPr fontId="4"/>
  </si>
  <si>
    <t xml:space="preserve">   </t>
    <phoneticPr fontId="4"/>
  </si>
  <si>
    <t xml:space="preserve"> 27年２月10日</t>
    <phoneticPr fontId="4"/>
  </si>
  <si>
    <t xml:space="preserve"> 大正</t>
    <phoneticPr fontId="4"/>
  </si>
  <si>
    <t xml:space="preserve"> ９年４月１日</t>
    <phoneticPr fontId="4"/>
  </si>
  <si>
    <t xml:space="preserve"> ９年10月１日</t>
    <phoneticPr fontId="4"/>
  </si>
  <si>
    <t>１－１　市域面積の変遷</t>
    <phoneticPr fontId="4"/>
  </si>
  <si>
    <t xml:space="preserve">     1,635.466</t>
  </si>
  <si>
    <t xml:space="preserve">     6,272.52 </t>
  </si>
  <si>
    <t xml:space="preserve">    11,135    </t>
  </si>
  <si>
    <t xml:space="preserve">     5,595.62 </t>
  </si>
  <si>
    <t xml:space="preserve">     2,832.50 </t>
  </si>
  <si>
    <t xml:space="preserve">    62,105.56 </t>
  </si>
  <si>
    <t xml:space="preserve">    33,414.80 </t>
  </si>
  <si>
    <t xml:space="preserve">    10,392.82 </t>
  </si>
  <si>
    <t xml:space="preserve">   690,708.23 </t>
  </si>
  <si>
    <t xml:space="preserve">    80,022.07 </t>
  </si>
  <si>
    <t xml:space="preserve">   337,401.2  </t>
  </si>
  <si>
    <t xml:space="preserve">     6,994.40 </t>
  </si>
  <si>
    <t xml:space="preserve">     3,596.22 </t>
  </si>
  <si>
    <t xml:space="preserve">   859,945.10 </t>
  </si>
  <si>
    <t xml:space="preserve"> 26年10月１日</t>
  </si>
  <si>
    <t xml:space="preserve"> 27年10月１日</t>
    <phoneticPr fontId="4"/>
  </si>
  <si>
    <t xml:space="preserve"> 28年10月１日</t>
    <phoneticPr fontId="4"/>
  </si>
  <si>
    <t xml:space="preserve"> 29年10月１日</t>
    <phoneticPr fontId="4"/>
  </si>
  <si>
    <t xml:space="preserve"> 令和</t>
    <rPh sb="1" eb="3">
      <t>レイワ</t>
    </rPh>
    <phoneticPr fontId="4"/>
  </si>
  <si>
    <t>（国土交通省国土地理院）</t>
    <rPh sb="1" eb="3">
      <t>コクド</t>
    </rPh>
    <rPh sb="3" eb="6">
      <t>コウツウショウ</t>
    </rPh>
    <phoneticPr fontId="4"/>
  </si>
  <si>
    <t xml:space="preserve"> ２年７月１日</t>
    <rPh sb="2" eb="3">
      <t>ネン</t>
    </rPh>
    <rPh sb="4" eb="5">
      <t>ガツ</t>
    </rPh>
    <rPh sb="6" eb="7">
      <t>ニチ</t>
    </rPh>
    <phoneticPr fontId="4"/>
  </si>
  <si>
    <t>資料：市長公室政策企画部調査統計担当、国土交通省国土地理院「全国都道府県市区町村別面積調」</t>
    <rPh sb="3" eb="5">
      <t>シチョウ</t>
    </rPh>
    <rPh sb="5" eb="7">
      <t>コウシツ</t>
    </rPh>
    <rPh sb="7" eb="9">
      <t>セイサク</t>
    </rPh>
    <rPh sb="9" eb="11">
      <t>キカク</t>
    </rPh>
    <rPh sb="11" eb="12">
      <t>ブ</t>
    </rPh>
    <rPh sb="12" eb="14">
      <t>チョウサ</t>
    </rPh>
    <rPh sb="14" eb="16">
      <t>トウケイ</t>
    </rPh>
    <rPh sb="16" eb="18">
      <t>タントウ</t>
    </rPh>
    <rPh sb="19" eb="21">
      <t>コクド</t>
    </rPh>
    <rPh sb="21" eb="23">
      <t>コウツウ</t>
    </rPh>
    <phoneticPr fontId="4"/>
  </si>
  <si>
    <t>公表している面積の基礎数値となっている。それ以前については※印の公表面積を基礎数値としている。年月日について、海面埋立は大阪府の告示年月日、編入合併は編入合併日を記載している。なお、昭和63年10月１日現在の面積については建設省(現国土交通省)国土地理院において２万５千分の１の地形図を基準に測定した面積で、堺泉北港内公有水面埋立の未竣工地を含む。従って以降竣工された(  )内の海面埋立による増加面積は既に公表面積に含まれている。</t>
    <rPh sb="91" eb="93">
      <t>ショウワ</t>
    </rPh>
    <phoneticPr fontId="4"/>
  </si>
  <si>
    <t xml:space="preserve"> ３年７月１日</t>
    <rPh sb="2" eb="3">
      <t>ネン</t>
    </rPh>
    <rPh sb="4" eb="5">
      <t>ガツ</t>
    </rPh>
    <rPh sb="6" eb="7">
      <t>ニチ</t>
    </rPh>
    <phoneticPr fontId="4"/>
  </si>
  <si>
    <t xml:space="preserve"> ４年７月１日</t>
    <rPh sb="2" eb="3">
      <t>ネン</t>
    </rPh>
    <rPh sb="4" eb="5">
      <t>ガツ</t>
    </rPh>
    <rPh sb="6" eb="7">
      <t>ニチ</t>
    </rPh>
    <phoneticPr fontId="4"/>
  </si>
  <si>
    <t>１－２　位　　置</t>
    <phoneticPr fontId="4"/>
  </si>
  <si>
    <t xml:space="preserve">        緯度、経度は世界測地系。</t>
    <phoneticPr fontId="15"/>
  </si>
  <si>
    <r>
      <t>令和４</t>
    </r>
    <r>
      <rPr>
        <sz val="9"/>
        <rFont val="ＭＳ 明朝"/>
        <family val="1"/>
        <charset val="128"/>
      </rPr>
      <t>年４月１日現在</t>
    </r>
    <rPh sb="0" eb="2">
      <t>レイワ</t>
    </rPh>
    <phoneticPr fontId="15"/>
  </si>
  <si>
    <t>区 分</t>
    <rPh sb="0" eb="1">
      <t>ク</t>
    </rPh>
    <rPh sb="2" eb="3">
      <t>ブン</t>
    </rPh>
    <phoneticPr fontId="15"/>
  </si>
  <si>
    <t>東　　　　端</t>
  </si>
  <si>
    <t>西　　　　端</t>
  </si>
  <si>
    <t>南　　　　端</t>
  </si>
  <si>
    <t>北　　　　端</t>
  </si>
  <si>
    <t>市 役 所</t>
    <phoneticPr fontId="4"/>
  </si>
  <si>
    <t>経 度</t>
    <phoneticPr fontId="15"/>
  </si>
  <si>
    <t>東経 135°35′15″</t>
  </si>
  <si>
    <t>東経 135°24′07″</t>
  </si>
  <si>
    <t>東経 135°31′07″</t>
  </si>
  <si>
    <t>東経 135°26′48″</t>
  </si>
  <si>
    <t>東経 135°28′59″</t>
  </si>
  <si>
    <t>緯 度</t>
    <phoneticPr fontId="15"/>
  </si>
  <si>
    <t>北緯   34°31′53″</t>
  </si>
  <si>
    <t>北緯   34°35′59″</t>
  </si>
  <si>
    <t>北緯　 34°25′48″</t>
  </si>
  <si>
    <t>北緯 　34°36′31″</t>
  </si>
  <si>
    <t>北緯  34°34′24″</t>
  </si>
  <si>
    <t>町 名</t>
    <phoneticPr fontId="15"/>
  </si>
  <si>
    <t>美原区さつき野東１丁目</t>
  </si>
  <si>
    <t>西区築港新町４丁　　　　　　</t>
  </si>
  <si>
    <t>南区別所</t>
  </si>
  <si>
    <t>堺区築港八幡町</t>
  </si>
  <si>
    <t>堺区南瓦町３番１号</t>
  </si>
  <si>
    <t>資料：国土地理院「都道府県市区町村の東西南北端点の経度緯度」</t>
    <rPh sb="0" eb="2">
      <t>シリョウ</t>
    </rPh>
    <rPh sb="3" eb="5">
      <t>コクド</t>
    </rPh>
    <rPh sb="5" eb="7">
      <t>チリ</t>
    </rPh>
    <rPh sb="7" eb="8">
      <t>イン</t>
    </rPh>
    <rPh sb="9" eb="13">
      <t>トドウフケン</t>
    </rPh>
    <rPh sb="13" eb="15">
      <t>シク</t>
    </rPh>
    <rPh sb="15" eb="17">
      <t>チョウソン</t>
    </rPh>
    <rPh sb="18" eb="20">
      <t>トウザイ</t>
    </rPh>
    <rPh sb="20" eb="22">
      <t>ナンボク</t>
    </rPh>
    <rPh sb="22" eb="23">
      <t>ハシ</t>
    </rPh>
    <rPh sb="23" eb="24">
      <t>テン</t>
    </rPh>
    <rPh sb="25" eb="27">
      <t>ケイド</t>
    </rPh>
    <rPh sb="27" eb="29">
      <t>イド</t>
    </rPh>
    <phoneticPr fontId="4"/>
  </si>
  <si>
    <t>１－３　区域別面積</t>
    <rPh sb="4" eb="6">
      <t>クイキ</t>
    </rPh>
    <phoneticPr fontId="4"/>
  </si>
  <si>
    <r>
      <t>単位：km</t>
    </r>
    <r>
      <rPr>
        <vertAlign val="superscript"/>
        <sz val="9"/>
        <rFont val="ＭＳ 明朝"/>
        <family val="1"/>
        <charset val="128"/>
      </rPr>
      <t>2</t>
    </r>
    <phoneticPr fontId="4"/>
  </si>
  <si>
    <t>令和４年７月１日現在</t>
    <rPh sb="0" eb="2">
      <t>レイワ</t>
    </rPh>
    <rPh sb="3" eb="4">
      <t>ネン</t>
    </rPh>
    <phoneticPr fontId="4"/>
  </si>
  <si>
    <t>面積</t>
    <phoneticPr fontId="4"/>
  </si>
  <si>
    <t>総          数</t>
    <rPh sb="0" eb="1">
      <t>フサ</t>
    </rPh>
    <rPh sb="11" eb="12">
      <t>カズ</t>
    </rPh>
    <phoneticPr fontId="4"/>
  </si>
  <si>
    <t>149.83</t>
    <phoneticPr fontId="4"/>
  </si>
  <si>
    <t>堺          区</t>
    <rPh sb="0" eb="1">
      <t>サカイ</t>
    </rPh>
    <phoneticPr fontId="4"/>
  </si>
  <si>
    <t>23.66</t>
    <phoneticPr fontId="4"/>
  </si>
  <si>
    <t>中          区</t>
    <rPh sb="0" eb="1">
      <t>ナカ</t>
    </rPh>
    <phoneticPr fontId="4"/>
  </si>
  <si>
    <t>17.88</t>
    <phoneticPr fontId="4"/>
  </si>
  <si>
    <t>東          区</t>
    <rPh sb="0" eb="1">
      <t>ヒガシ</t>
    </rPh>
    <phoneticPr fontId="4"/>
  </si>
  <si>
    <t>10.49</t>
    <phoneticPr fontId="4"/>
  </si>
  <si>
    <t>西          区</t>
    <rPh sb="0" eb="1">
      <t>ニシ</t>
    </rPh>
    <rPh sb="11" eb="12">
      <t>ク</t>
    </rPh>
    <phoneticPr fontId="4"/>
  </si>
  <si>
    <t>28.62</t>
    <phoneticPr fontId="4"/>
  </si>
  <si>
    <t>南          区</t>
    <rPh sb="0" eb="1">
      <t>ミナミ</t>
    </rPh>
    <rPh sb="11" eb="12">
      <t>ク</t>
    </rPh>
    <phoneticPr fontId="4"/>
  </si>
  <si>
    <t>40.39</t>
    <phoneticPr fontId="4"/>
  </si>
  <si>
    <t>北          区</t>
    <rPh sb="0" eb="1">
      <t>キタ</t>
    </rPh>
    <phoneticPr fontId="4"/>
  </si>
  <si>
    <t>15.60</t>
    <phoneticPr fontId="4"/>
  </si>
  <si>
    <t>美 原 区</t>
    <rPh sb="0" eb="1">
      <t>ビ</t>
    </rPh>
    <rPh sb="2" eb="3">
      <t>ハラ</t>
    </rPh>
    <rPh sb="4" eb="5">
      <t>ク</t>
    </rPh>
    <phoneticPr fontId="4"/>
  </si>
  <si>
    <t>13.20</t>
    <phoneticPr fontId="4"/>
  </si>
  <si>
    <t>資料：国土交通省国土地理院｢全国都道府県市区町村別面積調｣</t>
    <rPh sb="3" eb="5">
      <t>コクド</t>
    </rPh>
    <rPh sb="5" eb="7">
      <t>コウツウ</t>
    </rPh>
    <rPh sb="7" eb="8">
      <t>ショウ</t>
    </rPh>
    <rPh sb="8" eb="10">
      <t>コクド</t>
    </rPh>
    <rPh sb="10" eb="12">
      <t>チリ</t>
    </rPh>
    <rPh sb="12" eb="13">
      <t>イン</t>
    </rPh>
    <rPh sb="14" eb="16">
      <t>ゼンコク</t>
    </rPh>
    <rPh sb="16" eb="20">
      <t>トドウフケン</t>
    </rPh>
    <rPh sb="20" eb="22">
      <t>シク</t>
    </rPh>
    <rPh sb="22" eb="24">
      <t>チョウソン</t>
    </rPh>
    <rPh sb="24" eb="25">
      <t>ベツ</t>
    </rPh>
    <rPh sb="25" eb="27">
      <t>メンセキ</t>
    </rPh>
    <rPh sb="27" eb="28">
      <t>シラ</t>
    </rPh>
    <phoneticPr fontId="4"/>
  </si>
  <si>
    <t>１－４　都市計画（土地利用）</t>
    <phoneticPr fontId="4"/>
  </si>
  <si>
    <t>　　　1-4-1　 都市計画区域、区域区分及び用途地域</t>
    <phoneticPr fontId="4"/>
  </si>
  <si>
    <t xml:space="preserve">                </t>
    <phoneticPr fontId="4"/>
  </si>
  <si>
    <t>単位：ha</t>
  </si>
  <si>
    <t>都市計画 
区　　域</t>
    <phoneticPr fontId="23"/>
  </si>
  <si>
    <t>区域区分</t>
    <rPh sb="0" eb="2">
      <t>クイキ</t>
    </rPh>
    <rPh sb="2" eb="4">
      <t>クブン</t>
    </rPh>
    <phoneticPr fontId="4"/>
  </si>
  <si>
    <t>用</t>
  </si>
  <si>
    <t>　　　　　　途　　　　　　　　　　　　　地　　　　　　　　　　　　　　域</t>
    <rPh sb="6" eb="7">
      <t>ト</t>
    </rPh>
    <rPh sb="20" eb="21">
      <t>チ</t>
    </rPh>
    <rPh sb="35" eb="36">
      <t>イキ</t>
    </rPh>
    <phoneticPr fontId="4"/>
  </si>
  <si>
    <t>年　　　　月　　　　日</t>
    <rPh sb="0" eb="1">
      <t>トシ</t>
    </rPh>
    <rPh sb="5" eb="6">
      <t>ツキ</t>
    </rPh>
    <rPh sb="10" eb="11">
      <t>ヒ</t>
    </rPh>
    <phoneticPr fontId="23"/>
  </si>
  <si>
    <t>市街化
区  域</t>
    <rPh sb="0" eb="3">
      <t>シガイカ</t>
    </rPh>
    <rPh sb="4" eb="5">
      <t>ク</t>
    </rPh>
    <rPh sb="7" eb="8">
      <t>イキ</t>
    </rPh>
    <phoneticPr fontId="4"/>
  </si>
  <si>
    <t>市 街 化
調整区域</t>
    <rPh sb="0" eb="1">
      <t>シ</t>
    </rPh>
    <rPh sb="2" eb="3">
      <t>マチ</t>
    </rPh>
    <rPh sb="4" eb="5">
      <t>カ</t>
    </rPh>
    <rPh sb="6" eb="8">
      <t>チョウセイ</t>
    </rPh>
    <rPh sb="8" eb="10">
      <t>クイキ</t>
    </rPh>
    <phoneticPr fontId="4"/>
  </si>
  <si>
    <t>総　　数</t>
    <phoneticPr fontId="4"/>
  </si>
  <si>
    <t>第１種低層</t>
  </si>
  <si>
    <t>第２種低層</t>
  </si>
  <si>
    <t>第１種中高</t>
  </si>
  <si>
    <t>第２種中高</t>
  </si>
  <si>
    <t>第１種住居</t>
    <phoneticPr fontId="4"/>
  </si>
  <si>
    <t>第２種住居</t>
  </si>
  <si>
    <t>準　住　居</t>
  </si>
  <si>
    <t>近 隣 商 業</t>
    <rPh sb="0" eb="1">
      <t>コン</t>
    </rPh>
    <rPh sb="2" eb="3">
      <t>トナリ</t>
    </rPh>
    <rPh sb="4" eb="5">
      <t>ショウ</t>
    </rPh>
    <rPh sb="6" eb="7">
      <t>ギョウ</t>
    </rPh>
    <phoneticPr fontId="4"/>
  </si>
  <si>
    <t>商　　　業</t>
  </si>
  <si>
    <t>準　工　業</t>
  </si>
  <si>
    <t>工　　　業</t>
  </si>
  <si>
    <t>工 業 専 用</t>
    <rPh sb="0" eb="1">
      <t>コウ</t>
    </rPh>
    <rPh sb="2" eb="3">
      <t>ギョウ</t>
    </rPh>
    <rPh sb="4" eb="5">
      <t>セン</t>
    </rPh>
    <rPh sb="6" eb="7">
      <t>ヨウ</t>
    </rPh>
    <phoneticPr fontId="4"/>
  </si>
  <si>
    <t>住居専用</t>
    <rPh sb="0" eb="2">
      <t>ジュウキョ</t>
    </rPh>
    <rPh sb="2" eb="4">
      <t>センヨウ</t>
    </rPh>
    <phoneticPr fontId="4"/>
  </si>
  <si>
    <t>層住居専用</t>
  </si>
  <si>
    <t>令和 4年　4月　1日</t>
    <rPh sb="0" eb="1">
      <t>レイ</t>
    </rPh>
    <rPh sb="1" eb="2">
      <t>ワ</t>
    </rPh>
    <rPh sb="4" eb="5">
      <t>ネン</t>
    </rPh>
    <rPh sb="7" eb="8">
      <t>ガツ</t>
    </rPh>
    <rPh sb="10" eb="11">
      <t>ニチ</t>
    </rPh>
    <phoneticPr fontId="23"/>
  </si>
  <si>
    <t>資料：建築都市局都市計画部都市計画課</t>
    <rPh sb="0" eb="2">
      <t>シリョウ</t>
    </rPh>
    <rPh sb="3" eb="5">
      <t>ケンチク</t>
    </rPh>
    <rPh sb="5" eb="7">
      <t>トシ</t>
    </rPh>
    <rPh sb="7" eb="8">
      <t>キョク</t>
    </rPh>
    <rPh sb="8" eb="10">
      <t>トシ</t>
    </rPh>
    <rPh sb="10" eb="12">
      <t>ケイカク</t>
    </rPh>
    <rPh sb="12" eb="13">
      <t>ブ</t>
    </rPh>
    <rPh sb="13" eb="15">
      <t>トシ</t>
    </rPh>
    <rPh sb="15" eb="18">
      <t>ケイカクカ</t>
    </rPh>
    <phoneticPr fontId="4"/>
  </si>
  <si>
    <t>　　　1-4-2　 その他の地域地区</t>
    <rPh sb="12" eb="13">
      <t>タ</t>
    </rPh>
    <rPh sb="14" eb="16">
      <t>チイキ</t>
    </rPh>
    <rPh sb="16" eb="18">
      <t>チク</t>
    </rPh>
    <phoneticPr fontId="4"/>
  </si>
  <si>
    <t>　　　　　　　　</t>
    <phoneticPr fontId="4"/>
  </si>
  <si>
    <t>防　火　　　　　地　域</t>
    <phoneticPr fontId="4"/>
  </si>
  <si>
    <t>準防火　　　　地　域</t>
    <phoneticPr fontId="4"/>
  </si>
  <si>
    <t>高　　　度　　　利　　　用　　　地　　　区</t>
    <rPh sb="0" eb="1">
      <t>タカ</t>
    </rPh>
    <rPh sb="4" eb="5">
      <t>タビ</t>
    </rPh>
    <rPh sb="8" eb="9">
      <t>リ</t>
    </rPh>
    <rPh sb="12" eb="13">
      <t>ヨウ</t>
    </rPh>
    <rPh sb="16" eb="17">
      <t>チ</t>
    </rPh>
    <rPh sb="20" eb="21">
      <t>ク</t>
    </rPh>
    <phoneticPr fontId="4"/>
  </si>
  <si>
    <t>高　度　地　区</t>
  </si>
  <si>
    <t>特別用途地区</t>
    <rPh sb="0" eb="2">
      <t>トクベツ</t>
    </rPh>
    <rPh sb="2" eb="4">
      <t>ヨウト</t>
    </rPh>
    <rPh sb="4" eb="6">
      <t>チク</t>
    </rPh>
    <phoneticPr fontId="4"/>
  </si>
  <si>
    <t>臨港地区</t>
    <rPh sb="0" eb="1">
      <t>リン</t>
    </rPh>
    <rPh sb="1" eb="2">
      <t>ミナト</t>
    </rPh>
    <rPh sb="2" eb="3">
      <t>チ</t>
    </rPh>
    <rPh sb="3" eb="4">
      <t>ク</t>
    </rPh>
    <phoneticPr fontId="4"/>
  </si>
  <si>
    <t>風 致 地 区</t>
    <phoneticPr fontId="4"/>
  </si>
  <si>
    <t>生　　産
緑地地区</t>
    <phoneticPr fontId="4"/>
  </si>
  <si>
    <t>駐車場　　　　　整備地区</t>
    <rPh sb="0" eb="3">
      <t>チュウシャジョウ</t>
    </rPh>
    <phoneticPr fontId="4"/>
  </si>
  <si>
    <t>景観
地区</t>
    <rPh sb="0" eb="2">
      <t>ケイカン</t>
    </rPh>
    <rPh sb="3" eb="5">
      <t>チク</t>
    </rPh>
    <phoneticPr fontId="4"/>
  </si>
  <si>
    <t>特別
緑地
保全
地区</t>
    <rPh sb="0" eb="2">
      <t>トクベツ</t>
    </rPh>
    <rPh sb="3" eb="5">
      <t>リョクチ</t>
    </rPh>
    <rPh sb="6" eb="8">
      <t>ホゼン</t>
    </rPh>
    <rPh sb="9" eb="11">
      <t>チク</t>
    </rPh>
    <phoneticPr fontId="4"/>
  </si>
  <si>
    <t>年月日</t>
    <rPh sb="0" eb="1">
      <t>トシ</t>
    </rPh>
    <rPh sb="1" eb="2">
      <t>ツキ</t>
    </rPh>
    <rPh sb="2" eb="3">
      <t>ヒ</t>
    </rPh>
    <phoneticPr fontId="23"/>
  </si>
  <si>
    <t>堺駅西口</t>
    <phoneticPr fontId="4"/>
  </si>
  <si>
    <t>堺市駅前</t>
    <phoneticPr fontId="4"/>
  </si>
  <si>
    <t>山之口</t>
    <rPh sb="0" eb="3">
      <t>ヤマノクチ</t>
    </rPh>
    <phoneticPr fontId="4"/>
  </si>
  <si>
    <t>堺駅東口</t>
    <phoneticPr fontId="4"/>
  </si>
  <si>
    <t>北野田駅前</t>
    <phoneticPr fontId="4"/>
  </si>
  <si>
    <t>第一種</t>
    <phoneticPr fontId="4"/>
  </si>
  <si>
    <t>第二種</t>
    <rPh sb="0" eb="1">
      <t>ダイ</t>
    </rPh>
    <rPh sb="1" eb="2">
      <t>ニ</t>
    </rPh>
    <rPh sb="2" eb="3">
      <t>シュ</t>
    </rPh>
    <phoneticPr fontId="4"/>
  </si>
  <si>
    <t>第三種</t>
    <rPh sb="0" eb="2">
      <t>ダイ３</t>
    </rPh>
    <rPh sb="2" eb="3">
      <t>シュ</t>
    </rPh>
    <phoneticPr fontId="4"/>
  </si>
  <si>
    <t>第四種</t>
    <rPh sb="0" eb="1">
      <t>ダイ</t>
    </rPh>
    <rPh sb="1" eb="2">
      <t>ヨン</t>
    </rPh>
    <rPh sb="2" eb="3">
      <t>シュ</t>
    </rPh>
    <phoneticPr fontId="4"/>
  </si>
  <si>
    <t>第五種</t>
    <rPh sb="0" eb="1">
      <t>ダイ</t>
    </rPh>
    <rPh sb="1" eb="2">
      <t>ゴ</t>
    </rPh>
    <rPh sb="2" eb="3">
      <t>シュ</t>
    </rPh>
    <phoneticPr fontId="4"/>
  </si>
  <si>
    <t>第六種</t>
    <rPh sb="0" eb="1">
      <t>ダイ</t>
    </rPh>
    <rPh sb="1" eb="2">
      <t>ロク</t>
    </rPh>
    <rPh sb="2" eb="3">
      <t>シュ</t>
    </rPh>
    <phoneticPr fontId="4"/>
  </si>
  <si>
    <t>特別工業地区</t>
  </si>
  <si>
    <t>特別業務地区</t>
    <rPh sb="0" eb="2">
      <t>トクベツ</t>
    </rPh>
    <rPh sb="2" eb="4">
      <t>ギョウム</t>
    </rPh>
    <rPh sb="4" eb="6">
      <t>チク</t>
    </rPh>
    <phoneticPr fontId="4"/>
  </si>
  <si>
    <t>堺泉北港</t>
    <rPh sb="0" eb="1">
      <t>サカイ</t>
    </rPh>
    <rPh sb="1" eb="3">
      <t>センボク</t>
    </rPh>
    <rPh sb="3" eb="4">
      <t>コウ</t>
    </rPh>
    <phoneticPr fontId="4"/>
  </si>
  <si>
    <t>大仙</t>
    <rPh sb="0" eb="1">
      <t>ダイ</t>
    </rPh>
    <rPh sb="1" eb="2">
      <t>セン</t>
    </rPh>
    <phoneticPr fontId="4"/>
  </si>
  <si>
    <t>浜　　寺</t>
  </si>
  <si>
    <t>地　　区</t>
    <phoneticPr fontId="4"/>
  </si>
  <si>
    <t>Ａ地区</t>
    <rPh sb="1" eb="3">
      <t>チク</t>
    </rPh>
    <phoneticPr fontId="4"/>
  </si>
  <si>
    <t>地    区</t>
    <phoneticPr fontId="4"/>
  </si>
  <si>
    <t>Ｂ地区</t>
    <rPh sb="1" eb="3">
      <t>チク</t>
    </rPh>
    <phoneticPr fontId="4"/>
  </si>
  <si>
    <t>第一種</t>
    <rPh sb="0" eb="2">
      <t>ダイ１</t>
    </rPh>
    <rPh sb="2" eb="3">
      <t>シュ</t>
    </rPh>
    <phoneticPr fontId="4"/>
  </si>
  <si>
    <t>第二種</t>
    <rPh sb="0" eb="2">
      <t>ダイニ</t>
    </rPh>
    <rPh sb="2" eb="3">
      <t>シュ</t>
    </rPh>
    <phoneticPr fontId="4"/>
  </si>
  <si>
    <t>第三種</t>
    <rPh sb="0" eb="1">
      <t>ダイ</t>
    </rPh>
    <rPh sb="1" eb="2">
      <t>３</t>
    </rPh>
    <rPh sb="2" eb="3">
      <t>シュ</t>
    </rPh>
    <phoneticPr fontId="4"/>
  </si>
  <si>
    <t>臨港地区</t>
    <rPh sb="0" eb="2">
      <t>リンコウ</t>
    </rPh>
    <rPh sb="2" eb="4">
      <t>チク</t>
    </rPh>
    <phoneticPr fontId="4"/>
  </si>
  <si>
    <t>風致地区</t>
  </si>
  <si>
    <t>令和  4年 4月 1日</t>
    <rPh sb="0" eb="1">
      <t>レイ</t>
    </rPh>
    <rPh sb="1" eb="2">
      <t>ワ</t>
    </rPh>
    <rPh sb="5" eb="6">
      <t>ネン</t>
    </rPh>
    <rPh sb="8" eb="9">
      <t>ガツ</t>
    </rPh>
    <rPh sb="11" eb="12">
      <t>ニチ</t>
    </rPh>
    <phoneticPr fontId="4"/>
  </si>
  <si>
    <t>資料：建築都市局都市計画部都市計画課</t>
    <rPh sb="3" eb="5">
      <t>ケンチク</t>
    </rPh>
    <rPh sb="10" eb="12">
      <t>ケイカク</t>
    </rPh>
    <rPh sb="12" eb="13">
      <t>ブ</t>
    </rPh>
    <phoneticPr fontId="4"/>
  </si>
  <si>
    <t>１－５　有　租　地</t>
    <rPh sb="4" eb="5">
      <t>ユウ</t>
    </rPh>
    <rPh sb="6" eb="7">
      <t>ソ</t>
    </rPh>
    <rPh sb="8" eb="9">
      <t>チ</t>
    </rPh>
    <phoneticPr fontId="4"/>
  </si>
  <si>
    <t>　　　1-5-1　 土地の地目別地積</t>
    <phoneticPr fontId="4"/>
  </si>
  <si>
    <t>単位：1000㎡</t>
    <phoneticPr fontId="4"/>
  </si>
  <si>
    <t>各年１月１日現在</t>
    <rPh sb="0" eb="2">
      <t>カクネン</t>
    </rPh>
    <rPh sb="3" eb="4">
      <t>ガツ</t>
    </rPh>
    <rPh sb="5" eb="6">
      <t>ニチ</t>
    </rPh>
    <rPh sb="6" eb="8">
      <t>ゲンザイ</t>
    </rPh>
    <phoneticPr fontId="4"/>
  </si>
  <si>
    <t>年　    　　次</t>
    <rPh sb="0" eb="1">
      <t>ネン</t>
    </rPh>
    <rPh sb="8" eb="9">
      <t>ジ</t>
    </rPh>
    <phoneticPr fontId="4"/>
  </si>
  <si>
    <t>総　　　数</t>
  </si>
  <si>
    <t>田</t>
  </si>
  <si>
    <t>畑</t>
  </si>
  <si>
    <t>　　　宅　　　　　　　地</t>
    <rPh sb="3" eb="4">
      <t>タク</t>
    </rPh>
    <rPh sb="11" eb="12">
      <t>チ</t>
    </rPh>
    <phoneticPr fontId="4"/>
  </si>
  <si>
    <t>池　沼</t>
  </si>
  <si>
    <t>山　林</t>
  </si>
  <si>
    <t>牧　場</t>
  </si>
  <si>
    <t>原　野</t>
  </si>
  <si>
    <t>雑　　　種　　　地</t>
  </si>
  <si>
    <t>年次</t>
  </si>
  <si>
    <t>小  規  模</t>
    <rPh sb="0" eb="1">
      <t>ショウ</t>
    </rPh>
    <rPh sb="3" eb="4">
      <t>キ</t>
    </rPh>
    <rPh sb="6" eb="7">
      <t>ボ</t>
    </rPh>
    <phoneticPr fontId="4"/>
  </si>
  <si>
    <t>一     般</t>
    <rPh sb="0" eb="1">
      <t>イチ</t>
    </rPh>
    <rPh sb="6" eb="7">
      <t>パン</t>
    </rPh>
    <phoneticPr fontId="4"/>
  </si>
  <si>
    <t>商 業 地 等</t>
    <rPh sb="0" eb="1">
      <t>ショウ</t>
    </rPh>
    <rPh sb="2" eb="3">
      <t>ギョウ</t>
    </rPh>
    <rPh sb="4" eb="5">
      <t>チ</t>
    </rPh>
    <rPh sb="6" eb="7">
      <t>トウ</t>
    </rPh>
    <phoneticPr fontId="4"/>
  </si>
  <si>
    <t>総　　数</t>
  </si>
  <si>
    <t>ゴルフ場</t>
    <phoneticPr fontId="4"/>
  </si>
  <si>
    <t>遊園地等</t>
    <rPh sb="0" eb="3">
      <t>ユウエンチ</t>
    </rPh>
    <rPh sb="3" eb="4">
      <t>トウ</t>
    </rPh>
    <phoneticPr fontId="4"/>
  </si>
  <si>
    <t>鉄軌道</t>
    <phoneticPr fontId="4"/>
  </si>
  <si>
    <t>その他の</t>
    <phoneticPr fontId="4"/>
  </si>
  <si>
    <t>その他</t>
    <rPh sb="2" eb="3">
      <t>タ</t>
    </rPh>
    <phoneticPr fontId="4"/>
  </si>
  <si>
    <t>住 宅 用 地</t>
    <rPh sb="0" eb="1">
      <t>ジュウ</t>
    </rPh>
    <rPh sb="2" eb="3">
      <t>タク</t>
    </rPh>
    <rPh sb="4" eb="5">
      <t>ヨウ</t>
    </rPh>
    <rPh sb="6" eb="7">
      <t>チ</t>
    </rPh>
    <phoneticPr fontId="4"/>
  </si>
  <si>
    <t>住宅用地</t>
    <rPh sb="0" eb="2">
      <t>ジュウタク</t>
    </rPh>
    <rPh sb="2" eb="4">
      <t>ヨウチ</t>
    </rPh>
    <phoneticPr fontId="4"/>
  </si>
  <si>
    <t>(非住宅用地)</t>
    <phoneticPr fontId="4"/>
  </si>
  <si>
    <t>の 用 地</t>
    <rPh sb="2" eb="3">
      <t>ヨウ</t>
    </rPh>
    <rPh sb="4" eb="5">
      <t>チ</t>
    </rPh>
    <phoneticPr fontId="4"/>
  </si>
  <si>
    <t>用  地</t>
    <rPh sb="0" eb="1">
      <t>ヨウ</t>
    </rPh>
    <rPh sb="3" eb="4">
      <t>チ</t>
    </rPh>
    <phoneticPr fontId="4"/>
  </si>
  <si>
    <t>雑 種 地</t>
    <rPh sb="0" eb="1">
      <t>ザツ</t>
    </rPh>
    <rPh sb="2" eb="3">
      <t>タネ</t>
    </rPh>
    <rPh sb="4" eb="5">
      <t>チ</t>
    </rPh>
    <phoneticPr fontId="4"/>
  </si>
  <si>
    <t xml:space="preserve">  平成 30年｛</t>
    <rPh sb="2" eb="4">
      <t>ヘイセイ</t>
    </rPh>
    <phoneticPr fontId="4"/>
  </si>
  <si>
    <t>非課税地積</t>
    <phoneticPr fontId="4"/>
  </si>
  <si>
    <t>…</t>
  </si>
  <si>
    <t>非</t>
  </si>
  <si>
    <t>｝30</t>
    <phoneticPr fontId="4"/>
  </si>
  <si>
    <t>課税地積</t>
  </si>
  <si>
    <t>課</t>
  </si>
  <si>
    <t xml:space="preserve">    31年｛</t>
    <phoneticPr fontId="4"/>
  </si>
  <si>
    <t>｝31</t>
    <phoneticPr fontId="4"/>
  </si>
  <si>
    <t xml:space="preserve">    令和 ２年｛</t>
    <rPh sb="4" eb="6">
      <t>レイワ</t>
    </rPh>
    <phoneticPr fontId="4"/>
  </si>
  <si>
    <t>｝02</t>
    <phoneticPr fontId="4"/>
  </si>
  <si>
    <t xml:space="preserve">    　　 ３年｛</t>
    <phoneticPr fontId="4"/>
  </si>
  <si>
    <t>｝03</t>
    <phoneticPr fontId="4"/>
  </si>
  <si>
    <t>課税地積</t>
    <phoneticPr fontId="4"/>
  </si>
  <si>
    <t xml:space="preserve">    　　 ４年｛</t>
    <phoneticPr fontId="4"/>
  </si>
  <si>
    <t>｝04</t>
    <phoneticPr fontId="4"/>
  </si>
  <si>
    <t xml:space="preserve">    堺区域｛</t>
    <rPh sb="4" eb="5">
      <t>サカイ</t>
    </rPh>
    <rPh sb="5" eb="7">
      <t>クイキ</t>
    </rPh>
    <phoneticPr fontId="4"/>
  </si>
  <si>
    <t>-</t>
    <phoneticPr fontId="4"/>
  </si>
  <si>
    <t>｝堺</t>
    <rPh sb="1" eb="2">
      <t>サカイ</t>
    </rPh>
    <phoneticPr fontId="4"/>
  </si>
  <si>
    <t xml:space="preserve">    中区域｛</t>
    <rPh sb="4" eb="5">
      <t>ナカ</t>
    </rPh>
    <rPh sb="5" eb="7">
      <t>クイキ</t>
    </rPh>
    <phoneticPr fontId="4"/>
  </si>
  <si>
    <t>｝中</t>
    <rPh sb="1" eb="2">
      <t>ナカ</t>
    </rPh>
    <phoneticPr fontId="4"/>
  </si>
  <si>
    <t xml:space="preserve">    東区域｛</t>
    <rPh sb="4" eb="5">
      <t>ヒガシ</t>
    </rPh>
    <rPh sb="5" eb="7">
      <t>クイキ</t>
    </rPh>
    <phoneticPr fontId="4"/>
  </si>
  <si>
    <t>｝東</t>
    <rPh sb="1" eb="2">
      <t>ヒガシ</t>
    </rPh>
    <phoneticPr fontId="4"/>
  </si>
  <si>
    <t xml:space="preserve">    西区域｛</t>
    <rPh sb="4" eb="5">
      <t>ニシ</t>
    </rPh>
    <rPh sb="5" eb="7">
      <t>クイキ</t>
    </rPh>
    <phoneticPr fontId="4"/>
  </si>
  <si>
    <t>-</t>
  </si>
  <si>
    <t>｝西</t>
    <rPh sb="1" eb="2">
      <t>ニシ</t>
    </rPh>
    <phoneticPr fontId="4"/>
  </si>
  <si>
    <t xml:space="preserve">    南区域｛</t>
    <rPh sb="4" eb="5">
      <t>ミナミ</t>
    </rPh>
    <rPh sb="5" eb="7">
      <t>クイキ</t>
    </rPh>
    <phoneticPr fontId="4"/>
  </si>
  <si>
    <t>｝南</t>
    <rPh sb="1" eb="2">
      <t>ミナミ</t>
    </rPh>
    <phoneticPr fontId="4"/>
  </si>
  <si>
    <t xml:space="preserve">    北区域｛</t>
    <rPh sb="4" eb="5">
      <t>キタ</t>
    </rPh>
    <rPh sb="5" eb="7">
      <t>クイキ</t>
    </rPh>
    <phoneticPr fontId="4"/>
  </si>
  <si>
    <t>｝北</t>
    <rPh sb="1" eb="2">
      <t>キタ</t>
    </rPh>
    <phoneticPr fontId="4"/>
  </si>
  <si>
    <t xml:space="preserve">    美原区域｛</t>
    <rPh sb="4" eb="6">
      <t>ミハラ</t>
    </rPh>
    <rPh sb="6" eb="8">
      <t>クイキ</t>
    </rPh>
    <phoneticPr fontId="4"/>
  </si>
  <si>
    <t>}美原</t>
    <rPh sb="1" eb="3">
      <t>ミハラ</t>
    </rPh>
    <phoneticPr fontId="4"/>
  </si>
  <si>
    <t>資料：財政局税務部税務運営課</t>
    <rPh sb="0" eb="2">
      <t>シリョウ</t>
    </rPh>
    <rPh sb="3" eb="5">
      <t>ザイセイ</t>
    </rPh>
    <rPh sb="5" eb="6">
      <t>キョク</t>
    </rPh>
    <rPh sb="6" eb="8">
      <t>ゼイム</t>
    </rPh>
    <rPh sb="8" eb="9">
      <t>ブ</t>
    </rPh>
    <rPh sb="9" eb="11">
      <t>ゼイム</t>
    </rPh>
    <rPh sb="11" eb="13">
      <t>ウンエイ</t>
    </rPh>
    <rPh sb="13" eb="14">
      <t>カ</t>
    </rPh>
    <phoneticPr fontId="4"/>
  </si>
  <si>
    <t>　　　1-5-2　 宅地の地区別地積及び決定価格</t>
    <phoneticPr fontId="4"/>
  </si>
  <si>
    <t xml:space="preserve">           　　法定免税点未満のものは除く。決定価格とは地方税法第 410条に基づき決定した価格である。</t>
    <phoneticPr fontId="4"/>
  </si>
  <si>
    <t>単位：面積1000㎡、金額 100万円</t>
  </si>
  <si>
    <t>各年１月１日現在</t>
  </si>
  <si>
    <t>年　　次</t>
    <rPh sb="0" eb="1">
      <t>トシ</t>
    </rPh>
    <rPh sb="3" eb="4">
      <t>ツギ</t>
    </rPh>
    <phoneticPr fontId="4"/>
  </si>
  <si>
    <t>総　　　　数</t>
  </si>
  <si>
    <t>商　　　業　　　地　　　区</t>
    <rPh sb="0" eb="1">
      <t>ショウ</t>
    </rPh>
    <rPh sb="4" eb="5">
      <t>ギョウ</t>
    </rPh>
    <rPh sb="8" eb="9">
      <t>チ</t>
    </rPh>
    <rPh sb="12" eb="13">
      <t>ク</t>
    </rPh>
    <phoneticPr fontId="4"/>
  </si>
  <si>
    <t>住　　　　　　　宅</t>
  </si>
  <si>
    <t xml:space="preserve"> 地　　　　　　区</t>
    <phoneticPr fontId="4"/>
  </si>
  <si>
    <t>工　　　　業　　　　地　　　　区</t>
    <rPh sb="0" eb="1">
      <t>コウ</t>
    </rPh>
    <rPh sb="5" eb="6">
      <t>ギョウ</t>
    </rPh>
    <rPh sb="10" eb="11">
      <t>チ</t>
    </rPh>
    <rPh sb="15" eb="16">
      <t>ク</t>
    </rPh>
    <phoneticPr fontId="4"/>
  </si>
  <si>
    <t>村　落　地　区</t>
    <rPh sb="0" eb="1">
      <t>ムラ</t>
    </rPh>
    <rPh sb="2" eb="3">
      <t>ラク</t>
    </rPh>
    <rPh sb="4" eb="5">
      <t>チ</t>
    </rPh>
    <rPh sb="6" eb="7">
      <t>ク</t>
    </rPh>
    <phoneticPr fontId="4"/>
  </si>
  <si>
    <t>農業用施設の用に供する宅地　　</t>
  </si>
  <si>
    <t>繁　華　街</t>
    <rPh sb="0" eb="1">
      <t>シゲル</t>
    </rPh>
    <rPh sb="2" eb="3">
      <t>ハナ</t>
    </rPh>
    <rPh sb="4" eb="5">
      <t>マチ</t>
    </rPh>
    <phoneticPr fontId="4"/>
  </si>
  <si>
    <t>高　　度</t>
    <rPh sb="0" eb="1">
      <t>タカ</t>
    </rPh>
    <rPh sb="3" eb="4">
      <t>タビ</t>
    </rPh>
    <phoneticPr fontId="4"/>
  </si>
  <si>
    <t>普　　通</t>
    <rPh sb="0" eb="1">
      <t>アマネ</t>
    </rPh>
    <rPh sb="3" eb="4">
      <t>ツウ</t>
    </rPh>
    <phoneticPr fontId="4"/>
  </si>
  <si>
    <t>併    用</t>
    <rPh sb="0" eb="1">
      <t>ヘイ</t>
    </rPh>
    <rPh sb="5" eb="6">
      <t>ヨウ</t>
    </rPh>
    <phoneticPr fontId="4"/>
  </si>
  <si>
    <t>高　　級</t>
  </si>
  <si>
    <t>普    通</t>
    <rPh sb="0" eb="1">
      <t>アマネ</t>
    </rPh>
    <rPh sb="5" eb="6">
      <t>ツウ</t>
    </rPh>
    <phoneticPr fontId="4"/>
  </si>
  <si>
    <t>大 工 場</t>
    <rPh sb="0" eb="1">
      <t>ダイ</t>
    </rPh>
    <phoneticPr fontId="4"/>
  </si>
  <si>
    <t>中小工場</t>
  </si>
  <si>
    <t>家内工業</t>
  </si>
  <si>
    <t>総数</t>
  </si>
  <si>
    <t>集団</t>
  </si>
  <si>
    <t>村落</t>
  </si>
  <si>
    <t>商業地区</t>
    <rPh sb="0" eb="1">
      <t>ショウ</t>
    </rPh>
    <rPh sb="1" eb="2">
      <t>ギョウ</t>
    </rPh>
    <rPh sb="2" eb="3">
      <t>チ</t>
    </rPh>
    <rPh sb="3" eb="4">
      <t>ク</t>
    </rPh>
    <phoneticPr fontId="4"/>
  </si>
  <si>
    <t>住宅地区</t>
    <rPh sb="0" eb="1">
      <t>ジュウ</t>
    </rPh>
    <rPh sb="1" eb="2">
      <t>タク</t>
    </rPh>
    <rPh sb="2" eb="3">
      <t>チ</t>
    </rPh>
    <rPh sb="3" eb="4">
      <t>ク</t>
    </rPh>
    <phoneticPr fontId="4"/>
  </si>
  <si>
    <t>住宅地区</t>
  </si>
  <si>
    <t>住宅地区</t>
    <rPh sb="0" eb="2">
      <t>ジュウタク</t>
    </rPh>
    <rPh sb="2" eb="4">
      <t>チク</t>
    </rPh>
    <phoneticPr fontId="4"/>
  </si>
  <si>
    <t>地　　区</t>
  </si>
  <si>
    <t>地区</t>
  </si>
  <si>
    <t>地積</t>
    <phoneticPr fontId="4"/>
  </si>
  <si>
    <t>平　成   30  年</t>
    <rPh sb="0" eb="1">
      <t>ヘイ</t>
    </rPh>
    <rPh sb="2" eb="3">
      <t>セイ</t>
    </rPh>
    <phoneticPr fontId="4"/>
  </si>
  <si>
    <t>31  年</t>
    <phoneticPr fontId="4"/>
  </si>
  <si>
    <t>令　和   ２  年</t>
    <rPh sb="0" eb="1">
      <t>レイ</t>
    </rPh>
    <rPh sb="2" eb="3">
      <t>ワ</t>
    </rPh>
    <phoneticPr fontId="4"/>
  </si>
  <si>
    <t>02</t>
    <phoneticPr fontId="4"/>
  </si>
  <si>
    <t>３  年</t>
    <phoneticPr fontId="4"/>
  </si>
  <si>
    <t>03</t>
    <phoneticPr fontId="4"/>
  </si>
  <si>
    <t>４  年</t>
    <phoneticPr fontId="4"/>
  </si>
  <si>
    <t>04</t>
  </si>
  <si>
    <t>決定価格</t>
    <rPh sb="0" eb="2">
      <t>ケッテイ</t>
    </rPh>
    <rPh sb="2" eb="4">
      <t>カカク</t>
    </rPh>
    <phoneticPr fontId="4"/>
  </si>
  <si>
    <t>価格</t>
    <phoneticPr fontId="4"/>
  </si>
  <si>
    <t>資料：財政局税務部税務運営課</t>
    <rPh sb="3" eb="5">
      <t>ザイセイ</t>
    </rPh>
    <rPh sb="5" eb="6">
      <t>キョク</t>
    </rPh>
    <rPh sb="9" eb="11">
      <t>ゼイム</t>
    </rPh>
    <rPh sb="11" eb="13">
      <t>ウンエイ</t>
    </rPh>
    <rPh sb="13" eb="14">
      <t>カ</t>
    </rPh>
    <phoneticPr fontId="4"/>
  </si>
  <si>
    <t>１－６　主　要　河　川</t>
    <phoneticPr fontId="4"/>
  </si>
  <si>
    <t>令和４年４月１日現在</t>
    <rPh sb="3" eb="4">
      <t>ネン</t>
    </rPh>
    <rPh sb="5" eb="6">
      <t>ガツ</t>
    </rPh>
    <phoneticPr fontId="4"/>
  </si>
  <si>
    <t>河　川　名</t>
    <rPh sb="0" eb="1">
      <t>カワ</t>
    </rPh>
    <rPh sb="2" eb="3">
      <t>カワ</t>
    </rPh>
    <rPh sb="4" eb="5">
      <t>メイ</t>
    </rPh>
    <phoneticPr fontId="4"/>
  </si>
  <si>
    <t>等　　級</t>
    <rPh sb="0" eb="1">
      <t>トウ</t>
    </rPh>
    <rPh sb="3" eb="4">
      <t>キュウ</t>
    </rPh>
    <phoneticPr fontId="4"/>
  </si>
  <si>
    <t>流　　　　　　　域</t>
    <rPh sb="0" eb="1">
      <t>リュウ</t>
    </rPh>
    <rPh sb="8" eb="9">
      <t>イキ</t>
    </rPh>
    <phoneticPr fontId="4"/>
  </si>
  <si>
    <t>市内流域両岸</t>
  </si>
  <si>
    <t>自（左岸）</t>
  </si>
  <si>
    <t>至</t>
  </si>
  <si>
    <t>平均延長(ｍ)</t>
  </si>
  <si>
    <t>大和川</t>
  </si>
  <si>
    <t>一級河川</t>
  </si>
  <si>
    <t>大阪府奈良県界　　　　　　　　　　　　</t>
  </si>
  <si>
    <t>海</t>
  </si>
  <si>
    <t>土居川</t>
  </si>
  <si>
    <t>二級河川</t>
  </si>
  <si>
    <t>堺区大仙西町１丁６番３地先</t>
  </si>
  <si>
    <t>内川への合流点</t>
  </si>
  <si>
    <t>西除川</t>
  </si>
  <si>
    <t>〃</t>
  </si>
  <si>
    <t>河内長野市天野町 714番の３地先の市道橋　</t>
  </si>
  <si>
    <t>大和川への合流点</t>
  </si>
  <si>
    <t>光竜寺川</t>
  </si>
  <si>
    <t>準用河川</t>
  </si>
  <si>
    <t>北区新金岡町４丁７番地23先 (標柱) 　　　　</t>
  </si>
  <si>
    <t>西除川への合流点</t>
  </si>
  <si>
    <t>西除川放水路</t>
  </si>
  <si>
    <t>西除川からの分派点</t>
  </si>
  <si>
    <t>　　　〃</t>
  </si>
  <si>
    <t>伊勢路川</t>
  </si>
  <si>
    <t>中区深井沢町2423番地3先 (標柱) 　　　　　</t>
  </si>
  <si>
    <t>石津川への合流点</t>
  </si>
  <si>
    <t>狭間川</t>
  </si>
  <si>
    <t>北区長曽根町 734番1地先　　　　　　　　　</t>
  </si>
  <si>
    <t>和田川</t>
  </si>
  <si>
    <t>南区別所 235番地１先 (標柱)　　　　　</t>
  </si>
  <si>
    <t>二級河川和田川への合流点</t>
  </si>
  <si>
    <t>東除川</t>
  </si>
  <si>
    <t>狭山池</t>
  </si>
  <si>
    <t>百舌鳥川</t>
  </si>
  <si>
    <t>東区野尻 105番地2先 (標柱)</t>
  </si>
  <si>
    <t>二級河川百舌鳥川への合流点</t>
  </si>
  <si>
    <t>平尾小川</t>
  </si>
  <si>
    <t>美原区平尾2990番の16地先</t>
  </si>
  <si>
    <t>東除川への合流点</t>
  </si>
  <si>
    <t>百済川</t>
  </si>
  <si>
    <t>普通河川</t>
  </si>
  <si>
    <t>中区深井北町</t>
  </si>
  <si>
    <t>二級河川百済川への合流点</t>
  </si>
  <si>
    <t>石津川</t>
  </si>
  <si>
    <t>南区泉田中地先の法道寺川合流点　　　　　　　</t>
  </si>
  <si>
    <t>美濃川</t>
  </si>
  <si>
    <t>中区土師町</t>
  </si>
  <si>
    <t>普通河川百済川への合流点</t>
  </si>
  <si>
    <t>西区北条町１丁 157番地先の府道石長橋　　　　</t>
  </si>
  <si>
    <t>陶器川</t>
  </si>
  <si>
    <t xml:space="preserve">中区陶器北 (老ノ池) </t>
  </si>
  <si>
    <t>二級河川陶器川への合流点</t>
  </si>
  <si>
    <t>南区美木多上地先の小川合流点　　　　　　　　</t>
  </si>
  <si>
    <t>前田川</t>
  </si>
  <si>
    <t>南区三原台2丁（新岸池）</t>
  </si>
  <si>
    <t>　　　　　　〃</t>
  </si>
  <si>
    <t>中区田園 964番地先の前田川合流点　　　　　　</t>
  </si>
  <si>
    <t>明正川</t>
  </si>
  <si>
    <t>天濃池</t>
  </si>
  <si>
    <t>二級河川石津川への合流点</t>
  </si>
  <si>
    <t>妙見川</t>
  </si>
  <si>
    <t>南区釜室 744番地先の市道橋　　　　　　　　　</t>
  </si>
  <si>
    <t>法道寺川</t>
  </si>
  <si>
    <t>大正池</t>
  </si>
  <si>
    <t>甲斐田川</t>
  </si>
  <si>
    <t>南区城山台５丁 492番地の１　　　　　　　　　</t>
  </si>
  <si>
    <t>和田川への合流点</t>
  </si>
  <si>
    <t>南区畑　　　　　　　　　　　　　　　　　　</t>
  </si>
  <si>
    <t>二級河川妙見川への合流点</t>
  </si>
  <si>
    <t>北区百舌鳥梅町２丁 417番地先の府道百舌鳥橋　　</t>
  </si>
  <si>
    <t>百済川への合流点</t>
  </si>
  <si>
    <t>南区別所　　　　　　　　　　　　　　　　　</t>
  </si>
  <si>
    <t>準用河川和田川への合流点</t>
  </si>
  <si>
    <t>内川</t>
  </si>
  <si>
    <t xml:space="preserve">堺区錦之町西３丁40番地先 </t>
  </si>
  <si>
    <t>第２豊田川</t>
  </si>
  <si>
    <t>南区豊田 (飛地) 　　　　　　　　　　　　　</t>
  </si>
  <si>
    <t>普通河川法道寺川への合流点</t>
  </si>
  <si>
    <t>内川放水路</t>
  </si>
  <si>
    <t>内川からの分派点</t>
  </si>
  <si>
    <t>小平尾川</t>
  </si>
  <si>
    <t>美原区さつき野西3丁目</t>
  </si>
  <si>
    <t>東除川合流点</t>
  </si>
  <si>
    <t>資料：建設局土木部河川水路課</t>
  </si>
  <si>
    <t>１－７　堺市内代表点の年間地盤変動量</t>
    <phoneticPr fontId="4"/>
  </si>
  <si>
    <t xml:space="preserve">        1.本成果の基準は茨木市大字福井に埋設の国土地理院一等水準点基21(T.P-64.0661m)、上町原標、国分原標、泉南
　　　　　原標を観測原点とした一等水準測量成果による。本測量は市内既設水準点(堺原標を含む)のうち、令和3年度は
          38点について国土地理院、大阪府、堺市において公共測量として実施したものである。 (33点のみ掲載)             
        2.この変動量は平成24年度までは2000年度平均成果、平成27年度からは測地成果2011を基に作成している。
        3.種別の国は国土交通省国土地理院、大は大阪府、堺は堺市の所属を示す。
        4.年間変動量の値は＋は隆起、－は沈下を示す。
        5.平成20年度、22年度、23年度、25年度、26年度、28年度、29年度、令和元年度、2年度は測定を行っていない。
        6.標高値は測地成果2011で計算したT.P値である。(現在のところO.P値への換算はできない)</t>
    <rPh sb="100" eb="102">
      <t>シナイ</t>
    </rPh>
    <rPh sb="119" eb="121">
      <t>レイワ</t>
    </rPh>
    <rPh sb="122" eb="124">
      <t>ネンド</t>
    </rPh>
    <rPh sb="143" eb="145">
      <t>コクド</t>
    </rPh>
    <rPh sb="145" eb="147">
      <t>チリ</t>
    </rPh>
    <rPh sb="147" eb="148">
      <t>イン</t>
    </rPh>
    <rPh sb="149" eb="152">
      <t>オオサカフ</t>
    </rPh>
    <rPh sb="153" eb="155">
      <t>サカイシ</t>
    </rPh>
    <rPh sb="216" eb="218">
      <t>ヘイセイ</t>
    </rPh>
    <rPh sb="220" eb="222">
      <t>ネンド</t>
    </rPh>
    <rPh sb="229" eb="231">
      <t>ネンド</t>
    </rPh>
    <rPh sb="231" eb="233">
      <t>ヘイキン</t>
    </rPh>
    <rPh sb="233" eb="235">
      <t>セイカ</t>
    </rPh>
    <rPh sb="236" eb="238">
      <t>ヘイセイ</t>
    </rPh>
    <rPh sb="240" eb="242">
      <t>ネンド</t>
    </rPh>
    <rPh sb="245" eb="247">
      <t>ソクチ</t>
    </rPh>
    <rPh sb="247" eb="249">
      <t>セイカ</t>
    </rPh>
    <rPh sb="374" eb="376">
      <t>ネンド</t>
    </rPh>
    <rPh sb="422" eb="424">
      <t>ソクチ</t>
    </rPh>
    <rPh sb="424" eb="426">
      <t>セイカ</t>
    </rPh>
    <phoneticPr fontId="4"/>
  </si>
  <si>
    <t>種別</t>
  </si>
  <si>
    <t>標 石 番 号</t>
    <rPh sb="0" eb="1">
      <t>シルベ</t>
    </rPh>
    <rPh sb="2" eb="3">
      <t>イシ</t>
    </rPh>
    <rPh sb="4" eb="5">
      <t>バン</t>
    </rPh>
    <rPh sb="6" eb="7">
      <t>ゴウ</t>
    </rPh>
    <phoneticPr fontId="4"/>
  </si>
  <si>
    <t>所　　　在　　　地</t>
    <rPh sb="0" eb="1">
      <t>トコロ</t>
    </rPh>
    <rPh sb="4" eb="5">
      <t>ザイ</t>
    </rPh>
    <rPh sb="8" eb="9">
      <t>チ</t>
    </rPh>
    <phoneticPr fontId="4"/>
  </si>
  <si>
    <t>標高T.P</t>
    <rPh sb="0" eb="1">
      <t>シルベ</t>
    </rPh>
    <rPh sb="1" eb="2">
      <t>コウ</t>
    </rPh>
    <phoneticPr fontId="4"/>
  </si>
  <si>
    <t>年間変動量</t>
    <rPh sb="0" eb="2">
      <t>ネンカン</t>
    </rPh>
    <rPh sb="2" eb="4">
      <t>ヘンドウ</t>
    </rPh>
    <rPh sb="4" eb="5">
      <t>リョウ</t>
    </rPh>
    <phoneticPr fontId="4"/>
  </si>
  <si>
    <t>令和</t>
    <rPh sb="0" eb="2">
      <t>レイワ</t>
    </rPh>
    <phoneticPr fontId="4"/>
  </si>
  <si>
    <t>平　成</t>
  </si>
  <si>
    <t>３年度</t>
    <rPh sb="1" eb="3">
      <t>ネンド</t>
    </rPh>
    <phoneticPr fontId="4"/>
  </si>
  <si>
    <t>21年度</t>
  </si>
  <si>
    <t>24年度</t>
  </si>
  <si>
    <t>27年度</t>
    <phoneticPr fontId="4"/>
  </si>
  <si>
    <t>30年度</t>
    <phoneticPr fontId="4"/>
  </si>
  <si>
    <t>ｍ</t>
  </si>
  <si>
    <t>㎝</t>
  </si>
  <si>
    <t>大</t>
  </si>
  <si>
    <t>堺原標</t>
  </si>
  <si>
    <t>堺区北三国ヶ丘町４丁（三国ヶ丘公園内）</t>
    <rPh sb="0" eb="1">
      <t>サカイ</t>
    </rPh>
    <rPh sb="1" eb="2">
      <t>ク</t>
    </rPh>
    <rPh sb="17" eb="18">
      <t>ナイ</t>
    </rPh>
    <phoneticPr fontId="4"/>
  </si>
  <si>
    <t>堺</t>
  </si>
  <si>
    <t>1(Ⅱ)</t>
  </si>
  <si>
    <t>堺区三宝町５丁286（三宝小学校）</t>
    <rPh sb="0" eb="1">
      <t>サカイ</t>
    </rPh>
    <rPh sb="1" eb="2">
      <t>ク</t>
    </rPh>
    <phoneticPr fontId="4"/>
  </si>
  <si>
    <t>堺区市之町西３丁（市小学校）</t>
    <rPh sb="0" eb="1">
      <t>サカイ</t>
    </rPh>
    <rPh sb="1" eb="2">
      <t>ク</t>
    </rPh>
    <phoneticPr fontId="4"/>
  </si>
  <si>
    <t>大</t>
    <rPh sb="0" eb="1">
      <t>ダイ</t>
    </rPh>
    <phoneticPr fontId="4"/>
  </si>
  <si>
    <t>8(TB320)</t>
  </si>
  <si>
    <t>堺区石津町２丁（神石小学校）</t>
    <rPh sb="0" eb="1">
      <t>サカイ</t>
    </rPh>
    <rPh sb="1" eb="2">
      <t>ク</t>
    </rPh>
    <rPh sb="6" eb="7">
      <t>チョウ</t>
    </rPh>
    <phoneticPr fontId="4"/>
  </si>
  <si>
    <t>堺区南瓦町（堺市役所）</t>
    <rPh sb="0" eb="1">
      <t>サカイ</t>
    </rPh>
    <rPh sb="1" eb="2">
      <t>ク</t>
    </rPh>
    <phoneticPr fontId="4"/>
  </si>
  <si>
    <t>21(Ⅱ)</t>
  </si>
  <si>
    <t>堺区大浜南町２丁（大浜中学校）</t>
    <rPh sb="0" eb="1">
      <t>サカイ</t>
    </rPh>
    <rPh sb="1" eb="2">
      <t>ク</t>
    </rPh>
    <phoneticPr fontId="4"/>
  </si>
  <si>
    <t>国</t>
  </si>
  <si>
    <t>22（247)</t>
  </si>
  <si>
    <t>堺区寺地町東１丁</t>
    <rPh sb="0" eb="1">
      <t>サカイ</t>
    </rPh>
    <rPh sb="1" eb="2">
      <t>ク</t>
    </rPh>
    <phoneticPr fontId="4"/>
  </si>
  <si>
    <t>25（248)</t>
  </si>
  <si>
    <t>西区浜寺石津町中２丁</t>
    <rPh sb="0" eb="2">
      <t>ニシク</t>
    </rPh>
    <phoneticPr fontId="4"/>
  </si>
  <si>
    <t>29(TB324)</t>
  </si>
  <si>
    <t>西区浜寺船尾町西５丁 (浜寺中学校)</t>
    <rPh sb="0" eb="2">
      <t>ニシク</t>
    </rPh>
    <phoneticPr fontId="4"/>
  </si>
  <si>
    <t>北区新堀町２丁58（五箇荘小学校）</t>
    <rPh sb="0" eb="2">
      <t>キタク</t>
    </rPh>
    <phoneticPr fontId="4"/>
  </si>
  <si>
    <t>36(TB309)</t>
  </si>
  <si>
    <t>堺区向陵東町１丁</t>
    <rPh sb="0" eb="1">
      <t>サカイ</t>
    </rPh>
    <rPh sb="1" eb="2">
      <t>ク</t>
    </rPh>
    <phoneticPr fontId="4"/>
  </si>
  <si>
    <t>北区長曽根町 (長曽根神社）</t>
    <rPh sb="0" eb="2">
      <t>キタク</t>
    </rPh>
    <phoneticPr fontId="4"/>
  </si>
  <si>
    <t>39(TB317)</t>
  </si>
  <si>
    <t>北区百舌鳥梅町２丁 (百舌鳥小学校)</t>
    <rPh sb="0" eb="2">
      <t>キタク</t>
    </rPh>
    <phoneticPr fontId="4"/>
  </si>
  <si>
    <t>47(TB327)</t>
  </si>
  <si>
    <t>中区八田寺町 (八田荘小学校)</t>
    <rPh sb="0" eb="2">
      <t>ナカク</t>
    </rPh>
    <phoneticPr fontId="4"/>
  </si>
  <si>
    <t>東区日置荘西町 (日置荘小学校）</t>
    <rPh sb="0" eb="2">
      <t>ヒガシク</t>
    </rPh>
    <phoneticPr fontId="4"/>
  </si>
  <si>
    <t>東区西野（府立登美丘高等学校）</t>
    <rPh sb="0" eb="2">
      <t>ヒガシク</t>
    </rPh>
    <rPh sb="5" eb="7">
      <t>フリツ</t>
    </rPh>
    <phoneticPr fontId="4"/>
  </si>
  <si>
    <t>TA55</t>
  </si>
  <si>
    <t>美原区小平尾390(美原中学校)</t>
    <rPh sb="0" eb="2">
      <t>ミハラ</t>
    </rPh>
    <rPh sb="2" eb="3">
      <t>ク</t>
    </rPh>
    <rPh sb="3" eb="4">
      <t>コ</t>
    </rPh>
    <rPh sb="4" eb="6">
      <t>ヒラオ</t>
    </rPh>
    <rPh sb="10" eb="12">
      <t>ミハラ</t>
    </rPh>
    <rPh sb="12" eb="15">
      <t>チュウガッコウ</t>
    </rPh>
    <phoneticPr fontId="4"/>
  </si>
  <si>
    <t>TA56</t>
  </si>
  <si>
    <t>美原区菅生179(菅生神社)</t>
    <rPh sb="0" eb="2">
      <t>ミハラ</t>
    </rPh>
    <rPh sb="2" eb="3">
      <t>ク</t>
    </rPh>
    <rPh sb="3" eb="5">
      <t>スゴウ</t>
    </rPh>
    <rPh sb="9" eb="11">
      <t>スゴウ</t>
    </rPh>
    <rPh sb="11" eb="13">
      <t>ジンジャ</t>
    </rPh>
    <phoneticPr fontId="4"/>
  </si>
  <si>
    <t>TA61</t>
  </si>
  <si>
    <t>中区田園 570 (西陶器小学校)</t>
    <rPh sb="0" eb="2">
      <t>ナカク</t>
    </rPh>
    <phoneticPr fontId="4"/>
  </si>
  <si>
    <t>TA63</t>
  </si>
  <si>
    <t>西区菱木55(福泉中学校)</t>
    <rPh sb="0" eb="2">
      <t>ニシク</t>
    </rPh>
    <rPh sb="2" eb="3">
      <t>ヒシ</t>
    </rPh>
    <rPh sb="3" eb="4">
      <t>キ</t>
    </rPh>
    <phoneticPr fontId="4"/>
  </si>
  <si>
    <t>TA71</t>
  </si>
  <si>
    <t>堺区南安井町４丁（安井小学校）</t>
    <rPh sb="0" eb="1">
      <t>サカイ</t>
    </rPh>
    <rPh sb="1" eb="2">
      <t>ク</t>
    </rPh>
    <phoneticPr fontId="4"/>
  </si>
  <si>
    <t>TA73</t>
  </si>
  <si>
    <t>堺区錦綾町１丁（錦綾小学校）</t>
    <rPh sb="0" eb="1">
      <t>サカイ</t>
    </rPh>
    <rPh sb="1" eb="2">
      <t>ク</t>
    </rPh>
    <phoneticPr fontId="4"/>
  </si>
  <si>
    <t>TB310</t>
  </si>
  <si>
    <t>北区金岡町271(金岡神社)</t>
    <rPh sb="0" eb="2">
      <t>キタク</t>
    </rPh>
    <phoneticPr fontId="4"/>
  </si>
  <si>
    <t>TB311</t>
  </si>
  <si>
    <t>北区中村町 977－20 (八下中学校)</t>
    <rPh sb="0" eb="2">
      <t>キタク</t>
    </rPh>
    <phoneticPr fontId="4"/>
  </si>
  <si>
    <t>TB315</t>
  </si>
  <si>
    <t>中区大野芝町</t>
    <rPh sb="0" eb="2">
      <t>ナカク</t>
    </rPh>
    <phoneticPr fontId="4"/>
  </si>
  <si>
    <t>TB318</t>
  </si>
  <si>
    <t>堺区百舌鳥夕雲町２丁170  (大仙公園)</t>
    <rPh sb="0" eb="1">
      <t>サカイ</t>
    </rPh>
    <rPh sb="1" eb="2">
      <t>ク</t>
    </rPh>
    <phoneticPr fontId="4"/>
  </si>
  <si>
    <t>TB319</t>
  </si>
  <si>
    <t>堺区大仙中町（旭中学校）</t>
    <rPh sb="0" eb="1">
      <t>サカイ</t>
    </rPh>
    <rPh sb="1" eb="2">
      <t>ク</t>
    </rPh>
    <phoneticPr fontId="4"/>
  </si>
  <si>
    <t>TB323</t>
  </si>
  <si>
    <t>西区津久野町３丁 (津久野幼稚園)</t>
    <rPh sb="0" eb="2">
      <t>ニシク</t>
    </rPh>
    <phoneticPr fontId="4"/>
  </si>
  <si>
    <t>TB326</t>
  </si>
  <si>
    <t>西区鳳東町４丁（大阪府泉北府民センター)</t>
    <rPh sb="0" eb="2">
      <t>ニシク</t>
    </rPh>
    <phoneticPr fontId="4"/>
  </si>
  <si>
    <t>TB329</t>
  </si>
  <si>
    <t>中区東山 372 (誓願寺)</t>
    <rPh sb="0" eb="2">
      <t>ナカク</t>
    </rPh>
    <phoneticPr fontId="4"/>
  </si>
  <si>
    <t>TB330</t>
  </si>
  <si>
    <t>東区大美野 135 (登美丘西小学校)</t>
    <rPh sb="0" eb="2">
      <t>ヒガシク</t>
    </rPh>
    <phoneticPr fontId="4"/>
  </si>
  <si>
    <t>TB331</t>
  </si>
  <si>
    <t>東区丈六 224 (登美丘東小学校)</t>
    <rPh sb="0" eb="2">
      <t>ヒガシク</t>
    </rPh>
    <phoneticPr fontId="4"/>
  </si>
  <si>
    <t>西区浜寺公園町２丁 (浜寺公園内)</t>
    <rPh sb="0" eb="2">
      <t>ニシク</t>
    </rPh>
    <phoneticPr fontId="4"/>
  </si>
  <si>
    <t>資料：建設局土木部土木監理課</t>
    <rPh sb="9" eb="11">
      <t>ドボク</t>
    </rPh>
    <rPh sb="11" eb="13">
      <t>カンリ</t>
    </rPh>
    <phoneticPr fontId="4"/>
  </si>
  <si>
    <t xml:space="preserve">        農地法第３条許可とは農地の農耕目的の権利移動許可のことである。</t>
    <phoneticPr fontId="4"/>
  </si>
  <si>
    <t>単位：面積㎡</t>
    <rPh sb="0" eb="2">
      <t>タンイ</t>
    </rPh>
    <rPh sb="3" eb="5">
      <t>メンセキ</t>
    </rPh>
    <phoneticPr fontId="4"/>
  </si>
  <si>
    <t>年　　度</t>
    <rPh sb="0" eb="1">
      <t>ネン</t>
    </rPh>
    <rPh sb="3" eb="4">
      <t>ド</t>
    </rPh>
    <phoneticPr fontId="4"/>
  </si>
  <si>
    <t>総　　　　　　　　数</t>
  </si>
  <si>
    <t>田</t>
    <phoneticPr fontId="4"/>
  </si>
  <si>
    <t>委員会許可</t>
  </si>
  <si>
    <t>知事許可</t>
  </si>
  <si>
    <t>件数</t>
  </si>
  <si>
    <t>面　　積</t>
  </si>
  <si>
    <t>平成29年度</t>
    <phoneticPr fontId="4"/>
  </si>
  <si>
    <t xml:space="preserve">    30年度</t>
    <phoneticPr fontId="4"/>
  </si>
  <si>
    <t>令和元年度</t>
    <rPh sb="0" eb="2">
      <t>レイワ</t>
    </rPh>
    <rPh sb="2" eb="4">
      <t>ガンネン</t>
    </rPh>
    <rPh sb="4" eb="5">
      <t>ド</t>
    </rPh>
    <phoneticPr fontId="4"/>
  </si>
  <si>
    <t>　　２年度</t>
    <rPh sb="3" eb="5">
      <t>ネンド</t>
    </rPh>
    <rPh sb="4" eb="5">
      <t>ド</t>
    </rPh>
    <phoneticPr fontId="4"/>
  </si>
  <si>
    <t>　　３年度</t>
    <rPh sb="3" eb="5">
      <t>ネンド</t>
    </rPh>
    <rPh sb="4" eb="5">
      <t>ド</t>
    </rPh>
    <phoneticPr fontId="4"/>
  </si>
  <si>
    <t>資料：農業委員会事務局</t>
    <phoneticPr fontId="4"/>
  </si>
  <si>
    <t>１－９　用途別農地転用状況</t>
    <phoneticPr fontId="4"/>
  </si>
  <si>
    <t xml:space="preserve">        1.農地法第４条許可及び届出とは、権利移動を伴わない転用許可及び届出のことであり、第５条許可及び届出と
　　　　　は、権利移動を伴う転用許可及び届出のことである。
        2.その他の建築物とは、工場、レストラン等のことである。
        3.１つの許可及び届出が複数の項目にわたるものについては、その主要な項目の件数を１とし、面積については、
          それぞれの項目へ算入している。</t>
    <phoneticPr fontId="4"/>
  </si>
  <si>
    <t>単位：面積㎡</t>
  </si>
  <si>
    <t>条　　　項</t>
  </si>
  <si>
    <t>田　　　　　　　　　　　　　の　　　　　　　　　　　　　部</t>
    <rPh sb="0" eb="1">
      <t>タ</t>
    </rPh>
    <rPh sb="28" eb="29">
      <t>ブ</t>
    </rPh>
    <phoneticPr fontId="4"/>
  </si>
  <si>
    <t>住　　宅</t>
  </si>
  <si>
    <t>その他の建築物</t>
  </si>
  <si>
    <t>露天資材置場</t>
  </si>
  <si>
    <t>農業用施設</t>
    <rPh sb="0" eb="1">
      <t>ノウ</t>
    </rPh>
    <rPh sb="1" eb="2">
      <t>ギョウ</t>
    </rPh>
    <rPh sb="2" eb="3">
      <t>ヨウ</t>
    </rPh>
    <rPh sb="3" eb="4">
      <t>ホドコ</t>
    </rPh>
    <rPh sb="4" eb="5">
      <t>セツ</t>
    </rPh>
    <phoneticPr fontId="4"/>
  </si>
  <si>
    <t>そ  の  他</t>
    <rPh sb="6" eb="7">
      <t>タ</t>
    </rPh>
    <phoneticPr fontId="4"/>
  </si>
  <si>
    <t>・露天駐車場</t>
  </si>
  <si>
    <t>面　 積</t>
    <phoneticPr fontId="4"/>
  </si>
  <si>
    <t xml:space="preserve"> 平成29年度 </t>
    <phoneticPr fontId="4"/>
  </si>
  <si>
    <t xml:space="preserve">30年度 </t>
    <phoneticPr fontId="4"/>
  </si>
  <si>
    <t xml:space="preserve"> 令和元年度</t>
    <rPh sb="1" eb="3">
      <t>レイワ</t>
    </rPh>
    <rPh sb="3" eb="5">
      <t>ガンネン</t>
    </rPh>
    <rPh sb="5" eb="6">
      <t>ド</t>
    </rPh>
    <phoneticPr fontId="4"/>
  </si>
  <si>
    <t>　　 ２年度</t>
    <rPh sb="4" eb="6">
      <t>ネンド</t>
    </rPh>
    <rPh sb="5" eb="6">
      <t>ド</t>
    </rPh>
    <phoneticPr fontId="4"/>
  </si>
  <si>
    <t>　　 ３年度</t>
    <rPh sb="4" eb="6">
      <t>ネンド</t>
    </rPh>
    <rPh sb="5" eb="6">
      <t>ド</t>
    </rPh>
    <phoneticPr fontId="4"/>
  </si>
  <si>
    <t>４条許可</t>
    <rPh sb="1" eb="2">
      <t>ジョウ</t>
    </rPh>
    <rPh sb="2" eb="4">
      <t>キョカ</t>
    </rPh>
    <phoneticPr fontId="4"/>
  </si>
  <si>
    <t>５条許可</t>
    <rPh sb="1" eb="2">
      <t>ジョウ</t>
    </rPh>
    <rPh sb="2" eb="4">
      <t>キョカ</t>
    </rPh>
    <phoneticPr fontId="4"/>
  </si>
  <si>
    <t>４条届出</t>
    <rPh sb="1" eb="2">
      <t>ジョウ</t>
    </rPh>
    <rPh sb="2" eb="3">
      <t>トド</t>
    </rPh>
    <rPh sb="3" eb="4">
      <t>デ</t>
    </rPh>
    <phoneticPr fontId="4"/>
  </si>
  <si>
    <t>５条届出</t>
    <rPh sb="1" eb="2">
      <t>ジョウ</t>
    </rPh>
    <rPh sb="2" eb="3">
      <t>トド</t>
    </rPh>
    <rPh sb="3" eb="4">
      <t>デ</t>
    </rPh>
    <phoneticPr fontId="4"/>
  </si>
  <si>
    <t>畑　　　　　　　　　　　　　　の　　　　　　　　　　　　　部</t>
    <rPh sb="0" eb="1">
      <t>ハタケ</t>
    </rPh>
    <rPh sb="29" eb="30">
      <t>ブ</t>
    </rPh>
    <phoneticPr fontId="4"/>
  </si>
  <si>
    <t>　 　３年度</t>
    <rPh sb="4" eb="6">
      <t>ネンド</t>
    </rPh>
    <rPh sb="5" eb="6">
      <t>ド</t>
    </rPh>
    <phoneticPr fontId="4"/>
  </si>
  <si>
    <t>１－10  地　価　公　示　価　格</t>
    <phoneticPr fontId="4"/>
  </si>
  <si>
    <t xml:space="preserve">        本表は地価公示法第２条第１項に基づき、土地鑑定委員会が公示した標準地の単位面積当たりの価格等を表章した
　　　　ものである。＊印は､代表標準地。</t>
    <phoneticPr fontId="4"/>
  </si>
  <si>
    <t>　　　　　　　　　　　　　　　　　　　　　　　　　　　　　　　　　　　　　　　　　　　　　　　</t>
    <phoneticPr fontId="4"/>
  </si>
  <si>
    <t>令和４年１月１日現在</t>
    <phoneticPr fontId="4"/>
  </si>
  <si>
    <t>標準地
番　号</t>
    <rPh sb="0" eb="2">
      <t>ヒョウジュンチ</t>
    </rPh>
    <rPh sb="2" eb="3">
      <t>チ</t>
    </rPh>
    <rPh sb="4" eb="7">
      <t>バンゴウ</t>
    </rPh>
    <phoneticPr fontId="4"/>
  </si>
  <si>
    <t>標準地の所在及び地番並びに住居表示</t>
    <rPh sb="0" eb="2">
      <t>ヒョウジュンチ</t>
    </rPh>
    <rPh sb="2" eb="3">
      <t>チ</t>
    </rPh>
    <rPh sb="4" eb="6">
      <t>ショザイ</t>
    </rPh>
    <rPh sb="6" eb="7">
      <t>オヨ</t>
    </rPh>
    <rPh sb="8" eb="10">
      <t>チバン</t>
    </rPh>
    <rPh sb="10" eb="11">
      <t>ナラ</t>
    </rPh>
    <rPh sb="13" eb="15">
      <t>ジュウキョ</t>
    </rPh>
    <rPh sb="15" eb="17">
      <t>ヒョウジ</t>
    </rPh>
    <phoneticPr fontId="4"/>
  </si>
  <si>
    <t>　令和４年 公示価格
　標準地の１平方メートル
　当たりの価格
　　　　　　　　（円/㎡）</t>
    <rPh sb="1" eb="3">
      <t>レイワ</t>
    </rPh>
    <rPh sb="4" eb="5">
      <t>ネン</t>
    </rPh>
    <rPh sb="6" eb="8">
      <t>コウジ</t>
    </rPh>
    <rPh sb="8" eb="10">
      <t>カカク</t>
    </rPh>
    <rPh sb="12" eb="14">
      <t>ヒョウジュンチ</t>
    </rPh>
    <rPh sb="14" eb="15">
      <t>チ</t>
    </rPh>
    <rPh sb="17" eb="19">
      <t>ヘイホウ</t>
    </rPh>
    <rPh sb="25" eb="26">
      <t>ア</t>
    </rPh>
    <rPh sb="29" eb="31">
      <t>カカク</t>
    </rPh>
    <rPh sb="41" eb="42">
      <t>エン</t>
    </rPh>
    <phoneticPr fontId="4"/>
  </si>
  <si>
    <t>　令和３年 公示価格
　標準地の１平方メートル
　当たりの価格
　　　　　　　　（円/㎡）</t>
    <rPh sb="1" eb="3">
      <t>レイワ</t>
    </rPh>
    <rPh sb="4" eb="5">
      <t>ネン</t>
    </rPh>
    <rPh sb="6" eb="8">
      <t>コウジ</t>
    </rPh>
    <rPh sb="8" eb="10">
      <t>カカク</t>
    </rPh>
    <rPh sb="12" eb="14">
      <t>ヒョウジュンチ</t>
    </rPh>
    <rPh sb="14" eb="15">
      <t>チ</t>
    </rPh>
    <rPh sb="17" eb="19">
      <t>ヘイホウ</t>
    </rPh>
    <rPh sb="25" eb="26">
      <t>ア</t>
    </rPh>
    <rPh sb="29" eb="31">
      <t>カカク</t>
    </rPh>
    <rPh sb="41" eb="42">
      <t>エン</t>
    </rPh>
    <phoneticPr fontId="4"/>
  </si>
  <si>
    <t>対前年変動率
（％）</t>
    <rPh sb="0" eb="1">
      <t>タイ</t>
    </rPh>
    <rPh sb="1" eb="3">
      <t>ゼンネン</t>
    </rPh>
    <rPh sb="3" eb="5">
      <t>ヘンドウ</t>
    </rPh>
    <rPh sb="5" eb="6">
      <t>リツ</t>
    </rPh>
    <phoneticPr fontId="4"/>
  </si>
  <si>
    <t>堺堺-1</t>
  </si>
  <si>
    <t>堺市堺区南三国ヶ丘町１丁３０番２『南三国ヶ丘町</t>
    <phoneticPr fontId="4"/>
  </si>
  <si>
    <t>福田４０８番１７</t>
  </si>
  <si>
    <t>１－５－７』</t>
    <phoneticPr fontId="4"/>
  </si>
  <si>
    <t>-3</t>
  </si>
  <si>
    <t>深井清水町３７２６番２外</t>
  </si>
  <si>
    <t>-2</t>
  </si>
  <si>
    <t>神明町東２丁４番２『神明町東２－２－５』</t>
  </si>
  <si>
    <t>-4</t>
  </si>
  <si>
    <t>深井水池町３４００番</t>
  </si>
  <si>
    <t>旭ヶ丘南町１丁２３番２『旭ヶ丘南町１－３－</t>
    <phoneticPr fontId="4"/>
  </si>
  <si>
    <t>-5</t>
  </si>
  <si>
    <t>小阪８８番３１</t>
  </si>
  <si>
    <t>２９』</t>
    <phoneticPr fontId="4"/>
  </si>
  <si>
    <t>-6</t>
  </si>
  <si>
    <t>深井北町３４１９番６</t>
  </si>
  <si>
    <t>出島町３丁２２８番４『出島町３－２－６』</t>
  </si>
  <si>
    <t>-7</t>
  </si>
  <si>
    <t>土師町１丁２６８０番『土師町１－８－１２』</t>
  </si>
  <si>
    <t>＊-5</t>
    <phoneticPr fontId="4"/>
  </si>
  <si>
    <t>戎島町１丁３７番</t>
  </si>
  <si>
    <t>-8</t>
  </si>
  <si>
    <t>毛穴町３２４番６４</t>
  </si>
  <si>
    <t>大浜中町３丁７２番７『大浜中町３－１１－７』</t>
  </si>
  <si>
    <t>-9</t>
  </si>
  <si>
    <t>東山８３３番３外</t>
  </si>
  <si>
    <t>霞ヶ丘町２丁１２７番『霞ヶ丘町２－２－１４』</t>
  </si>
  <si>
    <t>-10</t>
  </si>
  <si>
    <t>福田２７０番２３</t>
  </si>
  <si>
    <t>向陵中町３丁１１３番３『向陵中町３－６－２５』</t>
  </si>
  <si>
    <t>-11</t>
  </si>
  <si>
    <t>深阪４丁１８９４番『深阪４－１４－３７』</t>
  </si>
  <si>
    <t>砂道町１丁１８番１００『砂道町１－１２－９』</t>
  </si>
  <si>
    <t>-12</t>
  </si>
  <si>
    <t>土師町２丁１７５８番２３『土師町２－３４－４７』</t>
  </si>
  <si>
    <t>石津町３丁８２２番５３外『石津町３－４－１５』</t>
  </si>
  <si>
    <t>-13</t>
  </si>
  <si>
    <t>八田西町２丁３５番４６『八田西町２－１５－１８』</t>
  </si>
  <si>
    <t>桜之町西１丁１１番２『桜之町西１－２－８』</t>
  </si>
  <si>
    <t>-14</t>
  </si>
  <si>
    <t>土塔町２２４９番３外</t>
  </si>
  <si>
    <t>今池町４丁５７番３『今池町４－７－８』</t>
  </si>
  <si>
    <t>-15</t>
  </si>
  <si>
    <t>福田１０番１外</t>
  </si>
  <si>
    <t>北向陽町１丁３１番６『北向陽町１－２－８』</t>
  </si>
  <si>
    <t>＊-16</t>
  </si>
  <si>
    <t>深井水池町３１１８番</t>
  </si>
  <si>
    <t>出島町１丁３７番『出島町１－５－７』</t>
  </si>
  <si>
    <t>-17</t>
  </si>
  <si>
    <t>東山９７０番２</t>
  </si>
  <si>
    <t>南旅篭町東４丁１３番８『南旅篭町東４－３－１５』</t>
  </si>
  <si>
    <t>-18</t>
  </si>
  <si>
    <t>新家町５７７番７</t>
  </si>
  <si>
    <t>-16</t>
  </si>
  <si>
    <t>中田出井町３丁１０１番２『中田出井町３－３－</t>
    <phoneticPr fontId="4"/>
  </si>
  <si>
    <t>5-1</t>
  </si>
  <si>
    <t>深井清水町３４８４番外</t>
  </si>
  <si>
    <t>１０』</t>
    <phoneticPr fontId="4"/>
  </si>
  <si>
    <t>5-2</t>
  </si>
  <si>
    <t>深井沢町３２８２番</t>
  </si>
  <si>
    <t>北三国ヶ丘町６丁２０１番４『北三国ヶ丘町６－１－</t>
    <phoneticPr fontId="4"/>
  </si>
  <si>
    <t>5-3</t>
  </si>
  <si>
    <t>福田５７９番５</t>
  </si>
  <si>
    <t>２１』</t>
    <phoneticPr fontId="4"/>
  </si>
  <si>
    <t>9-1</t>
  </si>
  <si>
    <t>八田寺町４７０番１外</t>
  </si>
  <si>
    <t>海山町３丁１４８番５</t>
  </si>
  <si>
    <t>堺東-1</t>
  </si>
  <si>
    <t>東区南野田５５４番７外</t>
  </si>
  <si>
    <t>-19</t>
  </si>
  <si>
    <t>四条通４４番３『四条通６－８』</t>
  </si>
  <si>
    <t>菩提町５丁４５番</t>
  </si>
  <si>
    <t>-20</t>
  </si>
  <si>
    <t>大仙中町７番２『大仙中町１－２２』</t>
  </si>
  <si>
    <t>＊-3</t>
  </si>
  <si>
    <t>北野田４７２番１６</t>
  </si>
  <si>
    <t>-21</t>
  </si>
  <si>
    <t>浅香山町２丁３５番１６『浅香山町２－７－２』</t>
  </si>
  <si>
    <t>西野１４６番７</t>
  </si>
  <si>
    <t>-22</t>
  </si>
  <si>
    <t>山本町５丁１１０番７７</t>
  </si>
  <si>
    <t>引野町２丁９０番８</t>
  </si>
  <si>
    <t>-23</t>
  </si>
  <si>
    <t>旭ヶ丘中町４丁１１６番２外『旭ヶ丘中町４－１－</t>
    <phoneticPr fontId="4"/>
  </si>
  <si>
    <t>大美野４番２</t>
  </si>
  <si>
    <t>４』</t>
    <phoneticPr fontId="4"/>
  </si>
  <si>
    <t>草尾７１４番４３</t>
  </si>
  <si>
    <t>-24</t>
  </si>
  <si>
    <t>大浜中町２丁４８番外『大浜中町２－５－１３』</t>
  </si>
  <si>
    <t>日置荘原寺町２２７番７</t>
  </si>
  <si>
    <t>-25</t>
  </si>
  <si>
    <t>南三国ヶ丘町４丁１４７番『南三国ヶ丘町４－１－</t>
    <phoneticPr fontId="4"/>
  </si>
  <si>
    <t>丈六４４５番３１</t>
  </si>
  <si>
    <t>１４』</t>
    <phoneticPr fontId="4"/>
  </si>
  <si>
    <t>中茶屋１番３７</t>
  </si>
  <si>
    <t>-26</t>
  </si>
  <si>
    <t>東雲西町４丁１３番９『東雲西町４－２－８』</t>
  </si>
  <si>
    <t>野尻町７０番１０４</t>
  </si>
  <si>
    <t>北瓦町２丁１１４番１外『北瓦町２－４－１８』</t>
  </si>
  <si>
    <t>高松２６３番４０</t>
  </si>
  <si>
    <t>栄橋町１丁６６番５外『栄橋町１－５－２』</t>
  </si>
  <si>
    <t>日置荘西町６丁４４４番１『日置荘西町６－３０－</t>
    <phoneticPr fontId="4"/>
  </si>
  <si>
    <t>＊5-4</t>
  </si>
  <si>
    <t>大町西１丁７番外『大町西１－１－２５』</t>
  </si>
  <si>
    <t>１３』</t>
    <phoneticPr fontId="4"/>
  </si>
  <si>
    <t>5-5</t>
  </si>
  <si>
    <t>南半町東２丁２番外『南半町東２－１－３２』</t>
  </si>
  <si>
    <t>――</t>
  </si>
  <si>
    <t>―</t>
  </si>
  <si>
    <t>野尻町２４１番１７</t>
  </si>
  <si>
    <t>5-6</t>
  </si>
  <si>
    <t>南庄町２丁８４番１『南庄町２－２－８』</t>
  </si>
  <si>
    <t>日置荘西町５丁３４２番３２『日置荘西町５－６－</t>
    <phoneticPr fontId="4"/>
  </si>
  <si>
    <t>5-7</t>
  </si>
  <si>
    <t>市之町東３丁５４番２『市之町東３－２－１８』</t>
  </si>
  <si>
    <t>２２』</t>
    <phoneticPr fontId="4"/>
  </si>
  <si>
    <t>築港南町４番５外</t>
  </si>
  <si>
    <t>＊5-1</t>
  </si>
  <si>
    <t>丈六１８５番３</t>
  </si>
  <si>
    <t>9-2</t>
  </si>
  <si>
    <t>石津北町８１番１</t>
  </si>
  <si>
    <t>＊堺西-1</t>
  </si>
  <si>
    <t>西区上野芝町４丁５５０番１６『上野芝町４－２７－</t>
    <phoneticPr fontId="4"/>
  </si>
  <si>
    <t>9-3</t>
  </si>
  <si>
    <t>遠里小野町２丁６０番３『遠里小野町２－３－１９』</t>
  </si>
  <si>
    <t>１５』</t>
    <phoneticPr fontId="4"/>
  </si>
  <si>
    <t>9-4</t>
  </si>
  <si>
    <t>大仙西町６丁１８１番２外</t>
  </si>
  <si>
    <t>浜寺船尾町西２丁１１８番２</t>
  </si>
  <si>
    <t>9-5</t>
  </si>
  <si>
    <t>神南辺町５丁１５２番４</t>
  </si>
  <si>
    <t>浜寺元町６丁８８７番２外</t>
  </si>
  <si>
    <t>9-6</t>
  </si>
  <si>
    <t>松屋町１丁６番１外</t>
  </si>
  <si>
    <t>浜寺諏訪森町西１丁１７番６</t>
  </si>
  <si>
    <t>9-7</t>
  </si>
  <si>
    <t>三宝町６丁３１５番</t>
  </si>
  <si>
    <t>鳳中町１０丁１２番４</t>
  </si>
  <si>
    <t>9-8</t>
  </si>
  <si>
    <t>築港八幡町１番１５５</t>
  </si>
  <si>
    <t>津久野町２丁２０８番２『津久野町２－１８－７』</t>
  </si>
  <si>
    <t>堺中-1</t>
  </si>
  <si>
    <t>中区福田１１００番２６</t>
  </si>
  <si>
    <t>＊-7</t>
  </si>
  <si>
    <t>鳳北町８丁４４０番２５</t>
  </si>
  <si>
    <t>資料：国土交通省土地鑑定委員会「令和４年地価公示」</t>
    <rPh sb="3" eb="5">
      <t>コクド</t>
    </rPh>
    <rPh sb="5" eb="7">
      <t>コウツウ</t>
    </rPh>
    <rPh sb="7" eb="8">
      <t>ショウ</t>
    </rPh>
    <rPh sb="8" eb="10">
      <t>トチ</t>
    </rPh>
    <rPh sb="10" eb="12">
      <t>カンテイ</t>
    </rPh>
    <rPh sb="12" eb="15">
      <t>イインカイ</t>
    </rPh>
    <rPh sb="16" eb="18">
      <t>レイワ</t>
    </rPh>
    <rPh sb="19" eb="20">
      <t>ネン</t>
    </rPh>
    <rPh sb="20" eb="22">
      <t>チカ</t>
    </rPh>
    <rPh sb="22" eb="24">
      <t>コウジ</t>
    </rPh>
    <phoneticPr fontId="4"/>
  </si>
  <si>
    <t>堺西-8</t>
  </si>
  <si>
    <t>鳳西町１丁８２番２</t>
  </si>
  <si>
    <t>百舌鳥西之町２丁２５４番３４</t>
  </si>
  <si>
    <t>上野芝向ヶ丘町４丁１４０５番５１外『上野芝向ヶ</t>
    <phoneticPr fontId="4"/>
  </si>
  <si>
    <t>新金岡町２丁５番９『新金岡町２－５－２５』</t>
  </si>
  <si>
    <t>丘町４－２２－９』</t>
    <phoneticPr fontId="4"/>
  </si>
  <si>
    <t>＊-10</t>
  </si>
  <si>
    <t>中百舌鳥町１丁８５番１５</t>
  </si>
  <si>
    <t>堀上緑町３丁４４番１３『堀上緑町３－１１－６』</t>
  </si>
  <si>
    <t>百舌鳥本町２丁３０３番３</t>
  </si>
  <si>
    <t>草部２１５番９</t>
  </si>
  <si>
    <t>大豆塚町２丁７番５９</t>
  </si>
  <si>
    <t>浜寺諏訪森町西３丁２０４番８</t>
  </si>
  <si>
    <t>中長尾町２丁６０番３外『中長尾町２－２－２８』</t>
  </si>
  <si>
    <t>鳳南町５丁６４０番１５</t>
  </si>
  <si>
    <t>宮本町８４番</t>
  </si>
  <si>
    <t>浜寺諏訪森町中３丁２４８番４外</t>
  </si>
  <si>
    <t>新金岡町３丁６番９５『新金岡町３－６－９５』</t>
  </si>
  <si>
    <t>浜寺石津町東３丁７１３番１『浜寺石津町東３－</t>
    <phoneticPr fontId="4"/>
  </si>
  <si>
    <t>北花田町３丁２３番１０</t>
  </si>
  <si>
    <t>７－３９』</t>
    <phoneticPr fontId="4"/>
  </si>
  <si>
    <t>金岡町１２７９番８</t>
  </si>
  <si>
    <t>山田２丁１２７番２３</t>
  </si>
  <si>
    <t>百舌鳥赤畑町２丁６１番２</t>
  </si>
  <si>
    <t>浜寺昭和町３丁３７１番１</t>
  </si>
  <si>
    <t>東浅香山町２丁７６番８</t>
  </si>
  <si>
    <t>鳳南町２丁１０１番１４</t>
  </si>
  <si>
    <t>常磐町３丁１２番９</t>
  </si>
  <si>
    <t>上野芝向ヶ丘町１丁１２１９番８『上野芝向ヶ丘町</t>
    <phoneticPr fontId="4"/>
  </si>
  <si>
    <t>長曽根町３０８０番１２</t>
  </si>
  <si>
    <t>１－１１－１３』</t>
    <phoneticPr fontId="4"/>
  </si>
  <si>
    <t>百舌鳥赤畑町５丁５７１番１</t>
  </si>
  <si>
    <t>菱木４丁２８５７番１</t>
  </si>
  <si>
    <t>北花田町４丁１０９番２０</t>
  </si>
  <si>
    <t>浜寺石津町西４丁２５８番３『浜寺石津町西４－</t>
    <phoneticPr fontId="4"/>
  </si>
  <si>
    <t>百舌鳥西之町２丁５４３番</t>
  </si>
  <si>
    <t>８－１８』</t>
    <phoneticPr fontId="4"/>
  </si>
  <si>
    <t>中百舌鳥町２丁９２番外</t>
  </si>
  <si>
    <t>上６３０番６８</t>
  </si>
  <si>
    <t>南花田町４１６番１１</t>
  </si>
  <si>
    <t>北条町１丁４４番３『北条町１－６－２』</t>
  </si>
  <si>
    <t>堺美原-1</t>
  </si>
  <si>
    <t>美原区小寺６４番６</t>
  </si>
  <si>
    <t>上１９８番３０</t>
  </si>
  <si>
    <t>大保１番１０</t>
  </si>
  <si>
    <t>家原寺町１丁８番２『家原寺町１－７－１０』</t>
  </si>
  <si>
    <t>さつき野西１丁目９番２</t>
  </si>
  <si>
    <t>浜寺船尾町東４丁１番外</t>
  </si>
  <si>
    <t>北余部６６０番９外</t>
  </si>
  <si>
    <t>津久野町１丁６番８『津久野町１－１１－３』</t>
  </si>
  <si>
    <t>南余部２５１番７</t>
  </si>
  <si>
    <t>5-201</t>
  </si>
  <si>
    <t>鳳東町１丁７番３０</t>
  </si>
  <si>
    <t>真福寺２７９番１</t>
  </si>
  <si>
    <t>鶴田町９７番３『鶴田町２８－１８』</t>
  </si>
  <si>
    <t>大饗１４６番５７</t>
  </si>
  <si>
    <t>浜寺石津町東２丁６４７番９『浜寺石津町東２－</t>
    <phoneticPr fontId="4"/>
  </si>
  <si>
    <t>菅生１７８番５３</t>
  </si>
  <si>
    <t>２－１８』</t>
    <phoneticPr fontId="4"/>
  </si>
  <si>
    <t>平尾２４２５番６</t>
  </si>
  <si>
    <t>堺南-1</t>
  </si>
  <si>
    <t>南区赤坂台６丁４番６『赤坂台６－４－６』</t>
  </si>
  <si>
    <t>太井６３０番５０</t>
  </si>
  <si>
    <t>鴨谷台１丁３９番１１『鴨谷台１－３９－１１』</t>
  </si>
  <si>
    <t>北余部５５０番３７</t>
  </si>
  <si>
    <t>桃山台４丁８番１０『桃山台４－８－１０』</t>
  </si>
  <si>
    <t>平尾２９０番３</t>
  </si>
  <si>
    <t>土佐屋台１２７７番１外</t>
  </si>
  <si>
    <t>多治井１９４番２外</t>
  </si>
  <si>
    <t>御池台３丁１３番６『御池台３－１３－６』</t>
  </si>
  <si>
    <t>丹上４７５番１</t>
  </si>
  <si>
    <t>高倉台２丁３７番１３『高倉台２－３７－１９』</t>
  </si>
  <si>
    <t>槇塚台３丁３５番８『槇塚台３－３５－８』</t>
  </si>
  <si>
    <t>庭代台４丁１７番３『庭代台４－１７－３』</t>
  </si>
  <si>
    <t>城山台３丁１１番７『城山台３－１１－７』</t>
  </si>
  <si>
    <t>若松台３丁１５番４『若松台３－１５－４』</t>
  </si>
  <si>
    <t>茶山台３丁３６番３『茶山台３－３６－３』</t>
  </si>
  <si>
    <t>竹城台２丁１０番１２『竹城台２－１０－１２』</t>
  </si>
  <si>
    <t>新檜尾台１丁３１番６『新檜尾台１－３１－６』</t>
  </si>
  <si>
    <t>庭代台１丁３７番２３『庭代台１－３７－２３』</t>
  </si>
  <si>
    <t>三原台１丁１番１『三原台１－１－３』</t>
  </si>
  <si>
    <t>原山台１丁１４番６『原山台１－１４－６』</t>
  </si>
  <si>
    <t>堺北-1</t>
  </si>
  <si>
    <t>北区北花田町２丁１１５番７</t>
  </si>
  <si>
    <t>百舌鳥梅北町５丁４０５番２</t>
  </si>
  <si>
    <t>中百舌鳥町３丁３５１番４</t>
  </si>
  <si>
    <t>東浅香山町１丁６８番４</t>
  </si>
  <si>
    <t>北花田町３丁３５番５</t>
  </si>
  <si>
    <t>百舌鳥梅町３丁２０番３</t>
  </si>
  <si>
    <t>新金岡町５丁７番９７『新金岡町５－７－３１０』</t>
  </si>
  <si>
    <t xml:space="preserve">１－11　気　　　象 </t>
    <phoneticPr fontId="36"/>
  </si>
  <si>
    <t>本表は大阪管区気象台(大阪市中央区大手前、北緯34度40.9分、東経 135度31.1分、標高23ｍ)での観測値である。
但し、右端の３列は堺市での観測値である。 1．平均気圧・平均気温は毎正時24回の観測値をもとに日、月、年平均を求める。気温の平年値は平成３年～令和２年の観測値の平均値で、その地点(大阪)の気候を表す値であるため、年ごとに値はない。(10年毎に更新される)2.平均風速は毎10分の観測値(144回)をもとに日、月、年平均を求める。最大風速は任意の時間に観測された10分間平均風速の最大値、風向は16方位で示している。3.平均雲量は１日４回(３、９、15、21時)の観測値の平均で全天雲におおわれた場合を10、全くない場合を０とする。4.大阪の気温、湿度は昭和43年に、風向風速は昭和43年、50年、平成5年、11年に、日照時間は昭和61年に、観測場所の移転、測器の変更など</t>
    <rPh sb="45" eb="47">
      <t>ヒョウコウ</t>
    </rPh>
    <rPh sb="61" eb="62">
      <t>タダ</t>
    </rPh>
    <rPh sb="64" eb="66">
      <t>ミギハシ</t>
    </rPh>
    <rPh sb="68" eb="69">
      <t>レツ</t>
    </rPh>
    <rPh sb="70" eb="71">
      <t>サカイ</t>
    </rPh>
    <rPh sb="71" eb="72">
      <t>シ</t>
    </rPh>
    <rPh sb="84" eb="86">
      <t>ヘイキン</t>
    </rPh>
    <rPh sb="86" eb="88">
      <t>キアツ</t>
    </rPh>
    <rPh sb="89" eb="91">
      <t>ヘイキン</t>
    </rPh>
    <rPh sb="91" eb="93">
      <t>キオン</t>
    </rPh>
    <rPh sb="94" eb="95">
      <t>マイ</t>
    </rPh>
    <rPh sb="95" eb="96">
      <t>ショウ</t>
    </rPh>
    <rPh sb="96" eb="97">
      <t>ジ</t>
    </rPh>
    <rPh sb="99" eb="100">
      <t>カイ</t>
    </rPh>
    <rPh sb="101" eb="103">
      <t>カンソク</t>
    </rPh>
    <rPh sb="103" eb="104">
      <t>チ</t>
    </rPh>
    <rPh sb="108" eb="109">
      <t>ヒ</t>
    </rPh>
    <rPh sb="110" eb="111">
      <t>ツキ</t>
    </rPh>
    <rPh sb="112" eb="113">
      <t>ネン</t>
    </rPh>
    <rPh sb="113" eb="115">
      <t>ヘイキン</t>
    </rPh>
    <rPh sb="116" eb="117">
      <t>モト</t>
    </rPh>
    <rPh sb="120" eb="122">
      <t>キオン</t>
    </rPh>
    <rPh sb="123" eb="126">
      <t>ヘイネンチ</t>
    </rPh>
    <rPh sb="127" eb="129">
      <t>ヘイセイ</t>
    </rPh>
    <rPh sb="130" eb="131">
      <t>ネン</t>
    </rPh>
    <rPh sb="132" eb="134">
      <t>レイワ</t>
    </rPh>
    <rPh sb="135" eb="136">
      <t>ネン</t>
    </rPh>
    <rPh sb="137" eb="139">
      <t>カンソク</t>
    </rPh>
    <rPh sb="139" eb="140">
      <t>チ</t>
    </rPh>
    <rPh sb="141" eb="144">
      <t>ヘイキンチ</t>
    </rPh>
    <rPh sb="148" eb="150">
      <t>チテン</t>
    </rPh>
    <rPh sb="151" eb="153">
      <t>オオサカ</t>
    </rPh>
    <rPh sb="155" eb="157">
      <t>キコウ</t>
    </rPh>
    <rPh sb="158" eb="159">
      <t>アラワ</t>
    </rPh>
    <rPh sb="160" eb="161">
      <t>アタイ</t>
    </rPh>
    <rPh sb="167" eb="168">
      <t>ネン</t>
    </rPh>
    <rPh sb="171" eb="172">
      <t>アタイ</t>
    </rPh>
    <rPh sb="179" eb="180">
      <t>ネン</t>
    </rPh>
    <rPh sb="180" eb="181">
      <t>ゴト</t>
    </rPh>
    <rPh sb="182" eb="184">
      <t>コウシン</t>
    </rPh>
    <rPh sb="190" eb="192">
      <t>ヘイキン</t>
    </rPh>
    <rPh sb="192" eb="194">
      <t>フウソク</t>
    </rPh>
    <rPh sb="195" eb="196">
      <t>マイ</t>
    </rPh>
    <rPh sb="392" eb="394">
      <t>ヘンコウ</t>
    </rPh>
    <phoneticPr fontId="36"/>
  </si>
  <si>
    <t>により、観測データがこの前後で均質でない可能性がある。5.堺地域気象観測所の所在地は平成20年７月10日に堺市中区学園町から堺市堺区百舌鳥夕雲町へ変更になり、北緯34度33.3分、東経135度29.1分、標高20mである(降水量は昭和50年５月30日から、その他の要素は昭和52年３月３日から観測開始)。降水量の観測は、平成20年３月26日より0.5mm単位で行っている。6.震度観測点は堺市中区深井清水町、北緯34度32分、東経135度30分である。(平成８年４月１日から観測開始)7.「x」は資料なし(欠測)、「…」はその期間に観測を行っていないため、統計がない。統計数値の右隣に)とあるものは準正常値、]とあるものは資料不足値である。準正常値とは統計に用いた資料数の割合が80％以上100％未満、資料不足値とは80％未満の値である。(但し、統計項目により若干異なる)</t>
    <rPh sb="20" eb="23">
      <t>カノウセイ</t>
    </rPh>
    <rPh sb="29" eb="30">
      <t>サカイ</t>
    </rPh>
    <rPh sb="30" eb="32">
      <t>チイキ</t>
    </rPh>
    <rPh sb="32" eb="34">
      <t>キショウ</t>
    </rPh>
    <rPh sb="34" eb="36">
      <t>カンソク</t>
    </rPh>
    <rPh sb="36" eb="37">
      <t>ジョ</t>
    </rPh>
    <rPh sb="38" eb="41">
      <t>ショザイチ</t>
    </rPh>
    <rPh sb="53" eb="54">
      <t>サカイ</t>
    </rPh>
    <rPh sb="54" eb="55">
      <t>シ</t>
    </rPh>
    <rPh sb="55" eb="57">
      <t>ナカク</t>
    </rPh>
    <rPh sb="57" eb="60">
      <t>ガクエンチョウ</t>
    </rPh>
    <rPh sb="62" eb="63">
      <t>サカイ</t>
    </rPh>
    <rPh sb="63" eb="64">
      <t>シ</t>
    </rPh>
    <rPh sb="64" eb="65">
      <t>サカイ</t>
    </rPh>
    <rPh sb="65" eb="66">
      <t>ク</t>
    </rPh>
    <rPh sb="66" eb="69">
      <t>モズ</t>
    </rPh>
    <rPh sb="69" eb="71">
      <t>ユウグモ</t>
    </rPh>
    <rPh sb="71" eb="72">
      <t>チョウ</t>
    </rPh>
    <rPh sb="73" eb="75">
      <t>ヘンコウ</t>
    </rPh>
    <rPh sb="79" eb="81">
      <t>ホクイ</t>
    </rPh>
    <rPh sb="83" eb="84">
      <t>ド</t>
    </rPh>
    <rPh sb="88" eb="89">
      <t>フン</t>
    </rPh>
    <rPh sb="90" eb="92">
      <t>トウケイ</t>
    </rPh>
    <rPh sb="95" eb="96">
      <t>ド</t>
    </rPh>
    <rPh sb="100" eb="101">
      <t>フン</t>
    </rPh>
    <rPh sb="102" eb="104">
      <t>ヒョウコウ</t>
    </rPh>
    <rPh sb="111" eb="114">
      <t>コウスイリョウ</t>
    </rPh>
    <rPh sb="115" eb="117">
      <t>ショウワ</t>
    </rPh>
    <rPh sb="119" eb="120">
      <t>ネン</t>
    </rPh>
    <rPh sb="121" eb="122">
      <t>ガツ</t>
    </rPh>
    <rPh sb="124" eb="125">
      <t>ニチ</t>
    </rPh>
    <rPh sb="130" eb="131">
      <t>ホカ</t>
    </rPh>
    <rPh sb="132" eb="134">
      <t>ヨウソ</t>
    </rPh>
    <rPh sb="135" eb="137">
      <t>ショウワ</t>
    </rPh>
    <rPh sb="139" eb="140">
      <t>ネン</t>
    </rPh>
    <rPh sb="141" eb="142">
      <t>ガツ</t>
    </rPh>
    <rPh sb="143" eb="144">
      <t>ニチ</t>
    </rPh>
    <rPh sb="146" eb="148">
      <t>カンソク</t>
    </rPh>
    <rPh sb="148" eb="150">
      <t>カイシ</t>
    </rPh>
    <rPh sb="152" eb="155">
      <t>コウスイリョウ</t>
    </rPh>
    <rPh sb="156" eb="158">
      <t>カンソク</t>
    </rPh>
    <rPh sb="160" eb="162">
      <t>ヘイセイ</t>
    </rPh>
    <rPh sb="164" eb="165">
      <t>ネン</t>
    </rPh>
    <rPh sb="166" eb="167">
      <t>ガツ</t>
    </rPh>
    <rPh sb="169" eb="170">
      <t>ニチ</t>
    </rPh>
    <rPh sb="177" eb="179">
      <t>タンイ</t>
    </rPh>
    <rPh sb="180" eb="181">
      <t>オコナ</t>
    </rPh>
    <rPh sb="188" eb="190">
      <t>シンド</t>
    </rPh>
    <rPh sb="190" eb="193">
      <t>カンソクテン</t>
    </rPh>
    <rPh sb="194" eb="196">
      <t>サカイシ</t>
    </rPh>
    <rPh sb="196" eb="198">
      <t>ナカク</t>
    </rPh>
    <rPh sb="198" eb="203">
      <t>フカイシミズチョウ</t>
    </rPh>
    <rPh sb="204" eb="206">
      <t>ホクイ</t>
    </rPh>
    <rPh sb="208" eb="209">
      <t>ド</t>
    </rPh>
    <rPh sb="211" eb="212">
      <t>フン</t>
    </rPh>
    <rPh sb="213" eb="215">
      <t>トウケイ</t>
    </rPh>
    <rPh sb="218" eb="219">
      <t>ド</t>
    </rPh>
    <rPh sb="221" eb="222">
      <t>フン</t>
    </rPh>
    <rPh sb="227" eb="229">
      <t>ヘイセイ</t>
    </rPh>
    <rPh sb="230" eb="231">
      <t>ネン</t>
    </rPh>
    <rPh sb="232" eb="233">
      <t>ガツ</t>
    </rPh>
    <rPh sb="234" eb="235">
      <t>ニチ</t>
    </rPh>
    <rPh sb="237" eb="239">
      <t>カンソク</t>
    </rPh>
    <rPh sb="239" eb="241">
      <t>カイシ</t>
    </rPh>
    <rPh sb="248" eb="250">
      <t>シリョウ</t>
    </rPh>
    <rPh sb="253" eb="254">
      <t>ケッ</t>
    </rPh>
    <rPh sb="254" eb="255">
      <t>ソク</t>
    </rPh>
    <rPh sb="263" eb="265">
      <t>キカン</t>
    </rPh>
    <rPh sb="266" eb="268">
      <t>カンソク</t>
    </rPh>
    <rPh sb="269" eb="270">
      <t>オコナ</t>
    </rPh>
    <rPh sb="278" eb="280">
      <t>トウケイ</t>
    </rPh>
    <rPh sb="284" eb="286">
      <t>トウケイ</t>
    </rPh>
    <rPh sb="286" eb="288">
      <t>スウチ</t>
    </rPh>
    <rPh sb="289" eb="290">
      <t>ミギ</t>
    </rPh>
    <rPh sb="290" eb="291">
      <t>トナリ</t>
    </rPh>
    <rPh sb="299" eb="300">
      <t>ジュン</t>
    </rPh>
    <rPh sb="300" eb="303">
      <t>セイジョウチ</t>
    </rPh>
    <rPh sb="311" eb="313">
      <t>シリョウ</t>
    </rPh>
    <rPh sb="313" eb="315">
      <t>ブソク</t>
    </rPh>
    <rPh sb="315" eb="316">
      <t>チ</t>
    </rPh>
    <rPh sb="320" eb="321">
      <t>ジュン</t>
    </rPh>
    <rPh sb="321" eb="324">
      <t>セイジョウチ</t>
    </rPh>
    <rPh sb="326" eb="328">
      <t>トウケイ</t>
    </rPh>
    <rPh sb="329" eb="330">
      <t>モチ</t>
    </rPh>
    <rPh sb="332" eb="334">
      <t>シリョウ</t>
    </rPh>
    <rPh sb="334" eb="335">
      <t>スウ</t>
    </rPh>
    <rPh sb="336" eb="338">
      <t>ワリアイ</t>
    </rPh>
    <rPh sb="342" eb="344">
      <t>イジョウ</t>
    </rPh>
    <rPh sb="348" eb="350">
      <t>ミマン</t>
    </rPh>
    <rPh sb="351" eb="353">
      <t>シリョウ</t>
    </rPh>
    <rPh sb="353" eb="355">
      <t>ブソク</t>
    </rPh>
    <rPh sb="355" eb="356">
      <t>チ</t>
    </rPh>
    <phoneticPr fontId="36"/>
  </si>
  <si>
    <t>（次頁へ）</t>
    <rPh sb="1" eb="2">
      <t>ジ</t>
    </rPh>
    <rPh sb="2" eb="3">
      <t>ページ</t>
    </rPh>
    <phoneticPr fontId="36"/>
  </si>
  <si>
    <t>　　　1-11-1　気象の概況</t>
    <phoneticPr fontId="36"/>
  </si>
  <si>
    <t>年　　月</t>
  </si>
  <si>
    <t>平均気圧</t>
  </si>
  <si>
    <t>気　　　温　（℃）</t>
  </si>
  <si>
    <t>降　　水　　量　（㎜）</t>
  </si>
  <si>
    <t>風　　速（m/s)</t>
  </si>
  <si>
    <t>日照時間
(h)</t>
    <phoneticPr fontId="36"/>
  </si>
  <si>
    <t>湿度平均       （％）</t>
    <phoneticPr fontId="36"/>
  </si>
  <si>
    <t>平均雲量         (10分比)</t>
    <phoneticPr fontId="36"/>
  </si>
  <si>
    <t>　現 　　象　の　日　　数</t>
    <rPh sb="1" eb="2">
      <t>ウツツ</t>
    </rPh>
    <rPh sb="5" eb="6">
      <t>ゾウ</t>
    </rPh>
    <rPh sb="9" eb="10">
      <t>ヒ</t>
    </rPh>
    <rPh sb="12" eb="13">
      <t>カズ</t>
    </rPh>
    <phoneticPr fontId="36"/>
  </si>
  <si>
    <t>震度1以上の
地震回数</t>
    <rPh sb="0" eb="2">
      <t>シンド</t>
    </rPh>
    <rPh sb="3" eb="5">
      <t>イジョウ</t>
    </rPh>
    <phoneticPr fontId="36"/>
  </si>
  <si>
    <t>年月</t>
  </si>
  <si>
    <t>（海面）</t>
  </si>
  <si>
    <t>平均</t>
    <rPh sb="0" eb="2">
      <t>ヘイキン</t>
    </rPh>
    <phoneticPr fontId="36"/>
  </si>
  <si>
    <t>平年</t>
  </si>
  <si>
    <t>最高値</t>
  </si>
  <si>
    <t>最低値</t>
    <phoneticPr fontId="36"/>
  </si>
  <si>
    <t>総　量</t>
  </si>
  <si>
    <t>最大日量</t>
  </si>
  <si>
    <t>最大時量</t>
  </si>
  <si>
    <t>平均</t>
  </si>
  <si>
    <t>最大</t>
  </si>
  <si>
    <t>平均雲量1.5未満</t>
    <rPh sb="7" eb="9">
      <t>ミマン</t>
    </rPh>
    <phoneticPr fontId="36"/>
  </si>
  <si>
    <t>平均雲量8.5以上</t>
    <rPh sb="7" eb="9">
      <t>イジョウ</t>
    </rPh>
    <phoneticPr fontId="36"/>
  </si>
  <si>
    <t>降水</t>
    <rPh sb="0" eb="2">
      <t>コウスイ</t>
    </rPh>
    <phoneticPr fontId="36"/>
  </si>
  <si>
    <t>雪</t>
  </si>
  <si>
    <t>霧</t>
  </si>
  <si>
    <t>雷</t>
  </si>
  <si>
    <t>日最大風速</t>
    <rPh sb="0" eb="1">
      <t>ヒ</t>
    </rPh>
    <rPh sb="1" eb="3">
      <t>サイダイ</t>
    </rPh>
    <rPh sb="3" eb="5">
      <t>フウソク</t>
    </rPh>
    <phoneticPr fontId="36"/>
  </si>
  <si>
    <t>平均気温</t>
  </si>
  <si>
    <t>降水量</t>
    <rPh sb="0" eb="3">
      <t>コウスイリョウ</t>
    </rPh>
    <phoneticPr fontId="36"/>
  </si>
  <si>
    <t>震度1以上の地震回数</t>
    <rPh sb="0" eb="2">
      <t>シンド</t>
    </rPh>
    <rPh sb="3" eb="5">
      <t>イジョウ</t>
    </rPh>
    <rPh sb="8" eb="10">
      <t>カイスウ</t>
    </rPh>
    <phoneticPr fontId="36"/>
  </si>
  <si>
    <t>(hPa)</t>
  </si>
  <si>
    <t>風　向</t>
  </si>
  <si>
    <t>（0.5 ㎜以上）</t>
    <phoneticPr fontId="36"/>
  </si>
  <si>
    <t>10m/s以上</t>
    <phoneticPr fontId="36"/>
  </si>
  <si>
    <t>（℃）</t>
  </si>
  <si>
    <t>（㎜）</t>
  </si>
  <si>
    <t xml:space="preserve"> 　　昭和48年</t>
  </si>
  <si>
    <t xml:space="preserve">x </t>
  </si>
  <si>
    <t>北</t>
  </si>
  <si>
    <t xml:space="preserve">… </t>
  </si>
  <si>
    <t xml:space="preserve"> 　　49年</t>
  </si>
  <si>
    <t>西南西</t>
  </si>
  <si>
    <t xml:space="preserve"> 　　50年</t>
  </si>
  <si>
    <t>西</t>
  </si>
  <si>
    <t xml:space="preserve"> 　　51年</t>
  </si>
  <si>
    <t>南　西</t>
  </si>
  <si>
    <t xml:space="preserve"> 　　52年</t>
  </si>
  <si>
    <t xml:space="preserve">－ </t>
  </si>
  <si>
    <t xml:space="preserve"> 　　53年</t>
  </si>
  <si>
    <t xml:space="preserve"> 　　54年</t>
  </si>
  <si>
    <t xml:space="preserve"> 　　55年</t>
  </si>
  <si>
    <t>西北西</t>
  </si>
  <si>
    <t xml:space="preserve"> 　　56年</t>
  </si>
  <si>
    <t xml:space="preserve"> 　　57年</t>
  </si>
  <si>
    <t xml:space="preserve"> 　　58年</t>
  </si>
  <si>
    <t>東北東</t>
  </si>
  <si>
    <t xml:space="preserve"> 　　59年</t>
  </si>
  <si>
    <t xml:space="preserve"> 　　60年</t>
  </si>
  <si>
    <t xml:space="preserve"> 　　61年</t>
  </si>
  <si>
    <t xml:space="preserve"> 　　62年</t>
  </si>
  <si>
    <t xml:space="preserve"> 　　63年</t>
  </si>
  <si>
    <t xml:space="preserve"> 平成元年</t>
  </si>
  <si>
    <t>元</t>
  </si>
  <si>
    <t xml:space="preserve"> ２年</t>
  </si>
  <si>
    <t xml:space="preserve"> 　　３年</t>
  </si>
  <si>
    <t>北北東</t>
  </si>
  <si>
    <t xml:space="preserve"> 　　４年</t>
  </si>
  <si>
    <t>南南西</t>
  </si>
  <si>
    <t xml:space="preserve"> 　　５年</t>
  </si>
  <si>
    <t xml:space="preserve"> 　　６年</t>
  </si>
  <si>
    <t xml:space="preserve"> 　　７年</t>
  </si>
  <si>
    <t xml:space="preserve"> 　　８年</t>
  </si>
  <si>
    <t xml:space="preserve"> 　　９年</t>
  </si>
  <si>
    <t xml:space="preserve"> 　　10年</t>
  </si>
  <si>
    <t xml:space="preserve"> 　　11年</t>
  </si>
  <si>
    <t xml:space="preserve"> 　　12年</t>
  </si>
  <si>
    <t xml:space="preserve"> 　　13年</t>
  </si>
  <si>
    <t>西</t>
    <rPh sb="0" eb="1">
      <t>ニシ</t>
    </rPh>
    <phoneticPr fontId="36"/>
  </si>
  <si>
    <t xml:space="preserve"> 　　14年</t>
  </si>
  <si>
    <t>北　東</t>
  </si>
  <si>
    <t xml:space="preserve"> 　　15年</t>
  </si>
  <si>
    <t>西南西</t>
    <rPh sb="0" eb="1">
      <t>ニシ</t>
    </rPh>
    <rPh sb="1" eb="2">
      <t>ミナミ</t>
    </rPh>
    <rPh sb="2" eb="3">
      <t>ニシ</t>
    </rPh>
    <phoneticPr fontId="36"/>
  </si>
  <si>
    <t xml:space="preserve"> 　　16年</t>
  </si>
  <si>
    <t>12.5]</t>
  </si>
  <si>
    <t>南南西</t>
    <rPh sb="0" eb="1">
      <t>ミナミ</t>
    </rPh>
    <rPh sb="1" eb="2">
      <t>ミナミ</t>
    </rPh>
    <rPh sb="2" eb="3">
      <t>ニシ</t>
    </rPh>
    <phoneticPr fontId="36"/>
  </si>
  <si>
    <t xml:space="preserve"> 　　17年</t>
  </si>
  <si>
    <t xml:space="preserve"> 　　18年</t>
  </si>
  <si>
    <t>南西</t>
    <rPh sb="0" eb="2">
      <t>ナンセイ</t>
    </rPh>
    <phoneticPr fontId="36"/>
  </si>
  <si>
    <t xml:space="preserve"> 　　19年</t>
  </si>
  <si>
    <t xml:space="preserve"> 　　20年</t>
  </si>
  <si>
    <t>西南西</t>
    <rPh sb="0" eb="3">
      <t>セイナンセイ</t>
    </rPh>
    <phoneticPr fontId="36"/>
  </si>
  <si>
    <t xml:space="preserve"> 　　21年</t>
  </si>
  <si>
    <t xml:space="preserve"> 　　22年</t>
  </si>
  <si>
    <t xml:space="preserve"> 　　23年</t>
  </si>
  <si>
    <t xml:space="preserve"> 　　24年</t>
  </si>
  <si>
    <t xml:space="preserve"> 　　25年</t>
  </si>
  <si>
    <t xml:space="preserve"> 　　26年</t>
  </si>
  <si>
    <t xml:space="preserve"> 　　27年</t>
  </si>
  <si>
    <t xml:space="preserve"> 　　28年</t>
  </si>
  <si>
    <t xml:space="preserve"> 　　29年</t>
  </si>
  <si>
    <t>北</t>
    <rPh sb="0" eb="1">
      <t>キタ</t>
    </rPh>
    <phoneticPr fontId="36"/>
  </si>
  <si>
    <t xml:space="preserve"> 　　30年</t>
    <phoneticPr fontId="36"/>
  </si>
  <si>
    <t xml:space="preserve"> 　　令和元年</t>
    <rPh sb="3" eb="5">
      <t>レイワ</t>
    </rPh>
    <rPh sb="5" eb="6">
      <t>モト</t>
    </rPh>
    <rPh sb="6" eb="7">
      <t>トシ</t>
    </rPh>
    <phoneticPr fontId="36"/>
  </si>
  <si>
    <t>南</t>
    <rPh sb="0" eb="1">
      <t>ミナミ</t>
    </rPh>
    <phoneticPr fontId="36"/>
  </si>
  <si>
    <t>２年</t>
    <rPh sb="1" eb="2">
      <t>トシ</t>
    </rPh>
    <phoneticPr fontId="36"/>
  </si>
  <si>
    <t>３年</t>
    <rPh sb="1" eb="2">
      <t>トシ</t>
    </rPh>
    <phoneticPr fontId="36"/>
  </si>
  <si>
    <t xml:space="preserve"> 　　１月</t>
    <phoneticPr fontId="36"/>
  </si>
  <si>
    <t xml:space="preserve"> 　　２月</t>
    <phoneticPr fontId="36"/>
  </si>
  <si>
    <t xml:space="preserve"> 　　３月</t>
    <phoneticPr fontId="36"/>
  </si>
  <si>
    <t>北東</t>
  </si>
  <si>
    <t xml:space="preserve"> 　　４月</t>
    <phoneticPr fontId="36"/>
  </si>
  <si>
    <t xml:space="preserve"> 　　５月</t>
    <phoneticPr fontId="36"/>
  </si>
  <si>
    <t xml:space="preserve"> 　　６月</t>
    <phoneticPr fontId="36"/>
  </si>
  <si>
    <t xml:space="preserve"> 　　７月</t>
    <phoneticPr fontId="36"/>
  </si>
  <si>
    <t>南</t>
  </si>
  <si>
    <t xml:space="preserve"> 　　８月</t>
    <phoneticPr fontId="36"/>
  </si>
  <si>
    <t xml:space="preserve"> 　　９月</t>
    <phoneticPr fontId="36"/>
  </si>
  <si>
    <t xml:space="preserve"> 　　10月</t>
    <phoneticPr fontId="36"/>
  </si>
  <si>
    <t xml:space="preserve"> 　　11月</t>
    <phoneticPr fontId="36"/>
  </si>
  <si>
    <t xml:space="preserve"> 　　12月</t>
    <phoneticPr fontId="36"/>
  </si>
  <si>
    <t>資料：大阪管区気象台</t>
    <phoneticPr fontId="36"/>
  </si>
  <si>
    <t>　　　1-11-2　平　均　気　温</t>
    <phoneticPr fontId="36"/>
  </si>
  <si>
    <t xml:space="preserve">                本表は堺地域気象観測所において観測した平均気温である。</t>
    <rPh sb="20" eb="22">
      <t>チイキ</t>
    </rPh>
    <rPh sb="22" eb="24">
      <t>キショウ</t>
    </rPh>
    <phoneticPr fontId="36"/>
  </si>
  <si>
    <t>単位：℃</t>
    <phoneticPr fontId="36"/>
  </si>
  <si>
    <t xml:space="preserve"> 年　　　　日</t>
  </si>
  <si>
    <t>１　月</t>
    <phoneticPr fontId="36"/>
  </si>
  <si>
    <t>２　月</t>
    <phoneticPr fontId="36"/>
  </si>
  <si>
    <t>３　月</t>
    <phoneticPr fontId="36"/>
  </si>
  <si>
    <t>４　月</t>
    <phoneticPr fontId="36"/>
  </si>
  <si>
    <t>５　月</t>
    <phoneticPr fontId="36"/>
  </si>
  <si>
    <t>６　月</t>
    <phoneticPr fontId="36"/>
  </si>
  <si>
    <t>７　月</t>
    <phoneticPr fontId="36"/>
  </si>
  <si>
    <t>８　月</t>
    <phoneticPr fontId="36"/>
  </si>
  <si>
    <t>９　月</t>
    <phoneticPr fontId="36"/>
  </si>
  <si>
    <t>10　月</t>
    <phoneticPr fontId="36"/>
  </si>
  <si>
    <t>11　月</t>
    <phoneticPr fontId="36"/>
  </si>
  <si>
    <t>12　月</t>
    <phoneticPr fontId="36"/>
  </si>
  <si>
    <t>平成29年</t>
    <rPh sb="4" eb="5">
      <t>ネン</t>
    </rPh>
    <phoneticPr fontId="36"/>
  </si>
  <si>
    <t>30年</t>
    <rPh sb="2" eb="3">
      <t>ネン</t>
    </rPh>
    <phoneticPr fontId="36"/>
  </si>
  <si>
    <t>24.0)</t>
  </si>
  <si>
    <t>令和元年</t>
    <rPh sb="0" eb="2">
      <t>レイワ</t>
    </rPh>
    <rPh sb="2" eb="3">
      <t>ガン</t>
    </rPh>
    <rPh sb="3" eb="4">
      <t>ネン</t>
    </rPh>
    <phoneticPr fontId="36"/>
  </si>
  <si>
    <t>２年</t>
    <rPh sb="1" eb="2">
      <t>ネン</t>
    </rPh>
    <phoneticPr fontId="36"/>
  </si>
  <si>
    <t>３年</t>
    <rPh sb="1" eb="2">
      <t>ネン</t>
    </rPh>
    <phoneticPr fontId="36"/>
  </si>
  <si>
    <t>１日</t>
  </si>
  <si>
    <t>２日</t>
  </si>
  <si>
    <t>３日</t>
  </si>
  <si>
    <t>４日</t>
  </si>
  <si>
    <t>５日</t>
  </si>
  <si>
    <t>６日</t>
  </si>
  <si>
    <t>７日</t>
  </si>
  <si>
    <t>８日</t>
  </si>
  <si>
    <t>18.6 ]</t>
  </si>
  <si>
    <t>９日</t>
  </si>
  <si>
    <t>10日</t>
  </si>
  <si>
    <t>11日</t>
  </si>
  <si>
    <t>12日</t>
  </si>
  <si>
    <t>13日</t>
  </si>
  <si>
    <t>14日</t>
  </si>
  <si>
    <t>15日</t>
  </si>
  <si>
    <t>16日</t>
  </si>
  <si>
    <t>17日</t>
  </si>
  <si>
    <t>18日</t>
  </si>
  <si>
    <t>4.5 ]</t>
    <phoneticPr fontId="36"/>
  </si>
  <si>
    <t>19日</t>
  </si>
  <si>
    <t>20日</t>
  </si>
  <si>
    <t>21日</t>
  </si>
  <si>
    <t>22日</t>
  </si>
  <si>
    <t>23日</t>
  </si>
  <si>
    <t>24日</t>
  </si>
  <si>
    <t>25日</t>
  </si>
  <si>
    <t>26日</t>
  </si>
  <si>
    <t>27日</t>
  </si>
  <si>
    <t>28日</t>
  </si>
  <si>
    <t>28.6 )</t>
  </si>
  <si>
    <t>29日</t>
  </si>
  <si>
    <t>30日</t>
  </si>
  <si>
    <t>31日</t>
  </si>
  <si>
    <t>平均</t>
    <phoneticPr fontId="36"/>
  </si>
  <si>
    <t>上　　旬</t>
  </si>
  <si>
    <t>中　　旬</t>
  </si>
  <si>
    <t>下　　旬</t>
  </si>
  <si>
    <t>日数</t>
    <phoneticPr fontId="36"/>
  </si>
  <si>
    <t>5℃未満</t>
  </si>
  <si>
    <t>10℃未満</t>
  </si>
  <si>
    <t>15℃以上</t>
  </si>
  <si>
    <t>25℃以上</t>
  </si>
  <si>
    <t>　　　1-11-3　降　水　量</t>
    <phoneticPr fontId="36"/>
  </si>
  <si>
    <t xml:space="preserve">             　 本表は堺地域気象観測所において観測した降水量である。降水量の観測は、0.5mm単位で行っている。</t>
    <rPh sb="19" eb="21">
      <t>チイキ</t>
    </rPh>
    <rPh sb="21" eb="23">
      <t>キショウ</t>
    </rPh>
    <rPh sb="41" eb="44">
      <t>コウスイリョウ</t>
    </rPh>
    <rPh sb="45" eb="47">
      <t>カンソク</t>
    </rPh>
    <rPh sb="57" eb="58">
      <t>オコナ</t>
    </rPh>
    <phoneticPr fontId="36"/>
  </si>
  <si>
    <t>単位：㎜</t>
    <phoneticPr fontId="36"/>
  </si>
  <si>
    <t>年　　　　日</t>
    <phoneticPr fontId="36"/>
  </si>
  <si>
    <t>平成29年</t>
    <phoneticPr fontId="36"/>
  </si>
  <si>
    <t>30年</t>
    <phoneticPr fontId="36"/>
  </si>
  <si>
    <t>350.5)</t>
  </si>
  <si>
    <t>令和元年</t>
    <rPh sb="0" eb="2">
      <t>レイワ</t>
    </rPh>
    <rPh sb="2" eb="4">
      <t>ガンネン</t>
    </rPh>
    <phoneticPr fontId="36"/>
  </si>
  <si>
    <t>0.5 ]</t>
  </si>
  <si>
    <t>0.0 ]</t>
  </si>
  <si>
    <t>0.0 )</t>
  </si>
  <si>
    <t>旬計</t>
    <phoneticPr fontId="36"/>
  </si>
  <si>
    <t>最大日雨量</t>
    <rPh sb="0" eb="2">
      <t>サイダイ</t>
    </rPh>
    <rPh sb="2" eb="3">
      <t>ニチ</t>
    </rPh>
    <rPh sb="3" eb="5">
      <t>ウリョウ</t>
    </rPh>
    <phoneticPr fontId="36"/>
  </si>
  <si>
    <t>最大1時間</t>
    <rPh sb="0" eb="2">
      <t>サイダイ</t>
    </rPh>
    <rPh sb="3" eb="5">
      <t>ジカン</t>
    </rPh>
    <phoneticPr fontId="36"/>
  </si>
  <si>
    <t>4.5)</t>
  </si>
  <si>
    <t>14.5)</t>
  </si>
  <si>
    <t>1㎜以上</t>
  </si>
  <si>
    <t>10㎜以上</t>
  </si>
  <si>
    <t>30㎜以上</t>
  </si>
  <si>
    <t>　　　1-11-4　堺地域気象観測所の気温</t>
    <rPh sb="10" eb="11">
      <t>サカイ</t>
    </rPh>
    <rPh sb="11" eb="12">
      <t>チ</t>
    </rPh>
    <rPh sb="12" eb="13">
      <t>イキ</t>
    </rPh>
    <rPh sb="13" eb="14">
      <t>キ</t>
    </rPh>
    <rPh sb="14" eb="15">
      <t>ゾウ</t>
    </rPh>
    <rPh sb="15" eb="18">
      <t>カンソクジョ</t>
    </rPh>
    <rPh sb="19" eb="21">
      <t>キオン</t>
    </rPh>
    <phoneticPr fontId="36"/>
  </si>
  <si>
    <t xml:space="preserve">             　 本表は堺地域気象観測所において観測した気温の統計である。</t>
    <rPh sb="15" eb="16">
      <t>モト</t>
    </rPh>
    <rPh sb="19" eb="21">
      <t>チイキ</t>
    </rPh>
    <rPh sb="21" eb="23">
      <t>キショウ</t>
    </rPh>
    <rPh sb="34" eb="36">
      <t>キオン</t>
    </rPh>
    <rPh sb="37" eb="39">
      <t>トウケイ</t>
    </rPh>
    <phoneticPr fontId="36"/>
  </si>
  <si>
    <t>年　　月</t>
    <rPh sb="0" eb="1">
      <t>ネン</t>
    </rPh>
    <rPh sb="3" eb="4">
      <t>ツキ</t>
    </rPh>
    <phoneticPr fontId="36"/>
  </si>
  <si>
    <t>各　階　級　の　日　数</t>
    <rPh sb="0" eb="1">
      <t>カク</t>
    </rPh>
    <rPh sb="2" eb="3">
      <t>カイ</t>
    </rPh>
    <rPh sb="4" eb="5">
      <t>キュウ</t>
    </rPh>
    <rPh sb="8" eb="9">
      <t>ニチ</t>
    </rPh>
    <rPh sb="10" eb="11">
      <t>スウ</t>
    </rPh>
    <phoneticPr fontId="36"/>
  </si>
  <si>
    <t>最低気温
０℃未満</t>
    <rPh sb="0" eb="2">
      <t>サイテイ</t>
    </rPh>
    <rPh sb="2" eb="4">
      <t>キオン</t>
    </rPh>
    <rPh sb="7" eb="9">
      <t>ミマン</t>
    </rPh>
    <phoneticPr fontId="36"/>
  </si>
  <si>
    <t>最低気温
25℃以上</t>
    <rPh sb="0" eb="2">
      <t>サイテイ</t>
    </rPh>
    <rPh sb="2" eb="4">
      <t>キオン</t>
    </rPh>
    <rPh sb="8" eb="10">
      <t>イジョウ</t>
    </rPh>
    <phoneticPr fontId="36"/>
  </si>
  <si>
    <t>最高気温
25℃以上</t>
    <rPh sb="0" eb="1">
      <t>サイ</t>
    </rPh>
    <rPh sb="2" eb="4">
      <t>キオン</t>
    </rPh>
    <rPh sb="8" eb="10">
      <t>イジョウ</t>
    </rPh>
    <phoneticPr fontId="36"/>
  </si>
  <si>
    <t>最高気温
30℃以上</t>
    <rPh sb="0" eb="1">
      <t>サイ</t>
    </rPh>
    <rPh sb="2" eb="4">
      <t>キオン</t>
    </rPh>
    <rPh sb="8" eb="10">
      <t>イジョウ</t>
    </rPh>
    <phoneticPr fontId="36"/>
  </si>
  <si>
    <t>最高気温
35℃以上</t>
    <rPh sb="0" eb="1">
      <t>サイ</t>
    </rPh>
    <rPh sb="2" eb="4">
      <t>キオン</t>
    </rPh>
    <rPh sb="8" eb="10">
      <t>イジョウ</t>
    </rPh>
    <phoneticPr fontId="36"/>
  </si>
  <si>
    <t>平成２年</t>
    <rPh sb="0" eb="2">
      <t>ヘイセイ</t>
    </rPh>
    <phoneticPr fontId="36"/>
  </si>
  <si>
    <t>３年</t>
  </si>
  <si>
    <t>]</t>
  </si>
  <si>
    <t>４年</t>
  </si>
  <si>
    <t>５年</t>
  </si>
  <si>
    <t>６年</t>
  </si>
  <si>
    <t>７年</t>
  </si>
  <si>
    <t>８年</t>
  </si>
  <si>
    <t>９年</t>
  </si>
  <si>
    <t>10年</t>
  </si>
  <si>
    <t>11年</t>
  </si>
  <si>
    <t>12年</t>
  </si>
  <si>
    <t>13年</t>
  </si>
  <si>
    <t>14年</t>
  </si>
  <si>
    <t>15年</t>
  </si>
  <si>
    <t>16年</t>
  </si>
  <si>
    <t>17年</t>
  </si>
  <si>
    <t>18年</t>
  </si>
  <si>
    <t>19年</t>
  </si>
  <si>
    <t>20年</t>
  </si>
  <si>
    <t>21年</t>
  </si>
  <si>
    <t>22年</t>
  </si>
  <si>
    <t>23年</t>
  </si>
  <si>
    <t>24年</t>
  </si>
  <si>
    <t>25年</t>
  </si>
  <si>
    <t>26年</t>
  </si>
  <si>
    <t>27年</t>
  </si>
  <si>
    <t>28年</t>
  </si>
  <si>
    <t>29年</t>
  </si>
  <si>
    <t>30年</t>
  </si>
  <si>
    <t>令和元年</t>
    <rPh sb="0" eb="4">
      <t>レイワガンネン</t>
    </rPh>
    <phoneticPr fontId="36"/>
  </si>
  <si>
    <t>１月</t>
    <rPh sb="1" eb="2">
      <t>ガツ</t>
    </rPh>
    <phoneticPr fontId="36"/>
  </si>
  <si>
    <t>8 )</t>
  </si>
  <si>
    <t>0 )</t>
  </si>
  <si>
    <t>２月</t>
  </si>
  <si>
    <t>３月</t>
  </si>
  <si>
    <t>４月</t>
  </si>
  <si>
    <t>５月</t>
  </si>
  <si>
    <t>６月</t>
  </si>
  <si>
    <t>７月</t>
  </si>
  <si>
    <t>８月</t>
  </si>
  <si>
    <t>９月</t>
  </si>
  <si>
    <t>10月</t>
    <phoneticPr fontId="36"/>
  </si>
  <si>
    <t>11月</t>
    <phoneticPr fontId="36"/>
  </si>
  <si>
    <t>12月</t>
    <phoneticPr fontId="36"/>
  </si>
  <si>
    <t>　　　1-11-5　台　　　風</t>
    <phoneticPr fontId="36"/>
  </si>
  <si>
    <t xml:space="preserve">     本表は平成25年以降大阪府に被害をもたらした台風について、接近時における大阪管区気象台での観測値で</t>
    <phoneticPr fontId="36"/>
  </si>
  <si>
    <t xml:space="preserve">     ある。</t>
    <phoneticPr fontId="36"/>
  </si>
  <si>
    <t xml:space="preserve"> 台風襲来</t>
  </si>
  <si>
    <t>台風名</t>
  </si>
  <si>
    <t>最　低　気　圧</t>
    <rPh sb="0" eb="1">
      <t>サイ</t>
    </rPh>
    <rPh sb="2" eb="3">
      <t>テイ</t>
    </rPh>
    <rPh sb="4" eb="5">
      <t>キ</t>
    </rPh>
    <rPh sb="6" eb="7">
      <t>アツ</t>
    </rPh>
    <phoneticPr fontId="36"/>
  </si>
  <si>
    <t>最　大　風　速</t>
    <rPh sb="0" eb="1">
      <t>サイ</t>
    </rPh>
    <rPh sb="2" eb="3">
      <t>ダイ</t>
    </rPh>
    <rPh sb="4" eb="5">
      <t>カゼ</t>
    </rPh>
    <rPh sb="6" eb="7">
      <t>ソク</t>
    </rPh>
    <phoneticPr fontId="36"/>
  </si>
  <si>
    <t>最大瞬間風速</t>
    <rPh sb="0" eb="2">
      <t>サイダイ</t>
    </rPh>
    <rPh sb="2" eb="4">
      <t>シュンカン</t>
    </rPh>
    <rPh sb="4" eb="6">
      <t>フウソク</t>
    </rPh>
    <phoneticPr fontId="36"/>
  </si>
  <si>
    <t>総　降　水　量</t>
    <rPh sb="0" eb="1">
      <t>ソウ</t>
    </rPh>
    <rPh sb="2" eb="3">
      <t>ゴウ</t>
    </rPh>
    <rPh sb="4" eb="5">
      <t>ミズ</t>
    </rPh>
    <rPh sb="6" eb="7">
      <t>リョウ</t>
    </rPh>
    <phoneticPr fontId="36"/>
  </si>
  <si>
    <t xml:space="preserve"> 年月日</t>
    <rPh sb="1" eb="2">
      <t>ネン</t>
    </rPh>
    <rPh sb="2" eb="3">
      <t>ツキ</t>
    </rPh>
    <rPh sb="3" eb="4">
      <t>ヒ</t>
    </rPh>
    <phoneticPr fontId="36"/>
  </si>
  <si>
    <t>示　度</t>
  </si>
  <si>
    <t>起　　時</t>
  </si>
  <si>
    <t>風速</t>
    <phoneticPr fontId="36"/>
  </si>
  <si>
    <t>風速</t>
  </si>
  <si>
    <t>降水量</t>
  </si>
  <si>
    <t>期　　間</t>
    <phoneticPr fontId="36"/>
  </si>
  <si>
    <t>平成</t>
    <phoneticPr fontId="36"/>
  </si>
  <si>
    <t>hPa</t>
  </si>
  <si>
    <t xml:space="preserve">日 時:分 </t>
  </si>
  <si>
    <t>m/s</t>
  </si>
  <si>
    <t>日 時:分</t>
  </si>
  <si>
    <t>㎜</t>
  </si>
  <si>
    <t xml:space="preserve">日 ～ 日 </t>
    <phoneticPr fontId="36"/>
  </si>
  <si>
    <t>26．8．9</t>
    <phoneticPr fontId="36"/>
  </si>
  <si>
    <t>～</t>
  </si>
  <si>
    <t>11号</t>
    <rPh sb="2" eb="3">
      <t>ゴウ</t>
    </rPh>
    <phoneticPr fontId="36"/>
  </si>
  <si>
    <t>10 10:50</t>
  </si>
  <si>
    <t>10 13:16</t>
  </si>
  <si>
    <t>10 12:32</t>
  </si>
  <si>
    <t>9 ～ 10</t>
  </si>
  <si>
    <t>26．8.10</t>
    <phoneticPr fontId="36"/>
  </si>
  <si>
    <t>26.10.13</t>
  </si>
  <si>
    <t>19号</t>
    <rPh sb="2" eb="3">
      <t>ゴウ</t>
    </rPh>
    <phoneticPr fontId="36"/>
  </si>
  <si>
    <t>13 20:06</t>
  </si>
  <si>
    <t>北東</t>
    <rPh sb="0" eb="2">
      <t>ホクトウ</t>
    </rPh>
    <phoneticPr fontId="36"/>
  </si>
  <si>
    <t>13 14:16</t>
  </si>
  <si>
    <t>13 12:24</t>
  </si>
  <si>
    <t>13 ～ 14</t>
  </si>
  <si>
    <t>26.10.14</t>
  </si>
  <si>
    <t>27. 7.15</t>
  </si>
  <si>
    <t>11号</t>
  </si>
  <si>
    <t>17 01:41</t>
  </si>
  <si>
    <t>16 15:30</t>
  </si>
  <si>
    <t>16 09:26</t>
  </si>
  <si>
    <t>15 ～ 18</t>
  </si>
  <si>
    <t>27. 7.18</t>
  </si>
  <si>
    <t>28. 9. 7</t>
    <phoneticPr fontId="36"/>
  </si>
  <si>
    <t>13号</t>
  </si>
  <si>
    <t>8 08:14</t>
  </si>
  <si>
    <t>南西</t>
  </si>
  <si>
    <t>8 09:15</t>
  </si>
  <si>
    <t>8 09:13</t>
  </si>
  <si>
    <t>7 ～ 8</t>
  </si>
  <si>
    <t>28. 9. 8</t>
    <phoneticPr fontId="36"/>
  </si>
  <si>
    <t>28. 9.20</t>
    <phoneticPr fontId="36"/>
  </si>
  <si>
    <t>16号</t>
  </si>
  <si>
    <t>20 14:23</t>
  </si>
  <si>
    <t>20 13:58</t>
  </si>
  <si>
    <t>20 14:41</t>
  </si>
  <si>
    <t>20 ～ 20</t>
  </si>
  <si>
    <t>28.10. 5</t>
    <phoneticPr fontId="36"/>
  </si>
  <si>
    <t>18号</t>
  </si>
  <si>
    <t>5 18:20</t>
  </si>
  <si>
    <t>5 18:44</t>
  </si>
  <si>
    <t>5 19:11</t>
  </si>
  <si>
    <t>5 ～ 5</t>
  </si>
  <si>
    <t>29. 7. 4</t>
    <phoneticPr fontId="36"/>
  </si>
  <si>
    <t>3号</t>
    <rPh sb="1" eb="2">
      <t>ゴウ</t>
    </rPh>
    <phoneticPr fontId="36"/>
  </si>
  <si>
    <t>4 16:56</t>
  </si>
  <si>
    <t>4 21:18</t>
  </si>
  <si>
    <t>4 12:57</t>
  </si>
  <si>
    <t>4 ～ 4</t>
  </si>
  <si>
    <t>29. 8. 7</t>
    <phoneticPr fontId="36"/>
  </si>
  <si>
    <t>5号</t>
    <rPh sb="1" eb="2">
      <t>ゴウ</t>
    </rPh>
    <phoneticPr fontId="36"/>
  </si>
  <si>
    <t>7 17:12</t>
  </si>
  <si>
    <t>7 17:25</t>
  </si>
  <si>
    <t>7 16:43</t>
  </si>
  <si>
    <t>29. 8. 8</t>
    <phoneticPr fontId="36"/>
  </si>
  <si>
    <t>29. 9.17</t>
    <phoneticPr fontId="36"/>
  </si>
  <si>
    <t>17 21:26</t>
  </si>
  <si>
    <t>17 22:51</t>
  </si>
  <si>
    <t>17 22:14</t>
  </si>
  <si>
    <t>17 ～ 17</t>
  </si>
  <si>
    <t>29.10.22</t>
  </si>
  <si>
    <t>21号</t>
    <rPh sb="2" eb="3">
      <t>ゴウ</t>
    </rPh>
    <phoneticPr fontId="36"/>
  </si>
  <si>
    <t>23 01:13</t>
  </si>
  <si>
    <t>23 01:28</t>
  </si>
  <si>
    <t>23 01:23</t>
  </si>
  <si>
    <t>22 ～ 23</t>
  </si>
  <si>
    <t>29.10.23</t>
  </si>
  <si>
    <t>29.10.29</t>
    <phoneticPr fontId="36"/>
  </si>
  <si>
    <t>22号</t>
    <rPh sb="2" eb="3">
      <t>ゴウ</t>
    </rPh>
    <phoneticPr fontId="36"/>
  </si>
  <si>
    <t>29 16:10</t>
  </si>
  <si>
    <t>29 13:20</t>
  </si>
  <si>
    <t>29 13:09</t>
  </si>
  <si>
    <t>29 ～ 29</t>
    <phoneticPr fontId="36"/>
  </si>
  <si>
    <t>29.10.29</t>
  </si>
  <si>
    <t>30. 7.28</t>
    <phoneticPr fontId="36"/>
  </si>
  <si>
    <t>12号</t>
    <rPh sb="2" eb="3">
      <t>ゴウ</t>
    </rPh>
    <phoneticPr fontId="36"/>
  </si>
  <si>
    <t>29 03:30</t>
    <phoneticPr fontId="36"/>
  </si>
  <si>
    <t>29 03:28</t>
    <phoneticPr fontId="36"/>
  </si>
  <si>
    <t>29 03:24</t>
    <phoneticPr fontId="36"/>
  </si>
  <si>
    <t>28 ～ 29</t>
    <phoneticPr fontId="36"/>
  </si>
  <si>
    <t>30. 7.29</t>
    <phoneticPr fontId="36"/>
  </si>
  <si>
    <t>30. 8.23</t>
    <phoneticPr fontId="36"/>
  </si>
  <si>
    <t>20号</t>
    <rPh sb="2" eb="3">
      <t>ゴウ</t>
    </rPh>
    <phoneticPr fontId="36"/>
  </si>
  <si>
    <t>23 23:07</t>
    <phoneticPr fontId="36"/>
  </si>
  <si>
    <t>南南西</t>
    <rPh sb="0" eb="3">
      <t>ナンナンセイ</t>
    </rPh>
    <phoneticPr fontId="36"/>
  </si>
  <si>
    <t>24 01:48</t>
    <phoneticPr fontId="36"/>
  </si>
  <si>
    <t>24 01:07</t>
    <phoneticPr fontId="36"/>
  </si>
  <si>
    <t>23 ～ 24</t>
    <phoneticPr fontId="36"/>
  </si>
  <si>
    <t>30. 8.24</t>
    <phoneticPr fontId="36"/>
  </si>
  <si>
    <t>30. 9. 4</t>
    <phoneticPr fontId="36"/>
  </si>
  <si>
    <t>4 13:57</t>
    <phoneticPr fontId="36"/>
  </si>
  <si>
    <t>4 14:11</t>
    <phoneticPr fontId="36"/>
  </si>
  <si>
    <t>4 14:03</t>
    <phoneticPr fontId="36"/>
  </si>
  <si>
    <t>4 ～ 4</t>
    <phoneticPr fontId="36"/>
  </si>
  <si>
    <t>30. 9.30</t>
    <phoneticPr fontId="36"/>
  </si>
  <si>
    <t>24号</t>
    <rPh sb="2" eb="3">
      <t>ゴウ</t>
    </rPh>
    <phoneticPr fontId="36"/>
  </si>
  <si>
    <t>30 20:35</t>
    <phoneticPr fontId="36"/>
  </si>
  <si>
    <t>北北東</t>
    <rPh sb="0" eb="3">
      <t>ホクホクトウ</t>
    </rPh>
    <phoneticPr fontId="36"/>
  </si>
  <si>
    <t>30 20:29</t>
    <phoneticPr fontId="36"/>
  </si>
  <si>
    <t>30 22:26</t>
    <phoneticPr fontId="36"/>
  </si>
  <si>
    <t>30 ～ 1</t>
    <phoneticPr fontId="36"/>
  </si>
  <si>
    <t>30.10. 1</t>
    <phoneticPr fontId="36"/>
  </si>
  <si>
    <t>令和元年度は、該当する台風はなし。</t>
    <phoneticPr fontId="36"/>
  </si>
  <si>
    <t>2.10.10</t>
    <phoneticPr fontId="36"/>
  </si>
  <si>
    <t>14号</t>
    <rPh sb="2" eb="3">
      <t>ゴウ</t>
    </rPh>
    <phoneticPr fontId="36"/>
  </si>
  <si>
    <t>10 13:48</t>
    <phoneticPr fontId="36"/>
  </si>
  <si>
    <t>10 04:46</t>
    <phoneticPr fontId="36"/>
  </si>
  <si>
    <t>10 05:03</t>
    <phoneticPr fontId="36"/>
  </si>
  <si>
    <t>10 ～ 10</t>
    <phoneticPr fontId="36"/>
  </si>
  <si>
    <t>（台風第14号と停滞前線による浸水害）</t>
    <phoneticPr fontId="36"/>
  </si>
  <si>
    <t>3.8.9</t>
    <phoneticPr fontId="36"/>
  </si>
  <si>
    <t>9号</t>
    <phoneticPr fontId="36"/>
  </si>
  <si>
    <t>9 09:16</t>
    <phoneticPr fontId="36"/>
  </si>
  <si>
    <t>南南西</t>
    <phoneticPr fontId="36"/>
  </si>
  <si>
    <t>9 11:58</t>
    <phoneticPr fontId="36"/>
  </si>
  <si>
    <t>南西</t>
    <phoneticPr fontId="36"/>
  </si>
  <si>
    <t>9 12:57</t>
    <phoneticPr fontId="36"/>
  </si>
  <si>
    <t>9 ～ 9</t>
    <phoneticPr fontId="36"/>
  </si>
  <si>
    <t>堺中-2</t>
  </si>
  <si>
    <t>１－10  地　価　公　示　価　格　つづき</t>
    <phoneticPr fontId="4"/>
  </si>
  <si>
    <t>堺北-8</t>
    <rPh sb="0" eb="1">
      <t>サカイ</t>
    </rPh>
    <rPh sb="1" eb="2">
      <t>キタ</t>
    </rPh>
    <phoneticPr fontId="4"/>
  </si>
  <si>
    <t>第1章 土地・気象</t>
    <phoneticPr fontId="4"/>
  </si>
  <si>
    <t>1-1.　市域面積の変遷</t>
    <phoneticPr fontId="4"/>
  </si>
  <si>
    <t>1-2.　位置</t>
    <phoneticPr fontId="4"/>
  </si>
  <si>
    <t>1-3.　区域別面積</t>
    <phoneticPr fontId="4"/>
  </si>
  <si>
    <t>1-4.　都市計画（土地利用）</t>
    <phoneticPr fontId="4"/>
  </si>
  <si>
    <t>1-4-1　都市計画区域、区域区分及び用途地域</t>
    <phoneticPr fontId="4"/>
  </si>
  <si>
    <t>1-4-2　その他の地域地区</t>
    <phoneticPr fontId="4"/>
  </si>
  <si>
    <t>1-5.　有租地</t>
    <phoneticPr fontId="4"/>
  </si>
  <si>
    <t>1-5-1　土地の地目別地積</t>
    <phoneticPr fontId="4"/>
  </si>
  <si>
    <t>1-5-2　宅地の地区別地積及び決定価格</t>
    <phoneticPr fontId="4"/>
  </si>
  <si>
    <t>1-6.　主要河川</t>
    <phoneticPr fontId="4"/>
  </si>
  <si>
    <t>1-7.　堺市内代表点の年間地盤変動量</t>
    <phoneticPr fontId="4"/>
  </si>
  <si>
    <t>1-9.　用途別農地転用状況</t>
    <phoneticPr fontId="4"/>
  </si>
  <si>
    <t>1-10.　地価公示価格</t>
    <phoneticPr fontId="4"/>
  </si>
  <si>
    <t>1-11.　気象</t>
    <phoneticPr fontId="4"/>
  </si>
  <si>
    <t>1-11-1　気象の概況</t>
    <phoneticPr fontId="4"/>
  </si>
  <si>
    <t>1-11-2　平均気温</t>
    <phoneticPr fontId="4"/>
  </si>
  <si>
    <t>1-11-3　降水量</t>
    <phoneticPr fontId="4"/>
  </si>
  <si>
    <t>1-11-4　堺地域気象観測所の気温</t>
    <phoneticPr fontId="4"/>
  </si>
  <si>
    <t>1-11-5　台風</t>
    <phoneticPr fontId="4"/>
  </si>
  <si>
    <t>1-8.　農地法第3条許可申請処理状況</t>
    <phoneticPr fontId="4"/>
  </si>
  <si>
    <t>１－８　農地法第3条許可申請処理状況</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</si>
</sst>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41" formatCode="_ * #,##0_ ;_ * \-#,##0_ ;_ * &quot;-&quot;_ ;_ @_ "/>
    <numFmt numFmtId="43" formatCode="_ * #,##0.00_ ;_ * \-#,##0.00_ ;_ * &quot;-&quot;??_ ;_ @_ "/>
    <numFmt numFmtId="176" formatCode="0.00_ "/>
    <numFmt numFmtId="177" formatCode="_ * #,##0.0_ ;_ * \-#,##0.0_ ;_ * &quot;-&quot;_ ;_ @_ "/>
    <numFmt numFmtId="178" formatCode="_ * #,##0.0_ ;_ * \-#,##0.0_ ;_ * &quot;-&quot;?_ ;_ @_ "/>
    <numFmt numFmtId="179" formatCode="_ * #,##0_ ;_ * \-#,##0_ ;_ * &quot;-&quot;?_ ;_ @_ "/>
    <numFmt numFmtId="180" formatCode="#,##0.0"/>
    <numFmt numFmtId="181" formatCode="#,##0.0;[Red]\-#,##0.0"/>
    <numFmt numFmtId="182" formatCode="#,##0.0_ "/>
    <numFmt numFmtId="183" formatCode="0.0"/>
    <numFmt numFmtId="184" formatCode="\+#,##0.00;\-#,##0.00"/>
    <numFmt numFmtId="185" formatCode="0.0000_);[Red]\(0.0000\)"/>
    <numFmt numFmtId="186" formatCode="#,##0_ "/>
    <numFmt numFmtId="187" formatCode="0.0_);[Red]\(0.0\)"/>
    <numFmt numFmtId="188" formatCode="0_);[Red]\(0\)"/>
    <numFmt numFmtId="189" formatCode="0_ "/>
    <numFmt numFmtId="190" formatCode="#,##0.0_);[Red]\(#,##0.0\)"/>
    <numFmt numFmtId="191" formatCode="#,##0.0_ ;;&quot;-&quot;"/>
    <numFmt numFmtId="192" formatCode="#,##0_);[Red]\(#,##0\);&quot;- &quot;"/>
    <numFmt numFmtId="193" formatCode="#,##0_);[Red]\(#,##0\)"/>
    <numFmt numFmtId="194" formatCode="#,##0.0_);[Red]\(#,##0.0\);&quot;－ &quot;"/>
    <numFmt numFmtId="195" formatCode="0.0_ "/>
    <numFmt numFmtId="196" formatCode="#,##0_);[Red]\(#,##0\);&quot;－ &quot;"/>
  </numFmts>
  <fonts count="46">
    <font>
      <sz val="9"/>
      <name val="ＭＳ 明朝"/>
      <family val="1"/>
      <charset val="128"/>
    </font>
    <font>
      <sz val="11"/>
      <name val="ＭＳ 明朝"/>
      <family val="1"/>
      <charset val="128"/>
    </font>
    <font>
      <sz val="13"/>
      <name val="ＭＳ 明朝"/>
      <family val="1"/>
      <charset val="128"/>
    </font>
    <font>
      <sz val="8.5"/>
      <name val="ＭＳ 明朝"/>
      <family val="1"/>
      <charset val="128"/>
    </font>
    <font>
      <sz val="6"/>
      <name val="ＭＳ 明朝"/>
      <family val="1"/>
      <charset val="128"/>
    </font>
    <font>
      <sz val="9"/>
      <name val="ＭＳ 明朝"/>
      <family val="1"/>
      <charset val="128"/>
    </font>
    <font>
      <sz val="7"/>
      <name val="ＭＳ 明朝"/>
      <family val="1"/>
      <charset val="128"/>
    </font>
    <font>
      <sz val="8"/>
      <name val="ＭＳ 明朝"/>
      <family val="1"/>
      <charset val="128"/>
    </font>
    <font>
      <sz val="7"/>
      <name val="ＭＳ Ｐ明朝"/>
      <family val="1"/>
      <charset val="128"/>
    </font>
    <font>
      <vertAlign val="superscript"/>
      <sz val="7"/>
      <name val="ＭＳ 明朝"/>
      <family val="1"/>
      <charset val="128"/>
    </font>
    <font>
      <sz val="7"/>
      <name val="ＭＳ ゴシック"/>
      <family val="3"/>
      <charset val="128"/>
    </font>
    <font>
      <sz val="6.5"/>
      <name val="ＭＳ 明朝"/>
      <family val="1"/>
      <charset val="128"/>
    </font>
    <font>
      <vertAlign val="superscript"/>
      <sz val="7"/>
      <name val="ＭＳ Ｐ明朝"/>
      <family val="1"/>
      <charset val="128"/>
    </font>
    <font>
      <sz val="9"/>
      <name val="ＭＳ 明朝"/>
      <family val="1"/>
      <charset val="128"/>
    </font>
    <font>
      <sz val="14"/>
      <name val="ＭＳ 明朝"/>
      <family val="1"/>
      <charset val="128"/>
    </font>
    <font>
      <sz val="10"/>
      <name val="ＭＳ 明朝"/>
      <family val="1"/>
      <charset val="128"/>
    </font>
    <font>
      <sz val="8"/>
      <name val="ＭＳ Ｐ明朝"/>
      <family val="1"/>
      <charset val="128"/>
    </font>
    <font>
      <sz val="9"/>
      <name val="ＭＳ Ｐ明朝"/>
      <family val="1"/>
      <charset val="128"/>
    </font>
    <font>
      <vertAlign val="superscript"/>
      <sz val="9"/>
      <name val="ＭＳ 明朝"/>
      <family val="1"/>
      <charset val="128"/>
    </font>
    <font>
      <sz val="9"/>
      <name val="HG創英角ｺﾞｼｯｸUB"/>
      <family val="3"/>
      <charset val="128"/>
    </font>
    <font>
      <b/>
      <sz val="10"/>
      <name val="ＭＳ ゴシック"/>
      <family val="3"/>
      <charset val="128"/>
    </font>
    <font>
      <b/>
      <sz val="11"/>
      <name val="ＭＳ ゴシック"/>
      <family val="3"/>
      <charset val="128"/>
    </font>
    <font>
      <sz val="12"/>
      <name val="ＭＳ 明朝"/>
      <family val="1"/>
      <charset val="128"/>
    </font>
    <font>
      <sz val="6"/>
      <name val="ＭＳ Ｐゴシック"/>
      <family val="3"/>
      <charset val="128"/>
    </font>
    <font>
      <sz val="11"/>
      <name val="ＭＳ Ｐゴシック"/>
      <family val="3"/>
      <charset val="128"/>
    </font>
    <font>
      <strike/>
      <sz val="9"/>
      <name val="ＭＳ 明朝"/>
      <family val="1"/>
      <charset val="128"/>
    </font>
    <font>
      <b/>
      <sz val="9"/>
      <name val="ＭＳ 明朝"/>
      <family val="1"/>
      <charset val="128"/>
    </font>
    <font>
      <sz val="8.5"/>
      <name val="ＭＳ ゴシック"/>
      <family val="3"/>
      <charset val="128"/>
    </font>
    <font>
      <sz val="8.5"/>
      <name val="HG創英角ｺﾞｼｯｸUB"/>
      <family val="3"/>
      <charset val="128"/>
    </font>
    <font>
      <b/>
      <sz val="8.5"/>
      <name val="HG創英角ｺﾞｼｯｸUB"/>
      <family val="3"/>
      <charset val="128"/>
    </font>
    <font>
      <sz val="9"/>
      <name val="ＭＳ ゴシック"/>
      <family val="3"/>
      <charset val="128"/>
    </font>
    <font>
      <sz val="10.5"/>
      <name val="ＭＳ ゴシック"/>
      <family val="3"/>
      <charset val="128"/>
    </font>
    <font>
      <sz val="9.5"/>
      <name val="ＭＳ 明朝"/>
      <family val="1"/>
      <charset val="128"/>
    </font>
    <font>
      <b/>
      <sz val="9"/>
      <name val="ＭＳ ゴシック"/>
      <family val="3"/>
      <charset val="128"/>
    </font>
    <font>
      <sz val="7.5"/>
      <name val="ＭＳ 明朝"/>
      <family val="1"/>
      <charset val="128"/>
    </font>
    <font>
      <sz val="11"/>
      <name val="ＭＳ Ｐ明朝"/>
      <family val="1"/>
      <charset val="128"/>
    </font>
    <font>
      <sz val="6"/>
      <name val="ＭＳ Ｐ明朝"/>
      <family val="1"/>
      <charset val="128"/>
    </font>
    <font>
      <sz val="8"/>
      <name val="ＭＳ ゴシック"/>
      <family val="3"/>
      <charset val="128"/>
    </font>
    <font>
      <sz val="8"/>
      <name val="HG創英角ｺﾞｼｯｸUB"/>
      <family val="3"/>
      <charset val="128"/>
    </font>
    <font>
      <sz val="11"/>
      <name val="HG創英角ｺﾞｼｯｸUB"/>
      <family val="3"/>
      <charset val="128"/>
    </font>
    <font>
      <sz val="10"/>
      <name val="ＭＳ ゴシック"/>
      <family val="3"/>
      <charset val="128"/>
    </font>
    <font>
      <sz val="11"/>
      <name val="ＭＳ ゴシック"/>
      <family val="3"/>
      <charset val="128"/>
    </font>
    <font>
      <sz val="9"/>
      <color indexed="8"/>
      <name val="ＭＳ 明朝"/>
      <family val="1"/>
      <charset val="128"/>
    </font>
    <font>
      <u/>
      <sz val="9"/>
      <color theme="10"/>
      <name val="ＭＳ 明朝"/>
      <family val="1"/>
      <charset val="128"/>
    </font>
    <font>
      <b/>
      <sz val="12"/>
      <name val="ＭＳ 明朝"/>
      <family val="1"/>
      <charset val="128"/>
    </font>
    <font>
      <u/>
      <sz val="11"/>
      <color theme="10"/>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top style="medium">
        <color indexed="64"/>
      </top>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s>
  <cellStyleXfs count="8">
    <xf numFmtId="0" fontId="0" fillId="0" borderId="0">
      <alignment vertical="center"/>
    </xf>
    <xf numFmtId="0" fontId="6" fillId="0" borderId="0" applyNumberFormat="0" applyFill="0" applyBorder="0" applyAlignment="0" applyProtection="0">
      <alignment vertical="top"/>
      <protection locked="0"/>
    </xf>
    <xf numFmtId="38" fontId="5" fillId="0" borderId="0" applyFont="0" applyFill="0" applyBorder="0" applyAlignment="0" applyProtection="0">
      <alignment vertical="center"/>
    </xf>
    <xf numFmtId="0" fontId="1" fillId="0" borderId="0"/>
    <xf numFmtId="38" fontId="1" fillId="0" borderId="0" applyFont="0" applyFill="0" applyBorder="0" applyAlignment="0" applyProtection="0"/>
    <xf numFmtId="0" fontId="35" fillId="0" borderId="0"/>
    <xf numFmtId="0" fontId="24" fillId="0" borderId="0"/>
    <xf numFmtId="0" fontId="43" fillId="0" borderId="0" applyNumberFormat="0" applyFill="0" applyBorder="0" applyAlignment="0" applyProtection="0">
      <alignment vertical="center"/>
    </xf>
  </cellStyleXfs>
  <cellXfs count="1060">
    <xf numFmtId="0" fontId="0" fillId="0" borderId="0" xfId="0">
      <alignment vertical="center"/>
    </xf>
    <xf numFmtId="0" fontId="0" fillId="0" borderId="0" xfId="0" applyBorder="1">
      <alignment vertical="center"/>
    </xf>
    <xf numFmtId="0" fontId="2" fillId="0" borderId="0" xfId="0" quotePrefix="1" applyFont="1" applyAlignment="1">
      <alignment vertical="top"/>
    </xf>
    <xf numFmtId="0" fontId="1" fillId="0" borderId="0" xfId="0" applyFont="1" applyAlignment="1">
      <alignment vertical="top"/>
    </xf>
    <xf numFmtId="0" fontId="3" fillId="0" borderId="0" xfId="0" applyFont="1" applyAlignment="1" applyProtection="1">
      <protection locked="0"/>
    </xf>
    <xf numFmtId="0" fontId="2" fillId="0" borderId="0" xfId="0" applyFont="1" applyAlignment="1">
      <alignment vertical="top"/>
    </xf>
    <xf numFmtId="0" fontId="0" fillId="0" borderId="0" xfId="0" applyAlignment="1">
      <alignment horizontal="right" vertical="center"/>
    </xf>
    <xf numFmtId="176" fontId="7" fillId="0" borderId="0" xfId="0" applyNumberFormat="1" applyFont="1" applyBorder="1" applyAlignment="1">
      <alignment horizontal="right" vertical="center"/>
    </xf>
    <xf numFmtId="0" fontId="7" fillId="0" borderId="0" xfId="0" applyFont="1">
      <alignment vertical="center"/>
    </xf>
    <xf numFmtId="0" fontId="7" fillId="0" borderId="0" xfId="0" applyFont="1" applyAlignment="1">
      <alignment horizontal="distributed" vertical="center" justifyLastLine="1"/>
    </xf>
    <xf numFmtId="0" fontId="7" fillId="0" borderId="1" xfId="0" applyFont="1" applyBorder="1" applyAlignment="1">
      <alignment horizontal="distributed" vertical="center" justifyLastLine="1"/>
    </xf>
    <xf numFmtId="0" fontId="7" fillId="0" borderId="2" xfId="0" applyFont="1" applyBorder="1" applyAlignment="1">
      <alignment horizontal="distributed" vertical="center" justifyLastLine="1"/>
    </xf>
    <xf numFmtId="0" fontId="7" fillId="0" borderId="0" xfId="0" applyFont="1" applyBorder="1" applyAlignment="1">
      <alignment horizontal="right" vertical="center"/>
    </xf>
    <xf numFmtId="0" fontId="7" fillId="0" borderId="0" xfId="0" applyFont="1" applyBorder="1">
      <alignment vertical="center"/>
    </xf>
    <xf numFmtId="176" fontId="6" fillId="0" borderId="0" xfId="0" applyNumberFormat="1" applyFont="1" applyBorder="1" applyAlignment="1">
      <alignment horizontal="right" vertical="center"/>
    </xf>
    <xf numFmtId="0" fontId="6" fillId="0" borderId="0" xfId="0" applyFont="1">
      <alignment vertical="center"/>
    </xf>
    <xf numFmtId="0" fontId="8" fillId="0" borderId="3" xfId="0" applyFont="1" applyBorder="1" applyAlignment="1">
      <alignment horizontal="justify" vertical="center"/>
    </xf>
    <xf numFmtId="0" fontId="6" fillId="0" borderId="4" xfId="0" applyFont="1" applyBorder="1" applyAlignment="1">
      <alignment horizontal="right" vertical="center"/>
    </xf>
    <xf numFmtId="0" fontId="6" fillId="0" borderId="0" xfId="0" applyFont="1" applyAlignment="1">
      <alignment horizontal="right" vertical="center"/>
    </xf>
    <xf numFmtId="0" fontId="8" fillId="0" borderId="5" xfId="0" applyFont="1" applyBorder="1" applyAlignment="1">
      <alignment horizontal="justify" vertical="center"/>
    </xf>
    <xf numFmtId="0" fontId="6" fillId="0" borderId="0" xfId="0" applyFont="1" applyBorder="1" applyAlignment="1">
      <alignment horizontal="right" vertical="center"/>
    </xf>
    <xf numFmtId="0" fontId="8" fillId="0" borderId="0" xfId="0" applyFont="1" applyAlignment="1">
      <alignment horizontal="justify" vertical="center"/>
    </xf>
    <xf numFmtId="0" fontId="6" fillId="0" borderId="6" xfId="0" quotePrefix="1" applyFont="1" applyBorder="1" applyAlignment="1">
      <alignment horizontal="right" vertical="center"/>
    </xf>
    <xf numFmtId="176" fontId="6" fillId="0" borderId="0" xfId="0" applyNumberFormat="1" applyFont="1" applyAlignment="1">
      <alignment horizontal="right" vertical="center"/>
    </xf>
    <xf numFmtId="176" fontId="10" fillId="0" borderId="0" xfId="0" applyNumberFormat="1" applyFont="1" applyBorder="1" applyAlignment="1">
      <alignment horizontal="right" vertical="center"/>
    </xf>
    <xf numFmtId="0" fontId="8" fillId="0" borderId="7" xfId="0" applyFont="1" applyBorder="1" applyAlignment="1">
      <alignment horizontal="justify" vertical="center"/>
    </xf>
    <xf numFmtId="0" fontId="6" fillId="0" borderId="0" xfId="1" quotePrefix="1" applyFont="1" applyAlignment="1" applyProtection="1">
      <alignment horizontal="right" vertical="center"/>
    </xf>
    <xf numFmtId="176" fontId="6" fillId="0" borderId="0" xfId="1" applyNumberFormat="1" applyFont="1" applyAlignment="1" applyProtection="1">
      <alignment horizontal="right" vertical="center"/>
    </xf>
    <xf numFmtId="0" fontId="8" fillId="0" borderId="0" xfId="0" applyFont="1" applyAlignment="1">
      <alignment vertical="center"/>
    </xf>
    <xf numFmtId="4" fontId="6" fillId="0" borderId="6" xfId="0" quotePrefix="1" applyNumberFormat="1" applyFont="1" applyBorder="1" applyAlignment="1">
      <alignment horizontal="right" vertical="center"/>
    </xf>
    <xf numFmtId="0" fontId="6" fillId="0" borderId="0" xfId="0" applyFont="1" applyAlignment="1">
      <alignment vertical="center"/>
    </xf>
    <xf numFmtId="3" fontId="6" fillId="0" borderId="6" xfId="0" quotePrefix="1" applyNumberFormat="1" applyFont="1" applyBorder="1" applyAlignment="1">
      <alignment horizontal="right" vertical="center"/>
    </xf>
    <xf numFmtId="0" fontId="6" fillId="0" borderId="0" xfId="1" applyFont="1" applyAlignment="1" applyProtection="1">
      <alignment horizontal="right" vertical="center"/>
    </xf>
    <xf numFmtId="0" fontId="6" fillId="0" borderId="0" xfId="1" applyFont="1" applyAlignment="1" applyProtection="1">
      <alignment vertical="center"/>
    </xf>
    <xf numFmtId="176" fontId="10" fillId="0" borderId="0" xfId="0" applyNumberFormat="1" applyFont="1" applyAlignment="1">
      <alignment horizontal="right" vertical="center"/>
    </xf>
    <xf numFmtId="0" fontId="6" fillId="0" borderId="0" xfId="1" applyFont="1" applyBorder="1" applyAlignment="1" applyProtection="1">
      <alignment horizontal="right" vertical="center"/>
    </xf>
    <xf numFmtId="0" fontId="6" fillId="0" borderId="0" xfId="1" applyFont="1" applyBorder="1" applyAlignment="1" applyProtection="1">
      <alignment vertical="center"/>
    </xf>
    <xf numFmtId="0" fontId="8" fillId="0" borderId="7" xfId="0" applyFont="1" applyBorder="1">
      <alignment vertical="center"/>
    </xf>
    <xf numFmtId="2" fontId="6" fillId="0" borderId="0" xfId="0" applyNumberFormat="1" applyFont="1">
      <alignment vertical="center"/>
    </xf>
    <xf numFmtId="0" fontId="7" fillId="0" borderId="1" xfId="0" applyFont="1" applyBorder="1" applyAlignment="1">
      <alignment horizontal="center" vertical="center"/>
    </xf>
    <xf numFmtId="0" fontId="3" fillId="0" borderId="0" xfId="0" applyFont="1">
      <alignment vertical="center"/>
    </xf>
    <xf numFmtId="0" fontId="3" fillId="0" borderId="0" xfId="0" applyFont="1" applyAlignment="1">
      <alignment horizontal="right" vertical="center"/>
    </xf>
    <xf numFmtId="0" fontId="6" fillId="0" borderId="0" xfId="0" applyFont="1" applyBorder="1" applyAlignment="1">
      <alignment vertical="center"/>
    </xf>
    <xf numFmtId="0" fontId="8" fillId="0" borderId="0" xfId="0" applyFont="1" applyBorder="1" applyAlignment="1">
      <alignment horizontal="justify" vertical="center"/>
    </xf>
    <xf numFmtId="0" fontId="6" fillId="0" borderId="0" xfId="1" quotePrefix="1" applyFont="1" applyBorder="1" applyAlignment="1" applyProtection="1">
      <alignment horizontal="right" vertical="center"/>
    </xf>
    <xf numFmtId="176" fontId="6" fillId="0" borderId="0" xfId="1" applyNumberFormat="1" applyFont="1" applyBorder="1" applyAlignment="1" applyProtection="1">
      <alignment horizontal="right" vertical="center"/>
    </xf>
    <xf numFmtId="0" fontId="6" fillId="0" borderId="0" xfId="0" applyFont="1" applyBorder="1">
      <alignment vertical="center"/>
    </xf>
    <xf numFmtId="0" fontId="6" fillId="0" borderId="0" xfId="0" quotePrefix="1" applyFont="1" applyBorder="1" applyAlignment="1">
      <alignment horizontal="right" vertical="center"/>
    </xf>
    <xf numFmtId="176" fontId="6" fillId="0" borderId="0" xfId="1" applyNumberFormat="1" applyFont="1" applyBorder="1" applyAlignment="1" applyProtection="1">
      <alignment horizontal="right" vertical="top"/>
    </xf>
    <xf numFmtId="176" fontId="6" fillId="0" borderId="0" xfId="0" applyNumberFormat="1" applyFont="1" applyAlignment="1">
      <alignment horizontal="left" vertical="center"/>
    </xf>
    <xf numFmtId="37" fontId="6" fillId="0" borderId="0" xfId="0" applyNumberFormat="1" applyFont="1" applyAlignment="1">
      <alignment horizontal="left" vertical="center"/>
    </xf>
    <xf numFmtId="0" fontId="6" fillId="0" borderId="0" xfId="1" applyNumberFormat="1" applyFont="1" applyAlignment="1" applyProtection="1">
      <alignment horizontal="right" vertical="center"/>
    </xf>
    <xf numFmtId="2" fontId="6" fillId="0" borderId="0" xfId="1" applyNumberFormat="1" applyFont="1" applyAlignment="1" applyProtection="1">
      <alignment horizontal="right" vertical="center"/>
    </xf>
    <xf numFmtId="0" fontId="8" fillId="0" borderId="7" xfId="0" applyFont="1" applyBorder="1" applyAlignment="1">
      <alignment vertical="top"/>
    </xf>
    <xf numFmtId="0" fontId="6" fillId="0" borderId="6" xfId="0" applyFont="1" applyBorder="1" applyAlignment="1">
      <alignment vertical="top"/>
    </xf>
    <xf numFmtId="0" fontId="6" fillId="0" borderId="0" xfId="0" applyFont="1" applyBorder="1" applyAlignment="1">
      <alignment vertical="top"/>
    </xf>
    <xf numFmtId="176" fontId="10" fillId="0" borderId="0" xfId="0" applyNumberFormat="1" applyFont="1" applyBorder="1" applyAlignment="1">
      <alignment horizontal="right" vertical="top"/>
    </xf>
    <xf numFmtId="0" fontId="6" fillId="0" borderId="6" xfId="1" quotePrefix="1" applyFont="1" applyBorder="1" applyAlignment="1" applyProtection="1">
      <alignment horizontal="right" vertical="top"/>
    </xf>
    <xf numFmtId="0" fontId="8" fillId="0" borderId="5" xfId="0" applyFont="1" applyBorder="1" applyAlignment="1">
      <alignment horizontal="justify" vertical="top"/>
    </xf>
    <xf numFmtId="0" fontId="8" fillId="0" borderId="0" xfId="0" applyFont="1" applyBorder="1" applyAlignment="1">
      <alignment horizontal="justify" vertical="top"/>
    </xf>
    <xf numFmtId="0" fontId="3" fillId="0" borderId="0" xfId="0" applyFont="1" applyAlignment="1" applyProtection="1">
      <alignment horizontal="right"/>
      <protection locked="0"/>
    </xf>
    <xf numFmtId="0" fontId="6" fillId="0" borderId="0" xfId="0" applyFont="1" applyBorder="1" applyAlignment="1">
      <alignment horizontal="left" vertical="center"/>
    </xf>
    <xf numFmtId="0" fontId="6" fillId="0" borderId="5" xfId="0" applyFont="1" applyBorder="1" applyAlignment="1">
      <alignment horizontal="left" vertical="center"/>
    </xf>
    <xf numFmtId="0" fontId="5" fillId="0" borderId="0" xfId="0" applyFont="1">
      <alignment vertical="center"/>
    </xf>
    <xf numFmtId="0" fontId="5" fillId="0" borderId="0" xfId="0" applyFont="1" applyAlignment="1">
      <alignment vertical="top"/>
    </xf>
    <xf numFmtId="0" fontId="5" fillId="0" borderId="0" xfId="0" applyFont="1" applyAlignment="1">
      <alignment horizontal="right" vertical="center"/>
    </xf>
    <xf numFmtId="0" fontId="13" fillId="0" borderId="0" xfId="0" applyNumberFormat="1" applyFont="1" applyAlignment="1">
      <alignment vertical="center"/>
    </xf>
    <xf numFmtId="0" fontId="13" fillId="0" borderId="0" xfId="0" applyFont="1" applyBorder="1">
      <alignment vertical="center"/>
    </xf>
    <xf numFmtId="0" fontId="13" fillId="0" borderId="0" xfId="0" applyFont="1" applyBorder="1" applyAlignment="1">
      <alignment horizontal="right" vertical="center"/>
    </xf>
    <xf numFmtId="0" fontId="13" fillId="0" borderId="0" xfId="0" applyNumberFormat="1" applyFont="1">
      <alignment vertical="center"/>
    </xf>
    <xf numFmtId="0" fontId="13" fillId="0" borderId="0" xfId="0" applyFont="1">
      <alignment vertical="center"/>
    </xf>
    <xf numFmtId="0" fontId="13" fillId="0" borderId="0" xfId="0" applyFont="1" applyAlignment="1">
      <alignment horizontal="right" vertical="center"/>
    </xf>
    <xf numFmtId="0" fontId="6" fillId="0" borderId="0" xfId="0" applyNumberFormat="1" applyFont="1" applyBorder="1" applyAlignment="1">
      <alignment horizontal="left" vertical="center"/>
    </xf>
    <xf numFmtId="0" fontId="6" fillId="0" borderId="5" xfId="0" applyNumberFormat="1" applyFont="1" applyBorder="1" applyAlignment="1">
      <alignment horizontal="left" vertical="center"/>
    </xf>
    <xf numFmtId="49" fontId="6" fillId="0" borderId="0" xfId="0" applyNumberFormat="1" applyFont="1" applyBorder="1" applyAlignment="1">
      <alignment horizontal="left" vertical="center"/>
    </xf>
    <xf numFmtId="49" fontId="6" fillId="0" borderId="5" xfId="0" applyNumberFormat="1" applyFont="1" applyBorder="1" applyAlignment="1">
      <alignment horizontal="left" vertical="center"/>
    </xf>
    <xf numFmtId="0" fontId="7" fillId="0" borderId="0" xfId="0" applyNumberFormat="1" applyFont="1" applyAlignment="1">
      <alignment vertical="center"/>
    </xf>
    <xf numFmtId="0" fontId="14" fillId="0" borderId="0" xfId="0" applyFont="1" applyAlignment="1">
      <alignment vertical="top"/>
    </xf>
    <xf numFmtId="0" fontId="13" fillId="0" borderId="0" xfId="0" applyNumberFormat="1" applyFont="1" applyBorder="1">
      <alignment vertical="center"/>
    </xf>
    <xf numFmtId="0" fontId="6" fillId="0" borderId="8" xfId="0" applyFont="1" applyBorder="1" applyAlignment="1">
      <alignment horizontal="left" vertical="center"/>
    </xf>
    <xf numFmtId="0" fontId="6" fillId="0" borderId="8" xfId="1" quotePrefix="1" applyFont="1" applyBorder="1" applyAlignment="1" applyProtection="1">
      <alignment horizontal="right" vertical="center"/>
    </xf>
    <xf numFmtId="176" fontId="6" fillId="0" borderId="8" xfId="1" applyNumberFormat="1" applyFont="1" applyBorder="1" applyAlignment="1" applyProtection="1">
      <alignment horizontal="right" vertical="center"/>
    </xf>
    <xf numFmtId="176" fontId="10" fillId="0" borderId="8" xfId="0" applyNumberFormat="1" applyFont="1" applyBorder="1" applyAlignment="1">
      <alignment horizontal="right" vertical="top"/>
    </xf>
    <xf numFmtId="49" fontId="6" fillId="0" borderId="8" xfId="0" applyNumberFormat="1" applyFont="1" applyBorder="1" applyAlignment="1">
      <alignment horizontal="left" vertical="center"/>
    </xf>
    <xf numFmtId="0" fontId="6" fillId="0" borderId="8" xfId="0" applyFont="1" applyBorder="1" applyAlignment="1">
      <alignment vertical="top"/>
    </xf>
    <xf numFmtId="176" fontId="6" fillId="0" borderId="8" xfId="1" applyNumberFormat="1" applyFont="1" applyBorder="1" applyAlignment="1" applyProtection="1">
      <alignment horizontal="right" vertical="top"/>
    </xf>
    <xf numFmtId="0" fontId="8" fillId="0" borderId="9" xfId="0" applyFont="1" applyBorder="1" applyAlignment="1">
      <alignment horizontal="justify" vertical="center"/>
    </xf>
    <xf numFmtId="0" fontId="8" fillId="0" borderId="9" xfId="0" applyFont="1" applyBorder="1" applyAlignment="1">
      <alignment vertical="top"/>
    </xf>
    <xf numFmtId="0" fontId="8" fillId="0" borderId="7" xfId="0" applyFont="1" applyBorder="1" applyAlignment="1">
      <alignment vertical="center"/>
    </xf>
    <xf numFmtId="0" fontId="1" fillId="0" borderId="0" xfId="0" applyFont="1" applyBorder="1" applyAlignment="1">
      <alignment vertical="top"/>
    </xf>
    <xf numFmtId="0" fontId="3" fillId="0" borderId="0" xfId="0" applyFont="1" applyAlignment="1"/>
    <xf numFmtId="0" fontId="5" fillId="0" borderId="0" xfId="0" applyFont="1" applyAlignment="1"/>
    <xf numFmtId="0" fontId="0" fillId="0" borderId="0" xfId="0" applyAlignment="1"/>
    <xf numFmtId="0" fontId="5" fillId="0" borderId="18"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1"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21" xfId="0" applyFont="1" applyFill="1" applyBorder="1" applyAlignment="1">
      <alignment horizontal="center" vertical="center"/>
    </xf>
    <xf numFmtId="0" fontId="0" fillId="0" borderId="21" xfId="0" applyBorder="1">
      <alignment vertical="center"/>
    </xf>
    <xf numFmtId="0" fontId="5" fillId="0" borderId="2"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xf numFmtId="0" fontId="5" fillId="0" borderId="3" xfId="0" applyFont="1" applyBorder="1">
      <alignment vertical="center"/>
    </xf>
    <xf numFmtId="0" fontId="0" fillId="0" borderId="23" xfId="0" applyBorder="1">
      <alignment vertical="center"/>
    </xf>
    <xf numFmtId="0" fontId="7" fillId="0" borderId="22" xfId="0" applyFont="1" applyBorder="1" applyAlignment="1">
      <alignment horizontal="center" vertical="center" wrapText="1"/>
    </xf>
    <xf numFmtId="0" fontId="16" fillId="0" borderId="3" xfId="0" applyFont="1" applyBorder="1" applyAlignment="1">
      <alignment horizontal="distributed" vertical="center"/>
    </xf>
    <xf numFmtId="0" fontId="7" fillId="0" borderId="23" xfId="0" applyFont="1" applyBorder="1" applyAlignment="1">
      <alignment vertical="center"/>
    </xf>
    <xf numFmtId="0" fontId="7" fillId="0" borderId="0" xfId="0" applyFont="1" applyAlignment="1">
      <alignment vertical="center"/>
    </xf>
    <xf numFmtId="0" fontId="16" fillId="0" borderId="23" xfId="0" applyFont="1" applyBorder="1" applyAlignment="1">
      <alignment horizontal="distributed" vertical="center"/>
    </xf>
    <xf numFmtId="0" fontId="5"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16" fillId="0" borderId="8" xfId="0" applyFont="1" applyBorder="1" applyAlignment="1">
      <alignment vertical="center" shrinkToFit="1"/>
    </xf>
    <xf numFmtId="0" fontId="16" fillId="0" borderId="8" xfId="0" applyFont="1" applyBorder="1" applyAlignment="1">
      <alignment horizontal="distributed" vertical="center"/>
    </xf>
    <xf numFmtId="0" fontId="16" fillId="0" borderId="8" xfId="0" applyFont="1" applyFill="1" applyBorder="1" applyAlignment="1">
      <alignment horizontal="distributed" vertical="center"/>
    </xf>
    <xf numFmtId="0" fontId="7" fillId="0" borderId="26" xfId="0" applyFont="1" applyBorder="1" applyAlignment="1">
      <alignment vertical="center"/>
    </xf>
    <xf numFmtId="0" fontId="5" fillId="0" borderId="0" xfId="0" applyFont="1" applyAlignment="1">
      <alignment vertical="center"/>
    </xf>
    <xf numFmtId="0" fontId="17" fillId="0" borderId="0" xfId="0" applyFont="1" applyBorder="1" applyAlignment="1">
      <alignment horizontal="distributed" vertical="center" justifyLastLine="1"/>
    </xf>
    <xf numFmtId="0" fontId="17" fillId="0" borderId="0" xfId="0" applyFont="1" applyFill="1" applyBorder="1" applyAlignment="1">
      <alignment horizontal="distributed" vertical="center" justifyLastLine="1"/>
    </xf>
    <xf numFmtId="0" fontId="5" fillId="0" borderId="0" xfId="0" applyFont="1" applyBorder="1" applyAlignment="1"/>
    <xf numFmtId="0" fontId="0" fillId="0" borderId="0" xfId="0" applyAlignment="1">
      <alignment vertical="center"/>
    </xf>
    <xf numFmtId="0" fontId="14" fillId="0" borderId="0" xfId="3" applyFont="1"/>
    <xf numFmtId="0" fontId="1" fillId="0" borderId="0" xfId="3" applyFont="1"/>
    <xf numFmtId="0" fontId="1" fillId="0" borderId="0" xfId="3"/>
    <xf numFmtId="0" fontId="5" fillId="0" borderId="0" xfId="3" applyFont="1" applyAlignment="1">
      <alignment vertical="center"/>
    </xf>
    <xf numFmtId="0" fontId="5" fillId="0" borderId="8" xfId="3" applyFont="1" applyBorder="1" applyAlignment="1">
      <alignment horizontal="right" vertical="center"/>
    </xf>
    <xf numFmtId="0" fontId="5" fillId="0" borderId="18" xfId="3" applyFont="1" applyBorder="1" applyAlignment="1">
      <alignment horizontal="distributed" vertical="center" wrapText="1" justifyLastLine="1"/>
    </xf>
    <xf numFmtId="0" fontId="5" fillId="0" borderId="15" xfId="3" applyFont="1" applyBorder="1" applyAlignment="1">
      <alignment horizontal="distributed" vertical="center" wrapText="1" justifyLastLine="1"/>
    </xf>
    <xf numFmtId="0" fontId="15" fillId="0" borderId="0" xfId="3" applyFont="1" applyBorder="1" applyAlignment="1"/>
    <xf numFmtId="0" fontId="19" fillId="0" borderId="0" xfId="3" applyFont="1" applyBorder="1" applyAlignment="1">
      <alignment horizontal="distributed" vertical="center" justifyLastLine="1"/>
    </xf>
    <xf numFmtId="49" fontId="19" fillId="0" borderId="4" xfId="3" applyNumberFormat="1" applyFont="1" applyFill="1" applyBorder="1" applyAlignment="1">
      <alignment horizontal="right" vertical="center" indent="2"/>
    </xf>
    <xf numFmtId="0" fontId="20" fillId="0" borderId="0" xfId="3" applyFont="1" applyBorder="1" applyAlignment="1"/>
    <xf numFmtId="0" fontId="21" fillId="0" borderId="0" xfId="3" applyFont="1"/>
    <xf numFmtId="0" fontId="5" fillId="0" borderId="0" xfId="3" applyFont="1" applyBorder="1" applyAlignment="1">
      <alignment horizontal="distributed" vertical="center" justifyLastLine="1"/>
    </xf>
    <xf numFmtId="49" fontId="5" fillId="0" borderId="6" xfId="3" applyNumberFormat="1" applyFont="1" applyBorder="1" applyAlignment="1">
      <alignment horizontal="right" vertical="center" indent="2"/>
    </xf>
    <xf numFmtId="0" fontId="5" fillId="0" borderId="13" xfId="3" applyFont="1" applyBorder="1" applyAlignment="1">
      <alignment horizontal="distributed" vertical="center" justifyLastLine="1"/>
    </xf>
    <xf numFmtId="49" fontId="5" fillId="0" borderId="27" xfId="3" applyNumberFormat="1" applyFont="1" applyBorder="1" applyAlignment="1">
      <alignment horizontal="right" vertical="center" indent="2"/>
    </xf>
    <xf numFmtId="0" fontId="5" fillId="0" borderId="11" xfId="3" applyFont="1" applyBorder="1" applyAlignment="1">
      <alignment vertical="center"/>
    </xf>
    <xf numFmtId="0" fontId="5" fillId="0" borderId="0" xfId="3" applyFont="1" applyBorder="1"/>
    <xf numFmtId="0" fontId="1" fillId="0" borderId="0" xfId="3" applyFont="1" applyBorder="1"/>
    <xf numFmtId="0" fontId="3" fillId="0" borderId="0" xfId="3" applyFont="1" applyAlignment="1"/>
    <xf numFmtId="0" fontId="1" fillId="0" borderId="0" xfId="0" applyFont="1" applyAlignment="1"/>
    <xf numFmtId="0" fontId="2" fillId="0" borderId="0" xfId="0" applyFont="1" applyAlignment="1"/>
    <xf numFmtId="0" fontId="2" fillId="0" borderId="0" xfId="0" applyFont="1" applyAlignment="1">
      <alignment horizontal="distributed" justifyLastLine="1"/>
    </xf>
    <xf numFmtId="0" fontId="1" fillId="0" borderId="0" xfId="0" applyFont="1" applyAlignment="1">
      <alignment horizontal="distributed" justifyLastLine="1"/>
    </xf>
    <xf numFmtId="0" fontId="22" fillId="0" borderId="0" xfId="0" applyFont="1" applyAlignment="1"/>
    <xf numFmtId="0" fontId="22" fillId="0" borderId="0" xfId="0" applyFont="1" applyAlignment="1">
      <alignment horizontal="distributed" justifyLastLine="1"/>
    </xf>
    <xf numFmtId="0" fontId="15" fillId="0" borderId="0" xfId="0" applyFont="1" applyAlignment="1"/>
    <xf numFmtId="0" fontId="7" fillId="0" borderId="0" xfId="0" applyFont="1" applyAlignment="1">
      <alignment horizontal="left"/>
    </xf>
    <xf numFmtId="0" fontId="5" fillId="0" borderId="8" xfId="0" applyFont="1" applyBorder="1" applyAlignment="1">
      <alignment horizontal="right"/>
    </xf>
    <xf numFmtId="0" fontId="5" fillId="0" borderId="0" xfId="0" applyFont="1" applyAlignment="1">
      <alignment horizontal="left"/>
    </xf>
    <xf numFmtId="0" fontId="3" fillId="0" borderId="11" xfId="0" applyFont="1" applyBorder="1" applyAlignment="1"/>
    <xf numFmtId="0" fontId="3" fillId="0" borderId="0" xfId="0" applyFont="1" applyBorder="1" applyAlignment="1">
      <alignment horizontal="center" vertical="center"/>
    </xf>
    <xf numFmtId="0" fontId="3" fillId="0" borderId="21" xfId="0" applyFont="1" applyBorder="1" applyAlignment="1">
      <alignment horizontal="center" vertical="center"/>
    </xf>
    <xf numFmtId="0" fontId="3" fillId="0" borderId="0" xfId="0" applyFont="1" applyAlignment="1">
      <alignment horizontal="center"/>
    </xf>
    <xf numFmtId="0" fontId="3" fillId="0" borderId="13" xfId="0" applyFont="1" applyBorder="1" applyAlignment="1">
      <alignment horizontal="center" vertical="center"/>
    </xf>
    <xf numFmtId="0" fontId="3" fillId="0" borderId="0" xfId="0" applyFont="1" applyAlignment="1">
      <alignment horizontal="center" vertical="center"/>
    </xf>
    <xf numFmtId="0" fontId="5" fillId="0" borderId="3"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center" vertical="center" wrapText="1"/>
    </xf>
    <xf numFmtId="0" fontId="5" fillId="0" borderId="0" xfId="0" applyFont="1" applyBorder="1" applyAlignment="1">
      <alignment horizontal="distributed" vertical="center" justifyLastLine="1"/>
    </xf>
    <xf numFmtId="0" fontId="5" fillId="0" borderId="0" xfId="0" applyFont="1" applyAlignment="1">
      <alignment horizontal="center" vertical="center"/>
    </xf>
    <xf numFmtId="58" fontId="5" fillId="0" borderId="0" xfId="0" applyNumberFormat="1" applyFont="1" applyBorder="1" applyAlignment="1">
      <alignment horizontal="distributed" vertical="center" justifyLastLine="1"/>
    </xf>
    <xf numFmtId="38" fontId="5" fillId="0" borderId="0" xfId="2" applyFont="1" applyBorder="1" applyAlignment="1">
      <alignment horizontal="right" vertical="center" justifyLastLine="1"/>
    </xf>
    <xf numFmtId="41" fontId="5" fillId="0" borderId="0" xfId="0" applyNumberFormat="1" applyFont="1" applyBorder="1" applyAlignment="1">
      <alignment horizontal="center" vertical="center"/>
    </xf>
    <xf numFmtId="41" fontId="5" fillId="0" borderId="0" xfId="0" applyNumberFormat="1" applyFont="1" applyBorder="1" applyAlignment="1">
      <alignment horizontal="center"/>
    </xf>
    <xf numFmtId="0" fontId="5" fillId="0" borderId="0" xfId="0" applyFont="1" applyBorder="1" applyAlignment="1">
      <alignment horizontal="center"/>
    </xf>
    <xf numFmtId="178" fontId="5" fillId="0" borderId="0" xfId="0" applyNumberFormat="1" applyFont="1" applyBorder="1" applyAlignment="1">
      <alignment horizontal="center"/>
    </xf>
    <xf numFmtId="41" fontId="5" fillId="0" borderId="8" xfId="0" applyNumberFormat="1" applyFont="1" applyBorder="1" applyAlignment="1">
      <alignment horizontal="center"/>
    </xf>
    <xf numFmtId="58" fontId="5" fillId="0" borderId="11" xfId="0" applyNumberFormat="1" applyFont="1" applyBorder="1" applyAlignment="1">
      <alignment vertical="center"/>
    </xf>
    <xf numFmtId="0" fontId="5" fillId="0" borderId="11" xfId="0" applyFont="1" applyBorder="1" applyAlignment="1"/>
    <xf numFmtId="0" fontId="15" fillId="0" borderId="0" xfId="0" applyFont="1" applyBorder="1" applyAlignment="1"/>
    <xf numFmtId="0" fontId="1" fillId="0" borderId="0" xfId="0" applyFont="1" applyBorder="1" applyAlignment="1"/>
    <xf numFmtId="0" fontId="22" fillId="0" borderId="0" xfId="0" applyFont="1" applyAlignment="1">
      <alignment horizontal="distributed"/>
    </xf>
    <xf numFmtId="0" fontId="0" fillId="0" borderId="0" xfId="0" applyFont="1" applyAlignment="1"/>
    <xf numFmtId="0" fontId="3" fillId="0" borderId="0" xfId="0" applyFont="1" applyAlignment="1">
      <alignment vertical="top" wrapText="1"/>
    </xf>
    <xf numFmtId="0" fontId="0" fillId="0" borderId="0" xfId="0" applyFont="1" applyAlignment="1">
      <alignment vertical="top"/>
    </xf>
    <xf numFmtId="0" fontId="3" fillId="0" borderId="0" xfId="0" applyFont="1" applyAlignment="1">
      <alignment vertical="top"/>
    </xf>
    <xf numFmtId="0" fontId="5" fillId="0" borderId="8" xfId="0" applyFont="1" applyBorder="1" applyAlignment="1">
      <alignment vertical="center"/>
    </xf>
    <xf numFmtId="0" fontId="5" fillId="0" borderId="8" xfId="0" applyFont="1" applyBorder="1" applyAlignment="1">
      <alignment horizontal="right" vertical="center"/>
    </xf>
    <xf numFmtId="0" fontId="5" fillId="0" borderId="8" xfId="0" applyFont="1" applyBorder="1" applyAlignment="1">
      <alignment horizontal="left"/>
    </xf>
    <xf numFmtId="0" fontId="7" fillId="0" borderId="17" xfId="0" applyFont="1" applyBorder="1" applyAlignment="1">
      <alignment vertical="center"/>
    </xf>
    <xf numFmtId="0" fontId="6" fillId="0" borderId="12" xfId="0" applyFont="1" applyBorder="1" applyAlignment="1">
      <alignment horizontal="center" vertical="center"/>
    </xf>
    <xf numFmtId="0" fontId="3" fillId="0" borderId="0" xfId="0" applyFont="1" applyBorder="1" applyAlignment="1">
      <alignment horizontal="distributed" vertical="center" indent="1"/>
    </xf>
    <xf numFmtId="0" fontId="5" fillId="0" borderId="28" xfId="0" applyFont="1" applyBorder="1" applyAlignment="1">
      <alignment horizontal="center" vertical="center" shrinkToFit="1"/>
    </xf>
    <xf numFmtId="0" fontId="6" fillId="0" borderId="28" xfId="0" applyFont="1" applyBorder="1" applyAlignment="1">
      <alignment horizontal="distributed" vertical="center" justifyLastLine="1"/>
    </xf>
    <xf numFmtId="0" fontId="4" fillId="0" borderId="10" xfId="0" applyFont="1" applyBorder="1" applyAlignment="1">
      <alignment horizontal="distributed" vertical="center"/>
    </xf>
    <xf numFmtId="0" fontId="4" fillId="0" borderId="10" xfId="0" applyFont="1" applyBorder="1" applyAlignment="1">
      <alignment horizontal="distributed" vertical="center" justifyLastLine="1"/>
    </xf>
    <xf numFmtId="0" fontId="5" fillId="0" borderId="5" xfId="0" applyFont="1" applyBorder="1" applyAlignment="1">
      <alignment horizontal="center" vertical="center"/>
    </xf>
    <xf numFmtId="0" fontId="5" fillId="0" borderId="20" xfId="0" applyFont="1" applyBorder="1" applyAlignment="1">
      <alignment horizontal="center" vertical="center" shrinkToFit="1"/>
    </xf>
    <xf numFmtId="0" fontId="6" fillId="0" borderId="20" xfId="0" applyFont="1" applyBorder="1" applyAlignment="1">
      <alignment horizontal="distributed" vertical="center" justifyLastLine="1"/>
    </xf>
    <xf numFmtId="0" fontId="4" fillId="0" borderId="14" xfId="0" applyFont="1" applyBorder="1" applyAlignment="1">
      <alignment horizontal="distributed" vertical="center" justifyLastLine="1"/>
    </xf>
    <xf numFmtId="0" fontId="5" fillId="0" borderId="10" xfId="0" applyFont="1" applyBorder="1" applyAlignment="1">
      <alignment horizontal="center" vertical="center"/>
    </xf>
    <xf numFmtId="0" fontId="5" fillId="0" borderId="6" xfId="0" applyFont="1" applyBorder="1" applyAlignment="1">
      <alignment horizontal="distributed" vertical="center" justifyLastLine="1"/>
    </xf>
    <xf numFmtId="0" fontId="5" fillId="0" borderId="0" xfId="0" applyFont="1" applyBorder="1" applyAlignment="1">
      <alignment horizontal="distributed" vertical="center" wrapText="1" justifyLastLine="1"/>
    </xf>
    <xf numFmtId="0" fontId="25" fillId="0" borderId="0" xfId="0" applyFont="1" applyBorder="1" applyAlignment="1">
      <alignment horizontal="distributed" vertical="center" justifyLastLine="1"/>
    </xf>
    <xf numFmtId="41" fontId="5" fillId="0" borderId="6" xfId="0" applyNumberFormat="1" applyFont="1" applyBorder="1" applyAlignment="1">
      <alignment horizontal="center" vertical="center" justifyLastLine="1"/>
    </xf>
    <xf numFmtId="41" fontId="5" fillId="0" borderId="0" xfId="0" applyNumberFormat="1" applyFont="1" applyBorder="1" applyAlignment="1">
      <alignment horizontal="center" vertical="center" wrapText="1" justifyLastLine="1"/>
    </xf>
    <xf numFmtId="178" fontId="5" fillId="0" borderId="0" xfId="0" applyNumberFormat="1" applyFont="1" applyBorder="1" applyAlignment="1">
      <alignment horizontal="center" vertical="center" justifyLastLine="1"/>
    </xf>
    <xf numFmtId="179" fontId="5" fillId="0" borderId="0" xfId="0" applyNumberFormat="1" applyFont="1" applyBorder="1" applyAlignment="1">
      <alignment horizontal="center" vertical="center" justifyLastLine="1"/>
    </xf>
    <xf numFmtId="41" fontId="5" fillId="0" borderId="0" xfId="0" applyNumberFormat="1" applyFont="1" applyBorder="1" applyAlignment="1">
      <alignment horizontal="center" vertical="center" justifyLastLine="1"/>
    </xf>
    <xf numFmtId="43" fontId="5" fillId="0" borderId="0" xfId="0" applyNumberFormat="1" applyFont="1" applyBorder="1" applyAlignment="1">
      <alignment horizontal="center" vertical="center" wrapText="1" justifyLastLine="1"/>
    </xf>
    <xf numFmtId="0" fontId="5" fillId="0" borderId="0" xfId="0" applyFont="1" applyFill="1" applyAlignment="1">
      <alignment horizontal="center" vertical="center"/>
    </xf>
    <xf numFmtId="0" fontId="5" fillId="0" borderId="29" xfId="0" applyFont="1" applyBorder="1" applyAlignment="1">
      <alignment horizontal="center" vertical="center"/>
    </xf>
    <xf numFmtId="0" fontId="26" fillId="0" borderId="27" xfId="0" applyFont="1" applyBorder="1" applyAlignment="1">
      <alignment horizontal="right" vertical="center"/>
    </xf>
    <xf numFmtId="0" fontId="26" fillId="0" borderId="8" xfId="0" applyFont="1" applyBorder="1" applyAlignment="1">
      <alignment horizontal="right" vertical="center"/>
    </xf>
    <xf numFmtId="3" fontId="26" fillId="0" borderId="8" xfId="0" applyNumberFormat="1" applyFont="1" applyBorder="1" applyAlignment="1">
      <alignment horizontal="right" vertical="center"/>
    </xf>
    <xf numFmtId="180" fontId="26" fillId="0" borderId="8" xfId="0" applyNumberFormat="1" applyFont="1" applyBorder="1" applyAlignment="1">
      <alignment horizontal="right" vertical="center"/>
    </xf>
    <xf numFmtId="0" fontId="26" fillId="0" borderId="8" xfId="0" applyFont="1" applyFill="1" applyBorder="1" applyAlignment="1">
      <alignment horizontal="right" vertical="center"/>
    </xf>
    <xf numFmtId="0" fontId="26" fillId="0" borderId="8" xfId="0" applyFont="1" applyBorder="1" applyAlignment="1"/>
    <xf numFmtId="0" fontId="26" fillId="0" borderId="0" xfId="0" applyFont="1" applyAlignment="1"/>
    <xf numFmtId="0" fontId="26" fillId="0" borderId="11" xfId="0" applyFont="1" applyBorder="1" applyAlignment="1"/>
    <xf numFmtId="0" fontId="26" fillId="0" borderId="11" xfId="0" applyFont="1" applyBorder="1" applyAlignment="1">
      <alignment horizontal="right" vertical="center"/>
    </xf>
    <xf numFmtId="3" fontId="26" fillId="0" borderId="11" xfId="0" applyNumberFormat="1" applyFont="1" applyBorder="1" applyAlignment="1">
      <alignment horizontal="right" vertical="center"/>
    </xf>
    <xf numFmtId="180" fontId="26" fillId="0" borderId="11" xfId="0" applyNumberFormat="1" applyFont="1" applyBorder="1" applyAlignment="1">
      <alignment horizontal="right" vertical="center"/>
    </xf>
    <xf numFmtId="0" fontId="26" fillId="0" borderId="11" xfId="0" applyFont="1" applyFill="1" applyBorder="1" applyAlignment="1">
      <alignment horizontal="right" vertical="center"/>
    </xf>
    <xf numFmtId="0" fontId="26" fillId="0" borderId="0" xfId="0" applyFont="1" applyFill="1" applyBorder="1" applyAlignment="1">
      <alignment horizontal="center" vertical="center"/>
    </xf>
    <xf numFmtId="0" fontId="26" fillId="0" borderId="0" xfId="0" applyFont="1" applyBorder="1" applyAlignment="1"/>
    <xf numFmtId="0" fontId="14" fillId="0" borderId="0" xfId="3" applyFont="1" applyFill="1" applyAlignment="1"/>
    <xf numFmtId="0" fontId="2" fillId="0" borderId="0" xfId="3" applyFont="1" applyFill="1" applyAlignment="1"/>
    <xf numFmtId="0" fontId="1" fillId="0" borderId="0" xfId="3" applyFont="1" applyFill="1"/>
    <xf numFmtId="0" fontId="2" fillId="0" borderId="0" xfId="3" applyFont="1" applyFill="1" applyAlignment="1">
      <alignment horizontal="center"/>
    </xf>
    <xf numFmtId="0" fontId="1" fillId="0" borderId="0" xfId="3" applyFont="1" applyFill="1" applyAlignment="1"/>
    <xf numFmtId="56" fontId="22" fillId="0" borderId="0" xfId="3" applyNumberFormat="1" applyFont="1" applyFill="1" applyAlignment="1"/>
    <xf numFmtId="0" fontId="22" fillId="0" borderId="0" xfId="3" applyFont="1" applyFill="1" applyAlignment="1"/>
    <xf numFmtId="0" fontId="22" fillId="0" borderId="0" xfId="3" applyFont="1" applyFill="1" applyAlignment="1">
      <alignment horizontal="distributed" justifyLastLine="1"/>
    </xf>
    <xf numFmtId="0" fontId="5" fillId="0" borderId="0" xfId="3" applyFont="1" applyFill="1" applyAlignment="1">
      <alignment vertical="center"/>
    </xf>
    <xf numFmtId="0" fontId="5" fillId="0" borderId="0" xfId="3" applyFont="1" applyFill="1" applyAlignment="1">
      <alignment horizontal="right" vertical="center"/>
    </xf>
    <xf numFmtId="0" fontId="3" fillId="0" borderId="12" xfId="3" applyFont="1" applyFill="1" applyBorder="1" applyAlignment="1">
      <alignment horizontal="center" vertical="center" shrinkToFit="1"/>
    </xf>
    <xf numFmtId="0" fontId="3" fillId="0" borderId="0" xfId="3" applyFont="1" applyFill="1" applyBorder="1" applyAlignment="1">
      <alignment horizontal="center" vertical="center"/>
    </xf>
    <xf numFmtId="0" fontId="3" fillId="0" borderId="19" xfId="3" applyFont="1" applyFill="1" applyBorder="1" applyAlignment="1">
      <alignment horizontal="center" vertical="center" shrinkToFit="1"/>
    </xf>
    <xf numFmtId="0" fontId="3" fillId="0" borderId="0" xfId="3" applyFont="1" applyFill="1" applyAlignment="1"/>
    <xf numFmtId="0" fontId="3" fillId="0" borderId="0" xfId="3" applyFont="1" applyFill="1"/>
    <xf numFmtId="0" fontId="3" fillId="0" borderId="5" xfId="3" applyFont="1" applyFill="1" applyBorder="1" applyAlignment="1">
      <alignment horizontal="center" vertical="center" shrinkToFit="1"/>
    </xf>
    <xf numFmtId="0" fontId="7" fillId="0" borderId="28" xfId="3" applyFont="1" applyFill="1" applyBorder="1" applyAlignment="1">
      <alignment horizontal="center" vertical="center" shrinkToFit="1"/>
    </xf>
    <xf numFmtId="0" fontId="7" fillId="0" borderId="10" xfId="3" applyFont="1" applyFill="1" applyBorder="1" applyAlignment="1">
      <alignment horizontal="center" vertical="center" shrinkToFit="1"/>
    </xf>
    <xf numFmtId="0" fontId="3" fillId="0" borderId="0" xfId="3" applyFont="1" applyFill="1" applyBorder="1" applyAlignment="1">
      <alignment horizontal="distributed" vertical="center"/>
    </xf>
    <xf numFmtId="0" fontId="3" fillId="0" borderId="7" xfId="3" applyFont="1" applyFill="1" applyBorder="1" applyAlignment="1">
      <alignment horizontal="distributed" vertical="center" justifyLastLine="1" shrinkToFit="1"/>
    </xf>
    <xf numFmtId="0" fontId="3" fillId="0" borderId="14" xfId="3" applyFont="1" applyFill="1" applyBorder="1" applyAlignment="1">
      <alignment horizontal="center" vertical="top" shrinkToFit="1"/>
    </xf>
    <xf numFmtId="0" fontId="7" fillId="0" borderId="20" xfId="3" applyFont="1" applyFill="1" applyBorder="1" applyAlignment="1">
      <alignment horizontal="center" vertical="top" shrinkToFit="1"/>
    </xf>
    <xf numFmtId="0" fontId="7" fillId="0" borderId="14" xfId="3" applyFont="1" applyFill="1" applyBorder="1" applyAlignment="1">
      <alignment horizontal="center" vertical="top" shrinkToFit="1"/>
    </xf>
    <xf numFmtId="0" fontId="3" fillId="0" borderId="0" xfId="3" applyFont="1" applyFill="1" applyBorder="1" applyAlignment="1">
      <alignment horizontal="distributed" vertical="top"/>
    </xf>
    <xf numFmtId="0" fontId="3" fillId="0" borderId="20" xfId="3" applyFont="1" applyFill="1" applyBorder="1" applyAlignment="1">
      <alignment horizontal="center" vertical="top" shrinkToFit="1"/>
    </xf>
    <xf numFmtId="0" fontId="3" fillId="0" borderId="0" xfId="3" applyFont="1" applyFill="1" applyAlignment="1">
      <alignment vertical="top"/>
    </xf>
    <xf numFmtId="0" fontId="3" fillId="0" borderId="0" xfId="3" applyFont="1" applyFill="1" applyBorder="1" applyAlignment="1">
      <alignment horizontal="center" vertical="center" shrinkToFit="1"/>
    </xf>
    <xf numFmtId="0" fontId="3" fillId="0" borderId="6" xfId="3" applyFont="1" applyFill="1" applyBorder="1" applyAlignment="1">
      <alignment horizontal="center" vertical="center" shrinkToFit="1"/>
    </xf>
    <xf numFmtId="0" fontId="3" fillId="0" borderId="0" xfId="3" applyFont="1" applyFill="1" applyBorder="1" applyAlignment="1">
      <alignment horizontal="distributed" vertical="center" shrinkToFit="1"/>
    </xf>
    <xf numFmtId="178" fontId="3" fillId="0" borderId="6" xfId="3" applyNumberFormat="1" applyFont="1" applyFill="1" applyBorder="1" applyAlignment="1">
      <alignment vertical="center"/>
    </xf>
    <xf numFmtId="178" fontId="3" fillId="0" borderId="0" xfId="3" applyNumberFormat="1" applyFont="1" applyFill="1" applyBorder="1" applyAlignment="1">
      <alignment vertical="center"/>
    </xf>
    <xf numFmtId="178" fontId="3" fillId="0" borderId="0" xfId="3" applyNumberFormat="1" applyFont="1" applyFill="1" applyBorder="1" applyAlignment="1">
      <alignment horizontal="right" vertical="center"/>
    </xf>
    <xf numFmtId="178" fontId="3" fillId="0" borderId="5" xfId="3" applyNumberFormat="1" applyFont="1" applyFill="1" applyBorder="1" applyAlignment="1">
      <alignment vertical="center"/>
    </xf>
    <xf numFmtId="0" fontId="3" fillId="0" borderId="0" xfId="3" applyFont="1" applyFill="1" applyBorder="1" applyAlignment="1">
      <alignment horizontal="left" vertical="center"/>
    </xf>
    <xf numFmtId="178" fontId="3" fillId="0" borderId="5" xfId="3" applyNumberFormat="1" applyFont="1" applyFill="1" applyBorder="1" applyAlignment="1">
      <alignment horizontal="right" vertical="center"/>
    </xf>
    <xf numFmtId="0" fontId="27" fillId="0" borderId="0" xfId="3" applyFont="1" applyFill="1" applyAlignment="1"/>
    <xf numFmtId="0" fontId="27" fillId="0" borderId="0" xfId="3" applyFont="1" applyFill="1"/>
    <xf numFmtId="0" fontId="28" fillId="0" borderId="0" xfId="3" applyFont="1" applyFill="1" applyBorder="1" applyAlignment="1">
      <alignment horizontal="distributed" vertical="center"/>
    </xf>
    <xf numFmtId="178" fontId="28" fillId="0" borderId="6" xfId="3" applyNumberFormat="1" applyFont="1" applyFill="1" applyBorder="1" applyAlignment="1">
      <alignment vertical="center"/>
    </xf>
    <xf numFmtId="178" fontId="28" fillId="0" borderId="0" xfId="3" applyNumberFormat="1" applyFont="1" applyFill="1" applyBorder="1" applyAlignment="1">
      <alignment vertical="center"/>
    </xf>
    <xf numFmtId="178" fontId="28" fillId="2" borderId="0" xfId="3" applyNumberFormat="1" applyFont="1" applyFill="1" applyBorder="1" applyAlignment="1">
      <alignment vertical="center"/>
    </xf>
    <xf numFmtId="178" fontId="28" fillId="0" borderId="0" xfId="3" applyNumberFormat="1" applyFont="1" applyFill="1" applyBorder="1" applyAlignment="1">
      <alignment horizontal="right" vertical="center"/>
    </xf>
    <xf numFmtId="178" fontId="28" fillId="0" borderId="5" xfId="3" applyNumberFormat="1" applyFont="1" applyFill="1" applyBorder="1" applyAlignment="1">
      <alignment vertical="center"/>
    </xf>
    <xf numFmtId="0" fontId="28" fillId="0" borderId="0" xfId="3" applyFont="1" applyFill="1" applyBorder="1" applyAlignment="1">
      <alignment horizontal="left" vertical="center"/>
    </xf>
    <xf numFmtId="178" fontId="28" fillId="0" borderId="5" xfId="3" applyNumberFormat="1" applyFont="1" applyFill="1" applyBorder="1" applyAlignment="1">
      <alignment horizontal="right" vertical="center"/>
    </xf>
    <xf numFmtId="0" fontId="3" fillId="0" borderId="0" xfId="3" applyFont="1" applyFill="1" applyBorder="1" applyProtection="1"/>
    <xf numFmtId="178" fontId="3" fillId="0" borderId="6" xfId="3" applyNumberFormat="1" applyFont="1" applyFill="1" applyBorder="1" applyAlignment="1">
      <alignment horizontal="right" vertical="center"/>
    </xf>
    <xf numFmtId="0" fontId="3" fillId="0" borderId="0" xfId="3" applyFont="1" applyFill="1" applyBorder="1" applyAlignment="1" applyProtection="1">
      <alignment horizontal="center" vertical="center"/>
    </xf>
    <xf numFmtId="178" fontId="3" fillId="2" borderId="0" xfId="3" applyNumberFormat="1" applyFont="1" applyFill="1" applyBorder="1" applyAlignment="1">
      <alignment horizontal="right" vertical="center"/>
    </xf>
    <xf numFmtId="178" fontId="3" fillId="3" borderId="0" xfId="3" applyNumberFormat="1" applyFont="1" applyFill="1" applyBorder="1" applyAlignment="1">
      <alignment horizontal="right" vertical="center"/>
    </xf>
    <xf numFmtId="0" fontId="1" fillId="4" borderId="8" xfId="3" applyFont="1" applyFill="1" applyBorder="1"/>
    <xf numFmtId="0" fontId="5" fillId="4" borderId="8" xfId="3" applyFont="1" applyFill="1" applyBorder="1" applyAlignment="1">
      <alignment horizontal="distributed" vertical="center"/>
    </xf>
    <xf numFmtId="180" fontId="5" fillId="0" borderId="27" xfId="3" applyNumberFormat="1" applyFont="1" applyFill="1" applyBorder="1" applyAlignment="1">
      <alignment horizontal="right" vertical="center"/>
    </xf>
    <xf numFmtId="180" fontId="5" fillId="0" borderId="8" xfId="3" applyNumberFormat="1" applyFont="1" applyFill="1" applyBorder="1" applyAlignment="1">
      <alignment horizontal="right" vertical="center"/>
    </xf>
    <xf numFmtId="181" fontId="5" fillId="0" borderId="8" xfId="3" applyNumberFormat="1" applyFont="1" applyFill="1" applyBorder="1" applyAlignment="1">
      <alignment horizontal="right" vertical="center"/>
    </xf>
    <xf numFmtId="0" fontId="5" fillId="4" borderId="8" xfId="3" applyFont="1" applyFill="1" applyBorder="1" applyAlignment="1">
      <alignment horizontal="right" vertical="center"/>
    </xf>
    <xf numFmtId="181" fontId="5" fillId="0" borderId="29" xfId="3" applyNumberFormat="1" applyFont="1" applyFill="1" applyBorder="1" applyAlignment="1">
      <alignment horizontal="right" vertical="center"/>
    </xf>
    <xf numFmtId="0" fontId="5" fillId="4" borderId="8" xfId="3" applyFont="1" applyFill="1" applyBorder="1" applyAlignment="1">
      <alignment horizontal="left" vertical="center"/>
    </xf>
    <xf numFmtId="0" fontId="5" fillId="4" borderId="8" xfId="3" applyFont="1" applyFill="1" applyBorder="1" applyAlignment="1">
      <alignment horizontal="center" vertical="center"/>
    </xf>
    <xf numFmtId="0" fontId="5" fillId="4" borderId="0" xfId="3" applyFont="1" applyFill="1" applyAlignment="1"/>
    <xf numFmtId="0" fontId="5" fillId="4" borderId="0" xfId="3" applyFont="1" applyFill="1"/>
    <xf numFmtId="0" fontId="5" fillId="0" borderId="0" xfId="3" applyFont="1" applyFill="1" applyBorder="1" applyAlignment="1"/>
    <xf numFmtId="0" fontId="5" fillId="0" borderId="0" xfId="3" applyFont="1" applyFill="1" applyBorder="1" applyAlignment="1">
      <alignment vertical="center"/>
    </xf>
    <xf numFmtId="0" fontId="5" fillId="0" borderId="0" xfId="3" applyFont="1" applyFill="1"/>
    <xf numFmtId="180" fontId="5" fillId="0" borderId="11" xfId="3" applyNumberFormat="1" applyFont="1" applyFill="1" applyBorder="1"/>
    <xf numFmtId="0" fontId="5" fillId="0" borderId="0" xfId="3" applyFont="1" applyFill="1" applyAlignment="1"/>
    <xf numFmtId="182" fontId="15" fillId="0" borderId="0" xfId="3" applyNumberFormat="1" applyFont="1" applyFill="1"/>
    <xf numFmtId="0" fontId="1" fillId="0" borderId="0" xfId="3" applyFill="1"/>
    <xf numFmtId="180" fontId="30" fillId="0" borderId="0" xfId="3" applyNumberFormat="1" applyFont="1" applyFill="1" applyBorder="1" applyAlignment="1">
      <alignment horizontal="right" vertical="center"/>
    </xf>
    <xf numFmtId="181" fontId="30" fillId="0" borderId="0" xfId="3" applyNumberFormat="1" applyFont="1" applyFill="1" applyBorder="1" applyAlignment="1">
      <alignment horizontal="right" vertical="center"/>
    </xf>
    <xf numFmtId="0" fontId="1" fillId="0" borderId="0" xfId="3" applyFill="1" applyAlignment="1"/>
    <xf numFmtId="0" fontId="15" fillId="0" borderId="0" xfId="3" applyFont="1" applyFill="1" applyAlignment="1"/>
    <xf numFmtId="0" fontId="5" fillId="0" borderId="0" xfId="3" applyFont="1" applyFill="1" applyAlignment="1">
      <alignment horizontal="right"/>
    </xf>
    <xf numFmtId="0" fontId="3" fillId="0" borderId="0" xfId="3" applyFont="1" applyFill="1" applyAlignment="1">
      <alignment horizontal="center" vertical="center"/>
    </xf>
    <xf numFmtId="0" fontId="3" fillId="0" borderId="10" xfId="3" applyFont="1" applyFill="1" applyBorder="1" applyAlignment="1">
      <alignment horizontal="center" vertical="center"/>
    </xf>
    <xf numFmtId="0" fontId="3" fillId="0" borderId="28" xfId="3" applyFont="1" applyFill="1" applyBorder="1" applyAlignment="1">
      <alignment horizontal="center" vertical="center"/>
    </xf>
    <xf numFmtId="0" fontId="3" fillId="0" borderId="20" xfId="3" applyFont="1" applyFill="1" applyBorder="1" applyAlignment="1">
      <alignment horizontal="center" vertical="center"/>
    </xf>
    <xf numFmtId="0" fontId="3" fillId="0" borderId="14" xfId="3" applyFont="1" applyFill="1" applyBorder="1" applyAlignment="1">
      <alignment horizontal="center" vertical="center"/>
    </xf>
    <xf numFmtId="0" fontId="3" fillId="0" borderId="5" xfId="3" applyFont="1" applyFill="1" applyBorder="1" applyAlignment="1">
      <alignment horizontal="center" vertical="center"/>
    </xf>
    <xf numFmtId="0" fontId="3" fillId="0" borderId="5" xfId="3" applyFont="1" applyFill="1" applyBorder="1" applyAlignment="1">
      <alignment vertical="center" wrapText="1"/>
    </xf>
    <xf numFmtId="0" fontId="27" fillId="0" borderId="6" xfId="3" applyFont="1" applyFill="1" applyBorder="1" applyAlignment="1">
      <alignment horizontal="right" vertical="center"/>
    </xf>
    <xf numFmtId="0" fontId="27" fillId="0" borderId="0" xfId="3" applyFont="1" applyFill="1" applyBorder="1" applyAlignment="1">
      <alignment horizontal="right" vertical="center"/>
    </xf>
    <xf numFmtId="0" fontId="27" fillId="0" borderId="0" xfId="3" applyFont="1" applyFill="1" applyBorder="1" applyAlignment="1">
      <alignment vertical="center"/>
    </xf>
    <xf numFmtId="0" fontId="27" fillId="0" borderId="5" xfId="3" applyFont="1" applyFill="1" applyBorder="1" applyAlignment="1">
      <alignment horizontal="right" vertical="center"/>
    </xf>
    <xf numFmtId="0" fontId="27" fillId="0" borderId="0" xfId="3" applyFont="1" applyFill="1" applyAlignment="1">
      <alignment vertical="center"/>
    </xf>
    <xf numFmtId="180" fontId="3" fillId="0" borderId="6" xfId="4" applyNumberFormat="1" applyFont="1" applyFill="1" applyBorder="1" applyAlignment="1">
      <alignment horizontal="right" vertical="center"/>
    </xf>
    <xf numFmtId="180" fontId="3" fillId="0" borderId="0" xfId="4" applyNumberFormat="1" applyFont="1" applyFill="1" applyBorder="1" applyAlignment="1">
      <alignment horizontal="right" vertical="center"/>
    </xf>
    <xf numFmtId="40" fontId="3" fillId="0" borderId="0" xfId="4" applyNumberFormat="1" applyFont="1" applyFill="1" applyBorder="1" applyAlignment="1">
      <alignment vertical="center"/>
    </xf>
    <xf numFmtId="41" fontId="3" fillId="0" borderId="0" xfId="3" applyNumberFormat="1" applyFont="1" applyFill="1" applyBorder="1" applyAlignment="1">
      <alignment horizontal="right" vertical="center"/>
    </xf>
    <xf numFmtId="180" fontId="3" fillId="0" borderId="5" xfId="4" applyNumberFormat="1" applyFont="1" applyFill="1" applyBorder="1" applyAlignment="1">
      <alignment horizontal="right" vertical="center"/>
    </xf>
    <xf numFmtId="0" fontId="3" fillId="0" borderId="0" xfId="3" applyFont="1" applyFill="1" applyAlignment="1">
      <alignment vertical="center"/>
    </xf>
    <xf numFmtId="0" fontId="3" fillId="0" borderId="0" xfId="3" applyFont="1" applyFill="1" applyBorder="1" applyAlignment="1">
      <alignment vertical="center"/>
    </xf>
    <xf numFmtId="0" fontId="28" fillId="0" borderId="0" xfId="3" applyFont="1" applyFill="1" applyBorder="1" applyAlignment="1">
      <alignment vertical="center"/>
    </xf>
    <xf numFmtId="180" fontId="28" fillId="0" borderId="6" xfId="4" applyNumberFormat="1" applyFont="1" applyFill="1" applyBorder="1" applyAlignment="1">
      <alignment horizontal="right" vertical="center"/>
    </xf>
    <xf numFmtId="180" fontId="28" fillId="0" borderId="0" xfId="4" applyNumberFormat="1" applyFont="1" applyFill="1" applyBorder="1" applyAlignment="1">
      <alignment horizontal="right" vertical="center"/>
    </xf>
    <xf numFmtId="41" fontId="28" fillId="0" borderId="0" xfId="3" applyNumberFormat="1" applyFont="1" applyFill="1" applyBorder="1" applyAlignment="1">
      <alignment horizontal="right" vertical="center"/>
    </xf>
    <xf numFmtId="180" fontId="28" fillId="0" borderId="5" xfId="4" applyNumberFormat="1" applyFont="1" applyFill="1" applyBorder="1" applyAlignment="1">
      <alignment horizontal="right" vertical="center"/>
    </xf>
    <xf numFmtId="0" fontId="3" fillId="0" borderId="0" xfId="3" applyFont="1" applyFill="1" applyAlignment="1" applyProtection="1">
      <alignment vertical="center"/>
    </xf>
    <xf numFmtId="0" fontId="3" fillId="0" borderId="0" xfId="3" applyFont="1" applyFill="1" applyBorder="1" applyAlignment="1" applyProtection="1">
      <alignment horizontal="justify" vertical="center"/>
    </xf>
    <xf numFmtId="180" fontId="3" fillId="0" borderId="0" xfId="3" applyNumberFormat="1" applyFont="1" applyFill="1" applyBorder="1" applyAlignment="1">
      <alignment horizontal="right" vertical="center"/>
    </xf>
    <xf numFmtId="181" fontId="3" fillId="0" borderId="0" xfId="4" applyNumberFormat="1" applyFont="1" applyFill="1" applyBorder="1" applyAlignment="1">
      <alignment horizontal="right" vertical="center"/>
    </xf>
    <xf numFmtId="183" fontId="3" fillId="0" borderId="5" xfId="4" applyNumberFormat="1" applyFont="1" applyFill="1" applyBorder="1" applyAlignment="1">
      <alignment horizontal="right" vertical="center"/>
    </xf>
    <xf numFmtId="0" fontId="27" fillId="0" borderId="6" xfId="3" applyFont="1" applyFill="1" applyBorder="1" applyAlignment="1">
      <alignment vertical="center"/>
    </xf>
    <xf numFmtId="180" fontId="27" fillId="0" borderId="0" xfId="3" applyNumberFormat="1" applyFont="1" applyFill="1" applyBorder="1" applyAlignment="1">
      <alignment horizontal="right" vertical="center"/>
    </xf>
    <xf numFmtId="181" fontId="27" fillId="0" borderId="0" xfId="4" applyNumberFormat="1" applyFont="1" applyFill="1" applyBorder="1" applyAlignment="1">
      <alignment horizontal="right" vertical="center"/>
    </xf>
    <xf numFmtId="41" fontId="27" fillId="0" borderId="0" xfId="3" applyNumberFormat="1" applyFont="1" applyFill="1" applyBorder="1" applyAlignment="1">
      <alignment horizontal="right" vertical="center"/>
    </xf>
    <xf numFmtId="0" fontId="28" fillId="0" borderId="0" xfId="3" applyFont="1" applyFill="1" applyAlignment="1">
      <alignment vertical="center"/>
    </xf>
    <xf numFmtId="0" fontId="1" fillId="0" borderId="8" xfId="3" applyFont="1" applyFill="1" applyBorder="1" applyAlignment="1">
      <alignment horizontal="right" vertical="center"/>
    </xf>
    <xf numFmtId="40" fontId="5" fillId="0" borderId="27" xfId="4" applyNumberFormat="1" applyFont="1" applyFill="1" applyBorder="1" applyAlignment="1">
      <alignment horizontal="right"/>
    </xf>
    <xf numFmtId="40" fontId="5" fillId="0" borderId="8" xfId="4" applyNumberFormat="1" applyFont="1" applyFill="1" applyBorder="1" applyAlignment="1">
      <alignment horizontal="right"/>
    </xf>
    <xf numFmtId="40" fontId="5" fillId="0" borderId="0" xfId="4" applyNumberFormat="1" applyFont="1" applyFill="1" applyBorder="1" applyAlignment="1"/>
    <xf numFmtId="0" fontId="5" fillId="0" borderId="8" xfId="3" applyFont="1" applyFill="1" applyBorder="1" applyAlignment="1">
      <alignment horizontal="right"/>
    </xf>
    <xf numFmtId="0" fontId="5" fillId="0" borderId="29" xfId="3" applyFont="1" applyFill="1" applyBorder="1" applyAlignment="1">
      <alignment horizontal="right"/>
    </xf>
    <xf numFmtId="0" fontId="5" fillId="0" borderId="8" xfId="3" applyFont="1" applyFill="1" applyBorder="1" applyAlignment="1">
      <alignment horizontal="center"/>
    </xf>
    <xf numFmtId="180" fontId="1" fillId="0" borderId="0" xfId="3" applyNumberFormat="1" applyFont="1" applyFill="1"/>
    <xf numFmtId="181" fontId="1" fillId="0" borderId="0" xfId="3" applyNumberFormat="1" applyFont="1" applyFill="1"/>
    <xf numFmtId="0" fontId="14" fillId="0" borderId="0" xfId="3" applyFont="1" applyAlignment="1"/>
    <xf numFmtId="0" fontId="1" fillId="0" borderId="0" xfId="3" applyFont="1" applyAlignment="1"/>
    <xf numFmtId="0" fontId="5" fillId="0" borderId="0" xfId="3" applyFont="1" applyAlignment="1">
      <alignment vertical="top"/>
    </xf>
    <xf numFmtId="0" fontId="7" fillId="0" borderId="11" xfId="3" applyFont="1" applyBorder="1" applyAlignment="1">
      <alignment horizontal="center" vertical="center"/>
    </xf>
    <xf numFmtId="0" fontId="3" fillId="0" borderId="0" xfId="3" applyFont="1" applyAlignment="1">
      <alignment horizontal="center" vertical="center"/>
    </xf>
    <xf numFmtId="0" fontId="7" fillId="0" borderId="6" xfId="3" applyFont="1" applyBorder="1" applyAlignment="1">
      <alignment horizontal="center" vertical="center"/>
    </xf>
    <xf numFmtId="0" fontId="3" fillId="0" borderId="0" xfId="3" applyFont="1"/>
    <xf numFmtId="0" fontId="7" fillId="0" borderId="23" xfId="3" applyFont="1" applyBorder="1" applyAlignment="1">
      <alignment horizontal="center" vertical="center"/>
    </xf>
    <xf numFmtId="0" fontId="7" fillId="0" borderId="1" xfId="3" applyFont="1" applyBorder="1" applyAlignment="1">
      <alignment horizontal="center" vertical="center"/>
    </xf>
    <xf numFmtId="0" fontId="7" fillId="0" borderId="13" xfId="3" applyFont="1" applyBorder="1" applyAlignment="1">
      <alignment horizontal="center" vertical="center"/>
    </xf>
    <xf numFmtId="0" fontId="7" fillId="0" borderId="22" xfId="3" applyFont="1" applyBorder="1" applyAlignment="1">
      <alignment horizontal="center" vertical="center"/>
    </xf>
    <xf numFmtId="0" fontId="7" fillId="0" borderId="16" xfId="3" applyFont="1" applyBorder="1" applyAlignment="1">
      <alignment horizontal="center" vertical="center"/>
    </xf>
    <xf numFmtId="0" fontId="7" fillId="0" borderId="0" xfId="3" applyFont="1" applyBorder="1" applyAlignment="1"/>
    <xf numFmtId="0" fontId="7" fillId="0" borderId="5" xfId="3" applyFont="1" applyBorder="1" applyAlignment="1">
      <alignment horizontal="center" vertical="center"/>
    </xf>
    <xf numFmtId="0" fontId="7" fillId="0" borderId="0" xfId="3" applyFont="1" applyBorder="1" applyAlignment="1">
      <alignment horizontal="center" vertical="center"/>
    </xf>
    <xf numFmtId="0" fontId="7" fillId="0" borderId="3" xfId="3" applyFont="1" applyBorder="1" applyAlignment="1">
      <alignment horizontal="center" vertical="center"/>
    </xf>
    <xf numFmtId="0" fontId="7" fillId="0" borderId="0" xfId="3" applyFont="1" applyBorder="1" applyAlignment="1">
      <alignment horizontal="distributed" vertical="center"/>
    </xf>
    <xf numFmtId="0" fontId="7" fillId="0" borderId="5" xfId="3" applyFont="1" applyBorder="1" applyAlignment="1">
      <alignment horizontal="distributed" vertical="center" justifyLastLine="1"/>
    </xf>
    <xf numFmtId="0" fontId="16" fillId="0" borderId="0" xfId="3" applyFont="1" applyBorder="1" applyAlignment="1">
      <alignment vertical="center"/>
    </xf>
    <xf numFmtId="3" fontId="7" fillId="0" borderId="0" xfId="3" applyNumberFormat="1" applyFont="1" applyBorder="1" applyAlignment="1">
      <alignment horizontal="right" vertical="center"/>
    </xf>
    <xf numFmtId="0" fontId="7" fillId="0" borderId="0" xfId="3" applyFont="1" applyAlignment="1">
      <alignment horizontal="distributed" vertical="center"/>
    </xf>
    <xf numFmtId="0" fontId="7" fillId="0" borderId="0" xfId="3" applyFont="1" applyBorder="1" applyAlignment="1">
      <alignment horizontal="right" vertical="center"/>
    </xf>
    <xf numFmtId="38" fontId="7" fillId="0" borderId="0" xfId="4" applyFont="1" applyBorder="1" applyAlignment="1">
      <alignment horizontal="right" vertical="center"/>
    </xf>
    <xf numFmtId="0" fontId="5" fillId="0" borderId="8" xfId="3" applyFont="1" applyBorder="1" applyAlignment="1">
      <alignment horizontal="distributed"/>
    </xf>
    <xf numFmtId="0" fontId="5" fillId="0" borderId="29" xfId="3" applyFont="1" applyBorder="1" applyAlignment="1">
      <alignment horizontal="distributed" justifyLastLine="1"/>
    </xf>
    <xf numFmtId="0" fontId="5" fillId="0" borderId="8" xfId="3" applyFont="1" applyBorder="1" applyAlignment="1"/>
    <xf numFmtId="3" fontId="5" fillId="0" borderId="8" xfId="3" applyNumberFormat="1" applyFont="1" applyBorder="1" applyAlignment="1">
      <alignment horizontal="right"/>
    </xf>
    <xf numFmtId="0" fontId="5" fillId="0" borderId="0" xfId="3" applyFont="1" applyAlignment="1"/>
    <xf numFmtId="0" fontId="5" fillId="0" borderId="0" xfId="3" applyFont="1"/>
    <xf numFmtId="0" fontId="1" fillId="0" borderId="0" xfId="3" applyAlignment="1"/>
    <xf numFmtId="0" fontId="1" fillId="0" borderId="0" xfId="3" applyFont="1" applyFill="1" applyAlignment="1">
      <alignment horizontal="distributed"/>
    </xf>
    <xf numFmtId="0" fontId="1" fillId="0" borderId="0" xfId="3" applyFont="1" applyFill="1" applyAlignment="1">
      <alignment vertical="center"/>
    </xf>
    <xf numFmtId="0" fontId="5" fillId="0" borderId="11" xfId="3" applyFont="1" applyFill="1" applyBorder="1" applyAlignment="1">
      <alignment horizontal="distributed" vertical="center"/>
    </xf>
    <xf numFmtId="0" fontId="5" fillId="2" borderId="4" xfId="3" applyFont="1" applyFill="1" applyBorder="1" applyAlignment="1">
      <alignment horizontal="center" vertical="center" wrapText="1"/>
    </xf>
    <xf numFmtId="0" fontId="5" fillId="0" borderId="28" xfId="3" applyFont="1" applyFill="1" applyBorder="1" applyAlignment="1">
      <alignment horizontal="center" vertical="center" wrapText="1"/>
    </xf>
    <xf numFmtId="0" fontId="5" fillId="0" borderId="6" xfId="3" applyFont="1" applyFill="1" applyBorder="1" applyAlignment="1">
      <alignment horizontal="center" vertical="center" wrapText="1"/>
    </xf>
    <xf numFmtId="0" fontId="5" fillId="0" borderId="4" xfId="3" applyFont="1" applyFill="1" applyBorder="1" applyAlignment="1">
      <alignment horizontal="center" vertical="center" wrapText="1"/>
    </xf>
    <xf numFmtId="0" fontId="5" fillId="2" borderId="16" xfId="3" applyFont="1" applyFill="1" applyBorder="1" applyAlignment="1">
      <alignment horizontal="center" vertical="center" wrapText="1"/>
    </xf>
    <xf numFmtId="0" fontId="5" fillId="0" borderId="20" xfId="3" applyFont="1" applyFill="1" applyBorder="1" applyAlignment="1">
      <alignment horizontal="center" vertical="center" wrapText="1"/>
    </xf>
    <xf numFmtId="0" fontId="5" fillId="0" borderId="16" xfId="3" applyFont="1" applyFill="1" applyBorder="1" applyAlignment="1">
      <alignment horizontal="center" vertical="center" wrapText="1"/>
    </xf>
    <xf numFmtId="0" fontId="1" fillId="0" borderId="3" xfId="3" applyFont="1" applyFill="1" applyBorder="1" applyAlignment="1">
      <alignment horizontal="center" vertical="distributed" textRotation="255"/>
    </xf>
    <xf numFmtId="0" fontId="32" fillId="0" borderId="3" xfId="3" applyFont="1" applyFill="1" applyBorder="1" applyAlignment="1"/>
    <xf numFmtId="0" fontId="32" fillId="0" borderId="3" xfId="3" applyFont="1" applyFill="1" applyBorder="1" applyAlignment="1">
      <alignment horizontal="justify"/>
    </xf>
    <xf numFmtId="0" fontId="32" fillId="0" borderId="4" xfId="3" applyFont="1" applyFill="1" applyBorder="1" applyAlignment="1">
      <alignment horizontal="right"/>
    </xf>
    <xf numFmtId="0" fontId="32" fillId="0" borderId="0" xfId="3" applyFont="1" applyFill="1" applyAlignment="1">
      <alignment horizontal="right"/>
    </xf>
    <xf numFmtId="0" fontId="32" fillId="0" borderId="0" xfId="3" applyFont="1" applyFill="1" applyBorder="1" applyAlignment="1">
      <alignment horizontal="right"/>
    </xf>
    <xf numFmtId="0" fontId="1" fillId="0" borderId="0" xfId="3" applyFont="1" applyFill="1" applyBorder="1" applyAlignment="1">
      <alignment horizontal="center" vertical="distributed" textRotation="255"/>
    </xf>
    <xf numFmtId="0" fontId="5" fillId="0" borderId="0" xfId="3" applyFont="1" applyFill="1" applyAlignment="1">
      <alignment horizontal="left"/>
    </xf>
    <xf numFmtId="0" fontId="3" fillId="0" borderId="0" xfId="3" applyFont="1" applyFill="1" applyBorder="1" applyAlignment="1">
      <alignment horizontal="left"/>
    </xf>
    <xf numFmtId="41" fontId="5" fillId="0" borderId="6" xfId="3" applyNumberFormat="1" applyFont="1" applyFill="1" applyBorder="1" applyAlignment="1">
      <alignment horizontal="right"/>
    </xf>
    <xf numFmtId="184" fontId="5" fillId="0" borderId="0" xfId="3" applyNumberFormat="1" applyFont="1" applyFill="1" applyBorder="1" applyAlignment="1">
      <alignment horizontal="right"/>
    </xf>
    <xf numFmtId="41" fontId="5" fillId="0" borderId="0" xfId="3" applyNumberFormat="1" applyFont="1" applyFill="1" applyBorder="1" applyAlignment="1">
      <alignment horizontal="right"/>
    </xf>
    <xf numFmtId="0" fontId="5" fillId="0" borderId="0" xfId="3" applyFont="1" applyFill="1" applyBorder="1" applyAlignment="1">
      <alignment horizontal="left"/>
    </xf>
    <xf numFmtId="185" fontId="5" fillId="0" borderId="6" xfId="3" applyNumberFormat="1" applyFont="1" applyFill="1" applyBorder="1" applyAlignment="1">
      <alignment horizontal="right"/>
    </xf>
    <xf numFmtId="0" fontId="5" fillId="0" borderId="0" xfId="3" applyFont="1" applyFill="1" applyBorder="1" applyAlignment="1">
      <alignment horizontal="right"/>
    </xf>
    <xf numFmtId="0" fontId="5" fillId="0" borderId="0" xfId="3" applyFont="1" applyFill="1" applyBorder="1" applyAlignment="1">
      <alignment horizontal="center" textRotation="255"/>
    </xf>
    <xf numFmtId="0" fontId="1" fillId="0" borderId="0" xfId="3" applyFont="1" applyFill="1" applyBorder="1" applyAlignment="1">
      <alignment horizontal="center"/>
    </xf>
    <xf numFmtId="0" fontId="5" fillId="0" borderId="0" xfId="3" applyFont="1" applyFill="1" applyBorder="1" applyAlignment="1">
      <alignment horizontal="left" shrinkToFit="1"/>
    </xf>
    <xf numFmtId="0" fontId="1" fillId="0" borderId="8" xfId="3" applyFont="1" applyFill="1" applyBorder="1" applyAlignment="1">
      <alignment horizontal="center"/>
    </xf>
    <xf numFmtId="0" fontId="32" fillId="0" borderId="8" xfId="3" applyFont="1" applyFill="1" applyBorder="1" applyAlignment="1">
      <alignment horizontal="right"/>
    </xf>
    <xf numFmtId="0" fontId="32" fillId="0" borderId="8" xfId="3" applyFont="1" applyFill="1" applyBorder="1" applyAlignment="1">
      <alignment horizontal="left"/>
    </xf>
    <xf numFmtId="0" fontId="32" fillId="0" borderId="27" xfId="3" applyFont="1" applyFill="1" applyBorder="1" applyAlignment="1">
      <alignment horizontal="right"/>
    </xf>
    <xf numFmtId="0" fontId="1" fillId="0" borderId="0" xfId="3" applyFont="1" applyFill="1" applyBorder="1" applyAlignment="1"/>
    <xf numFmtId="0" fontId="5" fillId="0" borderId="1" xfId="3" applyFont="1" applyFill="1" applyBorder="1" applyAlignment="1">
      <alignment horizontal="center" vertical="center"/>
    </xf>
    <xf numFmtId="0" fontId="5" fillId="0" borderId="2" xfId="3" applyFont="1" applyFill="1" applyBorder="1" applyAlignment="1">
      <alignment horizontal="center" vertical="center"/>
    </xf>
    <xf numFmtId="0" fontId="5" fillId="0" borderId="22" xfId="3" applyFont="1" applyFill="1" applyBorder="1" applyAlignment="1">
      <alignment horizontal="center" vertical="center"/>
    </xf>
    <xf numFmtId="0" fontId="5" fillId="0" borderId="0" xfId="3" applyFont="1" applyFill="1" applyBorder="1" applyAlignment="1">
      <alignment horizontal="center" vertical="center"/>
    </xf>
    <xf numFmtId="0" fontId="5" fillId="0" borderId="6" xfId="3" applyFont="1" applyFill="1" applyBorder="1" applyAlignment="1">
      <alignment horizontal="center" vertical="center"/>
    </xf>
    <xf numFmtId="41" fontId="5" fillId="0" borderId="6" xfId="3" applyNumberFormat="1" applyFont="1" applyFill="1" applyBorder="1" applyAlignment="1">
      <alignment vertical="center"/>
    </xf>
    <xf numFmtId="41" fontId="5" fillId="0" borderId="0" xfId="3" applyNumberFormat="1" applyFont="1" applyFill="1" applyBorder="1" applyAlignment="1">
      <alignment vertical="center"/>
    </xf>
    <xf numFmtId="41" fontId="5" fillId="0" borderId="0" xfId="4" applyNumberFormat="1" applyFont="1" applyFill="1" applyBorder="1" applyAlignment="1">
      <alignment horizontal="right" vertical="center"/>
    </xf>
    <xf numFmtId="0" fontId="30" fillId="0" borderId="0" xfId="3" applyFont="1" applyFill="1" applyAlignment="1">
      <alignment vertical="center"/>
    </xf>
    <xf numFmtId="41" fontId="5" fillId="0" borderId="6" xfId="3" applyNumberFormat="1" applyFont="1" applyFill="1" applyBorder="1" applyAlignment="1" applyProtection="1">
      <alignment vertical="center"/>
      <protection locked="0"/>
    </xf>
    <xf numFmtId="41" fontId="5" fillId="0" borderId="0" xfId="3" applyNumberFormat="1" applyFont="1" applyFill="1" applyBorder="1" applyAlignment="1" applyProtection="1">
      <alignment vertical="center"/>
      <protection locked="0"/>
    </xf>
    <xf numFmtId="41" fontId="5" fillId="0" borderId="0" xfId="4" applyNumberFormat="1" applyFont="1" applyFill="1" applyBorder="1" applyAlignment="1" applyProtection="1">
      <alignment horizontal="right" vertical="center"/>
      <protection locked="0"/>
    </xf>
    <xf numFmtId="0" fontId="19" fillId="0" borderId="0" xfId="3" applyFont="1" applyFill="1" applyBorder="1" applyAlignment="1">
      <alignment vertical="center"/>
    </xf>
    <xf numFmtId="41" fontId="19" fillId="0" borderId="6" xfId="3" applyNumberFormat="1" applyFont="1" applyFill="1" applyBorder="1" applyAlignment="1" applyProtection="1">
      <alignment vertical="center"/>
      <protection locked="0"/>
    </xf>
    <xf numFmtId="41" fontId="19" fillId="0" borderId="0" xfId="3" applyNumberFormat="1" applyFont="1" applyFill="1" applyBorder="1" applyAlignment="1" applyProtection="1">
      <alignment vertical="center"/>
      <protection locked="0"/>
    </xf>
    <xf numFmtId="41" fontId="19" fillId="0" borderId="0" xfId="4" applyNumberFormat="1" applyFont="1" applyFill="1" applyBorder="1" applyAlignment="1" applyProtection="1">
      <alignment horizontal="right" vertical="center"/>
      <protection locked="0"/>
    </xf>
    <xf numFmtId="0" fontId="33" fillId="0" borderId="8" xfId="3" applyFont="1" applyFill="1" applyBorder="1" applyAlignment="1">
      <alignment horizontal="distributed" vertical="center" justifyLastLine="1"/>
    </xf>
    <xf numFmtId="0" fontId="30" fillId="0" borderId="8" xfId="3" applyFont="1" applyFill="1" applyBorder="1" applyAlignment="1">
      <alignment horizontal="right" vertical="center"/>
    </xf>
    <xf numFmtId="0" fontId="5" fillId="0" borderId="8" xfId="3" applyFont="1" applyFill="1" applyBorder="1" applyAlignment="1">
      <alignment horizontal="justify" vertical="center" wrapText="1"/>
    </xf>
    <xf numFmtId="0" fontId="30" fillId="0" borderId="27" xfId="3" applyFont="1" applyFill="1" applyBorder="1" applyAlignment="1">
      <alignment horizontal="right" vertical="top" wrapText="1"/>
    </xf>
    <xf numFmtId="3" fontId="30" fillId="0" borderId="8" xfId="3" applyNumberFormat="1" applyFont="1" applyFill="1" applyBorder="1" applyAlignment="1">
      <alignment horizontal="right" vertical="top" wrapText="1"/>
    </xf>
    <xf numFmtId="0" fontId="30" fillId="0" borderId="8" xfId="3" applyFont="1" applyFill="1" applyBorder="1" applyAlignment="1">
      <alignment horizontal="right" vertical="top" wrapText="1"/>
    </xf>
    <xf numFmtId="0" fontId="5" fillId="0" borderId="23" xfId="3" applyFont="1" applyFill="1" applyBorder="1" applyAlignment="1">
      <alignment horizontal="center" vertical="center"/>
    </xf>
    <xf numFmtId="41" fontId="5" fillId="0" borderId="6" xfId="3" applyNumberFormat="1" applyFont="1" applyFill="1" applyBorder="1" applyAlignment="1">
      <alignment horizontal="right" vertical="center"/>
    </xf>
    <xf numFmtId="41" fontId="5" fillId="0" borderId="0" xfId="3" applyNumberFormat="1" applyFont="1" applyFill="1" applyBorder="1" applyAlignment="1">
      <alignment horizontal="right" vertical="center"/>
    </xf>
    <xf numFmtId="41" fontId="5" fillId="0" borderId="0" xfId="3" applyNumberFormat="1" applyFont="1" applyFill="1" applyAlignment="1">
      <alignment vertical="center"/>
    </xf>
    <xf numFmtId="41" fontId="5" fillId="0" borderId="6" xfId="3" applyNumberFormat="1" applyFont="1" applyFill="1" applyBorder="1" applyAlignment="1" applyProtection="1">
      <alignment horizontal="right" vertical="center"/>
      <protection locked="0"/>
    </xf>
    <xf numFmtId="41" fontId="5" fillId="0" borderId="0" xfId="3" applyNumberFormat="1" applyFont="1" applyFill="1" applyBorder="1" applyAlignment="1" applyProtection="1">
      <alignment horizontal="right" vertical="center"/>
      <protection locked="0"/>
    </xf>
    <xf numFmtId="41" fontId="19" fillId="0" borderId="6" xfId="3" applyNumberFormat="1" applyFont="1" applyFill="1" applyBorder="1" applyAlignment="1" applyProtection="1">
      <alignment horizontal="right" vertical="center"/>
      <protection locked="0"/>
    </xf>
    <xf numFmtId="41" fontId="19" fillId="0" borderId="0" xfId="3" applyNumberFormat="1" applyFont="1" applyFill="1" applyBorder="1" applyAlignment="1" applyProtection="1">
      <alignment horizontal="right" vertical="center"/>
      <protection locked="0"/>
    </xf>
    <xf numFmtId="0" fontId="5" fillId="0" borderId="0" xfId="3" applyFont="1" applyFill="1" applyAlignment="1" applyProtection="1">
      <alignment horizontal="center" vertical="center"/>
    </xf>
    <xf numFmtId="0" fontId="5" fillId="0" borderId="0" xfId="3" applyFont="1" applyFill="1" applyBorder="1" applyAlignment="1" applyProtection="1">
      <alignment horizontal="center" vertical="center"/>
    </xf>
    <xf numFmtId="0" fontId="5" fillId="0" borderId="8" xfId="3" applyFont="1" applyFill="1" applyBorder="1" applyAlignment="1">
      <alignment horizontal="center" vertical="center" wrapText="1"/>
    </xf>
    <xf numFmtId="0" fontId="5" fillId="0" borderId="29" xfId="3" applyFont="1" applyFill="1" applyBorder="1" applyAlignment="1"/>
    <xf numFmtId="0" fontId="5" fillId="0" borderId="27" xfId="3" applyFont="1" applyFill="1" applyBorder="1" applyAlignment="1">
      <alignment horizontal="right" vertical="top" wrapText="1"/>
    </xf>
    <xf numFmtId="3" fontId="5" fillId="0" borderId="8" xfId="3" applyNumberFormat="1" applyFont="1" applyFill="1" applyBorder="1" applyAlignment="1">
      <alignment horizontal="right" vertical="top" wrapText="1"/>
    </xf>
    <xf numFmtId="0" fontId="5" fillId="0" borderId="8" xfId="3" applyFont="1" applyFill="1" applyBorder="1" applyAlignment="1">
      <alignment horizontal="right" vertical="top" wrapText="1"/>
    </xf>
    <xf numFmtId="186" fontId="5" fillId="0" borderId="8" xfId="3" applyNumberFormat="1" applyFont="1" applyFill="1" applyBorder="1" applyAlignment="1">
      <alignment horizontal="right" vertical="top" wrapText="1"/>
    </xf>
    <xf numFmtId="41" fontId="19" fillId="0" borderId="6" xfId="3" applyNumberFormat="1" applyFont="1" applyFill="1" applyBorder="1" applyAlignment="1">
      <alignment horizontal="right" vertical="center"/>
    </xf>
    <xf numFmtId="41" fontId="19" fillId="0" borderId="0" xfId="3" applyNumberFormat="1" applyFont="1" applyFill="1" applyBorder="1" applyAlignment="1">
      <alignment horizontal="right" vertical="center"/>
    </xf>
    <xf numFmtId="0" fontId="5" fillId="0" borderId="8" xfId="3" applyFont="1" applyFill="1" applyBorder="1" applyAlignment="1"/>
    <xf numFmtId="0" fontId="5" fillId="0" borderId="27" xfId="3" applyFont="1" applyFill="1" applyBorder="1" applyAlignment="1"/>
    <xf numFmtId="0" fontId="5" fillId="0" borderId="8" xfId="3" applyFont="1" applyFill="1" applyBorder="1"/>
    <xf numFmtId="49" fontId="14" fillId="0" borderId="0" xfId="3" applyNumberFormat="1" applyFont="1" applyAlignment="1"/>
    <xf numFmtId="0" fontId="2" fillId="0" borderId="0" xfId="3" applyFont="1" applyAlignment="1"/>
    <xf numFmtId="49" fontId="5" fillId="0" borderId="0" xfId="3" applyNumberFormat="1" applyFont="1" applyAlignment="1">
      <alignment horizontal="right"/>
    </xf>
    <xf numFmtId="49" fontId="5" fillId="0" borderId="0" xfId="3" applyNumberFormat="1" applyFont="1" applyAlignment="1"/>
    <xf numFmtId="0" fontId="1" fillId="0" borderId="12" xfId="3" applyFont="1" applyBorder="1"/>
    <xf numFmtId="0" fontId="1" fillId="0" borderId="19" xfId="3" applyFont="1" applyBorder="1"/>
    <xf numFmtId="0" fontId="1" fillId="0" borderId="11" xfId="3" applyFont="1" applyBorder="1"/>
    <xf numFmtId="49" fontId="5" fillId="0" borderId="8" xfId="3" applyNumberFormat="1" applyFont="1" applyBorder="1" applyAlignment="1"/>
    <xf numFmtId="0" fontId="7" fillId="0" borderId="21" xfId="3" applyFont="1" applyBorder="1" applyAlignment="1">
      <alignment horizontal="center" vertical="center" wrapText="1"/>
    </xf>
    <xf numFmtId="0" fontId="7" fillId="0" borderId="17" xfId="3" applyFont="1" applyBorder="1" applyAlignment="1">
      <alignment horizontal="center" vertical="center" wrapText="1"/>
    </xf>
    <xf numFmtId="0" fontId="7" fillId="0" borderId="30" xfId="3" applyFont="1" applyBorder="1" applyAlignment="1">
      <alignment horizontal="left" vertical="center" wrapText="1"/>
    </xf>
    <xf numFmtId="0" fontId="3" fillId="0" borderId="0" xfId="3" applyFont="1" applyBorder="1" applyAlignment="1">
      <alignment horizontal="distributed" vertical="center" wrapText="1"/>
    </xf>
    <xf numFmtId="0" fontId="3" fillId="0" borderId="0" xfId="3" applyFont="1" applyAlignment="1">
      <alignment vertical="top"/>
    </xf>
    <xf numFmtId="0" fontId="1" fillId="0" borderId="14" xfId="3" applyFont="1" applyBorder="1" applyAlignment="1"/>
    <xf numFmtId="0" fontId="3" fillId="0" borderId="20" xfId="3" applyFont="1" applyBorder="1" applyAlignment="1">
      <alignment horizontal="center" vertical="center" wrapText="1"/>
    </xf>
    <xf numFmtId="0" fontId="3" fillId="0" borderId="5" xfId="3" applyFont="1" applyBorder="1" applyAlignment="1">
      <alignment horizontal="center" vertical="center" wrapText="1"/>
    </xf>
    <xf numFmtId="0" fontId="3" fillId="0" borderId="6" xfId="3" applyFont="1" applyBorder="1" applyAlignment="1">
      <alignment horizontal="center" vertical="center" wrapText="1"/>
    </xf>
    <xf numFmtId="0" fontId="3" fillId="0" borderId="0" xfId="3" applyFont="1" applyBorder="1" applyAlignment="1">
      <alignment horizontal="center" vertical="center" wrapText="1"/>
    </xf>
    <xf numFmtId="0" fontId="7" fillId="0" borderId="5" xfId="3" applyFont="1" applyBorder="1" applyAlignment="1">
      <alignment horizontal="right" vertical="center" wrapText="1"/>
    </xf>
    <xf numFmtId="0" fontId="7" fillId="0" borderId="6" xfId="3" applyFont="1" applyBorder="1" applyAlignment="1">
      <alignment vertical="center" wrapText="1"/>
    </xf>
    <xf numFmtId="3" fontId="7" fillId="0" borderId="0" xfId="3" applyNumberFormat="1" applyFont="1" applyAlignment="1">
      <alignment horizontal="right" vertical="center" wrapText="1"/>
    </xf>
    <xf numFmtId="183" fontId="7" fillId="0" borderId="0" xfId="3" applyNumberFormat="1" applyFont="1" applyBorder="1" applyAlignment="1">
      <alignment horizontal="right" vertical="center"/>
    </xf>
    <xf numFmtId="49" fontId="7" fillId="0" borderId="0" xfId="3" applyNumberFormat="1" applyFont="1" applyBorder="1" applyAlignment="1">
      <alignment vertical="center" wrapText="1"/>
    </xf>
    <xf numFmtId="0" fontId="7" fillId="0" borderId="0" xfId="3" applyFont="1" applyAlignment="1">
      <alignment vertical="center"/>
    </xf>
    <xf numFmtId="0" fontId="7" fillId="0" borderId="6" xfId="3" applyFont="1" applyBorder="1" applyAlignment="1">
      <alignment vertical="center"/>
    </xf>
    <xf numFmtId="0" fontId="7" fillId="0" borderId="0" xfId="3" applyFont="1" applyBorder="1" applyAlignment="1">
      <alignment horizontal="right" vertical="center" wrapText="1"/>
    </xf>
    <xf numFmtId="3" fontId="7" fillId="0" borderId="0" xfId="3" applyNumberFormat="1" applyFont="1" applyAlignment="1">
      <alignment horizontal="right" vertical="center"/>
    </xf>
    <xf numFmtId="49" fontId="7" fillId="0" borderId="0" xfId="3" applyNumberFormat="1" applyFont="1" applyAlignment="1">
      <alignment vertical="center" wrapText="1"/>
    </xf>
    <xf numFmtId="0" fontId="7" fillId="0" borderId="0" xfId="3" applyFont="1" applyFill="1" applyBorder="1" applyAlignment="1">
      <alignment horizontal="right" vertical="center" wrapText="1"/>
    </xf>
    <xf numFmtId="0" fontId="7" fillId="0" borderId="6" xfId="3" applyFont="1" applyFill="1" applyBorder="1" applyAlignment="1">
      <alignment vertical="center"/>
    </xf>
    <xf numFmtId="49" fontId="7" fillId="0" borderId="0" xfId="3" applyNumberFormat="1" applyFont="1" applyFill="1" applyAlignment="1">
      <alignment vertical="center" wrapText="1"/>
    </xf>
    <xf numFmtId="0" fontId="7" fillId="0" borderId="0" xfId="3" applyFont="1" applyFill="1" applyBorder="1" applyAlignment="1">
      <alignment horizontal="right" vertical="center"/>
    </xf>
    <xf numFmtId="3" fontId="7" fillId="0" borderId="0" xfId="3" applyNumberFormat="1" applyFont="1" applyFill="1" applyAlignment="1">
      <alignment horizontal="right" vertical="center"/>
    </xf>
    <xf numFmtId="183" fontId="7" fillId="0" borderId="0" xfId="3" applyNumberFormat="1" applyFont="1" applyFill="1" applyBorder="1" applyAlignment="1">
      <alignment horizontal="right" vertical="center"/>
    </xf>
    <xf numFmtId="0" fontId="7" fillId="0" borderId="0" xfId="3" applyFont="1" applyFill="1" applyAlignment="1">
      <alignment vertical="center"/>
    </xf>
    <xf numFmtId="49" fontId="7" fillId="0" borderId="0" xfId="3" applyNumberFormat="1" applyFont="1" applyFill="1" applyBorder="1" applyAlignment="1">
      <alignment vertical="center" wrapText="1"/>
    </xf>
    <xf numFmtId="49" fontId="7" fillId="0" borderId="0" xfId="3" applyNumberFormat="1" applyFont="1" applyBorder="1" applyAlignment="1">
      <alignment vertical="center"/>
    </xf>
    <xf numFmtId="0" fontId="7" fillId="0" borderId="0" xfId="3" applyFont="1" applyBorder="1" applyAlignment="1">
      <alignment vertical="center"/>
    </xf>
    <xf numFmtId="183" fontId="7" fillId="0" borderId="0" xfId="3" applyNumberFormat="1" applyFont="1" applyBorder="1" applyAlignment="1">
      <alignment horizontal="right" vertical="center" wrapText="1"/>
    </xf>
    <xf numFmtId="49" fontId="7" fillId="0" borderId="0" xfId="3" applyNumberFormat="1" applyFont="1" applyBorder="1" applyAlignment="1">
      <alignment horizontal="right" vertical="center"/>
    </xf>
    <xf numFmtId="0" fontId="34" fillId="0" borderId="0" xfId="3" applyFont="1" applyBorder="1" applyAlignment="1">
      <alignment horizontal="distributed" vertical="center" wrapText="1"/>
    </xf>
    <xf numFmtId="0" fontId="34" fillId="0" borderId="0" xfId="3" applyFont="1" applyAlignment="1">
      <alignment vertical="top"/>
    </xf>
    <xf numFmtId="0" fontId="34" fillId="0" borderId="0" xfId="3" applyFont="1"/>
    <xf numFmtId="49" fontId="7" fillId="0" borderId="0" xfId="3" applyNumberFormat="1" applyFont="1" applyBorder="1" applyAlignment="1">
      <alignment horizontal="right" vertical="center" wrapText="1"/>
    </xf>
    <xf numFmtId="0" fontId="7" fillId="0" borderId="0" xfId="3" applyFont="1" applyBorder="1" applyAlignment="1">
      <alignment horizontal="distributed" vertical="center" wrapText="1"/>
    </xf>
    <xf numFmtId="0" fontId="7" fillId="0" borderId="0" xfId="3" applyFont="1" applyAlignment="1">
      <alignment vertical="top"/>
    </xf>
    <xf numFmtId="0" fontId="7" fillId="0" borderId="0" xfId="3" applyFont="1"/>
    <xf numFmtId="0" fontId="7" fillId="0" borderId="0" xfId="3" applyFont="1" applyAlignment="1">
      <alignment horizontal="right" vertical="center"/>
    </xf>
    <xf numFmtId="183" fontId="7" fillId="0" borderId="0" xfId="3" applyNumberFormat="1" applyFont="1" applyBorder="1" applyAlignment="1">
      <alignment horizontal="right" vertical="center" shrinkToFit="1"/>
    </xf>
    <xf numFmtId="38" fontId="7" fillId="0" borderId="0" xfId="4" applyFont="1" applyAlignment="1">
      <alignment horizontal="right" vertical="center"/>
    </xf>
    <xf numFmtId="49" fontId="7" fillId="0" borderId="0" xfId="3" applyNumberFormat="1" applyFont="1" applyBorder="1" applyAlignment="1">
      <alignment horizontal="right" vertical="center" shrinkToFit="1"/>
    </xf>
    <xf numFmtId="49" fontId="5" fillId="0" borderId="8" xfId="3" applyNumberFormat="1" applyFont="1" applyBorder="1" applyAlignment="1">
      <alignment vertical="center"/>
    </xf>
    <xf numFmtId="0" fontId="5" fillId="0" borderId="27" xfId="3" applyFont="1" applyBorder="1" applyAlignment="1">
      <alignment vertical="center"/>
    </xf>
    <xf numFmtId="0" fontId="5" fillId="0" borderId="8" xfId="3" applyFont="1" applyBorder="1" applyAlignment="1">
      <alignment vertical="center"/>
    </xf>
    <xf numFmtId="49" fontId="5" fillId="0" borderId="8" xfId="3" applyNumberFormat="1" applyFont="1" applyBorder="1" applyAlignment="1">
      <alignment horizontal="right" vertical="center"/>
    </xf>
    <xf numFmtId="49" fontId="3" fillId="0" borderId="0" xfId="3" applyNumberFormat="1" applyFont="1" applyBorder="1" applyAlignment="1">
      <alignment vertical="center"/>
    </xf>
    <xf numFmtId="0" fontId="3" fillId="0" borderId="0" xfId="3" applyFont="1" applyBorder="1" applyAlignment="1">
      <alignment vertical="center"/>
    </xf>
    <xf numFmtId="0" fontId="3" fillId="0" borderId="0" xfId="3" applyFont="1" applyAlignment="1">
      <alignment vertical="center"/>
    </xf>
    <xf numFmtId="49" fontId="3" fillId="0" borderId="0" xfId="3" applyNumberFormat="1" applyFont="1" applyAlignment="1"/>
    <xf numFmtId="49" fontId="3" fillId="0" borderId="0" xfId="3" applyNumberFormat="1" applyFont="1" applyAlignment="1">
      <alignment horizontal="right"/>
    </xf>
    <xf numFmtId="49" fontId="32" fillId="0" borderId="0" xfId="3" applyNumberFormat="1" applyFont="1" applyAlignment="1">
      <alignment horizontal="right"/>
    </xf>
    <xf numFmtId="183" fontId="14" fillId="0" borderId="0" xfId="5" applyNumberFormat="1" applyFont="1" applyAlignment="1"/>
    <xf numFmtId="183" fontId="2" fillId="0" borderId="0" xfId="5" applyNumberFormat="1" applyFont="1" applyAlignment="1"/>
    <xf numFmtId="0" fontId="1" fillId="0" borderId="0" xfId="5" applyFont="1"/>
    <xf numFmtId="183" fontId="1" fillId="0" borderId="0" xfId="5" applyNumberFormat="1" applyFont="1"/>
    <xf numFmtId="0" fontId="2" fillId="0" borderId="0" xfId="5" applyFont="1" applyAlignment="1"/>
    <xf numFmtId="183" fontId="3" fillId="0" borderId="0" xfId="5" applyNumberFormat="1" applyFont="1" applyAlignment="1">
      <alignment vertical="top" wrapText="1"/>
    </xf>
    <xf numFmtId="0" fontId="3" fillId="0" borderId="0" xfId="5" applyFont="1" applyAlignment="1">
      <alignment vertical="top"/>
    </xf>
    <xf numFmtId="183" fontId="3" fillId="0" borderId="0" xfId="5" applyNumberFormat="1" applyFont="1" applyAlignment="1">
      <alignment horizontal="distributed" vertical="top" wrapText="1"/>
    </xf>
    <xf numFmtId="183" fontId="3" fillId="0" borderId="0" xfId="5" applyNumberFormat="1" applyFont="1" applyAlignment="1">
      <alignment horizontal="right" vertical="top"/>
    </xf>
    <xf numFmtId="0" fontId="3" fillId="0" borderId="0" xfId="5" applyFont="1" applyAlignment="1">
      <alignment horizontal="left" vertical="top" wrapText="1"/>
    </xf>
    <xf numFmtId="183" fontId="22" fillId="0" borderId="0" xfId="5" applyNumberFormat="1" applyFont="1" applyAlignment="1"/>
    <xf numFmtId="0" fontId="22" fillId="0" borderId="0" xfId="5" applyFont="1" applyAlignment="1">
      <alignment horizontal="right"/>
    </xf>
    <xf numFmtId="0" fontId="22" fillId="0" borderId="0" xfId="5" applyFont="1"/>
    <xf numFmtId="0" fontId="5" fillId="0" borderId="0" xfId="5" applyFont="1" applyBorder="1" applyAlignment="1">
      <alignment horizontal="center" vertical="center" wrapText="1"/>
    </xf>
    <xf numFmtId="183" fontId="22" fillId="0" borderId="8" xfId="5" applyNumberFormat="1" applyFont="1" applyBorder="1" applyAlignment="1"/>
    <xf numFmtId="0" fontId="1" fillId="0" borderId="8" xfId="5" applyFont="1" applyBorder="1"/>
    <xf numFmtId="183" fontId="1" fillId="0" borderId="8" xfId="5" applyNumberFormat="1" applyFont="1" applyBorder="1"/>
    <xf numFmtId="0" fontId="22" fillId="0" borderId="8" xfId="5" applyFont="1" applyBorder="1"/>
    <xf numFmtId="183" fontId="7" fillId="0" borderId="0" xfId="5" applyNumberFormat="1" applyFont="1" applyBorder="1" applyAlignment="1">
      <alignment horizontal="center" vertical="center" wrapText="1"/>
    </xf>
    <xf numFmtId="0" fontId="7" fillId="0" borderId="0" xfId="5" applyFont="1" applyBorder="1" applyAlignment="1">
      <alignment horizontal="center" vertical="center" wrapText="1"/>
    </xf>
    <xf numFmtId="0" fontId="7" fillId="0" borderId="0" xfId="5" applyFont="1" applyAlignment="1">
      <alignment horizontal="center" vertical="center" wrapText="1"/>
    </xf>
    <xf numFmtId="0" fontId="7" fillId="0" borderId="0" xfId="5" applyFont="1" applyAlignment="1">
      <alignment vertical="center"/>
    </xf>
    <xf numFmtId="183" fontId="7" fillId="0" borderId="0" xfId="5" applyNumberFormat="1" applyFont="1" applyAlignment="1">
      <alignment horizontal="center" vertical="center" wrapText="1"/>
    </xf>
    <xf numFmtId="183" fontId="7" fillId="0" borderId="10" xfId="5" applyNumberFormat="1" applyFont="1" applyBorder="1" applyAlignment="1">
      <alignment horizontal="center" vertical="center" wrapText="1"/>
    </xf>
    <xf numFmtId="0" fontId="34" fillId="0" borderId="4" xfId="5" applyFont="1" applyBorder="1" applyAlignment="1">
      <alignment horizontal="center" wrapText="1"/>
    </xf>
    <xf numFmtId="0" fontId="34" fillId="0" borderId="28" xfId="5" applyFont="1" applyBorder="1" applyAlignment="1">
      <alignment horizontal="center" wrapText="1"/>
    </xf>
    <xf numFmtId="0" fontId="7" fillId="0" borderId="0" xfId="5" applyFont="1"/>
    <xf numFmtId="183" fontId="7" fillId="0" borderId="13" xfId="5" applyNumberFormat="1" applyFont="1" applyBorder="1" applyAlignment="1">
      <alignment horizontal="center" vertical="center" wrapText="1"/>
    </xf>
    <xf numFmtId="183" fontId="7" fillId="0" borderId="1" xfId="5" applyNumberFormat="1" applyFont="1" applyBorder="1" applyAlignment="1">
      <alignment horizontal="center" vertical="center" wrapText="1"/>
    </xf>
    <xf numFmtId="0" fontId="34" fillId="0" borderId="16" xfId="5" applyFont="1" applyBorder="1" applyAlignment="1">
      <alignment horizontal="center" vertical="center" shrinkToFit="1"/>
    </xf>
    <xf numFmtId="0" fontId="34" fillId="0" borderId="20" xfId="5" applyFont="1" applyBorder="1" applyAlignment="1">
      <alignment horizontal="center" vertical="center" wrapText="1"/>
    </xf>
    <xf numFmtId="0" fontId="34" fillId="0" borderId="16" xfId="5" applyFont="1" applyBorder="1" applyAlignment="1">
      <alignment horizontal="center" vertical="center" wrapText="1"/>
    </xf>
    <xf numFmtId="0" fontId="34" fillId="0" borderId="16" xfId="5" applyFont="1" applyBorder="1" applyAlignment="1">
      <alignment horizontal="center" vertical="center"/>
    </xf>
    <xf numFmtId="0" fontId="7" fillId="0" borderId="0" xfId="5" applyFont="1" applyBorder="1" applyAlignment="1">
      <alignment horizontal="center" vertical="center"/>
    </xf>
    <xf numFmtId="0" fontId="7" fillId="0" borderId="5" xfId="5" applyFont="1" applyBorder="1" applyAlignment="1">
      <alignment horizontal="center" vertical="center"/>
    </xf>
    <xf numFmtId="0" fontId="7" fillId="0" borderId="0" xfId="5" applyFont="1" applyBorder="1" applyAlignment="1">
      <alignment horizontal="center" vertical="center" shrinkToFit="1"/>
    </xf>
    <xf numFmtId="0" fontId="7" fillId="0" borderId="6" xfId="5" applyFont="1" applyBorder="1" applyAlignment="1">
      <alignment horizontal="center" vertical="center" wrapText="1"/>
    </xf>
    <xf numFmtId="0" fontId="7" fillId="0" borderId="10" xfId="5" applyFont="1" applyBorder="1" applyAlignment="1">
      <alignment horizontal="center" vertical="center"/>
    </xf>
    <xf numFmtId="0" fontId="7" fillId="0" borderId="6" xfId="5" applyFont="1" applyBorder="1" applyAlignment="1">
      <alignment horizontal="center" vertical="center"/>
    </xf>
    <xf numFmtId="0" fontId="7" fillId="0" borderId="5" xfId="5" applyFont="1" applyBorder="1" applyAlignment="1">
      <alignment horizontal="right" vertical="center"/>
    </xf>
    <xf numFmtId="182" fontId="7" fillId="0" borderId="0" xfId="5" applyNumberFormat="1" applyFont="1" applyAlignment="1">
      <alignment horizontal="right" vertical="center"/>
    </xf>
    <xf numFmtId="183" fontId="7" fillId="0" borderId="0" xfId="5" applyNumberFormat="1" applyFont="1" applyAlignment="1">
      <alignment horizontal="center" vertical="center"/>
    </xf>
    <xf numFmtId="187" fontId="7" fillId="0" borderId="0" xfId="5" applyNumberFormat="1" applyFont="1" applyAlignment="1">
      <alignment horizontal="right" vertical="center"/>
    </xf>
    <xf numFmtId="0" fontId="7" fillId="0" borderId="0" xfId="5" applyFont="1" applyAlignment="1">
      <alignment horizontal="right" vertical="center"/>
    </xf>
    <xf numFmtId="188" fontId="7" fillId="0" borderId="0" xfId="5" applyNumberFormat="1" applyFont="1" applyAlignment="1">
      <alignment horizontal="right" vertical="center"/>
    </xf>
    <xf numFmtId="186" fontId="7" fillId="0" borderId="0" xfId="5" applyNumberFormat="1" applyFont="1" applyAlignment="1">
      <alignment horizontal="right" vertical="center"/>
    </xf>
    <xf numFmtId="186" fontId="7" fillId="0" borderId="6" xfId="5" applyNumberFormat="1" applyFont="1" applyBorder="1" applyAlignment="1">
      <alignment horizontal="right" vertical="center"/>
    </xf>
    <xf numFmtId="186" fontId="7" fillId="0" borderId="5" xfId="5" applyNumberFormat="1" applyFont="1" applyBorder="1" applyAlignment="1">
      <alignment horizontal="right" vertical="center"/>
    </xf>
    <xf numFmtId="0" fontId="7" fillId="0" borderId="0" xfId="5" applyFont="1" applyBorder="1" applyAlignment="1">
      <alignment vertical="center"/>
    </xf>
    <xf numFmtId="182" fontId="7" fillId="0" borderId="0" xfId="5" applyNumberFormat="1" applyFont="1" applyAlignment="1">
      <alignment vertical="center"/>
    </xf>
    <xf numFmtId="187" fontId="7" fillId="0" borderId="0" xfId="5" applyNumberFormat="1" applyFont="1" applyAlignment="1">
      <alignment vertical="center"/>
    </xf>
    <xf numFmtId="189" fontId="7" fillId="0" borderId="0" xfId="5" applyNumberFormat="1" applyFont="1" applyAlignment="1">
      <alignment horizontal="right" vertical="center"/>
    </xf>
    <xf numFmtId="182" fontId="7" fillId="0" borderId="6" xfId="5" applyNumberFormat="1" applyFont="1" applyBorder="1" applyAlignment="1">
      <alignment horizontal="right" vertical="center"/>
    </xf>
    <xf numFmtId="186" fontId="7" fillId="0" borderId="0" xfId="5" applyNumberFormat="1" applyFont="1" applyBorder="1" applyAlignment="1">
      <alignment horizontal="right" vertical="center"/>
    </xf>
    <xf numFmtId="182" fontId="7" fillId="0" borderId="0" xfId="5" applyNumberFormat="1" applyFont="1" applyBorder="1" applyAlignment="1">
      <alignment horizontal="right" vertical="center"/>
    </xf>
    <xf numFmtId="183" fontId="7" fillId="0" borderId="0" xfId="5" applyNumberFormat="1" applyFont="1" applyBorder="1" applyAlignment="1">
      <alignment horizontal="center" vertical="center"/>
    </xf>
    <xf numFmtId="187" fontId="7" fillId="0" borderId="0" xfId="5" applyNumberFormat="1" applyFont="1" applyBorder="1" applyAlignment="1">
      <alignment horizontal="right" vertical="center"/>
    </xf>
    <xf numFmtId="0" fontId="7" fillId="0" borderId="0" xfId="5" applyFont="1" applyBorder="1" applyAlignment="1">
      <alignment horizontal="right" vertical="center"/>
    </xf>
    <xf numFmtId="189" fontId="7" fillId="0" borderId="0" xfId="5" applyNumberFormat="1" applyFont="1" applyBorder="1" applyAlignment="1">
      <alignment horizontal="right" vertical="center"/>
    </xf>
    <xf numFmtId="41" fontId="7" fillId="0" borderId="0" xfId="5" applyNumberFormat="1" applyFont="1" applyBorder="1" applyAlignment="1">
      <alignment horizontal="right" vertical="center"/>
    </xf>
    <xf numFmtId="189" fontId="7" fillId="0" borderId="5" xfId="5" applyNumberFormat="1" applyFont="1" applyBorder="1" applyAlignment="1">
      <alignment vertical="center"/>
    </xf>
    <xf numFmtId="183" fontId="7" fillId="0" borderId="0" xfId="5" applyNumberFormat="1" applyFont="1" applyFill="1" applyBorder="1" applyAlignment="1">
      <alignment horizontal="center" vertical="center"/>
    </xf>
    <xf numFmtId="0" fontId="38" fillId="0" borderId="0" xfId="5" applyFont="1" applyAlignment="1">
      <alignment vertical="center"/>
    </xf>
    <xf numFmtId="182" fontId="38" fillId="0" borderId="6" xfId="5" applyNumberFormat="1" applyFont="1" applyBorder="1" applyAlignment="1">
      <alignment horizontal="right" vertical="center"/>
    </xf>
    <xf numFmtId="182" fontId="38" fillId="0" borderId="0" xfId="5" applyNumberFormat="1" applyFont="1" applyBorder="1" applyAlignment="1">
      <alignment horizontal="right" vertical="center"/>
    </xf>
    <xf numFmtId="182" fontId="34" fillId="0" borderId="0" xfId="6" applyNumberFormat="1" applyFont="1" applyFill="1" applyBorder="1" applyAlignment="1">
      <alignment horizontal="right"/>
    </xf>
    <xf numFmtId="183" fontId="34" fillId="0" borderId="0" xfId="5" applyNumberFormat="1" applyFont="1" applyBorder="1" applyAlignment="1">
      <alignment horizontal="center" vertical="center"/>
    </xf>
    <xf numFmtId="187" fontId="38" fillId="0" borderId="0" xfId="5" applyNumberFormat="1" applyFont="1" applyBorder="1" applyAlignment="1">
      <alignment horizontal="right" vertical="center"/>
    </xf>
    <xf numFmtId="0" fontId="38" fillId="0" borderId="0" xfId="5" applyFont="1" applyBorder="1" applyAlignment="1">
      <alignment vertical="center"/>
    </xf>
    <xf numFmtId="186" fontId="38" fillId="0" borderId="0" xfId="5" applyNumberFormat="1" applyFont="1" applyBorder="1" applyAlignment="1">
      <alignment horizontal="right" vertical="center"/>
    </xf>
    <xf numFmtId="186" fontId="38" fillId="0" borderId="5" xfId="5" applyNumberFormat="1" applyFont="1" applyBorder="1" applyAlignment="1">
      <alignment horizontal="right" vertical="center"/>
    </xf>
    <xf numFmtId="0" fontId="38" fillId="0" borderId="0" xfId="5" applyFont="1" applyBorder="1" applyAlignment="1">
      <alignment horizontal="center" vertical="center"/>
    </xf>
    <xf numFmtId="182" fontId="7" fillId="0" borderId="0" xfId="5" applyNumberFormat="1" applyFont="1" applyFill="1" applyBorder="1" applyAlignment="1">
      <alignment horizontal="right" vertical="center"/>
    </xf>
    <xf numFmtId="0" fontId="34" fillId="0" borderId="0" xfId="5" applyFont="1" applyBorder="1" applyAlignment="1">
      <alignment horizontal="right" vertical="center"/>
    </xf>
    <xf numFmtId="182" fontId="34" fillId="0" borderId="6" xfId="6" applyNumberFormat="1" applyFont="1" applyFill="1" applyBorder="1" applyAlignment="1">
      <alignment horizontal="right"/>
    </xf>
    <xf numFmtId="182" fontId="34" fillId="0" borderId="0" xfId="5" applyNumberFormat="1" applyFont="1" applyBorder="1" applyAlignment="1">
      <alignment horizontal="right" vertical="center"/>
    </xf>
    <xf numFmtId="182" fontId="34" fillId="0" borderId="0" xfId="5" applyNumberFormat="1" applyFont="1" applyBorder="1" applyAlignment="1">
      <alignment vertical="center"/>
    </xf>
    <xf numFmtId="188" fontId="34" fillId="0" borderId="0" xfId="5" applyNumberFormat="1" applyFont="1" applyBorder="1" applyAlignment="1">
      <alignment horizontal="right" vertical="center"/>
    </xf>
    <xf numFmtId="187" fontId="34" fillId="0" borderId="0" xfId="5" applyNumberFormat="1" applyFont="1" applyBorder="1" applyAlignment="1">
      <alignment vertical="center"/>
    </xf>
    <xf numFmtId="41" fontId="34" fillId="0" borderId="0" xfId="5" applyNumberFormat="1" applyFont="1" applyBorder="1" applyAlignment="1">
      <alignment horizontal="right" vertical="center"/>
    </xf>
    <xf numFmtId="41" fontId="34" fillId="0" borderId="5" xfId="5" applyNumberFormat="1" applyFont="1" applyBorder="1" applyAlignment="1">
      <alignment horizontal="right" vertical="center"/>
    </xf>
    <xf numFmtId="182" fontId="34" fillId="0" borderId="6" xfId="5" applyNumberFormat="1" applyFont="1" applyBorder="1" applyAlignment="1">
      <alignment horizontal="right" vertical="center"/>
    </xf>
    <xf numFmtId="0" fontId="34" fillId="0" borderId="0" xfId="5" applyFont="1" applyBorder="1" applyAlignment="1">
      <alignment horizontal="center" vertical="center"/>
    </xf>
    <xf numFmtId="0" fontId="34" fillId="0" borderId="0" xfId="5" applyFont="1" applyBorder="1" applyAlignment="1">
      <alignment vertical="center"/>
    </xf>
    <xf numFmtId="0" fontId="34" fillId="0" borderId="0" xfId="5" applyFont="1" applyAlignment="1">
      <alignment vertical="center"/>
    </xf>
    <xf numFmtId="182" fontId="34" fillId="0" borderId="0" xfId="5" applyNumberFormat="1" applyFont="1" applyAlignment="1">
      <alignment vertical="center"/>
    </xf>
    <xf numFmtId="0" fontId="7" fillId="0" borderId="8" xfId="5" applyFont="1" applyBorder="1" applyAlignment="1">
      <alignment horizontal="right"/>
    </xf>
    <xf numFmtId="183" fontId="7" fillId="0" borderId="27" xfId="5" applyNumberFormat="1" applyFont="1" applyBorder="1" applyAlignment="1">
      <alignment horizontal="right"/>
    </xf>
    <xf numFmtId="183" fontId="7" fillId="0" borderId="8" xfId="5" applyNumberFormat="1" applyFont="1" applyBorder="1" applyAlignment="1">
      <alignment horizontal="right"/>
    </xf>
    <xf numFmtId="183" fontId="7" fillId="0" borderId="8" xfId="5" applyNumberFormat="1" applyFont="1" applyBorder="1" applyAlignment="1">
      <alignment horizontal="center"/>
    </xf>
    <xf numFmtId="0" fontId="7" fillId="0" borderId="0" xfId="5" applyFont="1" applyBorder="1" applyAlignment="1">
      <alignment horizontal="right"/>
    </xf>
    <xf numFmtId="0" fontId="7" fillId="0" borderId="0" xfId="5" applyFont="1" applyBorder="1" applyAlignment="1"/>
    <xf numFmtId="0" fontId="7" fillId="0" borderId="29" xfId="5" applyFont="1" applyBorder="1" applyAlignment="1">
      <alignment horizontal="right"/>
    </xf>
    <xf numFmtId="0" fontId="7" fillId="0" borderId="8" xfId="5" applyFont="1" applyBorder="1" applyAlignment="1">
      <alignment horizontal="center"/>
    </xf>
    <xf numFmtId="0" fontId="7" fillId="0" borderId="0" xfId="5" applyFont="1" applyBorder="1"/>
    <xf numFmtId="0" fontId="5" fillId="0" borderId="0" xfId="5" applyFont="1" applyAlignment="1">
      <alignment vertical="center"/>
    </xf>
    <xf numFmtId="0" fontId="5" fillId="0" borderId="0" xfId="5" applyFont="1"/>
    <xf numFmtId="183" fontId="5" fillId="0" borderId="0" xfId="5" applyNumberFormat="1" applyFont="1"/>
    <xf numFmtId="0" fontId="5" fillId="0" borderId="0" xfId="5" applyFont="1" applyBorder="1"/>
    <xf numFmtId="0" fontId="22" fillId="0" borderId="0" xfId="5" applyFont="1" applyFill="1" applyAlignment="1"/>
    <xf numFmtId="0" fontId="1" fillId="0" borderId="0" xfId="5" applyFont="1" applyFill="1"/>
    <xf numFmtId="0" fontId="32" fillId="0" borderId="0" xfId="5" applyFont="1" applyFill="1" applyAlignment="1"/>
    <xf numFmtId="0" fontId="3" fillId="0" borderId="0" xfId="5" applyFont="1" applyFill="1" applyAlignment="1"/>
    <xf numFmtId="0" fontId="1" fillId="0" borderId="0" xfId="5" applyFont="1" applyFill="1" applyAlignment="1"/>
    <xf numFmtId="0" fontId="5" fillId="0" borderId="0" xfId="5" applyFont="1" applyFill="1" applyAlignment="1">
      <alignment vertical="center"/>
    </xf>
    <xf numFmtId="0" fontId="5" fillId="0" borderId="0" xfId="5" applyFont="1" applyFill="1"/>
    <xf numFmtId="0" fontId="5" fillId="0" borderId="18" xfId="5" applyFont="1" applyFill="1" applyBorder="1" applyAlignment="1">
      <alignment horizontal="center" vertical="center"/>
    </xf>
    <xf numFmtId="0" fontId="5" fillId="0" borderId="17" xfId="5" applyFont="1" applyFill="1" applyBorder="1" applyAlignment="1">
      <alignment horizontal="center" vertical="center"/>
    </xf>
    <xf numFmtId="0" fontId="5" fillId="0" borderId="30" xfId="5" applyFont="1" applyFill="1" applyBorder="1" applyAlignment="1">
      <alignment horizontal="center" vertical="center"/>
    </xf>
    <xf numFmtId="0" fontId="5" fillId="0" borderId="0" xfId="5" applyFont="1" applyFill="1" applyAlignment="1">
      <alignment horizontal="center" vertical="center"/>
    </xf>
    <xf numFmtId="0" fontId="5" fillId="0" borderId="5" xfId="5" applyFont="1" applyFill="1" applyBorder="1" applyAlignment="1">
      <alignment horizontal="justify"/>
    </xf>
    <xf numFmtId="0" fontId="5" fillId="0" borderId="0" xfId="5" applyFont="1" applyFill="1" applyAlignment="1">
      <alignment horizontal="right"/>
    </xf>
    <xf numFmtId="0" fontId="5" fillId="0" borderId="3" xfId="5" applyFont="1" applyFill="1" applyBorder="1" applyAlignment="1">
      <alignment horizontal="right"/>
    </xf>
    <xf numFmtId="0" fontId="5" fillId="0" borderId="0" xfId="5" applyFont="1" applyFill="1" applyAlignment="1">
      <alignment horizontal="justify" vertical="top" wrapText="1"/>
    </xf>
    <xf numFmtId="0" fontId="5" fillId="0" borderId="0" xfId="5" applyFont="1" applyFill="1" applyBorder="1" applyAlignment="1">
      <alignment horizontal="right" vertical="center"/>
    </xf>
    <xf numFmtId="0" fontId="5" fillId="0" borderId="0" xfId="5" applyFont="1" applyFill="1" applyBorder="1" applyAlignment="1">
      <alignment horizontal="justify" vertical="center"/>
    </xf>
    <xf numFmtId="190" fontId="5" fillId="0" borderId="6" xfId="5" applyNumberFormat="1" applyFont="1" applyFill="1" applyBorder="1" applyAlignment="1">
      <alignment horizontal="right" vertical="center"/>
    </xf>
    <xf numFmtId="190" fontId="5" fillId="0" borderId="0" xfId="5" applyNumberFormat="1" applyFont="1" applyFill="1" applyBorder="1" applyAlignment="1">
      <alignment horizontal="right" vertical="center"/>
    </xf>
    <xf numFmtId="0" fontId="30" fillId="0" borderId="0" xfId="5" applyFont="1" applyFill="1"/>
    <xf numFmtId="0" fontId="19" fillId="0" borderId="0" xfId="5" applyFont="1" applyFill="1" applyBorder="1" applyAlignment="1">
      <alignment horizontal="right" vertical="center"/>
    </xf>
    <xf numFmtId="0" fontId="19" fillId="0" borderId="0" xfId="5" applyFont="1" applyFill="1"/>
    <xf numFmtId="191" fontId="19" fillId="0" borderId="6" xfId="5" applyNumberFormat="1" applyFont="1" applyFill="1" applyBorder="1" applyAlignment="1">
      <alignment horizontal="right" vertical="center"/>
    </xf>
    <xf numFmtId="191" fontId="19" fillId="0" borderId="0" xfId="5" applyNumberFormat="1" applyFont="1" applyFill="1" applyBorder="1" applyAlignment="1">
      <alignment horizontal="right" vertical="center"/>
    </xf>
    <xf numFmtId="0" fontId="30" fillId="0" borderId="0" xfId="5" applyFont="1" applyFill="1" applyAlignment="1">
      <alignment horizontal="justify" vertical="top" wrapText="1"/>
    </xf>
    <xf numFmtId="0" fontId="5" fillId="0" borderId="6" xfId="5" applyFont="1" applyFill="1" applyBorder="1"/>
    <xf numFmtId="0" fontId="5" fillId="0" borderId="0" xfId="5" applyFont="1" applyFill="1" applyBorder="1"/>
    <xf numFmtId="0" fontId="5" fillId="0" borderId="0" xfId="5" applyFont="1" applyFill="1" applyBorder="1" applyAlignment="1"/>
    <xf numFmtId="0" fontId="5" fillId="0" borderId="10" xfId="5" applyFont="1" applyFill="1" applyBorder="1" applyAlignment="1">
      <alignment horizontal="right"/>
    </xf>
    <xf numFmtId="0" fontId="5" fillId="0" borderId="0" xfId="5" applyFont="1" applyFill="1" applyBorder="1" applyAlignment="1">
      <alignment horizontal="right"/>
    </xf>
    <xf numFmtId="0" fontId="5" fillId="0" borderId="3" xfId="5" applyFont="1" applyFill="1" applyBorder="1" applyAlignment="1"/>
    <xf numFmtId="0" fontId="5" fillId="0" borderId="6" xfId="5" applyFont="1" applyFill="1" applyBorder="1" applyAlignment="1">
      <alignment horizontal="right" vertical="center"/>
    </xf>
    <xf numFmtId="0" fontId="5" fillId="0" borderId="14" xfId="5" applyFont="1" applyFill="1" applyBorder="1" applyAlignment="1">
      <alignment horizontal="center" vertical="distributed" textRotation="255" justifyLastLine="1"/>
    </xf>
    <xf numFmtId="0" fontId="5" fillId="0" borderId="13" xfId="5" applyFont="1" applyFill="1" applyBorder="1" applyAlignment="1">
      <alignment horizontal="right" vertical="center"/>
    </xf>
    <xf numFmtId="0" fontId="5" fillId="0" borderId="3" xfId="5" applyFont="1" applyFill="1" applyBorder="1" applyAlignment="1">
      <alignment horizontal="right" vertical="center"/>
    </xf>
    <xf numFmtId="192" fontId="5" fillId="0" borderId="6" xfId="5" applyNumberFormat="1" applyFont="1" applyFill="1" applyBorder="1" applyAlignment="1">
      <alignment horizontal="right" vertical="center"/>
    </xf>
    <xf numFmtId="192" fontId="5" fillId="0" borderId="0" xfId="5" applyNumberFormat="1" applyFont="1" applyFill="1" applyBorder="1" applyAlignment="1">
      <alignment horizontal="right" vertical="center"/>
    </xf>
    <xf numFmtId="0" fontId="5" fillId="0" borderId="8" xfId="5" applyFont="1" applyFill="1" applyBorder="1" applyAlignment="1">
      <alignment horizontal="center" vertical="center" textRotation="255" wrapText="1"/>
    </xf>
    <xf numFmtId="0" fontId="5" fillId="0" borderId="27" xfId="5" applyFont="1" applyFill="1" applyBorder="1" applyAlignment="1">
      <alignment horizontal="right" vertical="center" wrapText="1"/>
    </xf>
    <xf numFmtId="0" fontId="5" fillId="0" borderId="8" xfId="5" applyFont="1" applyFill="1" applyBorder="1" applyAlignment="1">
      <alignment horizontal="right" vertical="center" wrapText="1"/>
    </xf>
    <xf numFmtId="0" fontId="1" fillId="0" borderId="0" xfId="5" applyFont="1" applyFill="1" applyBorder="1"/>
    <xf numFmtId="0" fontId="32" fillId="0" borderId="0" xfId="5" applyFont="1" applyFill="1" applyBorder="1" applyAlignment="1"/>
    <xf numFmtId="0" fontId="5" fillId="0" borderId="0" xfId="5" applyFont="1" applyFill="1" applyBorder="1" applyAlignment="1">
      <alignment vertical="center"/>
    </xf>
    <xf numFmtId="0" fontId="5" fillId="0" borderId="5" xfId="5" applyFont="1" applyFill="1" applyBorder="1" applyAlignment="1">
      <alignment horizontal="justify" vertical="top" wrapText="1"/>
    </xf>
    <xf numFmtId="0" fontId="5" fillId="0" borderId="0" xfId="5" applyFont="1" applyFill="1" applyAlignment="1">
      <alignment horizontal="right" vertical="center" wrapText="1"/>
    </xf>
    <xf numFmtId="0" fontId="5" fillId="0" borderId="3" xfId="5" applyFont="1" applyFill="1" applyBorder="1" applyAlignment="1">
      <alignment horizontal="right" vertical="center" wrapText="1"/>
    </xf>
    <xf numFmtId="0" fontId="15" fillId="0" borderId="0" xfId="5" applyFont="1" applyFill="1" applyAlignment="1">
      <alignment horizontal="justify" vertical="top" wrapText="1"/>
    </xf>
    <xf numFmtId="0" fontId="5" fillId="0" borderId="0" xfId="5" applyFont="1" applyFill="1" applyBorder="1" applyAlignment="1">
      <alignment horizontal="right" vertical="top" wrapText="1"/>
    </xf>
    <xf numFmtId="0" fontId="5" fillId="0" borderId="0" xfId="5" applyFont="1" applyFill="1" applyBorder="1" applyAlignment="1">
      <alignment horizontal="justify" vertical="top" wrapText="1"/>
    </xf>
    <xf numFmtId="0" fontId="15" fillId="0" borderId="0" xfId="5" applyFont="1" applyFill="1" applyAlignment="1">
      <alignment horizontal="right" vertical="top" wrapText="1"/>
    </xf>
    <xf numFmtId="0" fontId="1" fillId="0" borderId="0" xfId="5" applyFont="1" applyFill="1" applyAlignment="1">
      <alignment horizontal="right"/>
    </xf>
    <xf numFmtId="0" fontId="39" fillId="0" borderId="0" xfId="5" applyFont="1" applyFill="1"/>
    <xf numFmtId="190" fontId="19" fillId="0" borderId="6" xfId="5" applyNumberFormat="1" applyFont="1" applyFill="1" applyBorder="1" applyAlignment="1">
      <alignment horizontal="right" vertical="center"/>
    </xf>
    <xf numFmtId="190" fontId="19" fillId="0" borderId="0" xfId="5" applyNumberFormat="1" applyFont="1" applyFill="1" applyBorder="1" applyAlignment="1">
      <alignment horizontal="right" vertical="center"/>
    </xf>
    <xf numFmtId="0" fontId="40" fillId="0" borderId="0" xfId="5" applyFont="1" applyFill="1" applyAlignment="1">
      <alignment horizontal="justify" vertical="top" wrapText="1"/>
    </xf>
    <xf numFmtId="0" fontId="41" fillId="0" borderId="0" xfId="5" applyFont="1" applyFill="1"/>
    <xf numFmtId="193" fontId="5" fillId="0" borderId="6" xfId="5" applyNumberFormat="1" applyFont="1" applyFill="1" applyBorder="1" applyAlignment="1">
      <alignment horizontal="right" vertical="center"/>
    </xf>
    <xf numFmtId="193" fontId="5" fillId="0" borderId="0" xfId="5" applyNumberFormat="1" applyFont="1" applyFill="1" applyBorder="1" applyAlignment="1">
      <alignment horizontal="right" vertical="center"/>
    </xf>
    <xf numFmtId="194" fontId="5" fillId="0" borderId="6" xfId="5" applyNumberFormat="1" applyFont="1" applyFill="1" applyBorder="1" applyAlignment="1">
      <alignment horizontal="right" vertical="center"/>
    </xf>
    <xf numFmtId="194" fontId="5" fillId="0" borderId="0" xfId="5" applyNumberFormat="1" applyFont="1" applyFill="1" applyBorder="1" applyAlignment="1">
      <alignment horizontal="right" vertical="center"/>
    </xf>
    <xf numFmtId="192" fontId="15" fillId="0" borderId="0" xfId="5" applyNumberFormat="1" applyFont="1" applyFill="1" applyAlignment="1">
      <alignment horizontal="justify" vertical="top" wrapText="1"/>
    </xf>
    <xf numFmtId="0" fontId="1" fillId="0" borderId="6" xfId="5" applyFont="1" applyFill="1" applyBorder="1"/>
    <xf numFmtId="0" fontId="35" fillId="0" borderId="0" xfId="5" applyFont="1" applyFill="1" applyAlignment="1">
      <alignment horizontal="right" wrapText="1"/>
    </xf>
    <xf numFmtId="0" fontId="5" fillId="0" borderId="0" xfId="5" applyFont="1" applyFill="1" applyBorder="1" applyAlignment="1">
      <alignment vertical="top" wrapText="1"/>
    </xf>
    <xf numFmtId="0" fontId="5" fillId="0" borderId="3" xfId="5" applyFont="1" applyFill="1" applyBorder="1" applyAlignment="1">
      <alignment horizontal="center" vertical="center" wrapText="1"/>
    </xf>
    <xf numFmtId="0" fontId="5" fillId="0" borderId="10" xfId="5" applyFont="1" applyFill="1" applyBorder="1" applyAlignment="1">
      <alignment horizontal="center" wrapText="1"/>
    </xf>
    <xf numFmtId="0" fontId="5" fillId="0" borderId="0" xfId="5" applyFont="1" applyFill="1" applyBorder="1" applyAlignment="1">
      <alignment horizontal="center" vertical="center" wrapText="1"/>
    </xf>
    <xf numFmtId="0" fontId="5" fillId="0" borderId="5" xfId="5" applyFont="1" applyFill="1" applyBorder="1" applyAlignment="1">
      <alignment horizontal="center" wrapText="1"/>
    </xf>
    <xf numFmtId="0" fontId="5" fillId="0" borderId="16" xfId="5" applyFont="1" applyFill="1" applyBorder="1" applyAlignment="1">
      <alignment horizontal="center" vertical="center" wrapText="1"/>
    </xf>
    <xf numFmtId="0" fontId="5" fillId="0" borderId="14" xfId="5" applyFont="1" applyFill="1" applyBorder="1" applyAlignment="1">
      <alignment horizontal="center" wrapText="1"/>
    </xf>
    <xf numFmtId="0" fontId="5" fillId="0" borderId="5" xfId="5" applyFont="1" applyFill="1" applyBorder="1" applyAlignment="1">
      <alignment horizontal="distributed"/>
    </xf>
    <xf numFmtId="195" fontId="42" fillId="0" borderId="0" xfId="5" applyNumberFormat="1" applyFont="1" applyFill="1" applyBorder="1" applyAlignment="1">
      <alignment vertical="center"/>
    </xf>
    <xf numFmtId="195" fontId="42" fillId="0" borderId="0" xfId="5" applyNumberFormat="1" applyFont="1" applyFill="1" applyBorder="1" applyAlignment="1">
      <alignment horizontal="right" vertical="center"/>
    </xf>
    <xf numFmtId="0" fontId="5" fillId="0" borderId="10" xfId="5" applyFont="1" applyFill="1" applyBorder="1" applyAlignment="1">
      <alignment horizontal="distributed"/>
    </xf>
    <xf numFmtId="0" fontId="5" fillId="0" borderId="0" xfId="5" applyFont="1" applyAlignment="1">
      <alignment horizontal="right" vertical="center"/>
    </xf>
    <xf numFmtId="196" fontId="5" fillId="0" borderId="0" xfId="5" applyNumberFormat="1" applyFont="1" applyFill="1" applyBorder="1" applyAlignment="1">
      <alignment horizontal="right" vertical="center"/>
    </xf>
    <xf numFmtId="0" fontId="5" fillId="0" borderId="27" xfId="5" applyFont="1" applyFill="1" applyBorder="1" applyAlignment="1">
      <alignment horizontal="center" wrapText="1"/>
    </xf>
    <xf numFmtId="0" fontId="5" fillId="0" borderId="29" xfId="5" applyFont="1" applyFill="1" applyBorder="1" applyAlignment="1">
      <alignment horizontal="center" wrapText="1"/>
    </xf>
    <xf numFmtId="0" fontId="5" fillId="0" borderId="8" xfId="5" applyFont="1" applyFill="1" applyBorder="1" applyAlignment="1">
      <alignment horizontal="right" wrapText="1"/>
    </xf>
    <xf numFmtId="0" fontId="5" fillId="0" borderId="8" xfId="5" quotePrefix="1" applyFont="1" applyFill="1" applyBorder="1" applyAlignment="1">
      <alignment horizontal="right" wrapText="1"/>
    </xf>
    <xf numFmtId="0" fontId="22" fillId="0" borderId="0" xfId="5" applyFont="1" applyAlignment="1"/>
    <xf numFmtId="0" fontId="1" fillId="0" borderId="0" xfId="5" applyFont="1" applyAlignment="1"/>
    <xf numFmtId="0" fontId="32" fillId="0" borderId="0" xfId="5" applyFont="1" applyBorder="1" applyAlignment="1"/>
    <xf numFmtId="0" fontId="1" fillId="0" borderId="0" xfId="5" applyFont="1" applyBorder="1"/>
    <xf numFmtId="0" fontId="3" fillId="0" borderId="0" xfId="5" applyFont="1" applyBorder="1" applyAlignment="1"/>
    <xf numFmtId="0" fontId="3" fillId="0" borderId="0" xfId="5" applyFont="1" applyAlignment="1"/>
    <xf numFmtId="0" fontId="32" fillId="0" borderId="0" xfId="5" applyFont="1" applyAlignment="1">
      <alignment horizontal="justify"/>
    </xf>
    <xf numFmtId="0" fontId="5" fillId="0" borderId="12" xfId="5" applyFont="1" applyBorder="1" applyAlignment="1"/>
    <xf numFmtId="0" fontId="5" fillId="0" borderId="14" xfId="5" applyFont="1" applyBorder="1" applyAlignment="1"/>
    <xf numFmtId="0" fontId="5" fillId="0" borderId="0" xfId="5" applyFont="1" applyBorder="1" applyAlignment="1">
      <alignment horizontal="center" vertical="center"/>
    </xf>
    <xf numFmtId="0" fontId="5" fillId="0" borderId="5" xfId="5" applyFont="1" applyBorder="1" applyAlignment="1"/>
    <xf numFmtId="0" fontId="5" fillId="0" borderId="3" xfId="5" applyFont="1" applyBorder="1" applyAlignment="1">
      <alignment horizontal="center" vertical="center" wrapText="1"/>
    </xf>
    <xf numFmtId="0" fontId="5" fillId="0" borderId="0" xfId="5" applyFont="1" applyBorder="1" applyAlignment="1">
      <alignment horizontal="right" vertical="center"/>
    </xf>
    <xf numFmtId="0" fontId="5" fillId="0" borderId="5" xfId="5" applyFont="1" applyBorder="1" applyAlignment="1">
      <alignment horizontal="justify" vertical="center"/>
    </xf>
    <xf numFmtId="41" fontId="5" fillId="0" borderId="6" xfId="5" applyNumberFormat="1" applyFont="1" applyBorder="1" applyAlignment="1">
      <alignment horizontal="right" vertical="center"/>
    </xf>
    <xf numFmtId="41" fontId="5" fillId="0" borderId="0" xfId="5" applyNumberFormat="1" applyFont="1" applyBorder="1" applyAlignment="1">
      <alignment horizontal="right" vertical="center"/>
    </xf>
    <xf numFmtId="0" fontId="5" fillId="0" borderId="0" xfId="5" applyFont="1" applyBorder="1" applyAlignment="1">
      <alignment horizontal="justify" vertical="center"/>
    </xf>
    <xf numFmtId="41" fontId="5" fillId="0" borderId="0" xfId="5" applyNumberFormat="1" applyFont="1" applyAlignment="1">
      <alignment horizontal="left" vertical="center"/>
    </xf>
    <xf numFmtId="41" fontId="30" fillId="0" borderId="0" xfId="5" applyNumberFormat="1" applyFont="1" applyBorder="1" applyAlignment="1">
      <alignment horizontal="right" vertical="center"/>
    </xf>
    <xf numFmtId="0" fontId="19" fillId="0" borderId="0" xfId="5" applyFont="1" applyBorder="1" applyAlignment="1">
      <alignment horizontal="justify" vertical="center"/>
    </xf>
    <xf numFmtId="0" fontId="30" fillId="0" borderId="0" xfId="5" applyFont="1" applyAlignment="1">
      <alignment vertical="center"/>
    </xf>
    <xf numFmtId="0" fontId="19" fillId="0" borderId="0" xfId="5" applyFont="1" applyBorder="1" applyAlignment="1">
      <alignment horizontal="right" vertical="center"/>
    </xf>
    <xf numFmtId="41" fontId="19" fillId="0" borderId="6" xfId="5" applyNumberFormat="1" applyFont="1" applyBorder="1" applyAlignment="1">
      <alignment horizontal="right" vertical="center"/>
    </xf>
    <xf numFmtId="41" fontId="19" fillId="0" borderId="0" xfId="5" applyNumberFormat="1" applyFont="1" applyFill="1" applyBorder="1" applyAlignment="1">
      <alignment horizontal="right" vertical="center"/>
    </xf>
    <xf numFmtId="41" fontId="5" fillId="0" borderId="0" xfId="5" applyNumberFormat="1" applyFont="1" applyFill="1" applyBorder="1" applyAlignment="1">
      <alignment horizontal="right" vertical="center"/>
    </xf>
    <xf numFmtId="41" fontId="5" fillId="0" borderId="0" xfId="5" applyNumberFormat="1" applyFont="1" applyFill="1" applyBorder="1" applyAlignment="1">
      <alignment horizontal="left" vertical="center"/>
    </xf>
    <xf numFmtId="41" fontId="30" fillId="0" borderId="0" xfId="5" applyNumberFormat="1" applyFont="1" applyBorder="1" applyAlignment="1">
      <alignment horizontal="left" vertical="center"/>
    </xf>
    <xf numFmtId="0" fontId="5" fillId="0" borderId="8" xfId="5" applyFont="1" applyBorder="1" applyAlignment="1">
      <alignment horizontal="center"/>
    </xf>
    <xf numFmtId="0" fontId="5" fillId="0" borderId="8" xfId="5" applyFont="1" applyBorder="1"/>
    <xf numFmtId="0" fontId="5" fillId="0" borderId="27" xfId="5" applyFont="1" applyBorder="1" applyAlignment="1"/>
    <xf numFmtId="0" fontId="5" fillId="0" borderId="8" xfId="5" applyFont="1" applyBorder="1" applyAlignment="1"/>
    <xf numFmtId="0" fontId="5" fillId="0" borderId="0" xfId="5" applyFont="1" applyAlignment="1"/>
    <xf numFmtId="0" fontId="35" fillId="0" borderId="0" xfId="5"/>
    <xf numFmtId="0" fontId="1" fillId="0" borderId="0" xfId="5" applyFont="1" applyAlignment="1">
      <alignment horizontal="left"/>
    </xf>
    <xf numFmtId="0" fontId="32" fillId="0" borderId="0" xfId="5" applyFont="1" applyAlignment="1"/>
    <xf numFmtId="0" fontId="3" fillId="0" borderId="0" xfId="5" applyFont="1" applyAlignment="1">
      <alignment vertical="center"/>
    </xf>
    <xf numFmtId="0" fontId="5" fillId="0" borderId="11" xfId="5" applyFont="1" applyBorder="1" applyAlignment="1">
      <alignment horizontal="center" vertical="center"/>
    </xf>
    <xf numFmtId="0" fontId="3" fillId="0" borderId="0" xfId="5" applyFont="1"/>
    <xf numFmtId="0" fontId="5" fillId="0" borderId="13" xfId="5" applyFont="1" applyBorder="1" applyAlignment="1">
      <alignment horizontal="center" vertical="center"/>
    </xf>
    <xf numFmtId="0" fontId="5" fillId="0" borderId="1" xfId="5" applyFont="1" applyBorder="1" applyAlignment="1">
      <alignment horizontal="center" vertical="center" wrapText="1"/>
    </xf>
    <xf numFmtId="0" fontId="5" fillId="0" borderId="2" xfId="5" applyFont="1" applyBorder="1" applyAlignment="1">
      <alignment horizontal="center" vertical="center" wrapText="1"/>
    </xf>
    <xf numFmtId="0" fontId="5" fillId="0" borderId="22" xfId="5" applyFont="1" applyBorder="1" applyAlignment="1">
      <alignment horizontal="center" vertical="center" wrapText="1"/>
    </xf>
    <xf numFmtId="0" fontId="5" fillId="0" borderId="1" xfId="5" applyFont="1" applyBorder="1" applyAlignment="1">
      <alignment horizontal="center" vertical="center" shrinkToFit="1"/>
    </xf>
    <xf numFmtId="0" fontId="5" fillId="0" borderId="0" xfId="5" applyFont="1" applyBorder="1" applyAlignment="1">
      <alignment horizontal="center" vertical="center" shrinkToFit="1"/>
    </xf>
    <xf numFmtId="0" fontId="1" fillId="0" borderId="3" xfId="5" applyFont="1" applyBorder="1" applyAlignment="1">
      <alignment horizontal="center" vertical="center"/>
    </xf>
    <xf numFmtId="0" fontId="5" fillId="0" borderId="0" xfId="5" applyFont="1" applyBorder="1" applyAlignment="1">
      <alignment vertical="center"/>
    </xf>
    <xf numFmtId="0" fontId="3" fillId="0" borderId="5" xfId="5" applyFont="1" applyBorder="1" applyAlignment="1">
      <alignment horizontal="justify" vertical="center"/>
    </xf>
    <xf numFmtId="0" fontId="3" fillId="0" borderId="0" xfId="5" applyFont="1" applyAlignment="1">
      <alignment horizontal="right" vertical="center"/>
    </xf>
    <xf numFmtId="0" fontId="3" fillId="0" borderId="0" xfId="5" applyFont="1" applyAlignment="1">
      <alignment horizontal="center" vertical="center"/>
    </xf>
    <xf numFmtId="0" fontId="3" fillId="0" borderId="0" xfId="5" applyFont="1" applyBorder="1" applyAlignment="1">
      <alignment horizontal="center" vertical="center"/>
    </xf>
    <xf numFmtId="0" fontId="5" fillId="0" borderId="0" xfId="5" applyFont="1" applyAlignment="1">
      <alignment horizontal="center" vertical="center"/>
    </xf>
    <xf numFmtId="0" fontId="3" fillId="0" borderId="0" xfId="5" applyFont="1" applyAlignment="1">
      <alignment horizontal="justify" vertical="center"/>
    </xf>
    <xf numFmtId="0" fontId="5" fillId="0" borderId="6" xfId="5" applyFont="1" applyBorder="1" applyAlignment="1">
      <alignment horizontal="right" vertical="center"/>
    </xf>
    <xf numFmtId="183" fontId="5" fillId="0" borderId="0" xfId="5" applyNumberFormat="1" applyFont="1" applyAlignment="1">
      <alignment horizontal="center" vertical="center"/>
    </xf>
    <xf numFmtId="183" fontId="5" fillId="0" borderId="0" xfId="5" applyNumberFormat="1" applyFont="1" applyAlignment="1">
      <alignment horizontal="right" vertical="center"/>
    </xf>
    <xf numFmtId="190" fontId="5" fillId="0" borderId="0" xfId="5" applyNumberFormat="1" applyFont="1" applyAlignment="1">
      <alignment vertical="center"/>
    </xf>
    <xf numFmtId="0" fontId="5" fillId="0" borderId="0" xfId="5" applyFont="1" applyAlignment="1">
      <alignment horizontal="center" vertical="center" wrapText="1"/>
    </xf>
    <xf numFmtId="46" fontId="5" fillId="0" borderId="0" xfId="5" applyNumberFormat="1" applyFont="1" applyAlignment="1">
      <alignment horizontal="center" vertical="center"/>
    </xf>
    <xf numFmtId="0" fontId="5" fillId="0" borderId="0" xfId="5" applyFont="1" applyBorder="1" applyAlignment="1">
      <alignment horizontal="center"/>
    </xf>
    <xf numFmtId="0" fontId="1" fillId="0" borderId="5" xfId="5" applyFont="1" applyBorder="1"/>
    <xf numFmtId="0" fontId="1" fillId="0" borderId="0" xfId="5" applyFont="1" applyBorder="1" applyAlignment="1">
      <alignment horizontal="left"/>
    </xf>
    <xf numFmtId="0" fontId="5" fillId="0" borderId="0" xfId="5" applyFont="1" applyAlignment="1" applyProtection="1">
      <alignment horizontal="center" vertical="center"/>
      <protection locked="0"/>
    </xf>
    <xf numFmtId="0" fontId="3" fillId="0" borderId="5" xfId="5" applyFont="1" applyBorder="1" applyAlignment="1" applyProtection="1">
      <alignment horizontal="justify" vertical="center"/>
      <protection locked="0"/>
    </xf>
    <xf numFmtId="0" fontId="5" fillId="0" borderId="0" xfId="5" applyFont="1" applyAlignment="1" applyProtection="1">
      <alignment horizontal="right" vertical="center"/>
      <protection locked="0"/>
    </xf>
    <xf numFmtId="183" fontId="5" fillId="0" borderId="0" xfId="5" applyNumberFormat="1" applyFont="1" applyAlignment="1" applyProtection="1">
      <alignment horizontal="center" vertical="center"/>
      <protection locked="0"/>
    </xf>
    <xf numFmtId="183" fontId="5" fillId="0" borderId="0" xfId="5" applyNumberFormat="1" applyFont="1" applyAlignment="1" applyProtection="1">
      <alignment horizontal="right" vertical="center"/>
      <protection locked="0"/>
    </xf>
    <xf numFmtId="190" fontId="5" fillId="0" borderId="0" xfId="5" applyNumberFormat="1" applyFont="1" applyAlignment="1" applyProtection="1">
      <alignment vertical="center"/>
      <protection locked="0"/>
    </xf>
    <xf numFmtId="0" fontId="5" fillId="0" borderId="0" xfId="5" applyFont="1" applyAlignment="1" applyProtection="1">
      <alignment horizontal="center" vertical="center" wrapText="1"/>
      <protection locked="0"/>
    </xf>
    <xf numFmtId="0" fontId="5" fillId="2" borderId="0" xfId="5" applyFont="1" applyFill="1" applyBorder="1" applyAlignment="1" applyProtection="1">
      <alignment horizontal="center"/>
      <protection locked="0"/>
    </xf>
    <xf numFmtId="0" fontId="1" fillId="0" borderId="5" xfId="5" applyFont="1" applyBorder="1" applyProtection="1">
      <protection locked="0"/>
    </xf>
    <xf numFmtId="0" fontId="5" fillId="0" borderId="0" xfId="5" applyFont="1" applyBorder="1" applyProtection="1">
      <protection locked="0"/>
    </xf>
    <xf numFmtId="0" fontId="1" fillId="0" borderId="0" xfId="5" applyFont="1" applyBorder="1" applyProtection="1">
      <protection locked="0"/>
    </xf>
    <xf numFmtId="0" fontId="1" fillId="0" borderId="0" xfId="5" applyFont="1" applyBorder="1" applyAlignment="1" applyProtection="1">
      <alignment horizontal="left"/>
      <protection locked="0"/>
    </xf>
    <xf numFmtId="0" fontId="5" fillId="0" borderId="0" xfId="5" applyFont="1" applyFill="1" applyBorder="1" applyAlignment="1" applyProtection="1">
      <alignment horizontal="center"/>
      <protection locked="0"/>
    </xf>
    <xf numFmtId="0" fontId="5" fillId="0" borderId="0" xfId="5" applyFont="1" applyFill="1" applyAlignment="1" applyProtection="1">
      <alignment horizontal="center" vertical="center"/>
      <protection locked="0"/>
    </xf>
    <xf numFmtId="0" fontId="5" fillId="2" borderId="0" xfId="5" applyFont="1" applyFill="1" applyBorder="1" applyAlignment="1" applyProtection="1">
      <alignment horizontal="center" vertical="center"/>
      <protection locked="0"/>
    </xf>
    <xf numFmtId="0" fontId="1" fillId="0" borderId="8" xfId="5" applyFont="1" applyBorder="1" applyAlignment="1">
      <alignment horizontal="center"/>
    </xf>
    <xf numFmtId="0" fontId="1" fillId="0" borderId="29" xfId="5" applyFont="1" applyBorder="1"/>
    <xf numFmtId="0" fontId="1" fillId="0" borderId="8" xfId="5" applyFont="1" applyBorder="1" applyAlignment="1"/>
    <xf numFmtId="0" fontId="1" fillId="0" borderId="8" xfId="5" applyFont="1" applyBorder="1" applyAlignment="1">
      <alignment horizontal="left"/>
    </xf>
    <xf numFmtId="0" fontId="5" fillId="0" borderId="0" xfId="5" applyFont="1" applyAlignment="1">
      <alignment horizontal="left"/>
    </xf>
    <xf numFmtId="0" fontId="44" fillId="0" borderId="0" xfId="0" applyFont="1">
      <alignment vertical="center"/>
    </xf>
    <xf numFmtId="0" fontId="1" fillId="0" borderId="0" xfId="0" applyFont="1">
      <alignment vertical="center"/>
    </xf>
    <xf numFmtId="0" fontId="45" fillId="0" borderId="0" xfId="7" applyFont="1">
      <alignment vertical="center"/>
    </xf>
    <xf numFmtId="0" fontId="6" fillId="0" borderId="0" xfId="0" applyNumberFormat="1" applyFont="1" applyBorder="1" applyAlignment="1">
      <alignment horizontal="left" vertical="center"/>
    </xf>
    <xf numFmtId="0" fontId="6" fillId="0" borderId="5" xfId="0" applyNumberFormat="1" applyFont="1" applyBorder="1" applyAlignment="1">
      <alignment horizontal="left" vertical="center"/>
    </xf>
    <xf numFmtId="49" fontId="6" fillId="0" borderId="0" xfId="0" applyNumberFormat="1" applyFont="1" applyBorder="1" applyAlignment="1">
      <alignment horizontal="left" vertical="center"/>
    </xf>
    <xf numFmtId="49" fontId="6" fillId="0" borderId="5" xfId="0" applyNumberFormat="1" applyFont="1" applyBorder="1" applyAlignment="1">
      <alignment horizontal="left" vertical="center"/>
    </xf>
    <xf numFmtId="0" fontId="6" fillId="0" borderId="3" xfId="0" applyNumberFormat="1" applyFont="1" applyBorder="1" applyAlignment="1">
      <alignment horizontal="left" vertical="center"/>
    </xf>
    <xf numFmtId="0" fontId="6" fillId="0" borderId="10" xfId="0" applyNumberFormat="1" applyFont="1" applyBorder="1" applyAlignment="1">
      <alignment horizontal="left" vertical="center"/>
    </xf>
    <xf numFmtId="0" fontId="7" fillId="0" borderId="11" xfId="0" applyFont="1" applyBorder="1" applyAlignment="1">
      <alignment horizontal="center" vertical="center" justifyLastLine="1"/>
    </xf>
    <xf numFmtId="0" fontId="7" fillId="0" borderId="12" xfId="0" applyFont="1" applyBorder="1" applyAlignment="1">
      <alignment horizontal="center" vertical="center" justifyLastLine="1"/>
    </xf>
    <xf numFmtId="0" fontId="7" fillId="0" borderId="13" xfId="0" applyFont="1" applyBorder="1" applyAlignment="1">
      <alignment horizontal="center" vertical="center" justifyLastLine="1"/>
    </xf>
    <xf numFmtId="0" fontId="7" fillId="0" borderId="14" xfId="0" applyFont="1" applyBorder="1" applyAlignment="1">
      <alignment horizontal="center" vertical="center" justifyLastLine="1"/>
    </xf>
    <xf numFmtId="0" fontId="6" fillId="0" borderId="3" xfId="0" applyFont="1" applyBorder="1" applyAlignment="1">
      <alignment horizontal="left" vertical="center"/>
    </xf>
    <xf numFmtId="0" fontId="6" fillId="0" borderId="10" xfId="0" applyFont="1" applyBorder="1" applyAlignment="1">
      <alignment horizontal="left" vertical="center"/>
    </xf>
    <xf numFmtId="0" fontId="7" fillId="0" borderId="15" xfId="0" applyFont="1" applyBorder="1" applyAlignment="1">
      <alignment horizontal="distributed" vertical="center" justifyLastLine="1"/>
    </xf>
    <xf numFmtId="0" fontId="7" fillId="0" borderId="16" xfId="0" applyFont="1" applyBorder="1" applyAlignment="1">
      <alignment horizontal="distributed" vertical="center" justifyLastLine="1"/>
    </xf>
    <xf numFmtId="0" fontId="7" fillId="0" borderId="12" xfId="0" applyFont="1" applyBorder="1" applyAlignment="1">
      <alignment horizontal="distributed" vertical="center" justifyLastLine="1"/>
    </xf>
    <xf numFmtId="0" fontId="7" fillId="0" borderId="14" xfId="0" applyFont="1" applyBorder="1" applyAlignment="1">
      <alignment horizontal="distributed" vertical="center" justifyLastLine="1"/>
    </xf>
    <xf numFmtId="0" fontId="7" fillId="0" borderId="17" xfId="0" applyFont="1" applyBorder="1" applyAlignment="1">
      <alignment horizontal="distributed" vertical="center" justifyLastLine="1"/>
    </xf>
    <xf numFmtId="0" fontId="7" fillId="0" borderId="18" xfId="0" applyFont="1" applyBorder="1" applyAlignment="1">
      <alignment horizontal="distributed" vertical="center" justifyLastLine="1"/>
    </xf>
    <xf numFmtId="0" fontId="3" fillId="0" borderId="0" xfId="0" applyFont="1" applyAlignment="1" applyProtection="1">
      <alignment horizontal="left" vertical="top" wrapText="1"/>
      <protection locked="0"/>
    </xf>
    <xf numFmtId="0" fontId="3" fillId="0" borderId="0" xfId="0" applyFont="1" applyAlignment="1" applyProtection="1">
      <alignment horizontal="distributed" vertical="center"/>
      <protection locked="0"/>
    </xf>
    <xf numFmtId="0" fontId="7" fillId="0" borderId="19" xfId="0" applyFont="1" applyBorder="1" applyAlignment="1">
      <alignment horizontal="distributed" vertical="center" justifyLastLine="1"/>
    </xf>
    <xf numFmtId="0" fontId="7" fillId="0" borderId="20" xfId="0" applyFont="1" applyBorder="1" applyAlignment="1">
      <alignment horizontal="distributed" vertical="center" justifyLastLine="1"/>
    </xf>
    <xf numFmtId="0" fontId="5" fillId="0" borderId="0" xfId="0" applyFont="1" applyAlignment="1">
      <alignment horizontal="right" vertical="center"/>
    </xf>
    <xf numFmtId="0" fontId="0" fillId="0" borderId="0" xfId="0" applyBorder="1" applyAlignment="1">
      <alignment horizontal="right" vertical="center"/>
    </xf>
    <xf numFmtId="0" fontId="5" fillId="0" borderId="0" xfId="0" applyFont="1" applyBorder="1" applyAlignment="1">
      <alignment horizontal="right" vertical="center"/>
    </xf>
    <xf numFmtId="58" fontId="5" fillId="0" borderId="8" xfId="0" applyNumberFormat="1" applyFont="1" applyBorder="1" applyAlignment="1">
      <alignment horizontal="right" vertical="center"/>
    </xf>
    <xf numFmtId="0" fontId="14" fillId="0" borderId="0" xfId="0" applyFont="1" applyAlignment="1"/>
    <xf numFmtId="0" fontId="22" fillId="0" borderId="0" xfId="0" applyFont="1" applyAlignment="1">
      <alignment horizontal="distributed" justifyLastLine="1"/>
    </xf>
    <xf numFmtId="0" fontId="3" fillId="0" borderId="0" xfId="0" applyFont="1" applyAlignment="1">
      <alignment horizontal="left" vertical="center" wrapText="1"/>
    </xf>
    <xf numFmtId="0" fontId="3" fillId="0" borderId="0" xfId="0" applyFont="1" applyAlignment="1">
      <alignment horizontal="left" vertical="top" wrapText="1"/>
    </xf>
    <xf numFmtId="58" fontId="5" fillId="0" borderId="0" xfId="0" applyNumberFormat="1" applyFont="1" applyBorder="1" applyAlignment="1">
      <alignment horizontal="right" vertical="center"/>
    </xf>
    <xf numFmtId="0" fontId="3" fillId="0" borderId="1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21" xfId="0" quotePrefix="1" applyFont="1" applyBorder="1" applyAlignment="1">
      <alignment vertical="center" wrapText="1"/>
    </xf>
    <xf numFmtId="0" fontId="3" fillId="0" borderId="21" xfId="0" applyFont="1" applyBorder="1" applyAlignment="1">
      <alignment vertical="center" wrapText="1"/>
    </xf>
    <xf numFmtId="0" fontId="3" fillId="0" borderId="0" xfId="0" applyFont="1" applyBorder="1" applyAlignment="1">
      <alignment horizontal="center" vertical="center"/>
    </xf>
    <xf numFmtId="0" fontId="3" fillId="0" borderId="1" xfId="0" applyFont="1" applyBorder="1" applyAlignment="1">
      <alignment horizontal="center" vertical="center" wrapText="1"/>
    </xf>
    <xf numFmtId="0" fontId="3" fillId="0" borderId="4" xfId="0" applyFont="1" applyBorder="1" applyAlignment="1">
      <alignment horizontal="center" vertical="center"/>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3" fillId="0" borderId="14" xfId="0" applyFont="1" applyBorder="1" applyAlignment="1">
      <alignment horizontal="center" vertical="center"/>
    </xf>
    <xf numFmtId="0" fontId="3" fillId="0" borderId="4" xfId="0" applyFont="1" applyBorder="1" applyAlignment="1">
      <alignment horizontal="distributed"/>
    </xf>
    <xf numFmtId="0" fontId="3" fillId="0" borderId="10" xfId="0" applyFont="1" applyBorder="1" applyAlignment="1">
      <alignment horizontal="distributed"/>
    </xf>
    <xf numFmtId="0" fontId="3" fillId="0" borderId="16" xfId="0" applyFont="1" applyBorder="1" applyAlignment="1">
      <alignment horizontal="distributed" vertical="center" justifyLastLine="1"/>
    </xf>
    <xf numFmtId="0" fontId="3" fillId="0" borderId="14" xfId="0" applyFont="1" applyBorder="1" applyAlignment="1">
      <alignment horizontal="distributed" vertical="center" justifyLastLine="1"/>
    </xf>
    <xf numFmtId="0" fontId="3" fillId="0" borderId="13" xfId="0" applyFont="1" applyBorder="1" applyAlignment="1">
      <alignment horizontal="center" vertical="center"/>
    </xf>
    <xf numFmtId="0" fontId="3" fillId="0" borderId="4" xfId="0" applyFont="1" applyBorder="1" applyAlignment="1">
      <alignment horizontal="center"/>
    </xf>
    <xf numFmtId="0" fontId="3" fillId="0" borderId="10" xfId="0" applyFont="1" applyBorder="1" applyAlignment="1">
      <alignment horizontal="center"/>
    </xf>
    <xf numFmtId="0" fontId="3" fillId="0" borderId="3" xfId="0" applyFont="1" applyBorder="1" applyAlignment="1">
      <alignment horizontal="center"/>
    </xf>
    <xf numFmtId="41" fontId="5" fillId="0" borderId="0" xfId="0" applyNumberFormat="1" applyFont="1" applyBorder="1" applyAlignment="1">
      <alignment horizontal="center" vertical="center"/>
    </xf>
    <xf numFmtId="0" fontId="3" fillId="0" borderId="28" xfId="0" applyFont="1" applyBorder="1" applyAlignment="1">
      <alignment horizontal="center" vertical="center"/>
    </xf>
    <xf numFmtId="0" fontId="3" fillId="0" borderId="28" xfId="0" applyFont="1" applyBorder="1" applyAlignment="1"/>
    <xf numFmtId="0" fontId="3" fillId="0" borderId="20" xfId="0" applyFont="1" applyBorder="1" applyAlignment="1"/>
    <xf numFmtId="0" fontId="3" fillId="0" borderId="4" xfId="0" applyFont="1" applyBorder="1" applyAlignment="1"/>
    <xf numFmtId="0" fontId="3" fillId="0" borderId="16" xfId="0" applyFont="1" applyBorder="1" applyAlignment="1"/>
    <xf numFmtId="0" fontId="3" fillId="0" borderId="14" xfId="0" applyFont="1" applyBorder="1" applyAlignment="1"/>
    <xf numFmtId="177" fontId="5" fillId="0" borderId="0" xfId="0" applyNumberFormat="1" applyFont="1" applyBorder="1" applyAlignment="1">
      <alignment horizontal="center" vertical="center"/>
    </xf>
    <xf numFmtId="0" fontId="5" fillId="0" borderId="19" xfId="0" applyFont="1" applyBorder="1" applyAlignment="1">
      <alignment horizontal="distributed" vertical="center" justifyLastLine="1"/>
    </xf>
    <xf numFmtId="0" fontId="5" fillId="0" borderId="7" xfId="0" applyFont="1" applyBorder="1" applyAlignment="1">
      <alignment horizontal="distributed" vertical="center" justifyLastLine="1"/>
    </xf>
    <xf numFmtId="0" fontId="5" fillId="0" borderId="20" xfId="0" applyFont="1" applyBorder="1" applyAlignment="1">
      <alignment horizontal="distributed" vertical="center" justifyLastLine="1"/>
    </xf>
    <xf numFmtId="0" fontId="5" fillId="0" borderId="19" xfId="0" applyFont="1" applyBorder="1" applyAlignment="1">
      <alignment horizontal="distributed" vertical="center" wrapText="1" justifyLastLine="1"/>
    </xf>
    <xf numFmtId="0" fontId="5" fillId="0" borderId="7" xfId="0" applyFont="1" applyBorder="1" applyAlignment="1">
      <alignment horizontal="distributed" vertical="center" wrapText="1" justifyLastLine="1"/>
    </xf>
    <xf numFmtId="0" fontId="5" fillId="0" borderId="20" xfId="0" applyFont="1" applyBorder="1" applyAlignment="1">
      <alignment horizontal="distributed" vertical="center" wrapText="1" justifyLastLine="1"/>
    </xf>
    <xf numFmtId="0" fontId="5" fillId="0" borderId="17" xfId="0" applyFont="1" applyBorder="1" applyAlignment="1">
      <alignment horizontal="center" vertical="center"/>
    </xf>
    <xf numFmtId="0" fontId="5" fillId="0" borderId="21" xfId="0" applyFont="1" applyBorder="1" applyAlignment="1">
      <alignment horizontal="center" vertical="center"/>
    </xf>
    <xf numFmtId="0" fontId="5" fillId="0" borderId="18" xfId="0" applyFont="1" applyBorder="1" applyAlignment="1">
      <alignment horizontal="center" vertical="center"/>
    </xf>
    <xf numFmtId="0" fontId="6" fillId="0" borderId="21" xfId="0" applyFont="1" applyBorder="1" applyAlignment="1">
      <alignment horizontal="center" vertical="center"/>
    </xf>
    <xf numFmtId="0" fontId="6" fillId="0" borderId="18" xfId="0" applyFont="1" applyBorder="1" applyAlignment="1">
      <alignment horizontal="center" vertical="center"/>
    </xf>
    <xf numFmtId="0" fontId="6" fillId="0" borderId="17" xfId="0" applyFont="1" applyBorder="1" applyAlignment="1">
      <alignment horizontal="distributed" vertical="center" justifyLastLine="1"/>
    </xf>
    <xf numFmtId="0" fontId="6" fillId="0" borderId="21" xfId="0" applyFont="1" applyBorder="1" applyAlignment="1">
      <alignment horizontal="distributed" vertical="center" justifyLastLine="1"/>
    </xf>
    <xf numFmtId="0" fontId="6" fillId="0" borderId="18" xfId="0" applyFont="1" applyBorder="1" applyAlignment="1">
      <alignment horizontal="distributed" vertical="center" justifyLastLine="1"/>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 xfId="0" applyFont="1" applyBorder="1" applyAlignment="1">
      <alignment horizontal="center" vertical="center"/>
    </xf>
    <xf numFmtId="0" fontId="4" fillId="0" borderId="4" xfId="0" applyFont="1" applyBorder="1" applyAlignment="1">
      <alignment horizontal="distributed" vertical="center"/>
    </xf>
    <xf numFmtId="0" fontId="4" fillId="0" borderId="10" xfId="0" applyFont="1" applyBorder="1" applyAlignment="1">
      <alignment horizontal="distributed" vertical="center"/>
    </xf>
    <xf numFmtId="0" fontId="4" fillId="0" borderId="16" xfId="0" applyFont="1" applyBorder="1" applyAlignment="1">
      <alignment horizontal="distributed" vertical="center"/>
    </xf>
    <xf numFmtId="0" fontId="4" fillId="0" borderId="14" xfId="0" applyFont="1" applyBorder="1" applyAlignment="1">
      <alignment horizontal="distributed" vertical="center"/>
    </xf>
    <xf numFmtId="0" fontId="6" fillId="0" borderId="22" xfId="0" applyFont="1" applyBorder="1" applyAlignment="1">
      <alignment horizontal="distributed" vertical="center" justifyLastLine="1"/>
    </xf>
    <xf numFmtId="0" fontId="6" fillId="0" borderId="2" xfId="0" applyFont="1" applyBorder="1" applyAlignment="1">
      <alignment horizontal="distributed" vertical="center" justifyLastLine="1"/>
    </xf>
    <xf numFmtId="0" fontId="6" fillId="0" borderId="19" xfId="0" applyFont="1" applyBorder="1" applyAlignment="1">
      <alignment horizontal="distributed" vertical="center" wrapText="1" justifyLastLine="1"/>
    </xf>
    <xf numFmtId="0" fontId="6" fillId="0" borderId="7" xfId="0" applyFont="1" applyBorder="1" applyAlignment="1">
      <alignment horizontal="distributed" vertical="center" wrapText="1" justifyLastLine="1"/>
    </xf>
    <xf numFmtId="0" fontId="6" fillId="0" borderId="20" xfId="0" applyFont="1" applyBorder="1" applyAlignment="1">
      <alignment horizontal="distributed" vertical="center" wrapText="1" justifyLastLine="1"/>
    </xf>
    <xf numFmtId="0" fontId="6" fillId="0" borderId="19" xfId="0" applyFont="1" applyBorder="1" applyAlignment="1">
      <alignment horizontal="distributed" vertical="center" justifyLastLine="1"/>
    </xf>
    <xf numFmtId="0" fontId="6" fillId="0" borderId="7" xfId="0" applyFont="1" applyBorder="1" applyAlignment="1">
      <alignment horizontal="distributed" vertical="center" justifyLastLine="1"/>
    </xf>
    <xf numFmtId="0" fontId="6" fillId="0" borderId="20" xfId="0" applyFont="1" applyBorder="1" applyAlignment="1">
      <alignment horizontal="distributed" vertical="center" justifyLastLine="1"/>
    </xf>
    <xf numFmtId="0" fontId="6" fillId="0" borderId="1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6" xfId="0" applyFont="1" applyBorder="1" applyAlignment="1">
      <alignment horizontal="center" vertical="center" wrapText="1"/>
    </xf>
    <xf numFmtId="0" fontId="7" fillId="0" borderId="28" xfId="0" applyFont="1" applyBorder="1" applyAlignment="1">
      <alignment horizontal="distributed" vertical="center" justifyLastLine="1" shrinkToFit="1"/>
    </xf>
    <xf numFmtId="0" fontId="7" fillId="0" borderId="20" xfId="0" applyFont="1" applyBorder="1" applyAlignment="1">
      <alignment horizontal="distributed" vertical="center" justifyLastLine="1" shrinkToFit="1"/>
    </xf>
    <xf numFmtId="0" fontId="6" fillId="0" borderId="4" xfId="0" applyFont="1" applyBorder="1" applyAlignment="1">
      <alignment horizontal="distributed" vertical="center" justifyLastLine="1"/>
    </xf>
    <xf numFmtId="0" fontId="6" fillId="0" borderId="10" xfId="0" applyFont="1" applyBorder="1" applyAlignment="1">
      <alignment horizontal="distributed" vertical="center" justifyLastLine="1"/>
    </xf>
    <xf numFmtId="0" fontId="6" fillId="0" borderId="16" xfId="0" applyFont="1" applyBorder="1" applyAlignment="1">
      <alignment horizontal="distributed" vertical="center" justifyLastLine="1"/>
    </xf>
    <xf numFmtId="0" fontId="6" fillId="0" borderId="14" xfId="0" applyFont="1" applyBorder="1" applyAlignment="1">
      <alignment horizontal="distributed" vertical="center" justifyLastLine="1"/>
    </xf>
    <xf numFmtId="0" fontId="6" fillId="0" borderId="17" xfId="0" applyFont="1" applyBorder="1" applyAlignment="1">
      <alignment horizontal="center" vertical="center"/>
    </xf>
    <xf numFmtId="0" fontId="3" fillId="0" borderId="19" xfId="3" applyFont="1" applyFill="1" applyBorder="1" applyAlignment="1">
      <alignment horizontal="center" vertical="center" shrinkToFit="1"/>
    </xf>
    <xf numFmtId="0" fontId="3" fillId="0" borderId="7" xfId="3" applyFont="1" applyFill="1" applyBorder="1" applyAlignment="1">
      <alignment horizontal="center" vertical="center" shrinkToFit="1"/>
    </xf>
    <xf numFmtId="0" fontId="3" fillId="0" borderId="20" xfId="3" applyFont="1" applyFill="1" applyBorder="1" applyAlignment="1">
      <alignment horizontal="center" vertical="center" shrinkToFit="1"/>
    </xf>
    <xf numFmtId="0" fontId="3" fillId="0" borderId="17" xfId="3" applyFont="1" applyFill="1" applyBorder="1" applyAlignment="1">
      <alignment horizontal="center" vertical="center"/>
    </xf>
    <xf numFmtId="0" fontId="3" fillId="0" borderId="21" xfId="3" applyFont="1" applyFill="1" applyBorder="1" applyAlignment="1">
      <alignment horizontal="center" vertical="center"/>
    </xf>
    <xf numFmtId="0" fontId="3" fillId="0" borderId="18" xfId="3" applyFont="1" applyFill="1" applyBorder="1" applyAlignment="1">
      <alignment horizontal="center" vertical="center"/>
    </xf>
    <xf numFmtId="0" fontId="3" fillId="0" borderId="12" xfId="3" applyFont="1" applyFill="1" applyBorder="1" applyAlignment="1">
      <alignment horizontal="center" vertical="center" shrinkToFit="1"/>
    </xf>
    <xf numFmtId="0" fontId="3" fillId="0" borderId="5" xfId="3" applyFont="1" applyFill="1" applyBorder="1" applyAlignment="1">
      <alignment horizontal="center" vertical="center" shrinkToFit="1"/>
    </xf>
    <xf numFmtId="0" fontId="3" fillId="0" borderId="14" xfId="3" applyFont="1" applyFill="1" applyBorder="1" applyAlignment="1">
      <alignment horizontal="center" vertical="center" shrinkToFit="1"/>
    </xf>
    <xf numFmtId="0" fontId="3" fillId="0" borderId="0" xfId="3" applyFont="1" applyFill="1" applyAlignment="1" applyProtection="1">
      <alignment horizontal="right" vertical="center"/>
    </xf>
    <xf numFmtId="0" fontId="3" fillId="0" borderId="0" xfId="3" applyFont="1" applyFill="1" applyAlignment="1">
      <alignment horizontal="center" vertical="center"/>
    </xf>
    <xf numFmtId="0" fontId="3" fillId="0" borderId="17" xfId="3" applyFont="1" applyFill="1" applyBorder="1" applyAlignment="1">
      <alignment horizontal="center" vertical="center" shrinkToFit="1"/>
    </xf>
    <xf numFmtId="0" fontId="3" fillId="0" borderId="21" xfId="3" applyFont="1" applyFill="1" applyBorder="1" applyAlignment="1">
      <alignment horizontal="center" vertical="center" shrinkToFit="1"/>
    </xf>
    <xf numFmtId="0" fontId="3" fillId="0" borderId="18" xfId="3" applyFont="1" applyFill="1" applyBorder="1" applyAlignment="1">
      <alignment horizontal="center" vertical="center" shrinkToFit="1"/>
    </xf>
    <xf numFmtId="0" fontId="3" fillId="0" borderId="15" xfId="3" applyFont="1" applyFill="1" applyBorder="1" applyAlignment="1">
      <alignment horizontal="distributed" vertical="center" justifyLastLine="1" shrinkToFit="1"/>
    </xf>
    <xf numFmtId="0" fontId="3" fillId="0" borderId="11" xfId="3" applyFont="1" applyFill="1" applyBorder="1" applyAlignment="1">
      <alignment horizontal="distributed" vertical="center" justifyLastLine="1" shrinkToFit="1"/>
    </xf>
    <xf numFmtId="0" fontId="3" fillId="0" borderId="6" xfId="3" applyFont="1" applyFill="1" applyBorder="1" applyAlignment="1">
      <alignment horizontal="distributed" vertical="center" justifyLastLine="1" shrinkToFit="1"/>
    </xf>
    <xf numFmtId="0" fontId="3" fillId="0" borderId="0" xfId="3" applyFont="1" applyFill="1" applyBorder="1" applyAlignment="1">
      <alignment horizontal="distributed" vertical="center" justifyLastLine="1" shrinkToFit="1"/>
    </xf>
    <xf numFmtId="0" fontId="3" fillId="0" borderId="16" xfId="3" applyFont="1" applyFill="1" applyBorder="1" applyAlignment="1">
      <alignment horizontal="distributed" vertical="center" justifyLastLine="1" shrinkToFit="1"/>
    </xf>
    <xf numFmtId="0" fontId="3" fillId="0" borderId="13" xfId="3" applyFont="1" applyFill="1" applyBorder="1" applyAlignment="1">
      <alignment horizontal="distributed" vertical="center" justifyLastLine="1" shrinkToFit="1"/>
    </xf>
    <xf numFmtId="0" fontId="3" fillId="0" borderId="0" xfId="3" applyFont="1" applyFill="1" applyBorder="1" applyAlignment="1" applyProtection="1">
      <alignment horizontal="right" vertical="center"/>
    </xf>
    <xf numFmtId="0" fontId="3" fillId="0" borderId="4" xfId="3" applyFont="1" applyFill="1" applyBorder="1" applyAlignment="1">
      <alignment horizontal="center" vertical="center" shrinkToFit="1"/>
    </xf>
    <xf numFmtId="0" fontId="3" fillId="0" borderId="16" xfId="3" applyFont="1" applyFill="1" applyBorder="1" applyAlignment="1">
      <alignment horizontal="center" vertical="center" shrinkToFit="1"/>
    </xf>
    <xf numFmtId="0" fontId="3" fillId="0" borderId="28" xfId="3" applyFont="1" applyFill="1" applyBorder="1" applyAlignment="1">
      <alignment horizontal="center" vertical="center" shrinkToFit="1"/>
    </xf>
    <xf numFmtId="0" fontId="3" fillId="0" borderId="11" xfId="3" applyFont="1" applyFill="1" applyBorder="1" applyAlignment="1">
      <alignment horizontal="center" vertical="center" shrinkToFit="1"/>
    </xf>
    <xf numFmtId="0" fontId="3" fillId="0" borderId="0" xfId="3" applyFont="1" applyFill="1" applyBorder="1" applyAlignment="1">
      <alignment horizontal="center" vertical="center" shrinkToFit="1"/>
    </xf>
    <xf numFmtId="0" fontId="3" fillId="0" borderId="13" xfId="3" applyFont="1" applyFill="1" applyBorder="1" applyAlignment="1">
      <alignment horizontal="center" vertical="center" shrinkToFit="1"/>
    </xf>
    <xf numFmtId="0" fontId="28" fillId="0" borderId="0" xfId="3" applyFont="1" applyFill="1" applyAlignment="1" applyProtection="1">
      <alignment horizontal="right" vertical="center"/>
    </xf>
    <xf numFmtId="0" fontId="29" fillId="0" borderId="0" xfId="3" applyFont="1" applyFill="1" applyAlignment="1">
      <alignment horizontal="center" vertical="center"/>
    </xf>
    <xf numFmtId="0" fontId="3" fillId="0" borderId="0" xfId="3" applyFont="1" applyFill="1" applyProtection="1"/>
    <xf numFmtId="0" fontId="3" fillId="0" borderId="0" xfId="3" applyFont="1" applyFill="1" applyBorder="1" applyProtection="1"/>
    <xf numFmtId="0" fontId="3" fillId="0" borderId="0" xfId="3" applyFont="1" applyFill="1" applyBorder="1" applyAlignment="1" applyProtection="1">
      <alignment horizontal="center" vertical="center"/>
    </xf>
    <xf numFmtId="0" fontId="3" fillId="0" borderId="11" xfId="3" applyFont="1" applyFill="1" applyBorder="1" applyAlignment="1">
      <alignment horizontal="center" vertical="center"/>
    </xf>
    <xf numFmtId="0" fontId="3" fillId="0" borderId="12" xfId="3" applyFont="1" applyFill="1" applyBorder="1" applyAlignment="1">
      <alignment horizontal="center" vertical="center"/>
    </xf>
    <xf numFmtId="0" fontId="3" fillId="0" borderId="0" xfId="3" applyFont="1" applyFill="1" applyBorder="1" applyAlignment="1">
      <alignment horizontal="center" vertical="center"/>
    </xf>
    <xf numFmtId="0" fontId="3" fillId="0" borderId="5" xfId="3" applyFont="1" applyFill="1" applyBorder="1" applyAlignment="1">
      <alignment horizontal="center" vertical="center"/>
    </xf>
    <xf numFmtId="0" fontId="3" fillId="0" borderId="13" xfId="3" applyFont="1" applyFill="1" applyBorder="1" applyAlignment="1">
      <alignment horizontal="center" vertical="center"/>
    </xf>
    <xf numFmtId="0" fontId="3" fillId="0" borderId="14" xfId="3" applyFont="1" applyFill="1" applyBorder="1" applyAlignment="1">
      <alignment horizontal="center" vertical="center"/>
    </xf>
    <xf numFmtId="0" fontId="3" fillId="0" borderId="19" xfId="3" applyFont="1" applyFill="1" applyBorder="1" applyAlignment="1">
      <alignment horizontal="center" vertical="center"/>
    </xf>
    <xf numFmtId="0" fontId="3" fillId="0" borderId="7" xfId="3" applyFont="1" applyFill="1" applyBorder="1" applyAlignment="1">
      <alignment horizontal="center" vertical="center"/>
    </xf>
    <xf numFmtId="0" fontId="3" fillId="0" borderId="20" xfId="3" applyFont="1" applyFill="1" applyBorder="1" applyAlignment="1">
      <alignment horizontal="center" vertical="center"/>
    </xf>
    <xf numFmtId="0" fontId="7" fillId="0" borderId="19" xfId="3" applyFont="1" applyFill="1" applyBorder="1" applyAlignment="1">
      <alignment vertical="center" wrapText="1"/>
    </xf>
    <xf numFmtId="0" fontId="7" fillId="0" borderId="7" xfId="3" applyFont="1" applyFill="1" applyBorder="1"/>
    <xf numFmtId="0" fontId="7" fillId="0" borderId="20" xfId="3" applyFont="1" applyFill="1" applyBorder="1"/>
    <xf numFmtId="0" fontId="3" fillId="0" borderId="15" xfId="3" applyFont="1" applyFill="1" applyBorder="1" applyAlignment="1">
      <alignment horizontal="distributed" vertical="center" justifyLastLine="1"/>
    </xf>
    <xf numFmtId="0" fontId="3" fillId="0" borderId="11" xfId="3" applyFont="1" applyFill="1" applyBorder="1" applyAlignment="1">
      <alignment horizontal="distributed" vertical="center" justifyLastLine="1"/>
    </xf>
    <xf numFmtId="0" fontId="3" fillId="0" borderId="6" xfId="3" applyFont="1" applyFill="1" applyBorder="1" applyAlignment="1">
      <alignment horizontal="distributed" vertical="center" justifyLastLine="1"/>
    </xf>
    <xf numFmtId="0" fontId="3" fillId="0" borderId="0" xfId="3" applyFont="1" applyFill="1" applyBorder="1" applyAlignment="1">
      <alignment horizontal="distributed" vertical="center" justifyLastLine="1"/>
    </xf>
    <xf numFmtId="0" fontId="3" fillId="0" borderId="16" xfId="3" applyFont="1" applyFill="1" applyBorder="1" applyAlignment="1">
      <alignment horizontal="distributed" vertical="center" justifyLastLine="1"/>
    </xf>
    <xf numFmtId="0" fontId="3" fillId="0" borderId="13" xfId="3" applyFont="1" applyFill="1" applyBorder="1" applyAlignment="1">
      <alignment horizontal="distributed" vertical="center" justifyLastLine="1"/>
    </xf>
    <xf numFmtId="0" fontId="3" fillId="0" borderId="28" xfId="3" applyFont="1" applyFill="1" applyBorder="1" applyAlignment="1">
      <alignment horizontal="center" vertical="center"/>
    </xf>
    <xf numFmtId="0" fontId="28" fillId="0" borderId="0" xfId="3" applyFont="1" applyFill="1" applyBorder="1" applyAlignment="1">
      <alignment horizontal="distributed" vertical="center"/>
    </xf>
    <xf numFmtId="0" fontId="28" fillId="0" borderId="6" xfId="3" applyFont="1" applyFill="1" applyBorder="1" applyAlignment="1">
      <alignment horizontal="distributed" vertical="center"/>
    </xf>
    <xf numFmtId="0" fontId="3" fillId="0" borderId="5" xfId="3" applyFont="1" applyFill="1" applyBorder="1" applyAlignment="1" applyProtection="1">
      <alignment horizontal="right" vertical="center"/>
    </xf>
    <xf numFmtId="0" fontId="3" fillId="0" borderId="6" xfId="3" applyFont="1" applyBorder="1" applyAlignment="1">
      <alignment horizontal="center" vertical="center"/>
    </xf>
    <xf numFmtId="0" fontId="3" fillId="0" borderId="0" xfId="3" applyFont="1" applyAlignment="1">
      <alignment horizontal="center" vertical="center"/>
    </xf>
    <xf numFmtId="49" fontId="3" fillId="0" borderId="6" xfId="3" applyNumberFormat="1" applyFont="1" applyBorder="1" applyAlignment="1">
      <alignment horizontal="center" vertical="center"/>
    </xf>
    <xf numFmtId="49" fontId="3" fillId="0" borderId="0" xfId="3" applyNumberFormat="1" applyFont="1" applyBorder="1" applyAlignment="1">
      <alignment horizontal="center" vertical="center"/>
    </xf>
    <xf numFmtId="0" fontId="28" fillId="0" borderId="0" xfId="3" applyFont="1" applyFill="1" applyBorder="1" applyAlignment="1" applyProtection="1">
      <alignment horizontal="right" vertical="center"/>
    </xf>
    <xf numFmtId="0" fontId="28" fillId="0" borderId="5" xfId="3" applyFont="1" applyFill="1" applyBorder="1" applyAlignment="1" applyProtection="1">
      <alignment horizontal="right" vertical="center"/>
    </xf>
    <xf numFmtId="49" fontId="28" fillId="0" borderId="0" xfId="3" applyNumberFormat="1" applyFont="1" applyAlignment="1">
      <alignment horizontal="center" vertical="center"/>
    </xf>
    <xf numFmtId="0" fontId="28" fillId="0" borderId="0" xfId="3" applyFont="1" applyFill="1" applyBorder="1" applyAlignment="1" applyProtection="1">
      <alignment horizontal="distributed" vertical="center"/>
    </xf>
    <xf numFmtId="0" fontId="28" fillId="0" borderId="0" xfId="3" applyFont="1" applyAlignment="1">
      <alignment horizontal="distributed" vertical="center"/>
    </xf>
    <xf numFmtId="0" fontId="31" fillId="0" borderId="0" xfId="3" applyFont="1" applyAlignment="1">
      <alignment horizontal="left" vertical="center" wrapText="1"/>
    </xf>
    <xf numFmtId="0" fontId="5" fillId="0" borderId="0" xfId="3" applyFont="1" applyFill="1" applyBorder="1" applyAlignment="1">
      <alignment horizontal="right"/>
    </xf>
    <xf numFmtId="0" fontId="5" fillId="0" borderId="8" xfId="3" applyFont="1" applyFill="1" applyBorder="1" applyAlignment="1">
      <alignment horizontal="right"/>
    </xf>
    <xf numFmtId="0" fontId="7" fillId="0" borderId="12" xfId="3" applyFont="1" applyBorder="1" applyAlignment="1">
      <alignment horizontal="center" vertical="center"/>
    </xf>
    <xf numFmtId="0" fontId="7" fillId="0" borderId="14" xfId="3" applyFont="1" applyBorder="1" applyAlignment="1"/>
    <xf numFmtId="0" fontId="7" fillId="0" borderId="19" xfId="3" applyFont="1" applyBorder="1" applyAlignment="1">
      <alignment horizontal="center" vertical="center"/>
    </xf>
    <xf numFmtId="0" fontId="7" fillId="0" borderId="20" xfId="3" applyFont="1" applyBorder="1" applyAlignment="1">
      <alignment horizontal="center" vertical="center"/>
    </xf>
    <xf numFmtId="0" fontId="7" fillId="0" borderId="17" xfId="3" applyFont="1" applyBorder="1" applyAlignment="1">
      <alignment horizontal="center" vertical="center"/>
    </xf>
    <xf numFmtId="0" fontId="7" fillId="0" borderId="18" xfId="3" applyFont="1" applyBorder="1" applyAlignment="1">
      <alignment horizontal="center" vertical="center"/>
    </xf>
    <xf numFmtId="0" fontId="7" fillId="0" borderId="13" xfId="3" applyFont="1" applyBorder="1" applyAlignment="1">
      <alignment horizontal="center" vertical="center"/>
    </xf>
    <xf numFmtId="0" fontId="3" fillId="0" borderId="0" xfId="3" applyFont="1" applyFill="1" applyAlignment="1">
      <alignment horizontal="left" vertical="center" wrapText="1"/>
    </xf>
    <xf numFmtId="0" fontId="5" fillId="0" borderId="11" xfId="3" applyFont="1" applyFill="1" applyBorder="1" applyAlignment="1">
      <alignment horizontal="distributed" vertical="center" wrapText="1" justifyLastLine="1"/>
    </xf>
    <xf numFmtId="0" fontId="5" fillId="0" borderId="12" xfId="3" applyFont="1" applyFill="1" applyBorder="1" applyAlignment="1">
      <alignment horizontal="distributed" vertical="center" wrapText="1" justifyLastLine="1"/>
    </xf>
    <xf numFmtId="0" fontId="5" fillId="0" borderId="0" xfId="3" applyFont="1" applyFill="1" applyBorder="1" applyAlignment="1">
      <alignment horizontal="distributed" vertical="center" wrapText="1" justifyLastLine="1"/>
    </xf>
    <xf numFmtId="0" fontId="5" fillId="0" borderId="5" xfId="3" applyFont="1" applyFill="1" applyBorder="1" applyAlignment="1">
      <alignment horizontal="distributed" vertical="center" wrapText="1" justifyLastLine="1"/>
    </xf>
    <xf numFmtId="0" fontId="5" fillId="0" borderId="13" xfId="3" applyFont="1" applyFill="1" applyBorder="1" applyAlignment="1">
      <alignment horizontal="distributed" vertical="center" wrapText="1" justifyLastLine="1"/>
    </xf>
    <xf numFmtId="0" fontId="5" fillId="0" borderId="14" xfId="3" applyFont="1" applyFill="1" applyBorder="1" applyAlignment="1">
      <alignment horizontal="distributed" vertical="center" wrapText="1" justifyLastLine="1"/>
    </xf>
    <xf numFmtId="0" fontId="5" fillId="0" borderId="19" xfId="3" applyFont="1" applyFill="1" applyBorder="1" applyAlignment="1">
      <alignment horizontal="center" vertical="center" shrinkToFit="1"/>
    </xf>
    <xf numFmtId="0" fontId="5" fillId="0" borderId="7" xfId="3" applyFont="1" applyFill="1" applyBorder="1" applyAlignment="1">
      <alignment horizontal="center" vertical="center" shrinkToFit="1"/>
    </xf>
    <xf numFmtId="0" fontId="5" fillId="0" borderId="20" xfId="3" applyFont="1" applyFill="1" applyBorder="1" applyAlignment="1">
      <alignment horizontal="center" vertical="center" shrinkToFit="1"/>
    </xf>
    <xf numFmtId="0" fontId="5" fillId="0" borderId="19" xfId="3" applyFont="1" applyFill="1" applyBorder="1" applyAlignment="1">
      <alignment horizontal="center" vertical="center" wrapText="1"/>
    </xf>
    <xf numFmtId="0" fontId="5" fillId="0" borderId="6" xfId="3" applyFont="1" applyFill="1" applyBorder="1" applyAlignment="1">
      <alignment horizontal="center" vertical="center" wrapText="1"/>
    </xf>
    <xf numFmtId="0" fontId="5" fillId="0" borderId="16" xfId="3" applyFont="1" applyFill="1" applyBorder="1" applyAlignment="1">
      <alignment horizontal="center" vertical="center" wrapText="1"/>
    </xf>
    <xf numFmtId="0" fontId="5" fillId="0" borderId="17" xfId="3" applyFont="1" applyFill="1" applyBorder="1" applyAlignment="1">
      <alignment horizontal="distributed" vertical="center" justifyLastLine="1"/>
    </xf>
    <xf numFmtId="0" fontId="1" fillId="0" borderId="21" xfId="3" applyFont="1" applyFill="1" applyBorder="1" applyAlignment="1">
      <alignment horizontal="distributed" justifyLastLine="1"/>
    </xf>
    <xf numFmtId="0" fontId="5" fillId="0" borderId="11" xfId="3" applyFont="1" applyFill="1" applyBorder="1" applyAlignment="1">
      <alignment horizontal="center" vertical="center"/>
    </xf>
    <xf numFmtId="0" fontId="5" fillId="0" borderId="12" xfId="3" applyFont="1" applyFill="1" applyBorder="1" applyAlignment="1">
      <alignment horizontal="center" vertical="center"/>
    </xf>
    <xf numFmtId="0" fontId="5" fillId="0" borderId="0" xfId="3" applyFont="1" applyFill="1" applyAlignment="1">
      <alignment horizontal="center" vertical="center"/>
    </xf>
    <xf numFmtId="0" fontId="5" fillId="0" borderId="5" xfId="3" applyFont="1" applyFill="1" applyBorder="1" applyAlignment="1">
      <alignment horizontal="center" vertical="center"/>
    </xf>
    <xf numFmtId="0" fontId="5" fillId="0" borderId="13" xfId="3" applyFont="1" applyFill="1" applyBorder="1" applyAlignment="1">
      <alignment horizontal="center" vertical="center"/>
    </xf>
    <xf numFmtId="0" fontId="5" fillId="0" borderId="14" xfId="3" applyFont="1" applyFill="1" applyBorder="1" applyAlignment="1">
      <alignment horizontal="center" vertical="center"/>
    </xf>
    <xf numFmtId="0" fontId="5" fillId="0" borderId="17" xfId="3" applyFont="1" applyFill="1" applyBorder="1" applyAlignment="1">
      <alignment horizontal="center" vertical="center"/>
    </xf>
    <xf numFmtId="0" fontId="5" fillId="0" borderId="21" xfId="3" applyFont="1" applyFill="1" applyBorder="1" applyAlignment="1">
      <alignment horizontal="center" vertical="center"/>
    </xf>
    <xf numFmtId="0" fontId="5" fillId="0" borderId="18" xfId="3" applyFont="1" applyFill="1" applyBorder="1" applyAlignment="1">
      <alignment horizontal="center" vertical="center"/>
    </xf>
    <xf numFmtId="0" fontId="1" fillId="0" borderId="21" xfId="3" applyFont="1" applyFill="1" applyBorder="1" applyAlignment="1">
      <alignment horizontal="center" vertical="center"/>
    </xf>
    <xf numFmtId="0" fontId="1" fillId="0" borderId="18" xfId="3" applyFont="1" applyFill="1" applyBorder="1" applyAlignment="1">
      <alignment horizontal="center" vertical="center"/>
    </xf>
    <xf numFmtId="0" fontId="5" fillId="0" borderId="22" xfId="3" applyFont="1" applyFill="1" applyBorder="1" applyAlignment="1">
      <alignment horizontal="center" vertical="center"/>
    </xf>
    <xf numFmtId="0" fontId="5" fillId="0" borderId="2" xfId="3" applyFont="1" applyFill="1" applyBorder="1" applyAlignment="1">
      <alignment horizontal="center" vertical="center"/>
    </xf>
    <xf numFmtId="0" fontId="5" fillId="0" borderId="23" xfId="3" applyFont="1" applyFill="1" applyBorder="1" applyAlignment="1">
      <alignment horizontal="center" vertical="center"/>
    </xf>
    <xf numFmtId="0" fontId="5" fillId="0" borderId="0" xfId="3" applyFont="1" applyAlignment="1">
      <alignment horizontal="center" vertical="center"/>
    </xf>
    <xf numFmtId="0" fontId="19" fillId="0" borderId="0" xfId="3" applyFont="1" applyAlignment="1">
      <alignment horizontal="center" vertical="center"/>
    </xf>
    <xf numFmtId="0" fontId="5" fillId="0" borderId="0" xfId="3" applyFont="1" applyFill="1" applyBorder="1" applyAlignment="1" applyProtection="1">
      <alignment horizontal="right" vertical="center"/>
    </xf>
    <xf numFmtId="0" fontId="5" fillId="0" borderId="5" xfId="3" applyFont="1" applyFill="1" applyBorder="1" applyAlignment="1" applyProtection="1">
      <alignment horizontal="right" vertical="center"/>
    </xf>
    <xf numFmtId="0" fontId="5" fillId="0" borderId="0" xfId="3" applyFont="1" applyFill="1" applyBorder="1" applyAlignment="1">
      <alignment horizontal="center" vertical="center"/>
    </xf>
    <xf numFmtId="0" fontId="5" fillId="0" borderId="4" xfId="3" applyFont="1" applyFill="1" applyBorder="1" applyAlignment="1">
      <alignment horizontal="center" vertical="center"/>
    </xf>
    <xf numFmtId="0" fontId="5" fillId="0" borderId="10" xfId="3" applyFont="1" applyFill="1" applyBorder="1" applyAlignment="1">
      <alignment horizontal="center" vertical="center"/>
    </xf>
    <xf numFmtId="0" fontId="5" fillId="0" borderId="16" xfId="3" applyFont="1" applyFill="1" applyBorder="1" applyAlignment="1">
      <alignment horizontal="center" vertical="center"/>
    </xf>
    <xf numFmtId="0" fontId="3" fillId="0" borderId="4" xfId="3" applyFont="1" applyFill="1" applyBorder="1" applyAlignment="1">
      <alignment horizontal="center"/>
    </xf>
    <xf numFmtId="0" fontId="3" fillId="0" borderId="10" xfId="3" applyFont="1" applyFill="1" applyBorder="1" applyAlignment="1">
      <alignment horizontal="center"/>
    </xf>
    <xf numFmtId="0" fontId="5" fillId="0" borderId="3" xfId="3" applyFont="1" applyFill="1" applyBorder="1" applyAlignment="1">
      <alignment horizontal="center" vertical="center"/>
    </xf>
    <xf numFmtId="0" fontId="3" fillId="0" borderId="16" xfId="3" applyFont="1" applyFill="1" applyBorder="1" applyAlignment="1">
      <alignment horizontal="center" vertical="top"/>
    </xf>
    <xf numFmtId="0" fontId="3" fillId="0" borderId="14" xfId="3" applyFont="1" applyFill="1" applyBorder="1" applyAlignment="1">
      <alignment horizontal="center" vertical="top"/>
    </xf>
    <xf numFmtId="0" fontId="5" fillId="0" borderId="0" xfId="3" applyFont="1" applyAlignment="1">
      <alignment horizontal="right" vertical="center"/>
    </xf>
    <xf numFmtId="0" fontId="5" fillId="0" borderId="5" xfId="3" applyFont="1" applyBorder="1" applyAlignment="1">
      <alignment horizontal="right" vertical="center"/>
    </xf>
    <xf numFmtId="0" fontId="5" fillId="0" borderId="5" xfId="3" applyFont="1" applyBorder="1" applyAlignment="1">
      <alignment horizontal="center" vertical="center"/>
    </xf>
    <xf numFmtId="0" fontId="19" fillId="0" borderId="5" xfId="3" applyFont="1" applyBorder="1" applyAlignment="1">
      <alignment horizontal="center" vertical="center"/>
    </xf>
    <xf numFmtId="0" fontId="5" fillId="0" borderId="0" xfId="3" applyFont="1" applyFill="1" applyAlignment="1" applyProtection="1">
      <alignment horizontal="right" vertical="center"/>
    </xf>
    <xf numFmtId="49" fontId="3" fillId="0" borderId="0" xfId="3" applyNumberFormat="1" applyFont="1" applyAlignment="1">
      <alignment horizontal="left" wrapText="1"/>
    </xf>
    <xf numFmtId="183" fontId="3" fillId="0" borderId="0" xfId="5" applyNumberFormat="1" applyFont="1" applyAlignment="1">
      <alignment horizontal="distributed" vertical="top" wrapText="1"/>
    </xf>
    <xf numFmtId="0" fontId="3" fillId="0" borderId="0" xfId="5" applyFont="1" applyAlignment="1">
      <alignment horizontal="left" vertical="top" wrapText="1"/>
    </xf>
    <xf numFmtId="0" fontId="7" fillId="0" borderId="0" xfId="5" applyFont="1" applyBorder="1" applyAlignment="1">
      <alignment horizontal="center" vertical="center"/>
    </xf>
    <xf numFmtId="0" fontId="7" fillId="0" borderId="5" xfId="5" applyFont="1" applyBorder="1" applyAlignment="1">
      <alignment horizontal="center" vertical="center"/>
    </xf>
    <xf numFmtId="0" fontId="7" fillId="0" borderId="13" xfId="5" applyFont="1" applyBorder="1" applyAlignment="1">
      <alignment horizontal="center" vertical="center"/>
    </xf>
    <xf numFmtId="0" fontId="7" fillId="0" borderId="14" xfId="5" applyFont="1" applyBorder="1" applyAlignment="1">
      <alignment horizontal="center" vertical="center"/>
    </xf>
    <xf numFmtId="183" fontId="7" fillId="0" borderId="20" xfId="5" applyNumberFormat="1" applyFont="1" applyBorder="1" applyAlignment="1">
      <alignment horizontal="center" vertical="center"/>
    </xf>
    <xf numFmtId="0" fontId="7" fillId="0" borderId="20" xfId="5" applyFont="1" applyBorder="1" applyAlignment="1">
      <alignment horizontal="center" vertical="center"/>
    </xf>
    <xf numFmtId="0" fontId="7" fillId="0" borderId="16" xfId="5" applyFont="1" applyBorder="1" applyAlignment="1">
      <alignment horizontal="center" vertical="center"/>
    </xf>
    <xf numFmtId="183" fontId="7" fillId="0" borderId="16" xfId="5" applyNumberFormat="1" applyFont="1" applyBorder="1" applyAlignment="1">
      <alignment horizontal="center" vertical="center" wrapText="1"/>
    </xf>
    <xf numFmtId="183" fontId="7" fillId="0" borderId="13" xfId="5" applyNumberFormat="1" applyFont="1" applyBorder="1" applyAlignment="1">
      <alignment horizontal="center" vertical="center" wrapText="1"/>
    </xf>
    <xf numFmtId="183" fontId="7" fillId="0" borderId="14" xfId="5" applyNumberFormat="1" applyFont="1" applyBorder="1" applyAlignment="1">
      <alignment horizontal="center" vertical="center" wrapText="1"/>
    </xf>
    <xf numFmtId="183" fontId="7" fillId="0" borderId="19" xfId="5" applyNumberFormat="1" applyFont="1" applyBorder="1" applyAlignment="1">
      <alignment horizontal="center" vertical="center" wrapText="1"/>
    </xf>
    <xf numFmtId="183" fontId="7" fillId="0" borderId="7" xfId="5" applyNumberFormat="1" applyFont="1" applyBorder="1" applyAlignment="1">
      <alignment horizontal="center" vertical="center" wrapText="1"/>
    </xf>
    <xf numFmtId="183" fontId="7" fillId="0" borderId="20" xfId="5" applyNumberFormat="1" applyFont="1" applyBorder="1" applyAlignment="1">
      <alignment horizontal="center" vertical="center" wrapText="1"/>
    </xf>
    <xf numFmtId="0" fontId="34" fillId="0" borderId="5" xfId="5" applyFont="1" applyBorder="1" applyAlignment="1">
      <alignment horizontal="center" vertical="center" wrapText="1"/>
    </xf>
    <xf numFmtId="0" fontId="34" fillId="0" borderId="14" xfId="5" applyFont="1" applyBorder="1" applyAlignment="1">
      <alignment horizontal="center" vertical="center" wrapText="1"/>
    </xf>
    <xf numFmtId="183" fontId="34" fillId="0" borderId="6" xfId="5" applyNumberFormat="1" applyFont="1" applyBorder="1" applyAlignment="1">
      <alignment horizontal="center" vertical="center" wrapText="1"/>
    </xf>
    <xf numFmtId="0" fontId="34" fillId="0" borderId="6" xfId="5" applyFont="1" applyBorder="1" applyAlignment="1">
      <alignment horizontal="center" vertical="center" wrapText="1"/>
    </xf>
    <xf numFmtId="0" fontId="34" fillId="0" borderId="16" xfId="5" applyFont="1" applyBorder="1" applyAlignment="1">
      <alignment horizontal="center" vertical="center" wrapText="1"/>
    </xf>
    <xf numFmtId="0" fontId="7" fillId="0" borderId="17" xfId="5" applyFont="1" applyBorder="1" applyAlignment="1">
      <alignment horizontal="distributed" vertical="center" justifyLastLine="1"/>
    </xf>
    <xf numFmtId="0" fontId="7" fillId="0" borderId="21" xfId="5" applyFont="1" applyBorder="1" applyAlignment="1">
      <alignment horizontal="distributed" vertical="center" justifyLastLine="1"/>
    </xf>
    <xf numFmtId="0" fontId="7" fillId="0" borderId="18" xfId="5" applyFont="1" applyBorder="1" applyAlignment="1">
      <alignment horizontal="distributed" vertical="center" justifyLastLine="1"/>
    </xf>
    <xf numFmtId="0" fontId="7" fillId="0" borderId="6" xfId="5" applyFont="1" applyBorder="1" applyAlignment="1">
      <alignment horizontal="center" vertical="center" wrapText="1"/>
    </xf>
    <xf numFmtId="0" fontId="7" fillId="0" borderId="6" xfId="5" applyFont="1" applyBorder="1" applyAlignment="1">
      <alignment horizontal="center" vertical="center"/>
    </xf>
    <xf numFmtId="183" fontId="7" fillId="0" borderId="1" xfId="5" applyNumberFormat="1" applyFont="1" applyBorder="1" applyAlignment="1">
      <alignment horizontal="center" vertical="center"/>
    </xf>
    <xf numFmtId="0" fontId="7" fillId="0" borderId="1" xfId="5" applyFont="1" applyBorder="1" applyAlignment="1">
      <alignment horizontal="center" vertical="center"/>
    </xf>
    <xf numFmtId="183" fontId="7" fillId="0" borderId="1" xfId="5" applyNumberFormat="1" applyFont="1" applyBorder="1" applyAlignment="1">
      <alignment horizontal="center" vertical="center" wrapText="1"/>
    </xf>
    <xf numFmtId="183" fontId="7" fillId="0" borderId="28" xfId="5" applyNumberFormat="1" applyFont="1" applyBorder="1" applyAlignment="1">
      <alignment horizontal="center" vertical="center" wrapText="1"/>
    </xf>
    <xf numFmtId="0" fontId="7" fillId="0" borderId="0" xfId="5" applyFont="1" applyBorder="1" applyAlignment="1">
      <alignment horizontal="right" vertical="center"/>
    </xf>
    <xf numFmtId="183" fontId="7" fillId="0" borderId="4" xfId="5" applyNumberFormat="1" applyFont="1" applyBorder="1" applyAlignment="1">
      <alignment horizontal="center" vertical="center" wrapText="1"/>
    </xf>
    <xf numFmtId="0" fontId="7" fillId="0" borderId="16" xfId="5" applyFont="1" applyBorder="1" applyAlignment="1">
      <alignment horizontal="center" vertical="center" wrapText="1"/>
    </xf>
    <xf numFmtId="0" fontId="34" fillId="0" borderId="28" xfId="5" applyFont="1" applyBorder="1" applyAlignment="1">
      <alignment horizontal="center" vertical="center" wrapText="1"/>
    </xf>
    <xf numFmtId="0" fontId="34" fillId="0" borderId="20" xfId="5" applyFont="1" applyBorder="1" applyAlignment="1">
      <alignment horizontal="center" vertical="center" wrapText="1"/>
    </xf>
    <xf numFmtId="0" fontId="7" fillId="0" borderId="28" xfId="5" applyFont="1" applyBorder="1" applyAlignment="1">
      <alignment horizontal="center" vertical="center" wrapText="1"/>
    </xf>
    <xf numFmtId="0" fontId="7" fillId="0" borderId="20" xfId="5" applyFont="1" applyBorder="1" applyAlignment="1">
      <alignment horizontal="center" vertical="center" wrapText="1"/>
    </xf>
    <xf numFmtId="0" fontId="4" fillId="0" borderId="28" xfId="5" applyFont="1" applyBorder="1" applyAlignment="1">
      <alignment horizontal="center" vertical="center" wrapText="1"/>
    </xf>
    <xf numFmtId="0" fontId="4" fillId="0" borderId="20" xfId="5" applyFont="1" applyBorder="1" applyAlignment="1">
      <alignment horizontal="center" vertical="center" wrapText="1"/>
    </xf>
    <xf numFmtId="0" fontId="7" fillId="0" borderId="4" xfId="5" applyFont="1" applyBorder="1" applyAlignment="1">
      <alignment horizontal="center" vertical="center" wrapText="1"/>
    </xf>
    <xf numFmtId="0" fontId="7" fillId="0" borderId="19" xfId="5" applyFont="1" applyBorder="1" applyAlignment="1">
      <alignment horizontal="center" vertical="center" wrapText="1" shrinkToFit="1"/>
    </xf>
    <xf numFmtId="0" fontId="7" fillId="0" borderId="7" xfId="5" applyFont="1" applyBorder="1" applyAlignment="1">
      <alignment horizontal="center" vertical="center" shrinkToFit="1"/>
    </xf>
    <xf numFmtId="0" fontId="7" fillId="0" borderId="20" xfId="5" applyFont="1" applyBorder="1" applyAlignment="1">
      <alignment horizontal="center" vertical="center" shrinkToFit="1"/>
    </xf>
    <xf numFmtId="0" fontId="37" fillId="0" borderId="17" xfId="5" applyFont="1" applyBorder="1" applyAlignment="1">
      <alignment horizontal="center" vertical="center" wrapText="1"/>
    </xf>
    <xf numFmtId="0" fontId="37" fillId="0" borderId="21" xfId="5" applyFont="1" applyBorder="1" applyAlignment="1">
      <alignment horizontal="center" vertical="center" wrapText="1"/>
    </xf>
    <xf numFmtId="0" fontId="37" fillId="0" borderId="18" xfId="5" applyFont="1" applyBorder="1" applyAlignment="1">
      <alignment horizontal="center" vertical="center" wrapText="1"/>
    </xf>
    <xf numFmtId="0" fontId="34" fillId="0" borderId="0" xfId="5" applyFont="1" applyBorder="1" applyAlignment="1">
      <alignment horizontal="right" vertical="center"/>
    </xf>
    <xf numFmtId="0" fontId="38" fillId="0" borderId="0" xfId="5" applyFont="1" applyBorder="1" applyAlignment="1">
      <alignment horizontal="right" vertical="center"/>
    </xf>
    <xf numFmtId="0" fontId="5" fillId="0" borderId="0" xfId="5" applyFont="1" applyFill="1" applyBorder="1" applyAlignment="1">
      <alignment horizontal="right" vertical="center"/>
    </xf>
    <xf numFmtId="0" fontId="5" fillId="0" borderId="21" xfId="5" applyFont="1" applyFill="1" applyBorder="1" applyAlignment="1">
      <alignment horizontal="center" vertical="center"/>
    </xf>
    <xf numFmtId="0" fontId="5" fillId="0" borderId="18" xfId="5" applyFont="1" applyFill="1" applyBorder="1" applyAlignment="1">
      <alignment horizontal="center" vertical="center"/>
    </xf>
    <xf numFmtId="0" fontId="5" fillId="0" borderId="3" xfId="5" applyFont="1" applyFill="1" applyBorder="1" applyAlignment="1">
      <alignment horizontal="justify"/>
    </xf>
    <xf numFmtId="0" fontId="5" fillId="0" borderId="5" xfId="5" applyFont="1" applyFill="1" applyBorder="1" applyAlignment="1">
      <alignment horizontal="center" vertical="distributed" textRotation="255" justifyLastLine="1"/>
    </xf>
    <xf numFmtId="0" fontId="5" fillId="0" borderId="13" xfId="5" applyFont="1" applyFill="1" applyBorder="1" applyAlignment="1">
      <alignment horizontal="right"/>
    </xf>
    <xf numFmtId="0" fontId="3" fillId="0" borderId="0" xfId="5" applyFont="1" applyFill="1" applyBorder="1" applyAlignment="1">
      <alignment horizontal="left" wrapText="1"/>
    </xf>
    <xf numFmtId="0" fontId="5" fillId="0" borderId="3" xfId="5" applyFont="1" applyFill="1" applyBorder="1" applyAlignment="1">
      <alignment horizontal="right"/>
    </xf>
    <xf numFmtId="0" fontId="19" fillId="0" borderId="0" xfId="5" applyFont="1" applyFill="1" applyBorder="1" applyAlignment="1">
      <alignment horizontal="right" vertical="center"/>
    </xf>
    <xf numFmtId="0" fontId="5" fillId="0" borderId="10" xfId="5" applyFont="1" applyFill="1" applyBorder="1" applyAlignment="1">
      <alignment horizontal="center" vertical="center" textRotation="255" wrapText="1"/>
    </xf>
    <xf numFmtId="0" fontId="5" fillId="0" borderId="5" xfId="5" applyFont="1" applyFill="1" applyBorder="1" applyAlignment="1">
      <alignment horizontal="center" vertical="center" textRotation="255" wrapText="1"/>
    </xf>
    <xf numFmtId="0" fontId="5" fillId="0" borderId="14" xfId="5" applyFont="1" applyFill="1" applyBorder="1" applyAlignment="1">
      <alignment horizontal="center" vertical="center" textRotation="255" wrapText="1"/>
    </xf>
    <xf numFmtId="0" fontId="5" fillId="0" borderId="3" xfId="5" applyFont="1" applyFill="1" applyBorder="1" applyAlignment="1">
      <alignment horizontal="distributed" vertical="center"/>
    </xf>
    <xf numFmtId="0" fontId="5" fillId="0" borderId="11" xfId="5" applyFont="1" applyBorder="1" applyAlignment="1">
      <alignment horizontal="center" vertical="center"/>
    </xf>
    <xf numFmtId="0" fontId="5" fillId="0" borderId="13" xfId="5" applyFont="1" applyBorder="1" applyAlignment="1">
      <alignment horizontal="center" vertical="center"/>
    </xf>
    <xf numFmtId="0" fontId="5" fillId="0" borderId="17" xfId="5" applyFont="1" applyBorder="1" applyAlignment="1">
      <alignment horizontal="center" vertical="center" wrapText="1"/>
    </xf>
    <xf numFmtId="0" fontId="5" fillId="0" borderId="21" xfId="5" applyFont="1" applyBorder="1" applyAlignment="1">
      <alignment horizontal="center" vertical="center" wrapText="1"/>
    </xf>
    <xf numFmtId="0" fontId="5" fillId="0" borderId="22" xfId="5" applyFont="1" applyBorder="1" applyAlignment="1">
      <alignment horizontal="center" vertical="center" wrapText="1"/>
    </xf>
    <xf numFmtId="0" fontId="5" fillId="0" borderId="2" xfId="5" applyFont="1" applyBorder="1" applyAlignment="1">
      <alignment horizontal="center" vertical="center" wrapText="1"/>
    </xf>
    <xf numFmtId="0" fontId="5" fillId="0" borderId="23" xfId="5" applyFont="1" applyBorder="1" applyAlignment="1">
      <alignment horizontal="center" vertical="center" wrapText="1"/>
    </xf>
    <xf numFmtId="0" fontId="3" fillId="0" borderId="0" xfId="5" applyFont="1" applyBorder="1" applyAlignment="1">
      <alignment horizontal="center" vertical="center" wrapText="1"/>
    </xf>
    <xf numFmtId="0" fontId="1" fillId="0" borderId="0" xfId="5" applyFont="1" applyBorder="1" applyAlignment="1">
      <alignment horizontal="center" vertical="center" wrapText="1"/>
    </xf>
    <xf numFmtId="0" fontId="5" fillId="0" borderId="12" xfId="5" applyFont="1" applyBorder="1" applyAlignment="1">
      <alignment horizontal="center" vertical="center"/>
    </xf>
    <xf numFmtId="0" fontId="5" fillId="0" borderId="14" xfId="5" applyFont="1" applyBorder="1" applyAlignment="1">
      <alignment horizontal="center" vertical="center"/>
    </xf>
    <xf numFmtId="0" fontId="5" fillId="0" borderId="18" xfId="5" applyFont="1" applyBorder="1" applyAlignment="1">
      <alignment horizontal="center" vertical="center" wrapText="1"/>
    </xf>
    <xf numFmtId="0" fontId="1" fillId="0" borderId="23" xfId="5" applyFont="1" applyBorder="1" applyAlignment="1">
      <alignment horizontal="center" vertical="center" wrapText="1"/>
    </xf>
  </cellXfs>
  <cellStyles count="8">
    <cellStyle name="ハイパーリンク" xfId="7" builtinId="8"/>
    <cellStyle name="桁区切り" xfId="2" builtinId="6"/>
    <cellStyle name="桁区切り 2" xfId="4"/>
    <cellStyle name="標準" xfId="0" builtinId="0"/>
    <cellStyle name="標準 2" xfId="3"/>
    <cellStyle name="標準 3" xfId="5"/>
    <cellStyle name="標準_011-1" xfId="6"/>
    <cellStyle name="表示済みのハイパーリンク" xfId="1" builtinId="9"/>
  </cellStyles>
  <dxfs count="124">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FF0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ill>
        <patternFill>
          <bgColor rgb="FFFFFF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152400</xdr:colOff>
      <xdr:row>2</xdr:row>
      <xdr:rowOff>0</xdr:rowOff>
    </xdr:from>
    <xdr:to>
      <xdr:col>5</xdr:col>
      <xdr:colOff>752475</xdr:colOff>
      <xdr:row>7</xdr:row>
      <xdr:rowOff>0</xdr:rowOff>
    </xdr:to>
    <xdr:sp macro="" textlink="">
      <xdr:nvSpPr>
        <xdr:cNvPr id="1041" name="Text Box 1"/>
        <xdr:cNvSpPr txBox="1">
          <a:spLocks noChangeArrowheads="1"/>
        </xdr:cNvSpPr>
      </xdr:nvSpPr>
      <xdr:spPr bwMode="auto">
        <a:xfrm>
          <a:off x="361950" y="276225"/>
          <a:ext cx="5753100" cy="819150"/>
        </a:xfrm>
        <a:prstGeom prst="rect">
          <a:avLst/>
        </a:prstGeom>
        <a:noFill/>
        <a:ln>
          <a:noFill/>
        </a:ln>
      </xdr:spPr>
      <xdr:txBody>
        <a:bodyPr vertOverflow="clip" wrap="square" lIns="27432" tIns="18288" rIns="27432" bIns="0" anchor="t" upright="1"/>
        <a:lstStyle/>
        <a:p>
          <a:pPr algn="dist" rtl="0">
            <a:lnSpc>
              <a:spcPts val="1000"/>
            </a:lnSpc>
            <a:defRPr sz="1000"/>
          </a:pPr>
          <a:r>
            <a:rPr lang="ja-JP" altLang="en-US" sz="850" b="0" i="0" u="none" strike="noStrike" baseline="0">
              <a:solidFill>
                <a:srgbClr val="000000"/>
              </a:solidFill>
              <a:latin typeface="ＭＳ 明朝"/>
              <a:ea typeface="ＭＳ 明朝"/>
            </a:rPr>
            <a:t>本表は明治22年４月１日市制施行以降の海面埋立及び町村編入合併により増減した市域面積の変遷を表章したものである。昭和30年10月１日現在の面積は、総務庁(現総務省)統計局の国勢調査の一環として、建設省(現国土交通省)国土地理院において５万分の１の地形図を基準に、この上で満潮時の水涯線で区画された陸地(河川については河口をもって陸海の境とし、河川及び 湖沼の水面は陸地に含める)の面積を測定して得た数値で、昭和62年までに</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793751</xdr:colOff>
      <xdr:row>2</xdr:row>
      <xdr:rowOff>84667</xdr:rowOff>
    </xdr:from>
    <xdr:to>
      <xdr:col>11</xdr:col>
      <xdr:colOff>369359</xdr:colOff>
      <xdr:row>12</xdr:row>
      <xdr:rowOff>305859</xdr:rowOff>
    </xdr:to>
    <xdr:sp macro="" textlink="">
      <xdr:nvSpPr>
        <xdr:cNvPr id="3" name="Text Box 1">
          <a:extLst>
            <a:ext uri="{FF2B5EF4-FFF2-40B4-BE49-F238E27FC236}">
              <a16:creationId xmlns:a16="http://schemas.microsoft.com/office/drawing/2014/main" id="{D67CE8AE-629A-4592-9C7D-E394E6086903}"/>
            </a:ext>
          </a:extLst>
        </xdr:cNvPr>
        <xdr:cNvSpPr txBox="1">
          <a:spLocks noChangeArrowheads="1"/>
        </xdr:cNvSpPr>
      </xdr:nvSpPr>
      <xdr:spPr bwMode="auto">
        <a:xfrm>
          <a:off x="793751" y="541867"/>
          <a:ext cx="5938308" cy="1554692"/>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850" b="0" i="0" u="none" strike="noStrike" baseline="0">
              <a:solidFill>
                <a:srgbClr val="000000"/>
              </a:solidFill>
              <a:latin typeface="ＭＳ 明朝"/>
              <a:ea typeface="ＭＳ 明朝"/>
            </a:rPr>
            <a:t>都市計画区域とは、都市計画法第５条に基づいて定められるもので、一体の都市として総合的に整備し、開発し、保全する必要がある区域であり、既に市街地を形成している区域及びおおむね10年以内に優先的かつ計画的に市街化を図るべき市街化区域と、市街化を抑制すべき市街化調整区域とに区分される。また用途地域とは、土地利用の現況や動向と都市の将来像を想定した土地利用の方向をふまえて、建築物の用途の混在による混乱を防止すること等によって良好な市街地の形成を図り、住居、商業、工業などが適正に配置された合理的な土地利用を実現するために定めるものである。</a:t>
          </a:r>
        </a:p>
        <a:p>
          <a:pPr algn="l" rtl="0">
            <a:lnSpc>
              <a:spcPts val="1000"/>
            </a:lnSpc>
            <a:defRPr sz="1000"/>
          </a:pPr>
          <a:endParaRPr lang="ja-JP" altLang="en-US" sz="850" b="0" i="0" u="none" strike="noStrike" baseline="0">
            <a:solidFill>
              <a:srgbClr val="000000"/>
            </a:solidFill>
            <a:latin typeface="ＭＳ 明朝"/>
            <a:ea typeface="ＭＳ 明朝"/>
          </a:endParaRPr>
        </a:p>
        <a:p>
          <a:pPr algn="l" rtl="0">
            <a:defRPr sz="1000"/>
          </a:pPr>
          <a:r>
            <a:rPr lang="ja-JP" altLang="en-US" sz="850" b="0" i="0" u="none" strike="noStrike" baseline="0">
              <a:solidFill>
                <a:srgbClr val="000000"/>
              </a:solidFill>
              <a:latin typeface="ＭＳ 明朝"/>
              <a:ea typeface="ＭＳ 明朝"/>
            </a:rPr>
            <a:t>注) 概ね大和川以南の大阪府内の22市町村を１つの都市計画区域(南部大阪都市計画区域)として大阪府で</a:t>
          </a:r>
        </a:p>
        <a:p>
          <a:pPr algn="l" rtl="0">
            <a:lnSpc>
              <a:spcPts val="1000"/>
            </a:lnSpc>
            <a:defRPr sz="1000"/>
          </a:pPr>
          <a:r>
            <a:rPr lang="ja-JP" altLang="en-US" sz="850" b="0" i="0" u="none" strike="noStrike" baseline="0">
              <a:solidFill>
                <a:srgbClr val="000000"/>
              </a:solidFill>
              <a:latin typeface="ＭＳ 明朝"/>
              <a:ea typeface="ＭＳ 明朝"/>
            </a:rPr>
            <a:t>　　指定されている。表の数値は、堺市域分に該当する部分を抜粋して参考に記載している。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876300</xdr:colOff>
      <xdr:row>1</xdr:row>
      <xdr:rowOff>85724</xdr:rowOff>
    </xdr:from>
    <xdr:to>
      <xdr:col>9</xdr:col>
      <xdr:colOff>180975</xdr:colOff>
      <xdr:row>10</xdr:row>
      <xdr:rowOff>76200</xdr:rowOff>
    </xdr:to>
    <xdr:sp macro="" textlink="">
      <xdr:nvSpPr>
        <xdr:cNvPr id="2" name="Text Box 1">
          <a:extLst>
            <a:ext uri="{FF2B5EF4-FFF2-40B4-BE49-F238E27FC236}">
              <a16:creationId xmlns:a16="http://schemas.microsoft.com/office/drawing/2014/main" id="{111067E6-C823-4373-B345-54488F856EC9}"/>
            </a:ext>
          </a:extLst>
        </xdr:cNvPr>
        <xdr:cNvSpPr txBox="1">
          <a:spLocks noChangeArrowheads="1"/>
        </xdr:cNvSpPr>
      </xdr:nvSpPr>
      <xdr:spPr bwMode="auto">
        <a:xfrm>
          <a:off x="876300" y="266699"/>
          <a:ext cx="5553075" cy="2076451"/>
        </a:xfrm>
        <a:prstGeom prst="rect">
          <a:avLst/>
        </a:prstGeom>
        <a:solidFill>
          <a:srgbClr val="FFFFFF"/>
        </a:solidFill>
        <a:ln>
          <a:noFill/>
        </a:ln>
      </xdr:spPr>
      <xdr:txBody>
        <a:bodyPr vertOverflow="clip" wrap="square" lIns="27432" tIns="18288" rIns="0" bIns="0" anchor="t" upright="1"/>
        <a:lstStyle/>
        <a:p>
          <a:pPr algn="l" rtl="0">
            <a:lnSpc>
              <a:spcPts val="1000"/>
            </a:lnSpc>
            <a:defRPr sz="1000"/>
          </a:pPr>
          <a:r>
            <a:rPr lang="ja-JP" altLang="en-US" sz="850" b="0" i="0" u="none" strike="noStrike" baseline="0">
              <a:solidFill>
                <a:srgbClr val="000000"/>
              </a:solidFill>
              <a:latin typeface="ＭＳ 明朝"/>
              <a:ea typeface="ＭＳ 明朝"/>
            </a:rPr>
            <a:t>防火地域・準防火地域とは、市街地における火災の危険を防除するための地域、高度利用地区とは、市街地における土地の合理的かつ健全な高度利用と都市機能の更新とを図る地区、高度地区とは、日照等市街地の環境を維持するための地区、特別用途地区とは、地区の特性にふさわしい土地利用の増進、環境の保護等の特別の目的の実現を図るため、用途地域の指定を補完して定める地区、臨港地区とは、港湾を管理運営するための地区、風致地区とは、都市の風致を維持するための地区、生産緑地地区とは、都市環境の保全等に役立つ農地等を計画的に保全し、良好な都市環境の形成を図る地区、駐車場整備地区とは、道路の効用を保持し、円滑な道路交通を確保し、都市活動の維持・向上を図る地区、景観地区とは、市街地の良好な景観の形成を図る地区、特別緑地保全地区とは、都市の無秩序な拡大の防止に資する緑地、都市の歴史的・文化的価値を有する緑地、生物多様性の確保に配慮したまちづくりのための動植物の生息地又は生育地となる緑地等の保全を図る地区である。</a:t>
          </a:r>
        </a:p>
        <a:p>
          <a:pPr algn="l" rtl="0">
            <a:defRPr sz="1000"/>
          </a:pPr>
          <a:endParaRPr lang="ja-JP" altLang="en-US" sz="850" b="0" i="0" u="none" strike="noStrike" baseline="0">
            <a:solidFill>
              <a:srgbClr val="000000"/>
            </a:solidFill>
            <a:latin typeface="ＭＳ 明朝"/>
            <a:ea typeface="ＭＳ 明朝"/>
          </a:endParaRPr>
        </a:p>
        <a:p>
          <a:pPr algn="l" rtl="0">
            <a:defRPr sz="1000"/>
          </a:pPr>
          <a:r>
            <a:rPr lang="ja-JP" altLang="en-US" sz="850" b="0" i="0" u="none" strike="noStrike" baseline="0">
              <a:solidFill>
                <a:srgbClr val="000000"/>
              </a:solidFill>
              <a:latin typeface="ＭＳ 明朝"/>
              <a:ea typeface="ＭＳ 明朝"/>
            </a:rPr>
            <a:t>注) 臨港地区については南部大阪都市計画区域(１-４-１都市計画区域、区域区分及び用途地域を参照)</a:t>
          </a:r>
        </a:p>
        <a:p>
          <a:pPr algn="l" rtl="0">
            <a:lnSpc>
              <a:spcPts val="1200"/>
            </a:lnSpc>
            <a:defRPr sz="1000"/>
          </a:pPr>
          <a:r>
            <a:rPr lang="ja-JP" altLang="en-US" sz="850" b="0" i="0" u="none" strike="noStrike" baseline="0">
              <a:solidFill>
                <a:srgbClr val="FFFFFF"/>
              </a:solidFill>
              <a:latin typeface="ＭＳ 明朝"/>
              <a:ea typeface="ＭＳ 明朝"/>
            </a:rPr>
            <a:t>注) </a:t>
          </a:r>
          <a:r>
            <a:rPr lang="ja-JP" altLang="en-US" sz="850" b="0" i="0" u="none" strike="noStrike" baseline="0">
              <a:solidFill>
                <a:srgbClr val="000000"/>
              </a:solidFill>
              <a:latin typeface="ＭＳ 明朝"/>
              <a:ea typeface="ＭＳ 明朝"/>
            </a:rPr>
            <a:t>のうち、堺市域分に該当する部分を抜粋して参考に記載している。</a:t>
          </a:r>
        </a:p>
        <a:p>
          <a:pPr algn="l" rtl="0">
            <a:defRPr sz="1000"/>
          </a:pPr>
          <a:r>
            <a:rPr lang="ja-JP" altLang="en-US" sz="850" b="0" i="0" u="none" strike="noStrike" baseline="0">
              <a:solidFill>
                <a:srgbClr val="000000"/>
              </a:solidFill>
              <a:latin typeface="ＭＳ 明朝"/>
              <a:ea typeface="ＭＳ 明朝"/>
            </a:rPr>
            <a:t>      </a:t>
          </a:r>
        </a:p>
        <a:p>
          <a:pPr algn="l" rtl="0">
            <a:lnSpc>
              <a:spcPts val="1200"/>
            </a:lnSpc>
            <a:defRPr sz="1000"/>
          </a:pPr>
          <a:r>
            <a:rPr lang="ja-JP" altLang="en-US" sz="850" b="0" i="0" u="none" strike="noStrike" baseline="0">
              <a:solidFill>
                <a:srgbClr val="000000"/>
              </a:solidFill>
              <a:latin typeface="ＭＳ 明朝"/>
              <a:ea typeface="ＭＳ 明朝"/>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26</xdr:col>
      <xdr:colOff>0</xdr:colOff>
      <xdr:row>7</xdr:row>
      <xdr:rowOff>0</xdr:rowOff>
    </xdr:from>
    <xdr:to>
      <xdr:col>26</xdr:col>
      <xdr:colOff>0</xdr:colOff>
      <xdr:row>7</xdr:row>
      <xdr:rowOff>0</xdr:rowOff>
    </xdr:to>
    <xdr:sp macro="" textlink="">
      <xdr:nvSpPr>
        <xdr:cNvPr id="2" name="AutoShape 2"/>
        <xdr:cNvSpPr>
          <a:spLocks/>
        </xdr:cNvSpPr>
      </xdr:nvSpPr>
      <xdr:spPr bwMode="auto">
        <a:xfrm>
          <a:off x="13277850" y="100965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171450</xdr:colOff>
      <xdr:row>7</xdr:row>
      <xdr:rowOff>0</xdr:rowOff>
    </xdr:from>
    <xdr:to>
      <xdr:col>25</xdr:col>
      <xdr:colOff>104775</xdr:colOff>
      <xdr:row>7</xdr:row>
      <xdr:rowOff>0</xdr:rowOff>
    </xdr:to>
    <xdr:sp macro="" textlink="">
      <xdr:nvSpPr>
        <xdr:cNvPr id="3" name="Text Box 15">
          <a:extLst>
            <a:ext uri="{FF2B5EF4-FFF2-40B4-BE49-F238E27FC236}">
              <a16:creationId xmlns:a16="http://schemas.microsoft.com/office/drawing/2014/main" id="{CB2F42BC-DE7A-4654-B70B-4DD742F5D387}"/>
            </a:ext>
          </a:extLst>
        </xdr:cNvPr>
        <xdr:cNvSpPr txBox="1">
          <a:spLocks noChangeArrowheads="1"/>
        </xdr:cNvSpPr>
      </xdr:nvSpPr>
      <xdr:spPr bwMode="auto">
        <a:xfrm>
          <a:off x="13030200" y="1009650"/>
          <a:ext cx="14287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strike="noStrike">
              <a:solidFill>
                <a:srgbClr val="000000"/>
              </a:solidFill>
              <a:latin typeface="ＭＳ 明朝"/>
              <a:ea typeface="ＭＳ 明朝"/>
            </a:rPr>
            <a:t>｝</a:t>
          </a:r>
        </a:p>
      </xdr:txBody>
    </xdr:sp>
    <xdr:clientData/>
  </xdr:twoCellAnchor>
  <xdr:twoCellAnchor>
    <xdr:from>
      <xdr:col>24</xdr:col>
      <xdr:colOff>171450</xdr:colOff>
      <xdr:row>7</xdr:row>
      <xdr:rowOff>0</xdr:rowOff>
    </xdr:from>
    <xdr:to>
      <xdr:col>25</xdr:col>
      <xdr:colOff>104775</xdr:colOff>
      <xdr:row>7</xdr:row>
      <xdr:rowOff>0</xdr:rowOff>
    </xdr:to>
    <xdr:sp macro="" textlink="">
      <xdr:nvSpPr>
        <xdr:cNvPr id="4" name="Text Box 16">
          <a:extLst>
            <a:ext uri="{FF2B5EF4-FFF2-40B4-BE49-F238E27FC236}">
              <a16:creationId xmlns:a16="http://schemas.microsoft.com/office/drawing/2014/main" id="{579586FE-0BD4-49A0-B682-0D5D3A491B15}"/>
            </a:ext>
          </a:extLst>
        </xdr:cNvPr>
        <xdr:cNvSpPr txBox="1">
          <a:spLocks noChangeArrowheads="1"/>
        </xdr:cNvSpPr>
      </xdr:nvSpPr>
      <xdr:spPr bwMode="auto">
        <a:xfrm>
          <a:off x="13030200" y="1009650"/>
          <a:ext cx="14287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strike="noStrike">
              <a:solidFill>
                <a:srgbClr val="000000"/>
              </a:solidFill>
              <a:latin typeface="ＭＳ ゴシック"/>
              <a:ea typeface="ＭＳ ゴシック"/>
            </a:rPr>
            <a:t>｝</a:t>
          </a:r>
        </a:p>
      </xdr:txBody>
    </xdr:sp>
    <xdr:clientData/>
  </xdr:twoCellAnchor>
  <xdr:twoCellAnchor>
    <xdr:from>
      <xdr:col>24</xdr:col>
      <xdr:colOff>171450</xdr:colOff>
      <xdr:row>9</xdr:row>
      <xdr:rowOff>0</xdr:rowOff>
    </xdr:from>
    <xdr:to>
      <xdr:col>25</xdr:col>
      <xdr:colOff>104775</xdr:colOff>
      <xdr:row>9</xdr:row>
      <xdr:rowOff>0</xdr:rowOff>
    </xdr:to>
    <xdr:sp macro="" textlink="">
      <xdr:nvSpPr>
        <xdr:cNvPr id="5" name="Text Box 18">
          <a:extLst>
            <a:ext uri="{FF2B5EF4-FFF2-40B4-BE49-F238E27FC236}">
              <a16:creationId xmlns:a16="http://schemas.microsoft.com/office/drawing/2014/main" id="{C588732C-A01B-4FC2-9C50-95195273F8B6}"/>
            </a:ext>
          </a:extLst>
        </xdr:cNvPr>
        <xdr:cNvSpPr txBox="1">
          <a:spLocks noChangeArrowheads="1"/>
        </xdr:cNvSpPr>
      </xdr:nvSpPr>
      <xdr:spPr bwMode="auto">
        <a:xfrm>
          <a:off x="13030200" y="1238250"/>
          <a:ext cx="14287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strike="noStrike">
              <a:solidFill>
                <a:srgbClr val="000000"/>
              </a:solidFill>
              <a:latin typeface="ＭＳ 明朝"/>
              <a:ea typeface="ＭＳ 明朝"/>
            </a:rPr>
            <a:t>｝</a:t>
          </a:r>
        </a:p>
      </xdr:txBody>
    </xdr:sp>
    <xdr:clientData/>
  </xdr:twoCellAnchor>
  <xdr:twoCellAnchor>
    <xdr:from>
      <xdr:col>24</xdr:col>
      <xdr:colOff>171450</xdr:colOff>
      <xdr:row>9</xdr:row>
      <xdr:rowOff>0</xdr:rowOff>
    </xdr:from>
    <xdr:to>
      <xdr:col>25</xdr:col>
      <xdr:colOff>104775</xdr:colOff>
      <xdr:row>9</xdr:row>
      <xdr:rowOff>0</xdr:rowOff>
    </xdr:to>
    <xdr:sp macro="" textlink="">
      <xdr:nvSpPr>
        <xdr:cNvPr id="6" name="Text Box 19">
          <a:extLst>
            <a:ext uri="{FF2B5EF4-FFF2-40B4-BE49-F238E27FC236}">
              <a16:creationId xmlns:a16="http://schemas.microsoft.com/office/drawing/2014/main" id="{E7D7ACDD-FB46-439C-92AB-CF343B911B86}"/>
            </a:ext>
          </a:extLst>
        </xdr:cNvPr>
        <xdr:cNvSpPr txBox="1">
          <a:spLocks noChangeArrowheads="1"/>
        </xdr:cNvSpPr>
      </xdr:nvSpPr>
      <xdr:spPr bwMode="auto">
        <a:xfrm>
          <a:off x="13030200" y="1238250"/>
          <a:ext cx="14287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strike="noStrike">
              <a:solidFill>
                <a:srgbClr val="000000"/>
              </a:solidFill>
              <a:latin typeface="ＭＳ ゴシック"/>
              <a:ea typeface="ＭＳ ゴシック"/>
            </a:rPr>
            <a:t>｝</a:t>
          </a:r>
        </a:p>
      </xdr:txBody>
    </xdr:sp>
    <xdr:clientData/>
  </xdr:twoCellAnchor>
  <xdr:twoCellAnchor>
    <xdr:from>
      <xdr:col>24</xdr:col>
      <xdr:colOff>171450</xdr:colOff>
      <xdr:row>7</xdr:row>
      <xdr:rowOff>0</xdr:rowOff>
    </xdr:from>
    <xdr:to>
      <xdr:col>25</xdr:col>
      <xdr:colOff>104775</xdr:colOff>
      <xdr:row>7</xdr:row>
      <xdr:rowOff>0</xdr:rowOff>
    </xdr:to>
    <xdr:sp macro="" textlink="">
      <xdr:nvSpPr>
        <xdr:cNvPr id="7" name="Text Box 15">
          <a:extLst>
            <a:ext uri="{FF2B5EF4-FFF2-40B4-BE49-F238E27FC236}">
              <a16:creationId xmlns:a16="http://schemas.microsoft.com/office/drawing/2014/main" id="{D03AAAC6-8688-4500-BB91-8E11FC77C78C}"/>
            </a:ext>
          </a:extLst>
        </xdr:cNvPr>
        <xdr:cNvSpPr txBox="1">
          <a:spLocks noChangeArrowheads="1"/>
        </xdr:cNvSpPr>
      </xdr:nvSpPr>
      <xdr:spPr bwMode="auto">
        <a:xfrm>
          <a:off x="13030200" y="1009650"/>
          <a:ext cx="14287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strike="noStrike">
              <a:solidFill>
                <a:srgbClr val="000000"/>
              </a:solidFill>
              <a:latin typeface="ＭＳ 明朝"/>
              <a:ea typeface="ＭＳ 明朝"/>
            </a:rPr>
            <a:t>｝</a:t>
          </a:r>
        </a:p>
      </xdr:txBody>
    </xdr:sp>
    <xdr:clientData/>
  </xdr:twoCellAnchor>
  <xdr:twoCellAnchor>
    <xdr:from>
      <xdr:col>24</xdr:col>
      <xdr:colOff>171450</xdr:colOff>
      <xdr:row>7</xdr:row>
      <xdr:rowOff>0</xdr:rowOff>
    </xdr:from>
    <xdr:to>
      <xdr:col>25</xdr:col>
      <xdr:colOff>104775</xdr:colOff>
      <xdr:row>7</xdr:row>
      <xdr:rowOff>0</xdr:rowOff>
    </xdr:to>
    <xdr:sp macro="" textlink="">
      <xdr:nvSpPr>
        <xdr:cNvPr id="8" name="Text Box 16">
          <a:extLst>
            <a:ext uri="{FF2B5EF4-FFF2-40B4-BE49-F238E27FC236}">
              <a16:creationId xmlns:a16="http://schemas.microsoft.com/office/drawing/2014/main" id="{51866F9E-1C57-42E3-A961-268AEDA6E256}"/>
            </a:ext>
          </a:extLst>
        </xdr:cNvPr>
        <xdr:cNvSpPr txBox="1">
          <a:spLocks noChangeArrowheads="1"/>
        </xdr:cNvSpPr>
      </xdr:nvSpPr>
      <xdr:spPr bwMode="auto">
        <a:xfrm>
          <a:off x="13030200" y="1009650"/>
          <a:ext cx="14287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strike="noStrike">
              <a:solidFill>
                <a:srgbClr val="000000"/>
              </a:solidFill>
              <a:latin typeface="ＭＳ ゴシック"/>
              <a:ea typeface="ＭＳ ゴシック"/>
            </a:rPr>
            <a:t>｝</a:t>
          </a:r>
        </a:p>
      </xdr:txBody>
    </xdr:sp>
    <xdr:clientData/>
  </xdr:twoCellAnchor>
  <xdr:twoCellAnchor>
    <xdr:from>
      <xdr:col>24</xdr:col>
      <xdr:colOff>171450</xdr:colOff>
      <xdr:row>9</xdr:row>
      <xdr:rowOff>0</xdr:rowOff>
    </xdr:from>
    <xdr:to>
      <xdr:col>25</xdr:col>
      <xdr:colOff>104775</xdr:colOff>
      <xdr:row>9</xdr:row>
      <xdr:rowOff>0</xdr:rowOff>
    </xdr:to>
    <xdr:sp macro="" textlink="">
      <xdr:nvSpPr>
        <xdr:cNvPr id="9" name="Text Box 18">
          <a:extLst>
            <a:ext uri="{FF2B5EF4-FFF2-40B4-BE49-F238E27FC236}">
              <a16:creationId xmlns:a16="http://schemas.microsoft.com/office/drawing/2014/main" id="{6D63657C-1890-4AFF-8B55-5B68ABEDB8FB}"/>
            </a:ext>
          </a:extLst>
        </xdr:cNvPr>
        <xdr:cNvSpPr txBox="1">
          <a:spLocks noChangeArrowheads="1"/>
        </xdr:cNvSpPr>
      </xdr:nvSpPr>
      <xdr:spPr bwMode="auto">
        <a:xfrm>
          <a:off x="13030200" y="1238250"/>
          <a:ext cx="14287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strike="noStrike">
              <a:solidFill>
                <a:srgbClr val="000000"/>
              </a:solidFill>
              <a:latin typeface="ＭＳ 明朝"/>
              <a:ea typeface="ＭＳ 明朝"/>
            </a:rPr>
            <a:t>｝</a:t>
          </a:r>
        </a:p>
      </xdr:txBody>
    </xdr:sp>
    <xdr:clientData/>
  </xdr:twoCellAnchor>
  <xdr:twoCellAnchor>
    <xdr:from>
      <xdr:col>24</xdr:col>
      <xdr:colOff>171450</xdr:colOff>
      <xdr:row>9</xdr:row>
      <xdr:rowOff>0</xdr:rowOff>
    </xdr:from>
    <xdr:to>
      <xdr:col>25</xdr:col>
      <xdr:colOff>104775</xdr:colOff>
      <xdr:row>9</xdr:row>
      <xdr:rowOff>0</xdr:rowOff>
    </xdr:to>
    <xdr:sp macro="" textlink="">
      <xdr:nvSpPr>
        <xdr:cNvPr id="10" name="Text Box 19">
          <a:extLst>
            <a:ext uri="{FF2B5EF4-FFF2-40B4-BE49-F238E27FC236}">
              <a16:creationId xmlns:a16="http://schemas.microsoft.com/office/drawing/2014/main" id="{695AC2D1-21B1-45B8-93FD-3CA8D2835E21}"/>
            </a:ext>
          </a:extLst>
        </xdr:cNvPr>
        <xdr:cNvSpPr txBox="1">
          <a:spLocks noChangeArrowheads="1"/>
        </xdr:cNvSpPr>
      </xdr:nvSpPr>
      <xdr:spPr bwMode="auto">
        <a:xfrm>
          <a:off x="13030200" y="1238250"/>
          <a:ext cx="14287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strike="noStrike">
              <a:solidFill>
                <a:srgbClr val="000000"/>
              </a:solidFill>
              <a:latin typeface="ＭＳ ゴシック"/>
              <a:ea typeface="ＭＳ ゴシック"/>
            </a:rPr>
            <a:t>｝</a:t>
          </a:r>
        </a:p>
      </xdr:txBody>
    </xdr:sp>
    <xdr:clientData/>
  </xdr:twoCellAnchor>
  <xdr:twoCellAnchor>
    <xdr:from>
      <xdr:col>24</xdr:col>
      <xdr:colOff>171450</xdr:colOff>
      <xdr:row>7</xdr:row>
      <xdr:rowOff>0</xdr:rowOff>
    </xdr:from>
    <xdr:to>
      <xdr:col>25</xdr:col>
      <xdr:colOff>104775</xdr:colOff>
      <xdr:row>7</xdr:row>
      <xdr:rowOff>0</xdr:rowOff>
    </xdr:to>
    <xdr:sp macro="" textlink="">
      <xdr:nvSpPr>
        <xdr:cNvPr id="11" name="Text Box 15">
          <a:extLst>
            <a:ext uri="{FF2B5EF4-FFF2-40B4-BE49-F238E27FC236}">
              <a16:creationId xmlns:a16="http://schemas.microsoft.com/office/drawing/2014/main" id="{782A353B-4C6A-481C-ADA5-C2C6B33FEDDE}"/>
            </a:ext>
          </a:extLst>
        </xdr:cNvPr>
        <xdr:cNvSpPr txBox="1">
          <a:spLocks noChangeArrowheads="1"/>
        </xdr:cNvSpPr>
      </xdr:nvSpPr>
      <xdr:spPr bwMode="auto">
        <a:xfrm>
          <a:off x="13030200" y="1009650"/>
          <a:ext cx="14287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strike="noStrike">
              <a:solidFill>
                <a:srgbClr val="000000"/>
              </a:solidFill>
              <a:latin typeface="ＭＳ 明朝"/>
              <a:ea typeface="ＭＳ 明朝"/>
            </a:rPr>
            <a:t>｝</a:t>
          </a:r>
        </a:p>
      </xdr:txBody>
    </xdr:sp>
    <xdr:clientData/>
  </xdr:twoCellAnchor>
  <xdr:twoCellAnchor>
    <xdr:from>
      <xdr:col>24</xdr:col>
      <xdr:colOff>171450</xdr:colOff>
      <xdr:row>7</xdr:row>
      <xdr:rowOff>0</xdr:rowOff>
    </xdr:from>
    <xdr:to>
      <xdr:col>25</xdr:col>
      <xdr:colOff>104775</xdr:colOff>
      <xdr:row>7</xdr:row>
      <xdr:rowOff>0</xdr:rowOff>
    </xdr:to>
    <xdr:sp macro="" textlink="">
      <xdr:nvSpPr>
        <xdr:cNvPr id="12" name="Text Box 16">
          <a:extLst>
            <a:ext uri="{FF2B5EF4-FFF2-40B4-BE49-F238E27FC236}">
              <a16:creationId xmlns:a16="http://schemas.microsoft.com/office/drawing/2014/main" id="{7EDD67C7-C6AA-43D0-AD89-398DFE423797}"/>
            </a:ext>
          </a:extLst>
        </xdr:cNvPr>
        <xdr:cNvSpPr txBox="1">
          <a:spLocks noChangeArrowheads="1"/>
        </xdr:cNvSpPr>
      </xdr:nvSpPr>
      <xdr:spPr bwMode="auto">
        <a:xfrm>
          <a:off x="13030200" y="1009650"/>
          <a:ext cx="14287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strike="noStrike">
              <a:solidFill>
                <a:srgbClr val="000000"/>
              </a:solidFill>
              <a:latin typeface="ＭＳ ゴシック"/>
              <a:ea typeface="ＭＳ ゴシック"/>
            </a:rPr>
            <a:t>｝</a:t>
          </a:r>
        </a:p>
      </xdr:txBody>
    </xdr:sp>
    <xdr:clientData/>
  </xdr:twoCellAnchor>
  <xdr:twoCellAnchor>
    <xdr:from>
      <xdr:col>24</xdr:col>
      <xdr:colOff>171450</xdr:colOff>
      <xdr:row>9</xdr:row>
      <xdr:rowOff>0</xdr:rowOff>
    </xdr:from>
    <xdr:to>
      <xdr:col>25</xdr:col>
      <xdr:colOff>104775</xdr:colOff>
      <xdr:row>9</xdr:row>
      <xdr:rowOff>0</xdr:rowOff>
    </xdr:to>
    <xdr:sp macro="" textlink="">
      <xdr:nvSpPr>
        <xdr:cNvPr id="13" name="Text Box 18">
          <a:extLst>
            <a:ext uri="{FF2B5EF4-FFF2-40B4-BE49-F238E27FC236}">
              <a16:creationId xmlns:a16="http://schemas.microsoft.com/office/drawing/2014/main" id="{C2F1D7DB-038F-4B03-958C-8ED45613E8C9}"/>
            </a:ext>
          </a:extLst>
        </xdr:cNvPr>
        <xdr:cNvSpPr txBox="1">
          <a:spLocks noChangeArrowheads="1"/>
        </xdr:cNvSpPr>
      </xdr:nvSpPr>
      <xdr:spPr bwMode="auto">
        <a:xfrm>
          <a:off x="13030200" y="1238250"/>
          <a:ext cx="14287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strike="noStrike">
              <a:solidFill>
                <a:srgbClr val="000000"/>
              </a:solidFill>
              <a:latin typeface="ＭＳ 明朝"/>
              <a:ea typeface="ＭＳ 明朝"/>
            </a:rPr>
            <a:t>｝</a:t>
          </a:r>
        </a:p>
      </xdr:txBody>
    </xdr:sp>
    <xdr:clientData/>
  </xdr:twoCellAnchor>
  <xdr:twoCellAnchor>
    <xdr:from>
      <xdr:col>24</xdr:col>
      <xdr:colOff>171450</xdr:colOff>
      <xdr:row>9</xdr:row>
      <xdr:rowOff>0</xdr:rowOff>
    </xdr:from>
    <xdr:to>
      <xdr:col>25</xdr:col>
      <xdr:colOff>104775</xdr:colOff>
      <xdr:row>9</xdr:row>
      <xdr:rowOff>0</xdr:rowOff>
    </xdr:to>
    <xdr:sp macro="" textlink="">
      <xdr:nvSpPr>
        <xdr:cNvPr id="14" name="Text Box 19">
          <a:extLst>
            <a:ext uri="{FF2B5EF4-FFF2-40B4-BE49-F238E27FC236}">
              <a16:creationId xmlns:a16="http://schemas.microsoft.com/office/drawing/2014/main" id="{E24922AD-D393-4C8B-933F-A20241644215}"/>
            </a:ext>
          </a:extLst>
        </xdr:cNvPr>
        <xdr:cNvSpPr txBox="1">
          <a:spLocks noChangeArrowheads="1"/>
        </xdr:cNvSpPr>
      </xdr:nvSpPr>
      <xdr:spPr bwMode="auto">
        <a:xfrm>
          <a:off x="13030200" y="1238250"/>
          <a:ext cx="14287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strike="noStrike">
              <a:solidFill>
                <a:srgbClr val="000000"/>
              </a:solidFill>
              <a:latin typeface="ＭＳ ゴシック"/>
              <a:ea typeface="ＭＳ ゴシック"/>
            </a:rPr>
            <a:t>｝</a:t>
          </a:r>
        </a:p>
      </xdr:txBody>
    </xdr:sp>
    <xdr:clientData/>
  </xdr:twoCellAnchor>
  <xdr:twoCellAnchor>
    <xdr:from>
      <xdr:col>24</xdr:col>
      <xdr:colOff>171450</xdr:colOff>
      <xdr:row>7</xdr:row>
      <xdr:rowOff>0</xdr:rowOff>
    </xdr:from>
    <xdr:to>
      <xdr:col>25</xdr:col>
      <xdr:colOff>104775</xdr:colOff>
      <xdr:row>7</xdr:row>
      <xdr:rowOff>0</xdr:rowOff>
    </xdr:to>
    <xdr:sp macro="" textlink="">
      <xdr:nvSpPr>
        <xdr:cNvPr id="15" name="Text Box 15">
          <a:extLst>
            <a:ext uri="{FF2B5EF4-FFF2-40B4-BE49-F238E27FC236}">
              <a16:creationId xmlns:a16="http://schemas.microsoft.com/office/drawing/2014/main" id="{AE927515-4FE1-404A-9D74-A9594026D71A}"/>
            </a:ext>
          </a:extLst>
        </xdr:cNvPr>
        <xdr:cNvSpPr txBox="1">
          <a:spLocks noChangeArrowheads="1"/>
        </xdr:cNvSpPr>
      </xdr:nvSpPr>
      <xdr:spPr bwMode="auto">
        <a:xfrm>
          <a:off x="13030200" y="1009650"/>
          <a:ext cx="14287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strike="noStrike">
              <a:solidFill>
                <a:srgbClr val="000000"/>
              </a:solidFill>
              <a:latin typeface="ＭＳ 明朝"/>
              <a:ea typeface="ＭＳ 明朝"/>
            </a:rPr>
            <a:t>｝</a:t>
          </a:r>
        </a:p>
      </xdr:txBody>
    </xdr:sp>
    <xdr:clientData/>
  </xdr:twoCellAnchor>
  <xdr:twoCellAnchor>
    <xdr:from>
      <xdr:col>24</xdr:col>
      <xdr:colOff>171450</xdr:colOff>
      <xdr:row>7</xdr:row>
      <xdr:rowOff>0</xdr:rowOff>
    </xdr:from>
    <xdr:to>
      <xdr:col>25</xdr:col>
      <xdr:colOff>104775</xdr:colOff>
      <xdr:row>7</xdr:row>
      <xdr:rowOff>0</xdr:rowOff>
    </xdr:to>
    <xdr:sp macro="" textlink="">
      <xdr:nvSpPr>
        <xdr:cNvPr id="16" name="Text Box 16">
          <a:extLst>
            <a:ext uri="{FF2B5EF4-FFF2-40B4-BE49-F238E27FC236}">
              <a16:creationId xmlns:a16="http://schemas.microsoft.com/office/drawing/2014/main" id="{1597BC2B-0A7B-4D25-9E37-FBADF0B39419}"/>
            </a:ext>
          </a:extLst>
        </xdr:cNvPr>
        <xdr:cNvSpPr txBox="1">
          <a:spLocks noChangeArrowheads="1"/>
        </xdr:cNvSpPr>
      </xdr:nvSpPr>
      <xdr:spPr bwMode="auto">
        <a:xfrm>
          <a:off x="13030200" y="1009650"/>
          <a:ext cx="14287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strike="noStrike">
              <a:solidFill>
                <a:srgbClr val="000000"/>
              </a:solidFill>
              <a:latin typeface="ＭＳ ゴシック"/>
              <a:ea typeface="ＭＳ ゴシック"/>
            </a:rPr>
            <a:t>｝</a:t>
          </a:r>
        </a:p>
      </xdr:txBody>
    </xdr:sp>
    <xdr:clientData/>
  </xdr:twoCellAnchor>
  <xdr:twoCellAnchor>
    <xdr:from>
      <xdr:col>24</xdr:col>
      <xdr:colOff>171450</xdr:colOff>
      <xdr:row>9</xdr:row>
      <xdr:rowOff>0</xdr:rowOff>
    </xdr:from>
    <xdr:to>
      <xdr:col>25</xdr:col>
      <xdr:colOff>104775</xdr:colOff>
      <xdr:row>9</xdr:row>
      <xdr:rowOff>0</xdr:rowOff>
    </xdr:to>
    <xdr:sp macro="" textlink="">
      <xdr:nvSpPr>
        <xdr:cNvPr id="17" name="Text Box 18">
          <a:extLst>
            <a:ext uri="{FF2B5EF4-FFF2-40B4-BE49-F238E27FC236}">
              <a16:creationId xmlns:a16="http://schemas.microsoft.com/office/drawing/2014/main" id="{AD1DD748-508A-4A2E-8A6B-602D502FA52C}"/>
            </a:ext>
          </a:extLst>
        </xdr:cNvPr>
        <xdr:cNvSpPr txBox="1">
          <a:spLocks noChangeArrowheads="1"/>
        </xdr:cNvSpPr>
      </xdr:nvSpPr>
      <xdr:spPr bwMode="auto">
        <a:xfrm>
          <a:off x="13030200" y="1238250"/>
          <a:ext cx="14287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strike="noStrike">
              <a:solidFill>
                <a:srgbClr val="000000"/>
              </a:solidFill>
              <a:latin typeface="ＭＳ 明朝"/>
              <a:ea typeface="ＭＳ 明朝"/>
            </a:rPr>
            <a:t>｝</a:t>
          </a:r>
        </a:p>
      </xdr:txBody>
    </xdr:sp>
    <xdr:clientData/>
  </xdr:twoCellAnchor>
  <xdr:twoCellAnchor>
    <xdr:from>
      <xdr:col>24</xdr:col>
      <xdr:colOff>171450</xdr:colOff>
      <xdr:row>9</xdr:row>
      <xdr:rowOff>0</xdr:rowOff>
    </xdr:from>
    <xdr:to>
      <xdr:col>25</xdr:col>
      <xdr:colOff>104775</xdr:colOff>
      <xdr:row>9</xdr:row>
      <xdr:rowOff>0</xdr:rowOff>
    </xdr:to>
    <xdr:sp macro="" textlink="">
      <xdr:nvSpPr>
        <xdr:cNvPr id="18" name="Text Box 19">
          <a:extLst>
            <a:ext uri="{FF2B5EF4-FFF2-40B4-BE49-F238E27FC236}">
              <a16:creationId xmlns:a16="http://schemas.microsoft.com/office/drawing/2014/main" id="{20981200-5D81-4996-B45D-74A0D118E1E6}"/>
            </a:ext>
          </a:extLst>
        </xdr:cNvPr>
        <xdr:cNvSpPr txBox="1">
          <a:spLocks noChangeArrowheads="1"/>
        </xdr:cNvSpPr>
      </xdr:nvSpPr>
      <xdr:spPr bwMode="auto">
        <a:xfrm>
          <a:off x="13030200" y="1238250"/>
          <a:ext cx="14287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strike="noStrike">
              <a:solidFill>
                <a:srgbClr val="000000"/>
              </a:solidFill>
              <a:latin typeface="ＭＳ ゴシック"/>
              <a:ea typeface="ＭＳ ゴシック"/>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24</xdr:row>
      <xdr:rowOff>0</xdr:rowOff>
    </xdr:from>
    <xdr:to>
      <xdr:col>1</xdr:col>
      <xdr:colOff>38100</xdr:colOff>
      <xdr:row>24</xdr:row>
      <xdr:rowOff>0</xdr:rowOff>
    </xdr:to>
    <xdr:sp macro="" textlink="">
      <xdr:nvSpPr>
        <xdr:cNvPr id="2" name="AutoShape 2"/>
        <xdr:cNvSpPr>
          <a:spLocks/>
        </xdr:cNvSpPr>
      </xdr:nvSpPr>
      <xdr:spPr bwMode="auto">
        <a:xfrm>
          <a:off x="209550" y="3495675"/>
          <a:ext cx="3810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23"/>
  <sheetViews>
    <sheetView tabSelected="1" zoomScaleNormal="100" workbookViewId="0"/>
  </sheetViews>
  <sheetFormatPr defaultRowHeight="11.25"/>
  <sheetData>
    <row r="1" spans="1:2" ht="14.25">
      <c r="A1" s="762" t="s">
        <v>1346</v>
      </c>
    </row>
    <row r="2" spans="1:2" s="763" customFormat="1" ht="13.5" customHeight="1"/>
    <row r="3" spans="1:2" s="763" customFormat="1" ht="13.5" customHeight="1"/>
    <row r="4" spans="1:2" s="763" customFormat="1" ht="13.5" customHeight="1">
      <c r="A4" s="764" t="s">
        <v>1347</v>
      </c>
    </row>
    <row r="5" spans="1:2" s="763" customFormat="1" ht="13.5" customHeight="1">
      <c r="A5" s="764" t="s">
        <v>1348</v>
      </c>
    </row>
    <row r="6" spans="1:2" s="763" customFormat="1" ht="13.5" customHeight="1">
      <c r="A6" s="764" t="s">
        <v>1349</v>
      </c>
    </row>
    <row r="7" spans="1:2" s="763" customFormat="1" ht="13.5" customHeight="1">
      <c r="A7" s="763" t="s">
        <v>1350</v>
      </c>
    </row>
    <row r="8" spans="1:2" s="763" customFormat="1" ht="13.5" customHeight="1">
      <c r="B8" s="764" t="s">
        <v>1351</v>
      </c>
    </row>
    <row r="9" spans="1:2" s="763" customFormat="1" ht="13.5" customHeight="1">
      <c r="B9" s="764" t="s">
        <v>1352</v>
      </c>
    </row>
    <row r="10" spans="1:2" s="763" customFormat="1" ht="13.5" customHeight="1">
      <c r="A10" s="763" t="s">
        <v>1353</v>
      </c>
    </row>
    <row r="11" spans="1:2" s="763" customFormat="1" ht="13.5" customHeight="1">
      <c r="B11" s="764" t="s">
        <v>1354</v>
      </c>
    </row>
    <row r="12" spans="1:2" s="763" customFormat="1" ht="13.5" customHeight="1">
      <c r="B12" s="764" t="s">
        <v>1355</v>
      </c>
    </row>
    <row r="13" spans="1:2" s="763" customFormat="1" ht="13.5" customHeight="1">
      <c r="A13" s="764" t="s">
        <v>1356</v>
      </c>
    </row>
    <row r="14" spans="1:2" s="763" customFormat="1" ht="13.5" customHeight="1">
      <c r="A14" s="764" t="s">
        <v>1357</v>
      </c>
    </row>
    <row r="15" spans="1:2" s="763" customFormat="1" ht="13.5" customHeight="1">
      <c r="A15" s="764" t="s">
        <v>1366</v>
      </c>
    </row>
    <row r="16" spans="1:2" s="763" customFormat="1" ht="13.5" customHeight="1">
      <c r="A16" s="764" t="s">
        <v>1358</v>
      </c>
    </row>
    <row r="17" spans="1:2" s="763" customFormat="1" ht="13.5" customHeight="1">
      <c r="A17" s="764" t="s">
        <v>1359</v>
      </c>
    </row>
    <row r="18" spans="1:2" s="763" customFormat="1" ht="13.5" customHeight="1">
      <c r="A18" s="763" t="s">
        <v>1360</v>
      </c>
    </row>
    <row r="19" spans="1:2" s="763" customFormat="1" ht="13.5" customHeight="1">
      <c r="B19" s="764" t="s">
        <v>1361</v>
      </c>
    </row>
    <row r="20" spans="1:2" s="763" customFormat="1" ht="13.5" customHeight="1">
      <c r="B20" s="764" t="s">
        <v>1362</v>
      </c>
    </row>
    <row r="21" spans="1:2" s="763" customFormat="1" ht="13.5" customHeight="1">
      <c r="B21" s="764" t="s">
        <v>1363</v>
      </c>
    </row>
    <row r="22" spans="1:2" s="763" customFormat="1" ht="13.5" customHeight="1">
      <c r="B22" s="764" t="s">
        <v>1364</v>
      </c>
    </row>
    <row r="23" spans="1:2" s="763" customFormat="1" ht="13.5" customHeight="1">
      <c r="B23" s="764" t="s">
        <v>1365</v>
      </c>
    </row>
  </sheetData>
  <phoneticPr fontId="4"/>
  <hyperlinks>
    <hyperlink ref="A4" location="'1-1'!A1" display="１-１． 市 域 面 積 の 変 遷"/>
    <hyperlink ref="A5" location="'1-2'!A1" display="１-２． 位 置"/>
    <hyperlink ref="A6" location="'1-3'!A1" display="１-３．区域別面積"/>
    <hyperlink ref="B8" location="'1-4-1'!A1" display="1-4-1 都市計画区域、区域区分及び用途地域"/>
    <hyperlink ref="B9" location="'1-4-2'!A1" display="1-4-2 その他の地域地区"/>
    <hyperlink ref="B11" location="'1-5-1 '!A1" display="1-5-1 土地の地目別地積"/>
    <hyperlink ref="B12" location="'1-5-2 '!A1" display="1-5-2 宅地の地区別地積及び決定価格"/>
    <hyperlink ref="A13" location="'1-6'!A1" display="１-６． 主 要 河 川"/>
    <hyperlink ref="A14" location="'1-7'!A1" display="１-７．堺市内代表点の年間地盤変動量"/>
    <hyperlink ref="A15" location="'1-8'!A1" display="１-８．農地法第３条許可申請処理状況"/>
    <hyperlink ref="A16" location="'1-9'!A1" display="１-９．用途別農地転用状況"/>
    <hyperlink ref="B19" location="'1-11-1'!A1" display="1-11-1 気象の概況"/>
    <hyperlink ref="B20" location="'1-11-2'!A1" display="1-11-2 平均気温"/>
    <hyperlink ref="B21" location="'1-11-3'!A1" display="1-11-3 降水量"/>
    <hyperlink ref="B22" location="'1-11-4'!A1" display="1-11-4 堺地域気象観測所の気温"/>
    <hyperlink ref="B23" location="'1-11-5'!A1" display="1-11-5 台風"/>
    <hyperlink ref="A17" location="'1-10'!A1" display="１-10. 地 価 公 示 価 格"/>
  </hyperlinks>
  <pageMargins left="0.39370078740157483" right="0.39370078740157483" top="0.70866141732283472" bottom="0.51181102362204722" header="0.35433070866141736" footer="0.43307086614173229"/>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zoomScaleNormal="100" zoomScaleSheetLayoutView="100" workbookViewId="0"/>
  </sheetViews>
  <sheetFormatPr defaultRowHeight="13.5"/>
  <cols>
    <col min="1" max="1" width="3.33203125" style="221" customWidth="1"/>
    <col min="2" max="2" width="2.33203125" style="223" customWidth="1"/>
    <col min="3" max="3" width="11.33203125" style="221" customWidth="1"/>
    <col min="4" max="4" width="39.5" style="221" bestFit="1" customWidth="1"/>
    <col min="5" max="10" width="10.1640625" style="221" customWidth="1"/>
    <col min="11" max="11" width="0.1640625" style="223" customWidth="1"/>
    <col min="12" max="16384" width="9.33203125" style="221"/>
  </cols>
  <sheetData>
    <row r="1" spans="1:11" ht="18" customHeight="1">
      <c r="A1" s="219" t="s">
        <v>574</v>
      </c>
      <c r="C1" s="365"/>
      <c r="D1" s="365"/>
      <c r="E1" s="365"/>
      <c r="F1" s="365"/>
    </row>
    <row r="2" spans="1:11" ht="6" customHeight="1">
      <c r="A2" s="290"/>
    </row>
    <row r="3" spans="1:11" s="366" customFormat="1" ht="11.1" customHeight="1">
      <c r="A3" s="939" t="s">
        <v>575</v>
      </c>
      <c r="B3" s="939"/>
      <c r="C3" s="939"/>
      <c r="D3" s="939"/>
      <c r="E3" s="939"/>
      <c r="F3" s="939"/>
      <c r="G3" s="939"/>
      <c r="H3" s="939"/>
      <c r="I3" s="939"/>
      <c r="J3" s="939"/>
    </row>
    <row r="4" spans="1:11" s="366" customFormat="1" ht="11.1" customHeight="1">
      <c r="A4" s="939"/>
      <c r="B4" s="939"/>
      <c r="C4" s="939"/>
      <c r="D4" s="939"/>
      <c r="E4" s="939"/>
      <c r="F4" s="939"/>
      <c r="G4" s="939"/>
      <c r="H4" s="939"/>
      <c r="I4" s="939"/>
      <c r="J4" s="939"/>
    </row>
    <row r="5" spans="1:11" s="366" customFormat="1" ht="11.1" customHeight="1">
      <c r="A5" s="939"/>
      <c r="B5" s="939"/>
      <c r="C5" s="939"/>
      <c r="D5" s="939"/>
      <c r="E5" s="939"/>
      <c r="F5" s="939"/>
      <c r="G5" s="939"/>
      <c r="H5" s="939"/>
      <c r="I5" s="939"/>
      <c r="J5" s="939"/>
    </row>
    <row r="6" spans="1:11" s="366" customFormat="1" ht="11.1" customHeight="1">
      <c r="A6" s="939"/>
      <c r="B6" s="939"/>
      <c r="C6" s="939"/>
      <c r="D6" s="939"/>
      <c r="E6" s="939"/>
      <c r="F6" s="939"/>
      <c r="G6" s="939"/>
      <c r="H6" s="939"/>
      <c r="I6" s="939"/>
      <c r="J6" s="939"/>
    </row>
    <row r="7" spans="1:11" s="366" customFormat="1" ht="11.1" customHeight="1">
      <c r="A7" s="939"/>
      <c r="B7" s="939"/>
      <c r="C7" s="939"/>
      <c r="D7" s="939"/>
      <c r="E7" s="939"/>
      <c r="F7" s="939"/>
      <c r="G7" s="939"/>
      <c r="H7" s="939"/>
      <c r="I7" s="939"/>
      <c r="J7" s="939"/>
    </row>
    <row r="8" spans="1:11" s="366" customFormat="1" ht="11.1" customHeight="1">
      <c r="A8" s="939"/>
      <c r="B8" s="939"/>
      <c r="C8" s="939"/>
      <c r="D8" s="939"/>
      <c r="E8" s="939"/>
      <c r="F8" s="939"/>
      <c r="G8" s="939"/>
      <c r="H8" s="939"/>
      <c r="I8" s="939"/>
      <c r="J8" s="939"/>
    </row>
    <row r="9" spans="1:11" s="366" customFormat="1" ht="11.1" customHeight="1">
      <c r="A9" s="939"/>
      <c r="B9" s="939"/>
      <c r="C9" s="939"/>
      <c r="D9" s="939"/>
      <c r="E9" s="939"/>
      <c r="F9" s="939"/>
      <c r="G9" s="939"/>
      <c r="H9" s="939"/>
      <c r="I9" s="939"/>
      <c r="J9" s="939"/>
    </row>
    <row r="10" spans="1:11" s="366" customFormat="1" ht="11.1" customHeight="1">
      <c r="A10" s="939"/>
      <c r="B10" s="939"/>
      <c r="C10" s="939"/>
      <c r="D10" s="939"/>
      <c r="E10" s="939"/>
      <c r="F10" s="939"/>
      <c r="G10" s="939"/>
      <c r="H10" s="939"/>
      <c r="I10" s="939"/>
      <c r="J10" s="939"/>
    </row>
    <row r="11" spans="1:11" s="366" customFormat="1" ht="15.75" customHeight="1">
      <c r="A11" s="939"/>
      <c r="B11" s="939"/>
      <c r="C11" s="939"/>
      <c r="D11" s="939"/>
      <c r="E11" s="939"/>
      <c r="F11" s="939"/>
      <c r="G11" s="939"/>
      <c r="H11" s="939"/>
      <c r="I11" s="939"/>
      <c r="J11" s="939"/>
    </row>
    <row r="12" spans="1:11" ht="6" customHeight="1" thickBot="1">
      <c r="B12" s="290"/>
    </row>
    <row r="13" spans="1:11" s="282" customFormat="1" ht="15.75" customHeight="1">
      <c r="A13" s="940" t="s">
        <v>576</v>
      </c>
      <c r="B13" s="941"/>
      <c r="C13" s="946" t="s">
        <v>577</v>
      </c>
      <c r="D13" s="949" t="s">
        <v>578</v>
      </c>
      <c r="E13" s="367" t="s">
        <v>579</v>
      </c>
      <c r="F13" s="952" t="s">
        <v>580</v>
      </c>
      <c r="G13" s="953"/>
      <c r="H13" s="953"/>
      <c r="I13" s="953"/>
      <c r="J13" s="953"/>
    </row>
    <row r="14" spans="1:11" s="282" customFormat="1" ht="15.75" customHeight="1">
      <c r="A14" s="942"/>
      <c r="B14" s="943"/>
      <c r="C14" s="947"/>
      <c r="D14" s="950"/>
      <c r="E14" s="368" t="s">
        <v>581</v>
      </c>
      <c r="F14" s="369" t="s">
        <v>582</v>
      </c>
      <c r="G14" s="370" t="s">
        <v>582</v>
      </c>
      <c r="H14" s="371" t="s">
        <v>582</v>
      </c>
      <c r="I14" s="371" t="s">
        <v>582</v>
      </c>
      <c r="J14" s="368" t="s">
        <v>581</v>
      </c>
    </row>
    <row r="15" spans="1:11" s="282" customFormat="1" ht="15.75" customHeight="1">
      <c r="A15" s="944"/>
      <c r="B15" s="945"/>
      <c r="C15" s="948"/>
      <c r="D15" s="951"/>
      <c r="E15" s="372" t="s">
        <v>583</v>
      </c>
      <c r="F15" s="373" t="s">
        <v>584</v>
      </c>
      <c r="G15" s="374" t="s">
        <v>585</v>
      </c>
      <c r="H15" s="374" t="s">
        <v>586</v>
      </c>
      <c r="I15" s="374" t="s">
        <v>587</v>
      </c>
      <c r="J15" s="372" t="s">
        <v>583</v>
      </c>
    </row>
    <row r="16" spans="1:11" ht="14.25" customHeight="1">
      <c r="A16" s="375"/>
      <c r="B16" s="376"/>
      <c r="C16" s="376"/>
      <c r="D16" s="377"/>
      <c r="E16" s="378" t="s">
        <v>588</v>
      </c>
      <c r="F16" s="379" t="s">
        <v>589</v>
      </c>
      <c r="G16" s="379" t="s">
        <v>589</v>
      </c>
      <c r="H16" s="379" t="s">
        <v>589</v>
      </c>
      <c r="I16" s="380" t="s">
        <v>589</v>
      </c>
      <c r="J16" s="380" t="s">
        <v>589</v>
      </c>
      <c r="K16" s="221"/>
    </row>
    <row r="17" spans="1:10" s="282" customFormat="1" ht="16.5" customHeight="1">
      <c r="A17" s="381"/>
      <c r="B17" s="291" t="s">
        <v>590</v>
      </c>
      <c r="C17" s="382" t="s">
        <v>591</v>
      </c>
      <c r="D17" s="383" t="s">
        <v>592</v>
      </c>
      <c r="E17" s="384">
        <v>0</v>
      </c>
      <c r="F17" s="385">
        <v>0.18</v>
      </c>
      <c r="G17" s="385">
        <v>7.0000000000000007E-2</v>
      </c>
      <c r="H17" s="385">
        <v>0.73</v>
      </c>
      <c r="I17" s="386">
        <v>0</v>
      </c>
      <c r="J17" s="386">
        <v>0</v>
      </c>
    </row>
    <row r="18" spans="1:10" s="282" customFormat="1" ht="16.5" customHeight="1">
      <c r="A18" s="381"/>
      <c r="B18" s="291" t="s">
        <v>593</v>
      </c>
      <c r="C18" s="382" t="s">
        <v>594</v>
      </c>
      <c r="D18" s="387" t="s">
        <v>595</v>
      </c>
      <c r="E18" s="388">
        <v>1.1021000000000001</v>
      </c>
      <c r="F18" s="385">
        <v>0.15</v>
      </c>
      <c r="G18" s="385">
        <v>0.09</v>
      </c>
      <c r="H18" s="386">
        <v>0</v>
      </c>
      <c r="I18" s="385">
        <v>0.95</v>
      </c>
      <c r="J18" s="385">
        <v>0.51</v>
      </c>
    </row>
    <row r="19" spans="1:10" s="282" customFormat="1" ht="16.5" customHeight="1">
      <c r="A19" s="381"/>
      <c r="B19" s="291" t="s">
        <v>503</v>
      </c>
      <c r="C19" s="382">
        <v>2</v>
      </c>
      <c r="D19" s="387" t="s">
        <v>596</v>
      </c>
      <c r="E19" s="388">
        <v>2.4647999999999999</v>
      </c>
      <c r="F19" s="385">
        <v>0.34</v>
      </c>
      <c r="G19" s="385">
        <v>-0.06</v>
      </c>
      <c r="H19" s="385">
        <v>0.7</v>
      </c>
      <c r="I19" s="385">
        <v>0.15</v>
      </c>
      <c r="J19" s="385">
        <v>0.56999999999999995</v>
      </c>
    </row>
    <row r="20" spans="1:10" s="282" customFormat="1" ht="16.5" customHeight="1">
      <c r="A20" s="381"/>
      <c r="B20" s="389" t="s">
        <v>597</v>
      </c>
      <c r="C20" s="382" t="s">
        <v>598</v>
      </c>
      <c r="D20" s="387" t="s">
        <v>599</v>
      </c>
      <c r="E20" s="384">
        <v>0</v>
      </c>
      <c r="F20" s="385">
        <v>0.46</v>
      </c>
      <c r="G20" s="385">
        <v>0.32</v>
      </c>
      <c r="H20" s="386">
        <v>0</v>
      </c>
      <c r="I20" s="385">
        <v>0.89</v>
      </c>
      <c r="J20" s="386">
        <v>0</v>
      </c>
    </row>
    <row r="21" spans="1:10" s="282" customFormat="1" ht="16.5" customHeight="1">
      <c r="A21" s="381"/>
      <c r="B21" s="291" t="s">
        <v>593</v>
      </c>
      <c r="C21" s="382">
        <v>20</v>
      </c>
      <c r="D21" s="387" t="s">
        <v>600</v>
      </c>
      <c r="E21" s="384">
        <v>0</v>
      </c>
      <c r="F21" s="385">
        <v>0.28000000000000003</v>
      </c>
      <c r="G21" s="385">
        <v>-0.28999999999999998</v>
      </c>
      <c r="H21" s="386">
        <v>0</v>
      </c>
      <c r="I21" s="386">
        <v>0</v>
      </c>
      <c r="J21" s="386">
        <v>0</v>
      </c>
    </row>
    <row r="22" spans="1:10" s="282" customFormat="1" ht="16.5" customHeight="1">
      <c r="A22" s="381"/>
      <c r="B22" s="291" t="s">
        <v>597</v>
      </c>
      <c r="C22" s="382" t="s">
        <v>601</v>
      </c>
      <c r="D22" s="387" t="s">
        <v>602</v>
      </c>
      <c r="E22" s="384">
        <v>0</v>
      </c>
      <c r="F22" s="385">
        <v>0.35</v>
      </c>
      <c r="G22" s="386">
        <v>0</v>
      </c>
      <c r="H22" s="386">
        <v>0</v>
      </c>
      <c r="I22" s="386">
        <v>0</v>
      </c>
      <c r="J22" s="386">
        <v>0</v>
      </c>
    </row>
    <row r="23" spans="1:10" s="282" customFormat="1" ht="16.5" customHeight="1">
      <c r="A23" s="381"/>
      <c r="B23" s="291" t="s">
        <v>603</v>
      </c>
      <c r="C23" s="382" t="s">
        <v>604</v>
      </c>
      <c r="D23" s="387" t="s">
        <v>605</v>
      </c>
      <c r="E23" s="384">
        <v>0</v>
      </c>
      <c r="F23" s="385">
        <v>0.38</v>
      </c>
      <c r="G23" s="385">
        <v>0.05</v>
      </c>
      <c r="H23" s="385">
        <v>0.63</v>
      </c>
      <c r="I23" s="386">
        <v>0</v>
      </c>
      <c r="J23" s="386">
        <v>0</v>
      </c>
    </row>
    <row r="24" spans="1:10" s="282" customFormat="1" ht="16.5" customHeight="1">
      <c r="A24" s="381"/>
      <c r="B24" s="291" t="s">
        <v>503</v>
      </c>
      <c r="C24" s="382" t="s">
        <v>606</v>
      </c>
      <c r="D24" s="387" t="s">
        <v>607</v>
      </c>
      <c r="E24" s="384">
        <v>0</v>
      </c>
      <c r="F24" s="385">
        <v>0.33</v>
      </c>
      <c r="G24" s="385">
        <v>0.33</v>
      </c>
      <c r="H24" s="385">
        <v>0.41</v>
      </c>
      <c r="I24" s="386">
        <v>0</v>
      </c>
      <c r="J24" s="386">
        <v>0</v>
      </c>
    </row>
    <row r="25" spans="1:10" s="282" customFormat="1" ht="16.5" customHeight="1">
      <c r="A25" s="381"/>
      <c r="B25" s="389" t="s">
        <v>597</v>
      </c>
      <c r="C25" s="382" t="s">
        <v>608</v>
      </c>
      <c r="D25" s="387" t="s">
        <v>609</v>
      </c>
      <c r="E25" s="384">
        <v>0</v>
      </c>
      <c r="F25" s="385">
        <v>0.49</v>
      </c>
      <c r="G25" s="385">
        <v>0.78</v>
      </c>
      <c r="H25" s="385">
        <v>0.54</v>
      </c>
      <c r="I25" s="385">
        <v>0.69</v>
      </c>
      <c r="J25" s="386">
        <v>0</v>
      </c>
    </row>
    <row r="26" spans="1:10" s="282" customFormat="1" ht="16.5" customHeight="1">
      <c r="A26" s="381"/>
      <c r="B26" s="291" t="s">
        <v>593</v>
      </c>
      <c r="C26" s="382">
        <v>34</v>
      </c>
      <c r="D26" s="387" t="s">
        <v>610</v>
      </c>
      <c r="E26" s="388">
        <v>13.5298</v>
      </c>
      <c r="F26" s="385">
        <v>0.21</v>
      </c>
      <c r="G26" s="385">
        <v>0.04</v>
      </c>
      <c r="H26" s="385">
        <v>0.62</v>
      </c>
      <c r="I26" s="386">
        <v>0</v>
      </c>
      <c r="J26" s="385">
        <v>0.94</v>
      </c>
    </row>
    <row r="27" spans="1:10" s="282" customFormat="1" ht="16.5" customHeight="1">
      <c r="A27" s="381"/>
      <c r="B27" s="389" t="s">
        <v>597</v>
      </c>
      <c r="C27" s="382" t="s">
        <v>611</v>
      </c>
      <c r="D27" s="387" t="s">
        <v>612</v>
      </c>
      <c r="E27" s="388">
        <v>20.9252</v>
      </c>
      <c r="F27" s="385">
        <v>0.22</v>
      </c>
      <c r="G27" s="386">
        <v>0</v>
      </c>
      <c r="H27" s="386">
        <v>0</v>
      </c>
      <c r="I27" s="386">
        <v>0</v>
      </c>
      <c r="J27" s="385">
        <v>2</v>
      </c>
    </row>
    <row r="28" spans="1:10" s="282" customFormat="1" ht="16.5" customHeight="1">
      <c r="A28" s="381"/>
      <c r="B28" s="291" t="s">
        <v>593</v>
      </c>
      <c r="C28" s="387">
        <v>37</v>
      </c>
      <c r="D28" s="387" t="s">
        <v>613</v>
      </c>
      <c r="E28" s="388">
        <v>22.569400000000002</v>
      </c>
      <c r="F28" s="385">
        <v>0.08</v>
      </c>
      <c r="G28" s="386">
        <v>0</v>
      </c>
      <c r="H28" s="386">
        <v>0</v>
      </c>
      <c r="I28" s="386">
        <v>0</v>
      </c>
      <c r="J28" s="385">
        <v>1.67</v>
      </c>
    </row>
    <row r="29" spans="1:10" s="282" customFormat="1" ht="16.5" customHeight="1">
      <c r="A29" s="381"/>
      <c r="B29" s="389" t="s">
        <v>597</v>
      </c>
      <c r="C29" s="382" t="s">
        <v>614</v>
      </c>
      <c r="D29" s="387" t="s">
        <v>615</v>
      </c>
      <c r="E29" s="384">
        <v>0</v>
      </c>
      <c r="F29" s="385">
        <v>0.51</v>
      </c>
      <c r="G29" s="385">
        <v>-0.14000000000000001</v>
      </c>
      <c r="H29" s="386">
        <v>0</v>
      </c>
      <c r="I29" s="385">
        <v>0.37</v>
      </c>
      <c r="J29" s="386">
        <v>0</v>
      </c>
    </row>
    <row r="30" spans="1:10" s="282" customFormat="1" ht="16.5" customHeight="1">
      <c r="A30" s="381"/>
      <c r="B30" s="291" t="s">
        <v>503</v>
      </c>
      <c r="C30" s="382" t="s">
        <v>616</v>
      </c>
      <c r="D30" s="387" t="s">
        <v>617</v>
      </c>
      <c r="E30" s="384">
        <v>0</v>
      </c>
      <c r="F30" s="385">
        <v>0.79</v>
      </c>
      <c r="G30" s="386">
        <v>0</v>
      </c>
      <c r="H30" s="385">
        <v>0.53</v>
      </c>
      <c r="I30" s="386">
        <v>0</v>
      </c>
      <c r="J30" s="386">
        <v>0</v>
      </c>
    </row>
    <row r="31" spans="1:10" s="282" customFormat="1" ht="16.5" customHeight="1">
      <c r="A31" s="381"/>
      <c r="B31" s="291" t="s">
        <v>593</v>
      </c>
      <c r="C31" s="382">
        <v>53</v>
      </c>
      <c r="D31" s="387" t="s">
        <v>618</v>
      </c>
      <c r="E31" s="388">
        <v>41.735199999999999</v>
      </c>
      <c r="F31" s="385">
        <v>1.04</v>
      </c>
      <c r="G31" s="385">
        <v>0.2</v>
      </c>
      <c r="H31" s="385">
        <v>1.1599999999999999</v>
      </c>
      <c r="I31" s="385">
        <v>-0.02</v>
      </c>
      <c r="J31" s="385">
        <v>0.4</v>
      </c>
    </row>
    <row r="32" spans="1:10" s="282" customFormat="1" ht="16.5" customHeight="1">
      <c r="A32" s="381"/>
      <c r="B32" s="291" t="s">
        <v>503</v>
      </c>
      <c r="C32" s="382">
        <v>59</v>
      </c>
      <c r="D32" s="387" t="s">
        <v>619</v>
      </c>
      <c r="E32" s="384">
        <v>0</v>
      </c>
      <c r="F32" s="385">
        <v>0.51</v>
      </c>
      <c r="G32" s="386">
        <v>0</v>
      </c>
      <c r="H32" s="385">
        <v>2.08</v>
      </c>
      <c r="I32" s="386">
        <v>0</v>
      </c>
      <c r="J32" s="386">
        <v>0</v>
      </c>
    </row>
    <row r="33" spans="1:10" s="282" customFormat="1" ht="16.5" customHeight="1">
      <c r="A33" s="390"/>
      <c r="B33" s="389" t="s">
        <v>597</v>
      </c>
      <c r="C33" s="387" t="s">
        <v>620</v>
      </c>
      <c r="D33" s="387" t="s">
        <v>621</v>
      </c>
      <c r="E33" s="388">
        <v>49.191200000000002</v>
      </c>
      <c r="F33" s="385">
        <v>1.61</v>
      </c>
      <c r="G33" s="385">
        <v>1.28</v>
      </c>
      <c r="H33" s="385">
        <v>1.41</v>
      </c>
      <c r="I33" s="385">
        <v>0.45</v>
      </c>
      <c r="J33" s="385">
        <v>0.25</v>
      </c>
    </row>
    <row r="34" spans="1:10" s="282" customFormat="1" ht="16.5" customHeight="1">
      <c r="A34" s="391"/>
      <c r="B34" s="291" t="s">
        <v>503</v>
      </c>
      <c r="C34" s="387" t="s">
        <v>622</v>
      </c>
      <c r="D34" s="387" t="s">
        <v>623</v>
      </c>
      <c r="E34" s="384">
        <v>0</v>
      </c>
      <c r="F34" s="385">
        <v>0.96</v>
      </c>
      <c r="G34" s="386">
        <v>0</v>
      </c>
      <c r="H34" s="385">
        <v>4.46</v>
      </c>
      <c r="I34" s="386">
        <v>0</v>
      </c>
      <c r="J34" s="386">
        <v>0</v>
      </c>
    </row>
    <row r="35" spans="1:10" s="282" customFormat="1" ht="16.5" customHeight="1">
      <c r="A35" s="381"/>
      <c r="B35" s="291" t="s">
        <v>503</v>
      </c>
      <c r="C35" s="382" t="s">
        <v>624</v>
      </c>
      <c r="D35" s="387" t="s">
        <v>625</v>
      </c>
      <c r="E35" s="384">
        <v>0</v>
      </c>
      <c r="F35" s="385">
        <v>0.36</v>
      </c>
      <c r="G35" s="386">
        <v>0</v>
      </c>
      <c r="H35" s="385">
        <v>1.6</v>
      </c>
      <c r="I35" s="386">
        <v>0</v>
      </c>
      <c r="J35" s="386">
        <v>0</v>
      </c>
    </row>
    <row r="36" spans="1:10" s="282" customFormat="1" ht="16.5" customHeight="1">
      <c r="A36" s="381"/>
      <c r="B36" s="291" t="s">
        <v>503</v>
      </c>
      <c r="C36" s="382" t="s">
        <v>626</v>
      </c>
      <c r="D36" s="387" t="s">
        <v>627</v>
      </c>
      <c r="E36" s="384">
        <v>0</v>
      </c>
      <c r="F36" s="385">
        <v>0.7</v>
      </c>
      <c r="G36" s="386">
        <v>0</v>
      </c>
      <c r="H36" s="385">
        <v>1.19</v>
      </c>
      <c r="I36" s="386">
        <v>0</v>
      </c>
      <c r="J36" s="386">
        <v>0</v>
      </c>
    </row>
    <row r="37" spans="1:10" s="282" customFormat="1" ht="16.5" customHeight="1">
      <c r="A37" s="381"/>
      <c r="B37" s="291" t="s">
        <v>503</v>
      </c>
      <c r="C37" s="382" t="s">
        <v>628</v>
      </c>
      <c r="D37" s="387" t="s">
        <v>629</v>
      </c>
      <c r="E37" s="388">
        <v>6.0928000000000004</v>
      </c>
      <c r="F37" s="385">
        <v>0.24</v>
      </c>
      <c r="G37" s="385">
        <v>-0.34</v>
      </c>
      <c r="H37" s="386">
        <v>0</v>
      </c>
      <c r="I37" s="385">
        <v>0.76</v>
      </c>
      <c r="J37" s="385">
        <v>0.28999999999999998</v>
      </c>
    </row>
    <row r="38" spans="1:10" s="282" customFormat="1" ht="16.5" customHeight="1">
      <c r="A38" s="381"/>
      <c r="B38" s="291" t="s">
        <v>503</v>
      </c>
      <c r="C38" s="382" t="s">
        <v>630</v>
      </c>
      <c r="D38" s="387" t="s">
        <v>631</v>
      </c>
      <c r="E38" s="388">
        <v>1.4398</v>
      </c>
      <c r="F38" s="385">
        <v>0.14000000000000001</v>
      </c>
      <c r="G38" s="385">
        <v>0.04</v>
      </c>
      <c r="H38" s="385">
        <v>0.72</v>
      </c>
      <c r="I38" s="386">
        <v>0</v>
      </c>
      <c r="J38" s="385">
        <v>0.43</v>
      </c>
    </row>
    <row r="39" spans="1:10" s="282" customFormat="1" ht="16.5" customHeight="1">
      <c r="A39" s="381"/>
      <c r="B39" s="291" t="s">
        <v>503</v>
      </c>
      <c r="C39" s="382" t="s">
        <v>632</v>
      </c>
      <c r="D39" s="387" t="s">
        <v>633</v>
      </c>
      <c r="E39" s="384">
        <v>0</v>
      </c>
      <c r="F39" s="385">
        <v>0.33</v>
      </c>
      <c r="G39" s="385">
        <v>-0.2</v>
      </c>
      <c r="H39" s="386">
        <v>0</v>
      </c>
      <c r="I39" s="386">
        <v>0</v>
      </c>
      <c r="J39" s="386">
        <v>0</v>
      </c>
    </row>
    <row r="40" spans="1:10" s="282" customFormat="1" ht="16.5" customHeight="1">
      <c r="A40" s="381"/>
      <c r="B40" s="291" t="s">
        <v>503</v>
      </c>
      <c r="C40" s="382" t="s">
        <v>634</v>
      </c>
      <c r="D40" s="387" t="s">
        <v>635</v>
      </c>
      <c r="E40" s="384">
        <v>0</v>
      </c>
      <c r="F40" s="385">
        <v>0.26</v>
      </c>
      <c r="G40" s="386">
        <v>0</v>
      </c>
      <c r="H40" s="386">
        <v>0</v>
      </c>
      <c r="I40" s="386">
        <v>0</v>
      </c>
      <c r="J40" s="386">
        <v>0</v>
      </c>
    </row>
    <row r="41" spans="1:10" s="282" customFormat="1" ht="16.5" customHeight="1">
      <c r="A41" s="381"/>
      <c r="B41" s="291" t="s">
        <v>503</v>
      </c>
      <c r="C41" s="382" t="s">
        <v>636</v>
      </c>
      <c r="D41" s="387" t="s">
        <v>637</v>
      </c>
      <c r="E41" s="384">
        <v>0</v>
      </c>
      <c r="F41" s="385">
        <v>0.79</v>
      </c>
      <c r="G41" s="385">
        <v>-0.11</v>
      </c>
      <c r="H41" s="385">
        <v>0.63</v>
      </c>
      <c r="I41" s="386">
        <v>0</v>
      </c>
      <c r="J41" s="386">
        <v>0</v>
      </c>
    </row>
    <row r="42" spans="1:10" s="282" customFormat="1" ht="16.5" customHeight="1">
      <c r="A42" s="381"/>
      <c r="B42" s="291" t="s">
        <v>503</v>
      </c>
      <c r="C42" s="382" t="s">
        <v>638</v>
      </c>
      <c r="D42" s="387" t="s">
        <v>639</v>
      </c>
      <c r="E42" s="388">
        <v>18.052900000000001</v>
      </c>
      <c r="F42" s="385">
        <v>0.54</v>
      </c>
      <c r="G42" s="385">
        <v>-0.03</v>
      </c>
      <c r="H42" s="386">
        <v>0</v>
      </c>
      <c r="I42" s="385">
        <v>0.82</v>
      </c>
      <c r="J42" s="385">
        <v>0.74</v>
      </c>
    </row>
    <row r="43" spans="1:10" s="282" customFormat="1" ht="16.5" customHeight="1">
      <c r="A43" s="381"/>
      <c r="B43" s="291" t="s">
        <v>503</v>
      </c>
      <c r="C43" s="382" t="s">
        <v>640</v>
      </c>
      <c r="D43" s="387" t="s">
        <v>641</v>
      </c>
      <c r="E43" s="388">
        <v>9.4029000000000007</v>
      </c>
      <c r="F43" s="385">
        <v>0.45</v>
      </c>
      <c r="G43" s="385">
        <v>-0.19</v>
      </c>
      <c r="H43" s="386">
        <v>0</v>
      </c>
      <c r="I43" s="385">
        <v>0.75</v>
      </c>
      <c r="J43" s="385">
        <v>0.27</v>
      </c>
    </row>
    <row r="44" spans="1:10" s="282" customFormat="1" ht="16.5" customHeight="1">
      <c r="A44" s="381"/>
      <c r="B44" s="291" t="s">
        <v>503</v>
      </c>
      <c r="C44" s="382" t="s">
        <v>642</v>
      </c>
      <c r="D44" s="387" t="s">
        <v>643</v>
      </c>
      <c r="E44" s="388">
        <v>6.1580000000000004</v>
      </c>
      <c r="F44" s="385">
        <v>0.45</v>
      </c>
      <c r="G44" s="385">
        <v>0.3</v>
      </c>
      <c r="H44" s="385">
        <v>0.5</v>
      </c>
      <c r="I44" s="385">
        <v>0.7</v>
      </c>
      <c r="J44" s="385">
        <v>0.86</v>
      </c>
    </row>
    <row r="45" spans="1:10" s="282" customFormat="1" ht="16.5" customHeight="1">
      <c r="A45" s="381"/>
      <c r="B45" s="291" t="s">
        <v>503</v>
      </c>
      <c r="C45" s="382" t="s">
        <v>644</v>
      </c>
      <c r="D45" s="392" t="s">
        <v>645</v>
      </c>
      <c r="E45" s="384">
        <v>0</v>
      </c>
      <c r="F45" s="385">
        <v>0.61</v>
      </c>
      <c r="G45" s="386">
        <v>0</v>
      </c>
      <c r="H45" s="386">
        <v>0</v>
      </c>
      <c r="I45" s="386">
        <v>0</v>
      </c>
      <c r="J45" s="386">
        <v>0</v>
      </c>
    </row>
    <row r="46" spans="1:10" s="282" customFormat="1" ht="16.5" customHeight="1">
      <c r="A46" s="381"/>
      <c r="B46" s="291" t="s">
        <v>503</v>
      </c>
      <c r="C46" s="382" t="s">
        <v>646</v>
      </c>
      <c r="D46" s="387" t="s">
        <v>647</v>
      </c>
      <c r="E46" s="384">
        <v>0</v>
      </c>
      <c r="F46" s="385">
        <v>0.68</v>
      </c>
      <c r="G46" s="386">
        <v>0</v>
      </c>
      <c r="H46" s="386">
        <v>0</v>
      </c>
      <c r="I46" s="386">
        <v>0</v>
      </c>
      <c r="J46" s="386">
        <v>0</v>
      </c>
    </row>
    <row r="47" spans="1:10" s="282" customFormat="1" ht="16.5" customHeight="1">
      <c r="A47" s="381"/>
      <c r="B47" s="291" t="s">
        <v>503</v>
      </c>
      <c r="C47" s="382" t="s">
        <v>648</v>
      </c>
      <c r="D47" s="387" t="s">
        <v>649</v>
      </c>
      <c r="E47" s="384">
        <v>0</v>
      </c>
      <c r="F47" s="385">
        <v>0.87</v>
      </c>
      <c r="G47" s="386">
        <v>0</v>
      </c>
      <c r="H47" s="385">
        <v>1.96</v>
      </c>
      <c r="I47" s="386">
        <v>0</v>
      </c>
      <c r="J47" s="386">
        <v>0</v>
      </c>
    </row>
    <row r="48" spans="1:10" s="282" customFormat="1" ht="16.5" customHeight="1">
      <c r="A48" s="381"/>
      <c r="B48" s="291" t="s">
        <v>503</v>
      </c>
      <c r="C48" s="382" t="s">
        <v>650</v>
      </c>
      <c r="D48" s="387" t="s">
        <v>651</v>
      </c>
      <c r="E48" s="384">
        <v>0</v>
      </c>
      <c r="F48" s="385">
        <v>1.03</v>
      </c>
      <c r="G48" s="386">
        <v>0</v>
      </c>
      <c r="H48" s="386">
        <v>0</v>
      </c>
      <c r="I48" s="386">
        <v>0</v>
      </c>
      <c r="J48" s="386">
        <v>0</v>
      </c>
    </row>
    <row r="49" spans="1:11" s="282" customFormat="1" ht="16.5" customHeight="1">
      <c r="A49" s="381"/>
      <c r="B49" s="291" t="s">
        <v>603</v>
      </c>
      <c r="C49" s="382">
        <v>249</v>
      </c>
      <c r="D49" s="387" t="s">
        <v>652</v>
      </c>
      <c r="E49" s="384">
        <v>0</v>
      </c>
      <c r="F49" s="385">
        <v>0.37</v>
      </c>
      <c r="G49" s="385">
        <v>0.21</v>
      </c>
      <c r="H49" s="385">
        <v>0.15</v>
      </c>
      <c r="I49" s="385">
        <v>-0.02</v>
      </c>
      <c r="J49" s="386">
        <v>0</v>
      </c>
    </row>
    <row r="50" spans="1:11" ht="3" customHeight="1" thickBot="1">
      <c r="A50" s="393"/>
      <c r="B50" s="394"/>
      <c r="C50" s="395"/>
      <c r="D50" s="395"/>
      <c r="E50" s="396"/>
      <c r="F50" s="394"/>
      <c r="G50" s="394"/>
      <c r="H50" s="394"/>
      <c r="I50" s="394"/>
      <c r="J50" s="394"/>
      <c r="K50" s="290"/>
    </row>
    <row r="51" spans="1:11" s="282" customFormat="1" ht="15" customHeight="1">
      <c r="A51" s="227" t="s">
        <v>653</v>
      </c>
      <c r="B51" s="284"/>
      <c r="K51" s="284"/>
    </row>
    <row r="53" spans="1:11">
      <c r="B53" s="397"/>
    </row>
  </sheetData>
  <mergeCells count="5">
    <mergeCell ref="A3:J11"/>
    <mergeCell ref="A13:B15"/>
    <mergeCell ref="C13:C15"/>
    <mergeCell ref="D13:D15"/>
    <mergeCell ref="F13:J13"/>
  </mergeCells>
  <phoneticPr fontId="4"/>
  <conditionalFormatting sqref="J18:J19 J26:J28 J31 E17:E31 E33:E49 J33 J37:J38 J42:J44">
    <cfRule type="containsBlanks" dxfId="78" priority="43" stopIfTrue="1">
      <formula>LEN(TRIM(E17))=0</formula>
    </cfRule>
  </conditionalFormatting>
  <conditionalFormatting sqref="I18:I20 I25 I29 I31 I33 I37 I42:I44 I49">
    <cfRule type="containsBlanks" dxfId="77" priority="42" stopIfTrue="1">
      <formula>LEN(TRIM(I18))=0</formula>
    </cfRule>
  </conditionalFormatting>
  <conditionalFormatting sqref="H30">
    <cfRule type="containsBlanks" dxfId="76" priority="41" stopIfTrue="1">
      <formula>LEN(TRIM(H30))=0</formula>
    </cfRule>
  </conditionalFormatting>
  <conditionalFormatting sqref="H32">
    <cfRule type="containsBlanks" dxfId="75" priority="40" stopIfTrue="1">
      <formula>LEN(TRIM(H32))=0</formula>
    </cfRule>
  </conditionalFormatting>
  <conditionalFormatting sqref="H34:H36">
    <cfRule type="containsBlanks" dxfId="74" priority="39" stopIfTrue="1">
      <formula>LEN(TRIM(H34))=0</formula>
    </cfRule>
  </conditionalFormatting>
  <conditionalFormatting sqref="H47">
    <cfRule type="containsBlanks" dxfId="73" priority="38" stopIfTrue="1">
      <formula>LEN(TRIM(H47))=0</formula>
    </cfRule>
  </conditionalFormatting>
  <conditionalFormatting sqref="I18:I20 I25 I29 I31 I33 I37 I42:I44 I49">
    <cfRule type="containsBlanks" dxfId="72" priority="37" stopIfTrue="1">
      <formula>LEN(TRIM(I18))=0</formula>
    </cfRule>
  </conditionalFormatting>
  <conditionalFormatting sqref="H17 H19 H23:H26 H30:H36 H38 H41 H44 H47 H49">
    <cfRule type="containsBlanks" dxfId="71" priority="36" stopIfTrue="1">
      <formula>LEN(TRIM(H17))=0</formula>
    </cfRule>
  </conditionalFormatting>
  <conditionalFormatting sqref="G22">
    <cfRule type="containsBlanks" dxfId="70" priority="35" stopIfTrue="1">
      <formula>LEN(TRIM(G22))=0</formula>
    </cfRule>
  </conditionalFormatting>
  <conditionalFormatting sqref="J14:J15">
    <cfRule type="expression" dxfId="69" priority="34" stopIfTrue="1">
      <formula>ISBLANK(J14:J15)=FALSE</formula>
    </cfRule>
  </conditionalFormatting>
  <conditionalFormatting sqref="E14:E15">
    <cfRule type="expression" dxfId="68" priority="33" stopIfTrue="1">
      <formula>ISBLANK(E14:E15)=FALSE</formula>
    </cfRule>
  </conditionalFormatting>
  <conditionalFormatting sqref="H37">
    <cfRule type="containsBlanks" dxfId="67" priority="22" stopIfTrue="1">
      <formula>LEN(TRIM(H37))=0</formula>
    </cfRule>
  </conditionalFormatting>
  <conditionalFormatting sqref="G45:G48">
    <cfRule type="containsBlanks" dxfId="66" priority="26" stopIfTrue="1">
      <formula>LEN(TRIM(G45))=0</formula>
    </cfRule>
  </conditionalFormatting>
  <conditionalFormatting sqref="E32">
    <cfRule type="containsBlanks" dxfId="65" priority="32" stopIfTrue="1">
      <formula>LEN(TRIM(E32))=0</formula>
    </cfRule>
  </conditionalFormatting>
  <conditionalFormatting sqref="J45:J49">
    <cfRule type="containsBlanks" dxfId="64" priority="1" stopIfTrue="1">
      <formula>LEN(TRIM(J45))=0</formula>
    </cfRule>
  </conditionalFormatting>
  <conditionalFormatting sqref="G27:G28">
    <cfRule type="containsBlanks" dxfId="63" priority="31" stopIfTrue="1">
      <formula>LEN(TRIM(G27))=0</formula>
    </cfRule>
  </conditionalFormatting>
  <conditionalFormatting sqref="G30">
    <cfRule type="containsBlanks" dxfId="62" priority="30" stopIfTrue="1">
      <formula>LEN(TRIM(G30))=0</formula>
    </cfRule>
  </conditionalFormatting>
  <conditionalFormatting sqref="G32">
    <cfRule type="containsBlanks" dxfId="61" priority="29" stopIfTrue="1">
      <formula>LEN(TRIM(G32))=0</formula>
    </cfRule>
  </conditionalFormatting>
  <conditionalFormatting sqref="G34:G36">
    <cfRule type="containsBlanks" dxfId="60" priority="28" stopIfTrue="1">
      <formula>LEN(TRIM(G34))=0</formula>
    </cfRule>
  </conditionalFormatting>
  <conditionalFormatting sqref="G40">
    <cfRule type="containsBlanks" dxfId="59" priority="27" stopIfTrue="1">
      <formula>LEN(TRIM(G40))=0</formula>
    </cfRule>
  </conditionalFormatting>
  <conditionalFormatting sqref="H18">
    <cfRule type="containsBlanks" dxfId="58" priority="25" stopIfTrue="1">
      <formula>LEN(TRIM(H18))=0</formula>
    </cfRule>
  </conditionalFormatting>
  <conditionalFormatting sqref="H20:H22">
    <cfRule type="containsBlanks" dxfId="57" priority="24" stopIfTrue="1">
      <formula>LEN(TRIM(H20))=0</formula>
    </cfRule>
  </conditionalFormatting>
  <conditionalFormatting sqref="H27:H29">
    <cfRule type="containsBlanks" dxfId="56" priority="23" stopIfTrue="1">
      <formula>LEN(TRIM(H27))=0</formula>
    </cfRule>
  </conditionalFormatting>
  <conditionalFormatting sqref="H39">
    <cfRule type="containsBlanks" dxfId="55" priority="21" stopIfTrue="1">
      <formula>LEN(TRIM(H39))=0</formula>
    </cfRule>
  </conditionalFormatting>
  <conditionalFormatting sqref="H40">
    <cfRule type="containsBlanks" dxfId="54" priority="20" stopIfTrue="1">
      <formula>LEN(TRIM(H40))=0</formula>
    </cfRule>
  </conditionalFormatting>
  <conditionalFormatting sqref="H42">
    <cfRule type="containsBlanks" dxfId="53" priority="19" stopIfTrue="1">
      <formula>LEN(TRIM(H42))=0</formula>
    </cfRule>
  </conditionalFormatting>
  <conditionalFormatting sqref="H43">
    <cfRule type="containsBlanks" dxfId="52" priority="18" stopIfTrue="1">
      <formula>LEN(TRIM(H43))=0</formula>
    </cfRule>
  </conditionalFormatting>
  <conditionalFormatting sqref="H45:H46">
    <cfRule type="containsBlanks" dxfId="51" priority="17" stopIfTrue="1">
      <formula>LEN(TRIM(H45))=0</formula>
    </cfRule>
  </conditionalFormatting>
  <conditionalFormatting sqref="H48">
    <cfRule type="containsBlanks" dxfId="50" priority="16" stopIfTrue="1">
      <formula>LEN(TRIM(H48))=0</formula>
    </cfRule>
  </conditionalFormatting>
  <conditionalFormatting sqref="I17">
    <cfRule type="containsBlanks" dxfId="49" priority="15" stopIfTrue="1">
      <formula>LEN(TRIM(I17))=0</formula>
    </cfRule>
  </conditionalFormatting>
  <conditionalFormatting sqref="I21:I24">
    <cfRule type="containsBlanks" dxfId="48" priority="14" stopIfTrue="1">
      <formula>LEN(TRIM(I21))=0</formula>
    </cfRule>
  </conditionalFormatting>
  <conditionalFormatting sqref="I26:I28">
    <cfRule type="containsBlanks" dxfId="47" priority="13" stopIfTrue="1">
      <formula>LEN(TRIM(I26))=0</formula>
    </cfRule>
  </conditionalFormatting>
  <conditionalFormatting sqref="I30">
    <cfRule type="containsBlanks" dxfId="46" priority="12" stopIfTrue="1">
      <formula>LEN(TRIM(I30))=0</formula>
    </cfRule>
  </conditionalFormatting>
  <conditionalFormatting sqref="I32">
    <cfRule type="containsBlanks" dxfId="45" priority="11" stopIfTrue="1">
      <formula>LEN(TRIM(I32))=0</formula>
    </cfRule>
  </conditionalFormatting>
  <conditionalFormatting sqref="I34:I36">
    <cfRule type="containsBlanks" dxfId="44" priority="10" stopIfTrue="1">
      <formula>LEN(TRIM(I34))=0</formula>
    </cfRule>
  </conditionalFormatting>
  <conditionalFormatting sqref="I38:I41">
    <cfRule type="containsBlanks" dxfId="43" priority="9" stopIfTrue="1">
      <formula>LEN(TRIM(I38))=0</formula>
    </cfRule>
  </conditionalFormatting>
  <conditionalFormatting sqref="I45:I48">
    <cfRule type="containsBlanks" dxfId="42" priority="8" stopIfTrue="1">
      <formula>LEN(TRIM(I45))=0</formula>
    </cfRule>
  </conditionalFormatting>
  <conditionalFormatting sqref="J17">
    <cfRule type="containsBlanks" dxfId="41" priority="7" stopIfTrue="1">
      <formula>LEN(TRIM(J17))=0</formula>
    </cfRule>
  </conditionalFormatting>
  <conditionalFormatting sqref="J20:J25">
    <cfRule type="containsBlanks" dxfId="40" priority="6" stopIfTrue="1">
      <formula>LEN(TRIM(J20))=0</formula>
    </cfRule>
  </conditionalFormatting>
  <conditionalFormatting sqref="J29:J30">
    <cfRule type="containsBlanks" dxfId="39" priority="5" stopIfTrue="1">
      <formula>LEN(TRIM(J29))=0</formula>
    </cfRule>
  </conditionalFormatting>
  <conditionalFormatting sqref="J32">
    <cfRule type="containsBlanks" dxfId="38" priority="4" stopIfTrue="1">
      <formula>LEN(TRIM(J32))=0</formula>
    </cfRule>
  </conditionalFormatting>
  <conditionalFormatting sqref="J34:J36">
    <cfRule type="containsBlanks" dxfId="37" priority="3" stopIfTrue="1">
      <formula>LEN(TRIM(J34))=0</formula>
    </cfRule>
  </conditionalFormatting>
  <conditionalFormatting sqref="J39:J41">
    <cfRule type="containsBlanks" dxfId="36" priority="2" stopIfTrue="1">
      <formula>LEN(TRIM(J39))=0</formula>
    </cfRule>
  </conditionalFormatting>
  <printOptions horizontalCentered="1"/>
  <pageMargins left="0.39370078740157483" right="0.39370078740157483" top="0.70866141732283472" bottom="0.51181102362204722" header="0.35433070866141736" footer="0.43307086614173229"/>
  <pageSetup paperSize="9" scale="9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zoomScaleNormal="100" zoomScaleSheetLayoutView="100" workbookViewId="0"/>
  </sheetViews>
  <sheetFormatPr defaultRowHeight="13.5"/>
  <cols>
    <col min="1" max="1" width="4.6640625" style="286" customWidth="1"/>
    <col min="2" max="2" width="8.83203125" style="286" customWidth="1"/>
    <col min="3" max="3" width="0.33203125" style="286" customWidth="1"/>
    <col min="4" max="4" width="6.6640625" style="286" customWidth="1"/>
    <col min="5" max="5" width="10.33203125" style="286" customWidth="1"/>
    <col min="6" max="6" width="6.6640625" style="286" customWidth="1"/>
    <col min="7" max="7" width="10.33203125" style="286" customWidth="1"/>
    <col min="8" max="8" width="6.6640625" style="286" customWidth="1"/>
    <col min="9" max="9" width="10.33203125" style="286" customWidth="1"/>
    <col min="10" max="10" width="6.6640625" style="286" customWidth="1"/>
    <col min="11" max="11" width="10.33203125" style="286" customWidth="1"/>
    <col min="12" max="12" width="6.6640625" style="286" customWidth="1"/>
    <col min="13" max="13" width="10.33203125" style="286" customWidth="1"/>
    <col min="14" max="14" width="6.6640625" style="286" customWidth="1"/>
    <col min="15" max="15" width="10.33203125" style="286" customWidth="1"/>
    <col min="16" max="256" width="9.33203125" style="286"/>
    <col min="257" max="257" width="4.6640625" style="286" customWidth="1"/>
    <col min="258" max="258" width="8.83203125" style="286" customWidth="1"/>
    <col min="259" max="259" width="0.33203125" style="286" customWidth="1"/>
    <col min="260" max="260" width="6.6640625" style="286" customWidth="1"/>
    <col min="261" max="261" width="10.33203125" style="286" customWidth="1"/>
    <col min="262" max="262" width="6.6640625" style="286" customWidth="1"/>
    <col min="263" max="263" width="10.33203125" style="286" customWidth="1"/>
    <col min="264" max="264" width="6.6640625" style="286" customWidth="1"/>
    <col min="265" max="265" width="10.33203125" style="286" customWidth="1"/>
    <col min="266" max="266" width="6.6640625" style="286" customWidth="1"/>
    <col min="267" max="267" width="10.33203125" style="286" customWidth="1"/>
    <col min="268" max="268" width="6.6640625" style="286" customWidth="1"/>
    <col min="269" max="269" width="10.33203125" style="286" customWidth="1"/>
    <col min="270" max="270" width="6.6640625" style="286" customWidth="1"/>
    <col min="271" max="271" width="10.33203125" style="286" customWidth="1"/>
    <col min="272" max="512" width="9.33203125" style="286"/>
    <col min="513" max="513" width="4.6640625" style="286" customWidth="1"/>
    <col min="514" max="514" width="8.83203125" style="286" customWidth="1"/>
    <col min="515" max="515" width="0.33203125" style="286" customWidth="1"/>
    <col min="516" max="516" width="6.6640625" style="286" customWidth="1"/>
    <col min="517" max="517" width="10.33203125" style="286" customWidth="1"/>
    <col min="518" max="518" width="6.6640625" style="286" customWidth="1"/>
    <col min="519" max="519" width="10.33203125" style="286" customWidth="1"/>
    <col min="520" max="520" width="6.6640625" style="286" customWidth="1"/>
    <col min="521" max="521" width="10.33203125" style="286" customWidth="1"/>
    <col min="522" max="522" width="6.6640625" style="286" customWidth="1"/>
    <col min="523" max="523" width="10.33203125" style="286" customWidth="1"/>
    <col min="524" max="524" width="6.6640625" style="286" customWidth="1"/>
    <col min="525" max="525" width="10.33203125" style="286" customWidth="1"/>
    <col min="526" max="526" width="6.6640625" style="286" customWidth="1"/>
    <col min="527" max="527" width="10.33203125" style="286" customWidth="1"/>
    <col min="528" max="768" width="9.33203125" style="286"/>
    <col min="769" max="769" width="4.6640625" style="286" customWidth="1"/>
    <col min="770" max="770" width="8.83203125" style="286" customWidth="1"/>
    <col min="771" max="771" width="0.33203125" style="286" customWidth="1"/>
    <col min="772" max="772" width="6.6640625" style="286" customWidth="1"/>
    <col min="773" max="773" width="10.33203125" style="286" customWidth="1"/>
    <col min="774" max="774" width="6.6640625" style="286" customWidth="1"/>
    <col min="775" max="775" width="10.33203125" style="286" customWidth="1"/>
    <col min="776" max="776" width="6.6640625" style="286" customWidth="1"/>
    <col min="777" max="777" width="10.33203125" style="286" customWidth="1"/>
    <col min="778" max="778" width="6.6640625" style="286" customWidth="1"/>
    <col min="779" max="779" width="10.33203125" style="286" customWidth="1"/>
    <col min="780" max="780" width="6.6640625" style="286" customWidth="1"/>
    <col min="781" max="781" width="10.33203125" style="286" customWidth="1"/>
    <col min="782" max="782" width="6.6640625" style="286" customWidth="1"/>
    <col min="783" max="783" width="10.33203125" style="286" customWidth="1"/>
    <col min="784" max="1024" width="9.33203125" style="286"/>
    <col min="1025" max="1025" width="4.6640625" style="286" customWidth="1"/>
    <col min="1026" max="1026" width="8.83203125" style="286" customWidth="1"/>
    <col min="1027" max="1027" width="0.33203125" style="286" customWidth="1"/>
    <col min="1028" max="1028" width="6.6640625" style="286" customWidth="1"/>
    <col min="1029" max="1029" width="10.33203125" style="286" customWidth="1"/>
    <col min="1030" max="1030" width="6.6640625" style="286" customWidth="1"/>
    <col min="1031" max="1031" width="10.33203125" style="286" customWidth="1"/>
    <col min="1032" max="1032" width="6.6640625" style="286" customWidth="1"/>
    <col min="1033" max="1033" width="10.33203125" style="286" customWidth="1"/>
    <col min="1034" max="1034" width="6.6640625" style="286" customWidth="1"/>
    <col min="1035" max="1035" width="10.33203125" style="286" customWidth="1"/>
    <col min="1036" max="1036" width="6.6640625" style="286" customWidth="1"/>
    <col min="1037" max="1037" width="10.33203125" style="286" customWidth="1"/>
    <col min="1038" max="1038" width="6.6640625" style="286" customWidth="1"/>
    <col min="1039" max="1039" width="10.33203125" style="286" customWidth="1"/>
    <col min="1040" max="1280" width="9.33203125" style="286"/>
    <col min="1281" max="1281" width="4.6640625" style="286" customWidth="1"/>
    <col min="1282" max="1282" width="8.83203125" style="286" customWidth="1"/>
    <col min="1283" max="1283" width="0.33203125" style="286" customWidth="1"/>
    <col min="1284" max="1284" width="6.6640625" style="286" customWidth="1"/>
    <col min="1285" max="1285" width="10.33203125" style="286" customWidth="1"/>
    <col min="1286" max="1286" width="6.6640625" style="286" customWidth="1"/>
    <col min="1287" max="1287" width="10.33203125" style="286" customWidth="1"/>
    <col min="1288" max="1288" width="6.6640625" style="286" customWidth="1"/>
    <col min="1289" max="1289" width="10.33203125" style="286" customWidth="1"/>
    <col min="1290" max="1290" width="6.6640625" style="286" customWidth="1"/>
    <col min="1291" max="1291" width="10.33203125" style="286" customWidth="1"/>
    <col min="1292" max="1292" width="6.6640625" style="286" customWidth="1"/>
    <col min="1293" max="1293" width="10.33203125" style="286" customWidth="1"/>
    <col min="1294" max="1294" width="6.6640625" style="286" customWidth="1"/>
    <col min="1295" max="1295" width="10.33203125" style="286" customWidth="1"/>
    <col min="1296" max="1536" width="9.33203125" style="286"/>
    <col min="1537" max="1537" width="4.6640625" style="286" customWidth="1"/>
    <col min="1538" max="1538" width="8.83203125" style="286" customWidth="1"/>
    <col min="1539" max="1539" width="0.33203125" style="286" customWidth="1"/>
    <col min="1540" max="1540" width="6.6640625" style="286" customWidth="1"/>
    <col min="1541" max="1541" width="10.33203125" style="286" customWidth="1"/>
    <col min="1542" max="1542" width="6.6640625" style="286" customWidth="1"/>
    <col min="1543" max="1543" width="10.33203125" style="286" customWidth="1"/>
    <col min="1544" max="1544" width="6.6640625" style="286" customWidth="1"/>
    <col min="1545" max="1545" width="10.33203125" style="286" customWidth="1"/>
    <col min="1546" max="1546" width="6.6640625" style="286" customWidth="1"/>
    <col min="1547" max="1547" width="10.33203125" style="286" customWidth="1"/>
    <col min="1548" max="1548" width="6.6640625" style="286" customWidth="1"/>
    <col min="1549" max="1549" width="10.33203125" style="286" customWidth="1"/>
    <col min="1550" max="1550" width="6.6640625" style="286" customWidth="1"/>
    <col min="1551" max="1551" width="10.33203125" style="286" customWidth="1"/>
    <col min="1552" max="1792" width="9.33203125" style="286"/>
    <col min="1793" max="1793" width="4.6640625" style="286" customWidth="1"/>
    <col min="1794" max="1794" width="8.83203125" style="286" customWidth="1"/>
    <col min="1795" max="1795" width="0.33203125" style="286" customWidth="1"/>
    <col min="1796" max="1796" width="6.6640625" style="286" customWidth="1"/>
    <col min="1797" max="1797" width="10.33203125" style="286" customWidth="1"/>
    <col min="1798" max="1798" width="6.6640625" style="286" customWidth="1"/>
    <col min="1799" max="1799" width="10.33203125" style="286" customWidth="1"/>
    <col min="1800" max="1800" width="6.6640625" style="286" customWidth="1"/>
    <col min="1801" max="1801" width="10.33203125" style="286" customWidth="1"/>
    <col min="1802" max="1802" width="6.6640625" style="286" customWidth="1"/>
    <col min="1803" max="1803" width="10.33203125" style="286" customWidth="1"/>
    <col min="1804" max="1804" width="6.6640625" style="286" customWidth="1"/>
    <col min="1805" max="1805" width="10.33203125" style="286" customWidth="1"/>
    <col min="1806" max="1806" width="6.6640625" style="286" customWidth="1"/>
    <col min="1807" max="1807" width="10.33203125" style="286" customWidth="1"/>
    <col min="1808" max="2048" width="9.33203125" style="286"/>
    <col min="2049" max="2049" width="4.6640625" style="286" customWidth="1"/>
    <col min="2050" max="2050" width="8.83203125" style="286" customWidth="1"/>
    <col min="2051" max="2051" width="0.33203125" style="286" customWidth="1"/>
    <col min="2052" max="2052" width="6.6640625" style="286" customWidth="1"/>
    <col min="2053" max="2053" width="10.33203125" style="286" customWidth="1"/>
    <col min="2054" max="2054" width="6.6640625" style="286" customWidth="1"/>
    <col min="2055" max="2055" width="10.33203125" style="286" customWidth="1"/>
    <col min="2056" max="2056" width="6.6640625" style="286" customWidth="1"/>
    <col min="2057" max="2057" width="10.33203125" style="286" customWidth="1"/>
    <col min="2058" max="2058" width="6.6640625" style="286" customWidth="1"/>
    <col min="2059" max="2059" width="10.33203125" style="286" customWidth="1"/>
    <col min="2060" max="2060" width="6.6640625" style="286" customWidth="1"/>
    <col min="2061" max="2061" width="10.33203125" style="286" customWidth="1"/>
    <col min="2062" max="2062" width="6.6640625" style="286" customWidth="1"/>
    <col min="2063" max="2063" width="10.33203125" style="286" customWidth="1"/>
    <col min="2064" max="2304" width="9.33203125" style="286"/>
    <col min="2305" max="2305" width="4.6640625" style="286" customWidth="1"/>
    <col min="2306" max="2306" width="8.83203125" style="286" customWidth="1"/>
    <col min="2307" max="2307" width="0.33203125" style="286" customWidth="1"/>
    <col min="2308" max="2308" width="6.6640625" style="286" customWidth="1"/>
    <col min="2309" max="2309" width="10.33203125" style="286" customWidth="1"/>
    <col min="2310" max="2310" width="6.6640625" style="286" customWidth="1"/>
    <col min="2311" max="2311" width="10.33203125" style="286" customWidth="1"/>
    <col min="2312" max="2312" width="6.6640625" style="286" customWidth="1"/>
    <col min="2313" max="2313" width="10.33203125" style="286" customWidth="1"/>
    <col min="2314" max="2314" width="6.6640625" style="286" customWidth="1"/>
    <col min="2315" max="2315" width="10.33203125" style="286" customWidth="1"/>
    <col min="2316" max="2316" width="6.6640625" style="286" customWidth="1"/>
    <col min="2317" max="2317" width="10.33203125" style="286" customWidth="1"/>
    <col min="2318" max="2318" width="6.6640625" style="286" customWidth="1"/>
    <col min="2319" max="2319" width="10.33203125" style="286" customWidth="1"/>
    <col min="2320" max="2560" width="9.33203125" style="286"/>
    <col min="2561" max="2561" width="4.6640625" style="286" customWidth="1"/>
    <col min="2562" max="2562" width="8.83203125" style="286" customWidth="1"/>
    <col min="2563" max="2563" width="0.33203125" style="286" customWidth="1"/>
    <col min="2564" max="2564" width="6.6640625" style="286" customWidth="1"/>
    <col min="2565" max="2565" width="10.33203125" style="286" customWidth="1"/>
    <col min="2566" max="2566" width="6.6640625" style="286" customWidth="1"/>
    <col min="2567" max="2567" width="10.33203125" style="286" customWidth="1"/>
    <col min="2568" max="2568" width="6.6640625" style="286" customWidth="1"/>
    <col min="2569" max="2569" width="10.33203125" style="286" customWidth="1"/>
    <col min="2570" max="2570" width="6.6640625" style="286" customWidth="1"/>
    <col min="2571" max="2571" width="10.33203125" style="286" customWidth="1"/>
    <col min="2572" max="2572" width="6.6640625" style="286" customWidth="1"/>
    <col min="2573" max="2573" width="10.33203125" style="286" customWidth="1"/>
    <col min="2574" max="2574" width="6.6640625" style="286" customWidth="1"/>
    <col min="2575" max="2575" width="10.33203125" style="286" customWidth="1"/>
    <col min="2576" max="2816" width="9.33203125" style="286"/>
    <col min="2817" max="2817" width="4.6640625" style="286" customWidth="1"/>
    <col min="2818" max="2818" width="8.83203125" style="286" customWidth="1"/>
    <col min="2819" max="2819" width="0.33203125" style="286" customWidth="1"/>
    <col min="2820" max="2820" width="6.6640625" style="286" customWidth="1"/>
    <col min="2821" max="2821" width="10.33203125" style="286" customWidth="1"/>
    <col min="2822" max="2822" width="6.6640625" style="286" customWidth="1"/>
    <col min="2823" max="2823" width="10.33203125" style="286" customWidth="1"/>
    <col min="2824" max="2824" width="6.6640625" style="286" customWidth="1"/>
    <col min="2825" max="2825" width="10.33203125" style="286" customWidth="1"/>
    <col min="2826" max="2826" width="6.6640625" style="286" customWidth="1"/>
    <col min="2827" max="2827" width="10.33203125" style="286" customWidth="1"/>
    <col min="2828" max="2828" width="6.6640625" style="286" customWidth="1"/>
    <col min="2829" max="2829" width="10.33203125" style="286" customWidth="1"/>
    <col min="2830" max="2830" width="6.6640625" style="286" customWidth="1"/>
    <col min="2831" max="2831" width="10.33203125" style="286" customWidth="1"/>
    <col min="2832" max="3072" width="9.33203125" style="286"/>
    <col min="3073" max="3073" width="4.6640625" style="286" customWidth="1"/>
    <col min="3074" max="3074" width="8.83203125" style="286" customWidth="1"/>
    <col min="3075" max="3075" width="0.33203125" style="286" customWidth="1"/>
    <col min="3076" max="3076" width="6.6640625" style="286" customWidth="1"/>
    <col min="3077" max="3077" width="10.33203125" style="286" customWidth="1"/>
    <col min="3078" max="3078" width="6.6640625" style="286" customWidth="1"/>
    <col min="3079" max="3079" width="10.33203125" style="286" customWidth="1"/>
    <col min="3080" max="3080" width="6.6640625" style="286" customWidth="1"/>
    <col min="3081" max="3081" width="10.33203125" style="286" customWidth="1"/>
    <col min="3082" max="3082" width="6.6640625" style="286" customWidth="1"/>
    <col min="3083" max="3083" width="10.33203125" style="286" customWidth="1"/>
    <col min="3084" max="3084" width="6.6640625" style="286" customWidth="1"/>
    <col min="3085" max="3085" width="10.33203125" style="286" customWidth="1"/>
    <col min="3086" max="3086" width="6.6640625" style="286" customWidth="1"/>
    <col min="3087" max="3087" width="10.33203125" style="286" customWidth="1"/>
    <col min="3088" max="3328" width="9.33203125" style="286"/>
    <col min="3329" max="3329" width="4.6640625" style="286" customWidth="1"/>
    <col min="3330" max="3330" width="8.83203125" style="286" customWidth="1"/>
    <col min="3331" max="3331" width="0.33203125" style="286" customWidth="1"/>
    <col min="3332" max="3332" width="6.6640625" style="286" customWidth="1"/>
    <col min="3333" max="3333" width="10.33203125" style="286" customWidth="1"/>
    <col min="3334" max="3334" width="6.6640625" style="286" customWidth="1"/>
    <col min="3335" max="3335" width="10.33203125" style="286" customWidth="1"/>
    <col min="3336" max="3336" width="6.6640625" style="286" customWidth="1"/>
    <col min="3337" max="3337" width="10.33203125" style="286" customWidth="1"/>
    <col min="3338" max="3338" width="6.6640625" style="286" customWidth="1"/>
    <col min="3339" max="3339" width="10.33203125" style="286" customWidth="1"/>
    <col min="3340" max="3340" width="6.6640625" style="286" customWidth="1"/>
    <col min="3341" max="3341" width="10.33203125" style="286" customWidth="1"/>
    <col min="3342" max="3342" width="6.6640625" style="286" customWidth="1"/>
    <col min="3343" max="3343" width="10.33203125" style="286" customWidth="1"/>
    <col min="3344" max="3584" width="9.33203125" style="286"/>
    <col min="3585" max="3585" width="4.6640625" style="286" customWidth="1"/>
    <col min="3586" max="3586" width="8.83203125" style="286" customWidth="1"/>
    <col min="3587" max="3587" width="0.33203125" style="286" customWidth="1"/>
    <col min="3588" max="3588" width="6.6640625" style="286" customWidth="1"/>
    <col min="3589" max="3589" width="10.33203125" style="286" customWidth="1"/>
    <col min="3590" max="3590" width="6.6640625" style="286" customWidth="1"/>
    <col min="3591" max="3591" width="10.33203125" style="286" customWidth="1"/>
    <col min="3592" max="3592" width="6.6640625" style="286" customWidth="1"/>
    <col min="3593" max="3593" width="10.33203125" style="286" customWidth="1"/>
    <col min="3594" max="3594" width="6.6640625" style="286" customWidth="1"/>
    <col min="3595" max="3595" width="10.33203125" style="286" customWidth="1"/>
    <col min="3596" max="3596" width="6.6640625" style="286" customWidth="1"/>
    <col min="3597" max="3597" width="10.33203125" style="286" customWidth="1"/>
    <col min="3598" max="3598" width="6.6640625" style="286" customWidth="1"/>
    <col min="3599" max="3599" width="10.33203125" style="286" customWidth="1"/>
    <col min="3600" max="3840" width="9.33203125" style="286"/>
    <col min="3841" max="3841" width="4.6640625" style="286" customWidth="1"/>
    <col min="3842" max="3842" width="8.83203125" style="286" customWidth="1"/>
    <col min="3843" max="3843" width="0.33203125" style="286" customWidth="1"/>
    <col min="3844" max="3844" width="6.6640625" style="286" customWidth="1"/>
    <col min="3845" max="3845" width="10.33203125" style="286" customWidth="1"/>
    <col min="3846" max="3846" width="6.6640625" style="286" customWidth="1"/>
    <col min="3847" max="3847" width="10.33203125" style="286" customWidth="1"/>
    <col min="3848" max="3848" width="6.6640625" style="286" customWidth="1"/>
    <col min="3849" max="3849" width="10.33203125" style="286" customWidth="1"/>
    <col min="3850" max="3850" width="6.6640625" style="286" customWidth="1"/>
    <col min="3851" max="3851" width="10.33203125" style="286" customWidth="1"/>
    <col min="3852" max="3852" width="6.6640625" style="286" customWidth="1"/>
    <col min="3853" max="3853" width="10.33203125" style="286" customWidth="1"/>
    <col min="3854" max="3854" width="6.6640625" style="286" customWidth="1"/>
    <col min="3855" max="3855" width="10.33203125" style="286" customWidth="1"/>
    <col min="3856" max="4096" width="9.33203125" style="286"/>
    <col min="4097" max="4097" width="4.6640625" style="286" customWidth="1"/>
    <col min="4098" max="4098" width="8.83203125" style="286" customWidth="1"/>
    <col min="4099" max="4099" width="0.33203125" style="286" customWidth="1"/>
    <col min="4100" max="4100" width="6.6640625" style="286" customWidth="1"/>
    <col min="4101" max="4101" width="10.33203125" style="286" customWidth="1"/>
    <col min="4102" max="4102" width="6.6640625" style="286" customWidth="1"/>
    <col min="4103" max="4103" width="10.33203125" style="286" customWidth="1"/>
    <col min="4104" max="4104" width="6.6640625" style="286" customWidth="1"/>
    <col min="4105" max="4105" width="10.33203125" style="286" customWidth="1"/>
    <col min="4106" max="4106" width="6.6640625" style="286" customWidth="1"/>
    <col min="4107" max="4107" width="10.33203125" style="286" customWidth="1"/>
    <col min="4108" max="4108" width="6.6640625" style="286" customWidth="1"/>
    <col min="4109" max="4109" width="10.33203125" style="286" customWidth="1"/>
    <col min="4110" max="4110" width="6.6640625" style="286" customWidth="1"/>
    <col min="4111" max="4111" width="10.33203125" style="286" customWidth="1"/>
    <col min="4112" max="4352" width="9.33203125" style="286"/>
    <col min="4353" max="4353" width="4.6640625" style="286" customWidth="1"/>
    <col min="4354" max="4354" width="8.83203125" style="286" customWidth="1"/>
    <col min="4355" max="4355" width="0.33203125" style="286" customWidth="1"/>
    <col min="4356" max="4356" width="6.6640625" style="286" customWidth="1"/>
    <col min="4357" max="4357" width="10.33203125" style="286" customWidth="1"/>
    <col min="4358" max="4358" width="6.6640625" style="286" customWidth="1"/>
    <col min="4359" max="4359" width="10.33203125" style="286" customWidth="1"/>
    <col min="4360" max="4360" width="6.6640625" style="286" customWidth="1"/>
    <col min="4361" max="4361" width="10.33203125" style="286" customWidth="1"/>
    <col min="4362" max="4362" width="6.6640625" style="286" customWidth="1"/>
    <col min="4363" max="4363" width="10.33203125" style="286" customWidth="1"/>
    <col min="4364" max="4364" width="6.6640625" style="286" customWidth="1"/>
    <col min="4365" max="4365" width="10.33203125" style="286" customWidth="1"/>
    <col min="4366" max="4366" width="6.6640625" style="286" customWidth="1"/>
    <col min="4367" max="4367" width="10.33203125" style="286" customWidth="1"/>
    <col min="4368" max="4608" width="9.33203125" style="286"/>
    <col min="4609" max="4609" width="4.6640625" style="286" customWidth="1"/>
    <col min="4610" max="4610" width="8.83203125" style="286" customWidth="1"/>
    <col min="4611" max="4611" width="0.33203125" style="286" customWidth="1"/>
    <col min="4612" max="4612" width="6.6640625" style="286" customWidth="1"/>
    <col min="4613" max="4613" width="10.33203125" style="286" customWidth="1"/>
    <col min="4614" max="4614" width="6.6640625" style="286" customWidth="1"/>
    <col min="4615" max="4615" width="10.33203125" style="286" customWidth="1"/>
    <col min="4616" max="4616" width="6.6640625" style="286" customWidth="1"/>
    <col min="4617" max="4617" width="10.33203125" style="286" customWidth="1"/>
    <col min="4618" max="4618" width="6.6640625" style="286" customWidth="1"/>
    <col min="4619" max="4619" width="10.33203125" style="286" customWidth="1"/>
    <col min="4620" max="4620" width="6.6640625" style="286" customWidth="1"/>
    <col min="4621" max="4621" width="10.33203125" style="286" customWidth="1"/>
    <col min="4622" max="4622" width="6.6640625" style="286" customWidth="1"/>
    <col min="4623" max="4623" width="10.33203125" style="286" customWidth="1"/>
    <col min="4624" max="4864" width="9.33203125" style="286"/>
    <col min="4865" max="4865" width="4.6640625" style="286" customWidth="1"/>
    <col min="4866" max="4866" width="8.83203125" style="286" customWidth="1"/>
    <col min="4867" max="4867" width="0.33203125" style="286" customWidth="1"/>
    <col min="4868" max="4868" width="6.6640625" style="286" customWidth="1"/>
    <col min="4869" max="4869" width="10.33203125" style="286" customWidth="1"/>
    <col min="4870" max="4870" width="6.6640625" style="286" customWidth="1"/>
    <col min="4871" max="4871" width="10.33203125" style="286" customWidth="1"/>
    <col min="4872" max="4872" width="6.6640625" style="286" customWidth="1"/>
    <col min="4873" max="4873" width="10.33203125" style="286" customWidth="1"/>
    <col min="4874" max="4874" width="6.6640625" style="286" customWidth="1"/>
    <col min="4875" max="4875" width="10.33203125" style="286" customWidth="1"/>
    <col min="4876" max="4876" width="6.6640625" style="286" customWidth="1"/>
    <col min="4877" max="4877" width="10.33203125" style="286" customWidth="1"/>
    <col min="4878" max="4878" width="6.6640625" style="286" customWidth="1"/>
    <col min="4879" max="4879" width="10.33203125" style="286" customWidth="1"/>
    <col min="4880" max="5120" width="9.33203125" style="286"/>
    <col min="5121" max="5121" width="4.6640625" style="286" customWidth="1"/>
    <col min="5122" max="5122" width="8.83203125" style="286" customWidth="1"/>
    <col min="5123" max="5123" width="0.33203125" style="286" customWidth="1"/>
    <col min="5124" max="5124" width="6.6640625" style="286" customWidth="1"/>
    <col min="5125" max="5125" width="10.33203125" style="286" customWidth="1"/>
    <col min="5126" max="5126" width="6.6640625" style="286" customWidth="1"/>
    <col min="5127" max="5127" width="10.33203125" style="286" customWidth="1"/>
    <col min="5128" max="5128" width="6.6640625" style="286" customWidth="1"/>
    <col min="5129" max="5129" width="10.33203125" style="286" customWidth="1"/>
    <col min="5130" max="5130" width="6.6640625" style="286" customWidth="1"/>
    <col min="5131" max="5131" width="10.33203125" style="286" customWidth="1"/>
    <col min="5132" max="5132" width="6.6640625" style="286" customWidth="1"/>
    <col min="5133" max="5133" width="10.33203125" style="286" customWidth="1"/>
    <col min="5134" max="5134" width="6.6640625" style="286" customWidth="1"/>
    <col min="5135" max="5135" width="10.33203125" style="286" customWidth="1"/>
    <col min="5136" max="5376" width="9.33203125" style="286"/>
    <col min="5377" max="5377" width="4.6640625" style="286" customWidth="1"/>
    <col min="5378" max="5378" width="8.83203125" style="286" customWidth="1"/>
    <col min="5379" max="5379" width="0.33203125" style="286" customWidth="1"/>
    <col min="5380" max="5380" width="6.6640625" style="286" customWidth="1"/>
    <col min="5381" max="5381" width="10.33203125" style="286" customWidth="1"/>
    <col min="5382" max="5382" width="6.6640625" style="286" customWidth="1"/>
    <col min="5383" max="5383" width="10.33203125" style="286" customWidth="1"/>
    <col min="5384" max="5384" width="6.6640625" style="286" customWidth="1"/>
    <col min="5385" max="5385" width="10.33203125" style="286" customWidth="1"/>
    <col min="5386" max="5386" width="6.6640625" style="286" customWidth="1"/>
    <col min="5387" max="5387" width="10.33203125" style="286" customWidth="1"/>
    <col min="5388" max="5388" width="6.6640625" style="286" customWidth="1"/>
    <col min="5389" max="5389" width="10.33203125" style="286" customWidth="1"/>
    <col min="5390" max="5390" width="6.6640625" style="286" customWidth="1"/>
    <col min="5391" max="5391" width="10.33203125" style="286" customWidth="1"/>
    <col min="5392" max="5632" width="9.33203125" style="286"/>
    <col min="5633" max="5633" width="4.6640625" style="286" customWidth="1"/>
    <col min="5634" max="5634" width="8.83203125" style="286" customWidth="1"/>
    <col min="5635" max="5635" width="0.33203125" style="286" customWidth="1"/>
    <col min="5636" max="5636" width="6.6640625" style="286" customWidth="1"/>
    <col min="5637" max="5637" width="10.33203125" style="286" customWidth="1"/>
    <col min="5638" max="5638" width="6.6640625" style="286" customWidth="1"/>
    <col min="5639" max="5639" width="10.33203125" style="286" customWidth="1"/>
    <col min="5640" max="5640" width="6.6640625" style="286" customWidth="1"/>
    <col min="5641" max="5641" width="10.33203125" style="286" customWidth="1"/>
    <col min="5642" max="5642" width="6.6640625" style="286" customWidth="1"/>
    <col min="5643" max="5643" width="10.33203125" style="286" customWidth="1"/>
    <col min="5644" max="5644" width="6.6640625" style="286" customWidth="1"/>
    <col min="5645" max="5645" width="10.33203125" style="286" customWidth="1"/>
    <col min="5646" max="5646" width="6.6640625" style="286" customWidth="1"/>
    <col min="5647" max="5647" width="10.33203125" style="286" customWidth="1"/>
    <col min="5648" max="5888" width="9.33203125" style="286"/>
    <col min="5889" max="5889" width="4.6640625" style="286" customWidth="1"/>
    <col min="5890" max="5890" width="8.83203125" style="286" customWidth="1"/>
    <col min="5891" max="5891" width="0.33203125" style="286" customWidth="1"/>
    <col min="5892" max="5892" width="6.6640625" style="286" customWidth="1"/>
    <col min="5893" max="5893" width="10.33203125" style="286" customWidth="1"/>
    <col min="5894" max="5894" width="6.6640625" style="286" customWidth="1"/>
    <col min="5895" max="5895" width="10.33203125" style="286" customWidth="1"/>
    <col min="5896" max="5896" width="6.6640625" style="286" customWidth="1"/>
    <col min="5897" max="5897" width="10.33203125" style="286" customWidth="1"/>
    <col min="5898" max="5898" width="6.6640625" style="286" customWidth="1"/>
    <col min="5899" max="5899" width="10.33203125" style="286" customWidth="1"/>
    <col min="5900" max="5900" width="6.6640625" style="286" customWidth="1"/>
    <col min="5901" max="5901" width="10.33203125" style="286" customWidth="1"/>
    <col min="5902" max="5902" width="6.6640625" style="286" customWidth="1"/>
    <col min="5903" max="5903" width="10.33203125" style="286" customWidth="1"/>
    <col min="5904" max="6144" width="9.33203125" style="286"/>
    <col min="6145" max="6145" width="4.6640625" style="286" customWidth="1"/>
    <col min="6146" max="6146" width="8.83203125" style="286" customWidth="1"/>
    <col min="6147" max="6147" width="0.33203125" style="286" customWidth="1"/>
    <col min="6148" max="6148" width="6.6640625" style="286" customWidth="1"/>
    <col min="6149" max="6149" width="10.33203125" style="286" customWidth="1"/>
    <col min="6150" max="6150" width="6.6640625" style="286" customWidth="1"/>
    <col min="6151" max="6151" width="10.33203125" style="286" customWidth="1"/>
    <col min="6152" max="6152" width="6.6640625" style="286" customWidth="1"/>
    <col min="6153" max="6153" width="10.33203125" style="286" customWidth="1"/>
    <col min="6154" max="6154" width="6.6640625" style="286" customWidth="1"/>
    <col min="6155" max="6155" width="10.33203125" style="286" customWidth="1"/>
    <col min="6156" max="6156" width="6.6640625" style="286" customWidth="1"/>
    <col min="6157" max="6157" width="10.33203125" style="286" customWidth="1"/>
    <col min="6158" max="6158" width="6.6640625" style="286" customWidth="1"/>
    <col min="6159" max="6159" width="10.33203125" style="286" customWidth="1"/>
    <col min="6160" max="6400" width="9.33203125" style="286"/>
    <col min="6401" max="6401" width="4.6640625" style="286" customWidth="1"/>
    <col min="6402" max="6402" width="8.83203125" style="286" customWidth="1"/>
    <col min="6403" max="6403" width="0.33203125" style="286" customWidth="1"/>
    <col min="6404" max="6404" width="6.6640625" style="286" customWidth="1"/>
    <col min="6405" max="6405" width="10.33203125" style="286" customWidth="1"/>
    <col min="6406" max="6406" width="6.6640625" style="286" customWidth="1"/>
    <col min="6407" max="6407" width="10.33203125" style="286" customWidth="1"/>
    <col min="6408" max="6408" width="6.6640625" style="286" customWidth="1"/>
    <col min="6409" max="6409" width="10.33203125" style="286" customWidth="1"/>
    <col min="6410" max="6410" width="6.6640625" style="286" customWidth="1"/>
    <col min="6411" max="6411" width="10.33203125" style="286" customWidth="1"/>
    <col min="6412" max="6412" width="6.6640625" style="286" customWidth="1"/>
    <col min="6413" max="6413" width="10.33203125" style="286" customWidth="1"/>
    <col min="6414" max="6414" width="6.6640625" style="286" customWidth="1"/>
    <col min="6415" max="6415" width="10.33203125" style="286" customWidth="1"/>
    <col min="6416" max="6656" width="9.33203125" style="286"/>
    <col min="6657" max="6657" width="4.6640625" style="286" customWidth="1"/>
    <col min="6658" max="6658" width="8.83203125" style="286" customWidth="1"/>
    <col min="6659" max="6659" width="0.33203125" style="286" customWidth="1"/>
    <col min="6660" max="6660" width="6.6640625" style="286" customWidth="1"/>
    <col min="6661" max="6661" width="10.33203125" style="286" customWidth="1"/>
    <col min="6662" max="6662" width="6.6640625" style="286" customWidth="1"/>
    <col min="6663" max="6663" width="10.33203125" style="286" customWidth="1"/>
    <col min="6664" max="6664" width="6.6640625" style="286" customWidth="1"/>
    <col min="6665" max="6665" width="10.33203125" style="286" customWidth="1"/>
    <col min="6666" max="6666" width="6.6640625" style="286" customWidth="1"/>
    <col min="6667" max="6667" width="10.33203125" style="286" customWidth="1"/>
    <col min="6668" max="6668" width="6.6640625" style="286" customWidth="1"/>
    <col min="6669" max="6669" width="10.33203125" style="286" customWidth="1"/>
    <col min="6670" max="6670" width="6.6640625" style="286" customWidth="1"/>
    <col min="6671" max="6671" width="10.33203125" style="286" customWidth="1"/>
    <col min="6672" max="6912" width="9.33203125" style="286"/>
    <col min="6913" max="6913" width="4.6640625" style="286" customWidth="1"/>
    <col min="6914" max="6914" width="8.83203125" style="286" customWidth="1"/>
    <col min="6915" max="6915" width="0.33203125" style="286" customWidth="1"/>
    <col min="6916" max="6916" width="6.6640625" style="286" customWidth="1"/>
    <col min="6917" max="6917" width="10.33203125" style="286" customWidth="1"/>
    <col min="6918" max="6918" width="6.6640625" style="286" customWidth="1"/>
    <col min="6919" max="6919" width="10.33203125" style="286" customWidth="1"/>
    <col min="6920" max="6920" width="6.6640625" style="286" customWidth="1"/>
    <col min="6921" max="6921" width="10.33203125" style="286" customWidth="1"/>
    <col min="6922" max="6922" width="6.6640625" style="286" customWidth="1"/>
    <col min="6923" max="6923" width="10.33203125" style="286" customWidth="1"/>
    <col min="6924" max="6924" width="6.6640625" style="286" customWidth="1"/>
    <col min="6925" max="6925" width="10.33203125" style="286" customWidth="1"/>
    <col min="6926" max="6926" width="6.6640625" style="286" customWidth="1"/>
    <col min="6927" max="6927" width="10.33203125" style="286" customWidth="1"/>
    <col min="6928" max="7168" width="9.33203125" style="286"/>
    <col min="7169" max="7169" width="4.6640625" style="286" customWidth="1"/>
    <col min="7170" max="7170" width="8.83203125" style="286" customWidth="1"/>
    <col min="7171" max="7171" width="0.33203125" style="286" customWidth="1"/>
    <col min="7172" max="7172" width="6.6640625" style="286" customWidth="1"/>
    <col min="7173" max="7173" width="10.33203125" style="286" customWidth="1"/>
    <col min="7174" max="7174" width="6.6640625" style="286" customWidth="1"/>
    <col min="7175" max="7175" width="10.33203125" style="286" customWidth="1"/>
    <col min="7176" max="7176" width="6.6640625" style="286" customWidth="1"/>
    <col min="7177" max="7177" width="10.33203125" style="286" customWidth="1"/>
    <col min="7178" max="7178" width="6.6640625" style="286" customWidth="1"/>
    <col min="7179" max="7179" width="10.33203125" style="286" customWidth="1"/>
    <col min="7180" max="7180" width="6.6640625" style="286" customWidth="1"/>
    <col min="7181" max="7181" width="10.33203125" style="286" customWidth="1"/>
    <col min="7182" max="7182" width="6.6640625" style="286" customWidth="1"/>
    <col min="7183" max="7183" width="10.33203125" style="286" customWidth="1"/>
    <col min="7184" max="7424" width="9.33203125" style="286"/>
    <col min="7425" max="7425" width="4.6640625" style="286" customWidth="1"/>
    <col min="7426" max="7426" width="8.83203125" style="286" customWidth="1"/>
    <col min="7427" max="7427" width="0.33203125" style="286" customWidth="1"/>
    <col min="7428" max="7428" width="6.6640625" style="286" customWidth="1"/>
    <col min="7429" max="7429" width="10.33203125" style="286" customWidth="1"/>
    <col min="7430" max="7430" width="6.6640625" style="286" customWidth="1"/>
    <col min="7431" max="7431" width="10.33203125" style="286" customWidth="1"/>
    <col min="7432" max="7432" width="6.6640625" style="286" customWidth="1"/>
    <col min="7433" max="7433" width="10.33203125" style="286" customWidth="1"/>
    <col min="7434" max="7434" width="6.6640625" style="286" customWidth="1"/>
    <col min="7435" max="7435" width="10.33203125" style="286" customWidth="1"/>
    <col min="7436" max="7436" width="6.6640625" style="286" customWidth="1"/>
    <col min="7437" max="7437" width="10.33203125" style="286" customWidth="1"/>
    <col min="7438" max="7438" width="6.6640625" style="286" customWidth="1"/>
    <col min="7439" max="7439" width="10.33203125" style="286" customWidth="1"/>
    <col min="7440" max="7680" width="9.33203125" style="286"/>
    <col min="7681" max="7681" width="4.6640625" style="286" customWidth="1"/>
    <col min="7682" max="7682" width="8.83203125" style="286" customWidth="1"/>
    <col min="7683" max="7683" width="0.33203125" style="286" customWidth="1"/>
    <col min="7684" max="7684" width="6.6640625" style="286" customWidth="1"/>
    <col min="7685" max="7685" width="10.33203125" style="286" customWidth="1"/>
    <col min="7686" max="7686" width="6.6640625" style="286" customWidth="1"/>
    <col min="7687" max="7687" width="10.33203125" style="286" customWidth="1"/>
    <col min="7688" max="7688" width="6.6640625" style="286" customWidth="1"/>
    <col min="7689" max="7689" width="10.33203125" style="286" customWidth="1"/>
    <col min="7690" max="7690" width="6.6640625" style="286" customWidth="1"/>
    <col min="7691" max="7691" width="10.33203125" style="286" customWidth="1"/>
    <col min="7692" max="7692" width="6.6640625" style="286" customWidth="1"/>
    <col min="7693" max="7693" width="10.33203125" style="286" customWidth="1"/>
    <col min="7694" max="7694" width="6.6640625" style="286" customWidth="1"/>
    <col min="7695" max="7695" width="10.33203125" style="286" customWidth="1"/>
    <col min="7696" max="7936" width="9.33203125" style="286"/>
    <col min="7937" max="7937" width="4.6640625" style="286" customWidth="1"/>
    <col min="7938" max="7938" width="8.83203125" style="286" customWidth="1"/>
    <col min="7939" max="7939" width="0.33203125" style="286" customWidth="1"/>
    <col min="7940" max="7940" width="6.6640625" style="286" customWidth="1"/>
    <col min="7941" max="7941" width="10.33203125" style="286" customWidth="1"/>
    <col min="7942" max="7942" width="6.6640625" style="286" customWidth="1"/>
    <col min="7943" max="7943" width="10.33203125" style="286" customWidth="1"/>
    <col min="7944" max="7944" width="6.6640625" style="286" customWidth="1"/>
    <col min="7945" max="7945" width="10.33203125" style="286" customWidth="1"/>
    <col min="7946" max="7946" width="6.6640625" style="286" customWidth="1"/>
    <col min="7947" max="7947" width="10.33203125" style="286" customWidth="1"/>
    <col min="7948" max="7948" width="6.6640625" style="286" customWidth="1"/>
    <col min="7949" max="7949" width="10.33203125" style="286" customWidth="1"/>
    <col min="7950" max="7950" width="6.6640625" style="286" customWidth="1"/>
    <col min="7951" max="7951" width="10.33203125" style="286" customWidth="1"/>
    <col min="7952" max="8192" width="9.33203125" style="286"/>
    <col min="8193" max="8193" width="4.6640625" style="286" customWidth="1"/>
    <col min="8194" max="8194" width="8.83203125" style="286" customWidth="1"/>
    <col min="8195" max="8195" width="0.33203125" style="286" customWidth="1"/>
    <col min="8196" max="8196" width="6.6640625" style="286" customWidth="1"/>
    <col min="8197" max="8197" width="10.33203125" style="286" customWidth="1"/>
    <col min="8198" max="8198" width="6.6640625" style="286" customWidth="1"/>
    <col min="8199" max="8199" width="10.33203125" style="286" customWidth="1"/>
    <col min="8200" max="8200" width="6.6640625" style="286" customWidth="1"/>
    <col min="8201" max="8201" width="10.33203125" style="286" customWidth="1"/>
    <col min="8202" max="8202" width="6.6640625" style="286" customWidth="1"/>
    <col min="8203" max="8203" width="10.33203125" style="286" customWidth="1"/>
    <col min="8204" max="8204" width="6.6640625" style="286" customWidth="1"/>
    <col min="8205" max="8205" width="10.33203125" style="286" customWidth="1"/>
    <col min="8206" max="8206" width="6.6640625" style="286" customWidth="1"/>
    <col min="8207" max="8207" width="10.33203125" style="286" customWidth="1"/>
    <col min="8208" max="8448" width="9.33203125" style="286"/>
    <col min="8449" max="8449" width="4.6640625" style="286" customWidth="1"/>
    <col min="8450" max="8450" width="8.83203125" style="286" customWidth="1"/>
    <col min="8451" max="8451" width="0.33203125" style="286" customWidth="1"/>
    <col min="8452" max="8452" width="6.6640625" style="286" customWidth="1"/>
    <col min="8453" max="8453" width="10.33203125" style="286" customWidth="1"/>
    <col min="8454" max="8454" width="6.6640625" style="286" customWidth="1"/>
    <col min="8455" max="8455" width="10.33203125" style="286" customWidth="1"/>
    <col min="8456" max="8456" width="6.6640625" style="286" customWidth="1"/>
    <col min="8457" max="8457" width="10.33203125" style="286" customWidth="1"/>
    <col min="8458" max="8458" width="6.6640625" style="286" customWidth="1"/>
    <col min="8459" max="8459" width="10.33203125" style="286" customWidth="1"/>
    <col min="8460" max="8460" width="6.6640625" style="286" customWidth="1"/>
    <col min="8461" max="8461" width="10.33203125" style="286" customWidth="1"/>
    <col min="8462" max="8462" width="6.6640625" style="286" customWidth="1"/>
    <col min="8463" max="8463" width="10.33203125" style="286" customWidth="1"/>
    <col min="8464" max="8704" width="9.33203125" style="286"/>
    <col min="8705" max="8705" width="4.6640625" style="286" customWidth="1"/>
    <col min="8706" max="8706" width="8.83203125" style="286" customWidth="1"/>
    <col min="8707" max="8707" width="0.33203125" style="286" customWidth="1"/>
    <col min="8708" max="8708" width="6.6640625" style="286" customWidth="1"/>
    <col min="8709" max="8709" width="10.33203125" style="286" customWidth="1"/>
    <col min="8710" max="8710" width="6.6640625" style="286" customWidth="1"/>
    <col min="8711" max="8711" width="10.33203125" style="286" customWidth="1"/>
    <col min="8712" max="8712" width="6.6640625" style="286" customWidth="1"/>
    <col min="8713" max="8713" width="10.33203125" style="286" customWidth="1"/>
    <col min="8714" max="8714" width="6.6640625" style="286" customWidth="1"/>
    <col min="8715" max="8715" width="10.33203125" style="286" customWidth="1"/>
    <col min="8716" max="8716" width="6.6640625" style="286" customWidth="1"/>
    <col min="8717" max="8717" width="10.33203125" style="286" customWidth="1"/>
    <col min="8718" max="8718" width="6.6640625" style="286" customWidth="1"/>
    <col min="8719" max="8719" width="10.33203125" style="286" customWidth="1"/>
    <col min="8720" max="8960" width="9.33203125" style="286"/>
    <col min="8961" max="8961" width="4.6640625" style="286" customWidth="1"/>
    <col min="8962" max="8962" width="8.83203125" style="286" customWidth="1"/>
    <col min="8963" max="8963" width="0.33203125" style="286" customWidth="1"/>
    <col min="8964" max="8964" width="6.6640625" style="286" customWidth="1"/>
    <col min="8965" max="8965" width="10.33203125" style="286" customWidth="1"/>
    <col min="8966" max="8966" width="6.6640625" style="286" customWidth="1"/>
    <col min="8967" max="8967" width="10.33203125" style="286" customWidth="1"/>
    <col min="8968" max="8968" width="6.6640625" style="286" customWidth="1"/>
    <col min="8969" max="8969" width="10.33203125" style="286" customWidth="1"/>
    <col min="8970" max="8970" width="6.6640625" style="286" customWidth="1"/>
    <col min="8971" max="8971" width="10.33203125" style="286" customWidth="1"/>
    <col min="8972" max="8972" width="6.6640625" style="286" customWidth="1"/>
    <col min="8973" max="8973" width="10.33203125" style="286" customWidth="1"/>
    <col min="8974" max="8974" width="6.6640625" style="286" customWidth="1"/>
    <col min="8975" max="8975" width="10.33203125" style="286" customWidth="1"/>
    <col min="8976" max="9216" width="9.33203125" style="286"/>
    <col min="9217" max="9217" width="4.6640625" style="286" customWidth="1"/>
    <col min="9218" max="9218" width="8.83203125" style="286" customWidth="1"/>
    <col min="9219" max="9219" width="0.33203125" style="286" customWidth="1"/>
    <col min="9220" max="9220" width="6.6640625" style="286" customWidth="1"/>
    <col min="9221" max="9221" width="10.33203125" style="286" customWidth="1"/>
    <col min="9222" max="9222" width="6.6640625" style="286" customWidth="1"/>
    <col min="9223" max="9223" width="10.33203125" style="286" customWidth="1"/>
    <col min="9224" max="9224" width="6.6640625" style="286" customWidth="1"/>
    <col min="9225" max="9225" width="10.33203125" style="286" customWidth="1"/>
    <col min="9226" max="9226" width="6.6640625" style="286" customWidth="1"/>
    <col min="9227" max="9227" width="10.33203125" style="286" customWidth="1"/>
    <col min="9228" max="9228" width="6.6640625" style="286" customWidth="1"/>
    <col min="9229" max="9229" width="10.33203125" style="286" customWidth="1"/>
    <col min="9230" max="9230" width="6.6640625" style="286" customWidth="1"/>
    <col min="9231" max="9231" width="10.33203125" style="286" customWidth="1"/>
    <col min="9232" max="9472" width="9.33203125" style="286"/>
    <col min="9473" max="9473" width="4.6640625" style="286" customWidth="1"/>
    <col min="9474" max="9474" width="8.83203125" style="286" customWidth="1"/>
    <col min="9475" max="9475" width="0.33203125" style="286" customWidth="1"/>
    <col min="9476" max="9476" width="6.6640625" style="286" customWidth="1"/>
    <col min="9477" max="9477" width="10.33203125" style="286" customWidth="1"/>
    <col min="9478" max="9478" width="6.6640625" style="286" customWidth="1"/>
    <col min="9479" max="9479" width="10.33203125" style="286" customWidth="1"/>
    <col min="9480" max="9480" width="6.6640625" style="286" customWidth="1"/>
    <col min="9481" max="9481" width="10.33203125" style="286" customWidth="1"/>
    <col min="9482" max="9482" width="6.6640625" style="286" customWidth="1"/>
    <col min="9483" max="9483" width="10.33203125" style="286" customWidth="1"/>
    <col min="9484" max="9484" width="6.6640625" style="286" customWidth="1"/>
    <col min="9485" max="9485" width="10.33203125" style="286" customWidth="1"/>
    <col min="9486" max="9486" width="6.6640625" style="286" customWidth="1"/>
    <col min="9487" max="9487" width="10.33203125" style="286" customWidth="1"/>
    <col min="9488" max="9728" width="9.33203125" style="286"/>
    <col min="9729" max="9729" width="4.6640625" style="286" customWidth="1"/>
    <col min="9730" max="9730" width="8.83203125" style="286" customWidth="1"/>
    <col min="9731" max="9731" width="0.33203125" style="286" customWidth="1"/>
    <col min="9732" max="9732" width="6.6640625" style="286" customWidth="1"/>
    <col min="9733" max="9733" width="10.33203125" style="286" customWidth="1"/>
    <col min="9734" max="9734" width="6.6640625" style="286" customWidth="1"/>
    <col min="9735" max="9735" width="10.33203125" style="286" customWidth="1"/>
    <col min="9736" max="9736" width="6.6640625" style="286" customWidth="1"/>
    <col min="9737" max="9737" width="10.33203125" style="286" customWidth="1"/>
    <col min="9738" max="9738" width="6.6640625" style="286" customWidth="1"/>
    <col min="9739" max="9739" width="10.33203125" style="286" customWidth="1"/>
    <col min="9740" max="9740" width="6.6640625" style="286" customWidth="1"/>
    <col min="9741" max="9741" width="10.33203125" style="286" customWidth="1"/>
    <col min="9742" max="9742" width="6.6640625" style="286" customWidth="1"/>
    <col min="9743" max="9743" width="10.33203125" style="286" customWidth="1"/>
    <col min="9744" max="9984" width="9.33203125" style="286"/>
    <col min="9985" max="9985" width="4.6640625" style="286" customWidth="1"/>
    <col min="9986" max="9986" width="8.83203125" style="286" customWidth="1"/>
    <col min="9987" max="9987" width="0.33203125" style="286" customWidth="1"/>
    <col min="9988" max="9988" width="6.6640625" style="286" customWidth="1"/>
    <col min="9989" max="9989" width="10.33203125" style="286" customWidth="1"/>
    <col min="9990" max="9990" width="6.6640625" style="286" customWidth="1"/>
    <col min="9991" max="9991" width="10.33203125" style="286" customWidth="1"/>
    <col min="9992" max="9992" width="6.6640625" style="286" customWidth="1"/>
    <col min="9993" max="9993" width="10.33203125" style="286" customWidth="1"/>
    <col min="9994" max="9994" width="6.6640625" style="286" customWidth="1"/>
    <col min="9995" max="9995" width="10.33203125" style="286" customWidth="1"/>
    <col min="9996" max="9996" width="6.6640625" style="286" customWidth="1"/>
    <col min="9997" max="9997" width="10.33203125" style="286" customWidth="1"/>
    <col min="9998" max="9998" width="6.6640625" style="286" customWidth="1"/>
    <col min="9999" max="9999" width="10.33203125" style="286" customWidth="1"/>
    <col min="10000" max="10240" width="9.33203125" style="286"/>
    <col min="10241" max="10241" width="4.6640625" style="286" customWidth="1"/>
    <col min="10242" max="10242" width="8.83203125" style="286" customWidth="1"/>
    <col min="10243" max="10243" width="0.33203125" style="286" customWidth="1"/>
    <col min="10244" max="10244" width="6.6640625" style="286" customWidth="1"/>
    <col min="10245" max="10245" width="10.33203125" style="286" customWidth="1"/>
    <col min="10246" max="10246" width="6.6640625" style="286" customWidth="1"/>
    <col min="10247" max="10247" width="10.33203125" style="286" customWidth="1"/>
    <col min="10248" max="10248" width="6.6640625" style="286" customWidth="1"/>
    <col min="10249" max="10249" width="10.33203125" style="286" customWidth="1"/>
    <col min="10250" max="10250" width="6.6640625" style="286" customWidth="1"/>
    <col min="10251" max="10251" width="10.33203125" style="286" customWidth="1"/>
    <col min="10252" max="10252" width="6.6640625" style="286" customWidth="1"/>
    <col min="10253" max="10253" width="10.33203125" style="286" customWidth="1"/>
    <col min="10254" max="10254" width="6.6640625" style="286" customWidth="1"/>
    <col min="10255" max="10255" width="10.33203125" style="286" customWidth="1"/>
    <col min="10256" max="10496" width="9.33203125" style="286"/>
    <col min="10497" max="10497" width="4.6640625" style="286" customWidth="1"/>
    <col min="10498" max="10498" width="8.83203125" style="286" customWidth="1"/>
    <col min="10499" max="10499" width="0.33203125" style="286" customWidth="1"/>
    <col min="10500" max="10500" width="6.6640625" style="286" customWidth="1"/>
    <col min="10501" max="10501" width="10.33203125" style="286" customWidth="1"/>
    <col min="10502" max="10502" width="6.6640625" style="286" customWidth="1"/>
    <col min="10503" max="10503" width="10.33203125" style="286" customWidth="1"/>
    <col min="10504" max="10504" width="6.6640625" style="286" customWidth="1"/>
    <col min="10505" max="10505" width="10.33203125" style="286" customWidth="1"/>
    <col min="10506" max="10506" width="6.6640625" style="286" customWidth="1"/>
    <col min="10507" max="10507" width="10.33203125" style="286" customWidth="1"/>
    <col min="10508" max="10508" width="6.6640625" style="286" customWidth="1"/>
    <col min="10509" max="10509" width="10.33203125" style="286" customWidth="1"/>
    <col min="10510" max="10510" width="6.6640625" style="286" customWidth="1"/>
    <col min="10511" max="10511" width="10.33203125" style="286" customWidth="1"/>
    <col min="10512" max="10752" width="9.33203125" style="286"/>
    <col min="10753" max="10753" width="4.6640625" style="286" customWidth="1"/>
    <col min="10754" max="10754" width="8.83203125" style="286" customWidth="1"/>
    <col min="10755" max="10755" width="0.33203125" style="286" customWidth="1"/>
    <col min="10756" max="10756" width="6.6640625" style="286" customWidth="1"/>
    <col min="10757" max="10757" width="10.33203125" style="286" customWidth="1"/>
    <col min="10758" max="10758" width="6.6640625" style="286" customWidth="1"/>
    <col min="10759" max="10759" width="10.33203125" style="286" customWidth="1"/>
    <col min="10760" max="10760" width="6.6640625" style="286" customWidth="1"/>
    <col min="10761" max="10761" width="10.33203125" style="286" customWidth="1"/>
    <col min="10762" max="10762" width="6.6640625" style="286" customWidth="1"/>
    <col min="10763" max="10763" width="10.33203125" style="286" customWidth="1"/>
    <col min="10764" max="10764" width="6.6640625" style="286" customWidth="1"/>
    <col min="10765" max="10765" width="10.33203125" style="286" customWidth="1"/>
    <col min="10766" max="10766" width="6.6640625" style="286" customWidth="1"/>
    <col min="10767" max="10767" width="10.33203125" style="286" customWidth="1"/>
    <col min="10768" max="11008" width="9.33203125" style="286"/>
    <col min="11009" max="11009" width="4.6640625" style="286" customWidth="1"/>
    <col min="11010" max="11010" width="8.83203125" style="286" customWidth="1"/>
    <col min="11011" max="11011" width="0.33203125" style="286" customWidth="1"/>
    <col min="11012" max="11012" width="6.6640625" style="286" customWidth="1"/>
    <col min="11013" max="11013" width="10.33203125" style="286" customWidth="1"/>
    <col min="11014" max="11014" width="6.6640625" style="286" customWidth="1"/>
    <col min="11015" max="11015" width="10.33203125" style="286" customWidth="1"/>
    <col min="11016" max="11016" width="6.6640625" style="286" customWidth="1"/>
    <col min="11017" max="11017" width="10.33203125" style="286" customWidth="1"/>
    <col min="11018" max="11018" width="6.6640625" style="286" customWidth="1"/>
    <col min="11019" max="11019" width="10.33203125" style="286" customWidth="1"/>
    <col min="11020" max="11020" width="6.6640625" style="286" customWidth="1"/>
    <col min="11021" max="11021" width="10.33203125" style="286" customWidth="1"/>
    <col min="11022" max="11022" width="6.6640625" style="286" customWidth="1"/>
    <col min="11023" max="11023" width="10.33203125" style="286" customWidth="1"/>
    <col min="11024" max="11264" width="9.33203125" style="286"/>
    <col min="11265" max="11265" width="4.6640625" style="286" customWidth="1"/>
    <col min="11266" max="11266" width="8.83203125" style="286" customWidth="1"/>
    <col min="11267" max="11267" width="0.33203125" style="286" customWidth="1"/>
    <col min="11268" max="11268" width="6.6640625" style="286" customWidth="1"/>
    <col min="11269" max="11269" width="10.33203125" style="286" customWidth="1"/>
    <col min="11270" max="11270" width="6.6640625" style="286" customWidth="1"/>
    <col min="11271" max="11271" width="10.33203125" style="286" customWidth="1"/>
    <col min="11272" max="11272" width="6.6640625" style="286" customWidth="1"/>
    <col min="11273" max="11273" width="10.33203125" style="286" customWidth="1"/>
    <col min="11274" max="11274" width="6.6640625" style="286" customWidth="1"/>
    <col min="11275" max="11275" width="10.33203125" style="286" customWidth="1"/>
    <col min="11276" max="11276" width="6.6640625" style="286" customWidth="1"/>
    <col min="11277" max="11277" width="10.33203125" style="286" customWidth="1"/>
    <col min="11278" max="11278" width="6.6640625" style="286" customWidth="1"/>
    <col min="11279" max="11279" width="10.33203125" style="286" customWidth="1"/>
    <col min="11280" max="11520" width="9.33203125" style="286"/>
    <col min="11521" max="11521" width="4.6640625" style="286" customWidth="1"/>
    <col min="11522" max="11522" width="8.83203125" style="286" customWidth="1"/>
    <col min="11523" max="11523" width="0.33203125" style="286" customWidth="1"/>
    <col min="11524" max="11524" width="6.6640625" style="286" customWidth="1"/>
    <col min="11525" max="11525" width="10.33203125" style="286" customWidth="1"/>
    <col min="11526" max="11526" width="6.6640625" style="286" customWidth="1"/>
    <col min="11527" max="11527" width="10.33203125" style="286" customWidth="1"/>
    <col min="11528" max="11528" width="6.6640625" style="286" customWidth="1"/>
    <col min="11529" max="11529" width="10.33203125" style="286" customWidth="1"/>
    <col min="11530" max="11530" width="6.6640625" style="286" customWidth="1"/>
    <col min="11531" max="11531" width="10.33203125" style="286" customWidth="1"/>
    <col min="11532" max="11532" width="6.6640625" style="286" customWidth="1"/>
    <col min="11533" max="11533" width="10.33203125" style="286" customWidth="1"/>
    <col min="11534" max="11534" width="6.6640625" style="286" customWidth="1"/>
    <col min="11535" max="11535" width="10.33203125" style="286" customWidth="1"/>
    <col min="11536" max="11776" width="9.33203125" style="286"/>
    <col min="11777" max="11777" width="4.6640625" style="286" customWidth="1"/>
    <col min="11778" max="11778" width="8.83203125" style="286" customWidth="1"/>
    <col min="11779" max="11779" width="0.33203125" style="286" customWidth="1"/>
    <col min="11780" max="11780" width="6.6640625" style="286" customWidth="1"/>
    <col min="11781" max="11781" width="10.33203125" style="286" customWidth="1"/>
    <col min="11782" max="11782" width="6.6640625" style="286" customWidth="1"/>
    <col min="11783" max="11783" width="10.33203125" style="286" customWidth="1"/>
    <col min="11784" max="11784" width="6.6640625" style="286" customWidth="1"/>
    <col min="11785" max="11785" width="10.33203125" style="286" customWidth="1"/>
    <col min="11786" max="11786" width="6.6640625" style="286" customWidth="1"/>
    <col min="11787" max="11787" width="10.33203125" style="286" customWidth="1"/>
    <col min="11788" max="11788" width="6.6640625" style="286" customWidth="1"/>
    <col min="11789" max="11789" width="10.33203125" style="286" customWidth="1"/>
    <col min="11790" max="11790" width="6.6640625" style="286" customWidth="1"/>
    <col min="11791" max="11791" width="10.33203125" style="286" customWidth="1"/>
    <col min="11792" max="12032" width="9.33203125" style="286"/>
    <col min="12033" max="12033" width="4.6640625" style="286" customWidth="1"/>
    <col min="12034" max="12034" width="8.83203125" style="286" customWidth="1"/>
    <col min="12035" max="12035" width="0.33203125" style="286" customWidth="1"/>
    <col min="12036" max="12036" width="6.6640625" style="286" customWidth="1"/>
    <col min="12037" max="12037" width="10.33203125" style="286" customWidth="1"/>
    <col min="12038" max="12038" width="6.6640625" style="286" customWidth="1"/>
    <col min="12039" max="12039" width="10.33203125" style="286" customWidth="1"/>
    <col min="12040" max="12040" width="6.6640625" style="286" customWidth="1"/>
    <col min="12041" max="12041" width="10.33203125" style="286" customWidth="1"/>
    <col min="12042" max="12042" width="6.6640625" style="286" customWidth="1"/>
    <col min="12043" max="12043" width="10.33203125" style="286" customWidth="1"/>
    <col min="12044" max="12044" width="6.6640625" style="286" customWidth="1"/>
    <col min="12045" max="12045" width="10.33203125" style="286" customWidth="1"/>
    <col min="12046" max="12046" width="6.6640625" style="286" customWidth="1"/>
    <col min="12047" max="12047" width="10.33203125" style="286" customWidth="1"/>
    <col min="12048" max="12288" width="9.33203125" style="286"/>
    <col min="12289" max="12289" width="4.6640625" style="286" customWidth="1"/>
    <col min="12290" max="12290" width="8.83203125" style="286" customWidth="1"/>
    <col min="12291" max="12291" width="0.33203125" style="286" customWidth="1"/>
    <col min="12292" max="12292" width="6.6640625" style="286" customWidth="1"/>
    <col min="12293" max="12293" width="10.33203125" style="286" customWidth="1"/>
    <col min="12294" max="12294" width="6.6640625" style="286" customWidth="1"/>
    <col min="12295" max="12295" width="10.33203125" style="286" customWidth="1"/>
    <col min="12296" max="12296" width="6.6640625" style="286" customWidth="1"/>
    <col min="12297" max="12297" width="10.33203125" style="286" customWidth="1"/>
    <col min="12298" max="12298" width="6.6640625" style="286" customWidth="1"/>
    <col min="12299" max="12299" width="10.33203125" style="286" customWidth="1"/>
    <col min="12300" max="12300" width="6.6640625" style="286" customWidth="1"/>
    <col min="12301" max="12301" width="10.33203125" style="286" customWidth="1"/>
    <col min="12302" max="12302" width="6.6640625" style="286" customWidth="1"/>
    <col min="12303" max="12303" width="10.33203125" style="286" customWidth="1"/>
    <col min="12304" max="12544" width="9.33203125" style="286"/>
    <col min="12545" max="12545" width="4.6640625" style="286" customWidth="1"/>
    <col min="12546" max="12546" width="8.83203125" style="286" customWidth="1"/>
    <col min="12547" max="12547" width="0.33203125" style="286" customWidth="1"/>
    <col min="12548" max="12548" width="6.6640625" style="286" customWidth="1"/>
    <col min="12549" max="12549" width="10.33203125" style="286" customWidth="1"/>
    <col min="12550" max="12550" width="6.6640625" style="286" customWidth="1"/>
    <col min="12551" max="12551" width="10.33203125" style="286" customWidth="1"/>
    <col min="12552" max="12552" width="6.6640625" style="286" customWidth="1"/>
    <col min="12553" max="12553" width="10.33203125" style="286" customWidth="1"/>
    <col min="12554" max="12554" width="6.6640625" style="286" customWidth="1"/>
    <col min="12555" max="12555" width="10.33203125" style="286" customWidth="1"/>
    <col min="12556" max="12556" width="6.6640625" style="286" customWidth="1"/>
    <col min="12557" max="12557" width="10.33203125" style="286" customWidth="1"/>
    <col min="12558" max="12558" width="6.6640625" style="286" customWidth="1"/>
    <col min="12559" max="12559" width="10.33203125" style="286" customWidth="1"/>
    <col min="12560" max="12800" width="9.33203125" style="286"/>
    <col min="12801" max="12801" width="4.6640625" style="286" customWidth="1"/>
    <col min="12802" max="12802" width="8.83203125" style="286" customWidth="1"/>
    <col min="12803" max="12803" width="0.33203125" style="286" customWidth="1"/>
    <col min="12804" max="12804" width="6.6640625" style="286" customWidth="1"/>
    <col min="12805" max="12805" width="10.33203125" style="286" customWidth="1"/>
    <col min="12806" max="12806" width="6.6640625" style="286" customWidth="1"/>
    <col min="12807" max="12807" width="10.33203125" style="286" customWidth="1"/>
    <col min="12808" max="12808" width="6.6640625" style="286" customWidth="1"/>
    <col min="12809" max="12809" width="10.33203125" style="286" customWidth="1"/>
    <col min="12810" max="12810" width="6.6640625" style="286" customWidth="1"/>
    <col min="12811" max="12811" width="10.33203125" style="286" customWidth="1"/>
    <col min="12812" max="12812" width="6.6640625" style="286" customWidth="1"/>
    <col min="12813" max="12813" width="10.33203125" style="286" customWidth="1"/>
    <col min="12814" max="12814" width="6.6640625" style="286" customWidth="1"/>
    <col min="12815" max="12815" width="10.33203125" style="286" customWidth="1"/>
    <col min="12816" max="13056" width="9.33203125" style="286"/>
    <col min="13057" max="13057" width="4.6640625" style="286" customWidth="1"/>
    <col min="13058" max="13058" width="8.83203125" style="286" customWidth="1"/>
    <col min="13059" max="13059" width="0.33203125" style="286" customWidth="1"/>
    <col min="13060" max="13060" width="6.6640625" style="286" customWidth="1"/>
    <col min="13061" max="13061" width="10.33203125" style="286" customWidth="1"/>
    <col min="13062" max="13062" width="6.6640625" style="286" customWidth="1"/>
    <col min="13063" max="13063" width="10.33203125" style="286" customWidth="1"/>
    <col min="13064" max="13064" width="6.6640625" style="286" customWidth="1"/>
    <col min="13065" max="13065" width="10.33203125" style="286" customWidth="1"/>
    <col min="13066" max="13066" width="6.6640625" style="286" customWidth="1"/>
    <col min="13067" max="13067" width="10.33203125" style="286" customWidth="1"/>
    <col min="13068" max="13068" width="6.6640625" style="286" customWidth="1"/>
    <col min="13069" max="13069" width="10.33203125" style="286" customWidth="1"/>
    <col min="13070" max="13070" width="6.6640625" style="286" customWidth="1"/>
    <col min="13071" max="13071" width="10.33203125" style="286" customWidth="1"/>
    <col min="13072" max="13312" width="9.33203125" style="286"/>
    <col min="13313" max="13313" width="4.6640625" style="286" customWidth="1"/>
    <col min="13314" max="13314" width="8.83203125" style="286" customWidth="1"/>
    <col min="13315" max="13315" width="0.33203125" style="286" customWidth="1"/>
    <col min="13316" max="13316" width="6.6640625" style="286" customWidth="1"/>
    <col min="13317" max="13317" width="10.33203125" style="286" customWidth="1"/>
    <col min="13318" max="13318" width="6.6640625" style="286" customWidth="1"/>
    <col min="13319" max="13319" width="10.33203125" style="286" customWidth="1"/>
    <col min="13320" max="13320" width="6.6640625" style="286" customWidth="1"/>
    <col min="13321" max="13321" width="10.33203125" style="286" customWidth="1"/>
    <col min="13322" max="13322" width="6.6640625" style="286" customWidth="1"/>
    <col min="13323" max="13323" width="10.33203125" style="286" customWidth="1"/>
    <col min="13324" max="13324" width="6.6640625" style="286" customWidth="1"/>
    <col min="13325" max="13325" width="10.33203125" style="286" customWidth="1"/>
    <col min="13326" max="13326" width="6.6640625" style="286" customWidth="1"/>
    <col min="13327" max="13327" width="10.33203125" style="286" customWidth="1"/>
    <col min="13328" max="13568" width="9.33203125" style="286"/>
    <col min="13569" max="13569" width="4.6640625" style="286" customWidth="1"/>
    <col min="13570" max="13570" width="8.83203125" style="286" customWidth="1"/>
    <col min="13571" max="13571" width="0.33203125" style="286" customWidth="1"/>
    <col min="13572" max="13572" width="6.6640625" style="286" customWidth="1"/>
    <col min="13573" max="13573" width="10.33203125" style="286" customWidth="1"/>
    <col min="13574" max="13574" width="6.6640625" style="286" customWidth="1"/>
    <col min="13575" max="13575" width="10.33203125" style="286" customWidth="1"/>
    <col min="13576" max="13576" width="6.6640625" style="286" customWidth="1"/>
    <col min="13577" max="13577" width="10.33203125" style="286" customWidth="1"/>
    <col min="13578" max="13578" width="6.6640625" style="286" customWidth="1"/>
    <col min="13579" max="13579" width="10.33203125" style="286" customWidth="1"/>
    <col min="13580" max="13580" width="6.6640625" style="286" customWidth="1"/>
    <col min="13581" max="13581" width="10.33203125" style="286" customWidth="1"/>
    <col min="13582" max="13582" width="6.6640625" style="286" customWidth="1"/>
    <col min="13583" max="13583" width="10.33203125" style="286" customWidth="1"/>
    <col min="13584" max="13824" width="9.33203125" style="286"/>
    <col min="13825" max="13825" width="4.6640625" style="286" customWidth="1"/>
    <col min="13826" max="13826" width="8.83203125" style="286" customWidth="1"/>
    <col min="13827" max="13827" width="0.33203125" style="286" customWidth="1"/>
    <col min="13828" max="13828" width="6.6640625" style="286" customWidth="1"/>
    <col min="13829" max="13829" width="10.33203125" style="286" customWidth="1"/>
    <col min="13830" max="13830" width="6.6640625" style="286" customWidth="1"/>
    <col min="13831" max="13831" width="10.33203125" style="286" customWidth="1"/>
    <col min="13832" max="13832" width="6.6640625" style="286" customWidth="1"/>
    <col min="13833" max="13833" width="10.33203125" style="286" customWidth="1"/>
    <col min="13834" max="13834" width="6.6640625" style="286" customWidth="1"/>
    <col min="13835" max="13835" width="10.33203125" style="286" customWidth="1"/>
    <col min="13836" max="13836" width="6.6640625" style="286" customWidth="1"/>
    <col min="13837" max="13837" width="10.33203125" style="286" customWidth="1"/>
    <col min="13838" max="13838" width="6.6640625" style="286" customWidth="1"/>
    <col min="13839" max="13839" width="10.33203125" style="286" customWidth="1"/>
    <col min="13840" max="14080" width="9.33203125" style="286"/>
    <col min="14081" max="14081" width="4.6640625" style="286" customWidth="1"/>
    <col min="14082" max="14082" width="8.83203125" style="286" customWidth="1"/>
    <col min="14083" max="14083" width="0.33203125" style="286" customWidth="1"/>
    <col min="14084" max="14084" width="6.6640625" style="286" customWidth="1"/>
    <col min="14085" max="14085" width="10.33203125" style="286" customWidth="1"/>
    <col min="14086" max="14086" width="6.6640625" style="286" customWidth="1"/>
    <col min="14087" max="14087" width="10.33203125" style="286" customWidth="1"/>
    <col min="14088" max="14088" width="6.6640625" style="286" customWidth="1"/>
    <col min="14089" max="14089" width="10.33203125" style="286" customWidth="1"/>
    <col min="14090" max="14090" width="6.6640625" style="286" customWidth="1"/>
    <col min="14091" max="14091" width="10.33203125" style="286" customWidth="1"/>
    <col min="14092" max="14092" width="6.6640625" style="286" customWidth="1"/>
    <col min="14093" max="14093" width="10.33203125" style="286" customWidth="1"/>
    <col min="14094" max="14094" width="6.6640625" style="286" customWidth="1"/>
    <col min="14095" max="14095" width="10.33203125" style="286" customWidth="1"/>
    <col min="14096" max="14336" width="9.33203125" style="286"/>
    <col min="14337" max="14337" width="4.6640625" style="286" customWidth="1"/>
    <col min="14338" max="14338" width="8.83203125" style="286" customWidth="1"/>
    <col min="14339" max="14339" width="0.33203125" style="286" customWidth="1"/>
    <col min="14340" max="14340" width="6.6640625" style="286" customWidth="1"/>
    <col min="14341" max="14341" width="10.33203125" style="286" customWidth="1"/>
    <col min="14342" max="14342" width="6.6640625" style="286" customWidth="1"/>
    <col min="14343" max="14343" width="10.33203125" style="286" customWidth="1"/>
    <col min="14344" max="14344" width="6.6640625" style="286" customWidth="1"/>
    <col min="14345" max="14345" width="10.33203125" style="286" customWidth="1"/>
    <col min="14346" max="14346" width="6.6640625" style="286" customWidth="1"/>
    <col min="14347" max="14347" width="10.33203125" style="286" customWidth="1"/>
    <col min="14348" max="14348" width="6.6640625" style="286" customWidth="1"/>
    <col min="14349" max="14349" width="10.33203125" style="286" customWidth="1"/>
    <col min="14350" max="14350" width="6.6640625" style="286" customWidth="1"/>
    <col min="14351" max="14351" width="10.33203125" style="286" customWidth="1"/>
    <col min="14352" max="14592" width="9.33203125" style="286"/>
    <col min="14593" max="14593" width="4.6640625" style="286" customWidth="1"/>
    <col min="14594" max="14594" width="8.83203125" style="286" customWidth="1"/>
    <col min="14595" max="14595" width="0.33203125" style="286" customWidth="1"/>
    <col min="14596" max="14596" width="6.6640625" style="286" customWidth="1"/>
    <col min="14597" max="14597" width="10.33203125" style="286" customWidth="1"/>
    <col min="14598" max="14598" width="6.6640625" style="286" customWidth="1"/>
    <col min="14599" max="14599" width="10.33203125" style="286" customWidth="1"/>
    <col min="14600" max="14600" width="6.6640625" style="286" customWidth="1"/>
    <col min="14601" max="14601" width="10.33203125" style="286" customWidth="1"/>
    <col min="14602" max="14602" width="6.6640625" style="286" customWidth="1"/>
    <col min="14603" max="14603" width="10.33203125" style="286" customWidth="1"/>
    <col min="14604" max="14604" width="6.6640625" style="286" customWidth="1"/>
    <col min="14605" max="14605" width="10.33203125" style="286" customWidth="1"/>
    <col min="14606" max="14606" width="6.6640625" style="286" customWidth="1"/>
    <col min="14607" max="14607" width="10.33203125" style="286" customWidth="1"/>
    <col min="14608" max="14848" width="9.33203125" style="286"/>
    <col min="14849" max="14849" width="4.6640625" style="286" customWidth="1"/>
    <col min="14850" max="14850" width="8.83203125" style="286" customWidth="1"/>
    <col min="14851" max="14851" width="0.33203125" style="286" customWidth="1"/>
    <col min="14852" max="14852" width="6.6640625" style="286" customWidth="1"/>
    <col min="14853" max="14853" width="10.33203125" style="286" customWidth="1"/>
    <col min="14854" max="14854" width="6.6640625" style="286" customWidth="1"/>
    <col min="14855" max="14855" width="10.33203125" style="286" customWidth="1"/>
    <col min="14856" max="14856" width="6.6640625" style="286" customWidth="1"/>
    <col min="14857" max="14857" width="10.33203125" style="286" customWidth="1"/>
    <col min="14858" max="14858" width="6.6640625" style="286" customWidth="1"/>
    <col min="14859" max="14859" width="10.33203125" style="286" customWidth="1"/>
    <col min="14860" max="14860" width="6.6640625" style="286" customWidth="1"/>
    <col min="14861" max="14861" width="10.33203125" style="286" customWidth="1"/>
    <col min="14862" max="14862" width="6.6640625" style="286" customWidth="1"/>
    <col min="14863" max="14863" width="10.33203125" style="286" customWidth="1"/>
    <col min="14864" max="15104" width="9.33203125" style="286"/>
    <col min="15105" max="15105" width="4.6640625" style="286" customWidth="1"/>
    <col min="15106" max="15106" width="8.83203125" style="286" customWidth="1"/>
    <col min="15107" max="15107" width="0.33203125" style="286" customWidth="1"/>
    <col min="15108" max="15108" width="6.6640625" style="286" customWidth="1"/>
    <col min="15109" max="15109" width="10.33203125" style="286" customWidth="1"/>
    <col min="15110" max="15110" width="6.6640625" style="286" customWidth="1"/>
    <col min="15111" max="15111" width="10.33203125" style="286" customWidth="1"/>
    <col min="15112" max="15112" width="6.6640625" style="286" customWidth="1"/>
    <col min="15113" max="15113" width="10.33203125" style="286" customWidth="1"/>
    <col min="15114" max="15114" width="6.6640625" style="286" customWidth="1"/>
    <col min="15115" max="15115" width="10.33203125" style="286" customWidth="1"/>
    <col min="15116" max="15116" width="6.6640625" style="286" customWidth="1"/>
    <col min="15117" max="15117" width="10.33203125" style="286" customWidth="1"/>
    <col min="15118" max="15118" width="6.6640625" style="286" customWidth="1"/>
    <col min="15119" max="15119" width="10.33203125" style="286" customWidth="1"/>
    <col min="15120" max="15360" width="9.33203125" style="286"/>
    <col min="15361" max="15361" width="4.6640625" style="286" customWidth="1"/>
    <col min="15362" max="15362" width="8.83203125" style="286" customWidth="1"/>
    <col min="15363" max="15363" width="0.33203125" style="286" customWidth="1"/>
    <col min="15364" max="15364" width="6.6640625" style="286" customWidth="1"/>
    <col min="15365" max="15365" width="10.33203125" style="286" customWidth="1"/>
    <col min="15366" max="15366" width="6.6640625" style="286" customWidth="1"/>
    <col min="15367" max="15367" width="10.33203125" style="286" customWidth="1"/>
    <col min="15368" max="15368" width="6.6640625" style="286" customWidth="1"/>
    <col min="15369" max="15369" width="10.33203125" style="286" customWidth="1"/>
    <col min="15370" max="15370" width="6.6640625" style="286" customWidth="1"/>
    <col min="15371" max="15371" width="10.33203125" style="286" customWidth="1"/>
    <col min="15372" max="15372" width="6.6640625" style="286" customWidth="1"/>
    <col min="15373" max="15373" width="10.33203125" style="286" customWidth="1"/>
    <col min="15374" max="15374" width="6.6640625" style="286" customWidth="1"/>
    <col min="15375" max="15375" width="10.33203125" style="286" customWidth="1"/>
    <col min="15376" max="15616" width="9.33203125" style="286"/>
    <col min="15617" max="15617" width="4.6640625" style="286" customWidth="1"/>
    <col min="15618" max="15618" width="8.83203125" style="286" customWidth="1"/>
    <col min="15619" max="15619" width="0.33203125" style="286" customWidth="1"/>
    <col min="15620" max="15620" width="6.6640625" style="286" customWidth="1"/>
    <col min="15621" max="15621" width="10.33203125" style="286" customWidth="1"/>
    <col min="15622" max="15622" width="6.6640625" style="286" customWidth="1"/>
    <col min="15623" max="15623" width="10.33203125" style="286" customWidth="1"/>
    <col min="15624" max="15624" width="6.6640625" style="286" customWidth="1"/>
    <col min="15625" max="15625" width="10.33203125" style="286" customWidth="1"/>
    <col min="15626" max="15626" width="6.6640625" style="286" customWidth="1"/>
    <col min="15627" max="15627" width="10.33203125" style="286" customWidth="1"/>
    <col min="15628" max="15628" width="6.6640625" style="286" customWidth="1"/>
    <col min="15629" max="15629" width="10.33203125" style="286" customWidth="1"/>
    <col min="15630" max="15630" width="6.6640625" style="286" customWidth="1"/>
    <col min="15631" max="15631" width="10.33203125" style="286" customWidth="1"/>
    <col min="15632" max="15872" width="9.33203125" style="286"/>
    <col min="15873" max="15873" width="4.6640625" style="286" customWidth="1"/>
    <col min="15874" max="15874" width="8.83203125" style="286" customWidth="1"/>
    <col min="15875" max="15875" width="0.33203125" style="286" customWidth="1"/>
    <col min="15876" max="15876" width="6.6640625" style="286" customWidth="1"/>
    <col min="15877" max="15877" width="10.33203125" style="286" customWidth="1"/>
    <col min="15878" max="15878" width="6.6640625" style="286" customWidth="1"/>
    <col min="15879" max="15879" width="10.33203125" style="286" customWidth="1"/>
    <col min="15880" max="15880" width="6.6640625" style="286" customWidth="1"/>
    <col min="15881" max="15881" width="10.33203125" style="286" customWidth="1"/>
    <col min="15882" max="15882" width="6.6640625" style="286" customWidth="1"/>
    <col min="15883" max="15883" width="10.33203125" style="286" customWidth="1"/>
    <col min="15884" max="15884" width="6.6640625" style="286" customWidth="1"/>
    <col min="15885" max="15885" width="10.33203125" style="286" customWidth="1"/>
    <col min="15886" max="15886" width="6.6640625" style="286" customWidth="1"/>
    <col min="15887" max="15887" width="10.33203125" style="286" customWidth="1"/>
    <col min="15888" max="16128" width="9.33203125" style="286"/>
    <col min="16129" max="16129" width="4.6640625" style="286" customWidth="1"/>
    <col min="16130" max="16130" width="8.83203125" style="286" customWidth="1"/>
    <col min="16131" max="16131" width="0.33203125" style="286" customWidth="1"/>
    <col min="16132" max="16132" width="6.6640625" style="286" customWidth="1"/>
    <col min="16133" max="16133" width="10.33203125" style="286" customWidth="1"/>
    <col min="16134" max="16134" width="6.6640625" style="286" customWidth="1"/>
    <col min="16135" max="16135" width="10.33203125" style="286" customWidth="1"/>
    <col min="16136" max="16136" width="6.6640625" style="286" customWidth="1"/>
    <col min="16137" max="16137" width="10.33203125" style="286" customWidth="1"/>
    <col min="16138" max="16138" width="6.6640625" style="286" customWidth="1"/>
    <col min="16139" max="16139" width="10.33203125" style="286" customWidth="1"/>
    <col min="16140" max="16140" width="6.6640625" style="286" customWidth="1"/>
    <col min="16141" max="16141" width="10.33203125" style="286" customWidth="1"/>
    <col min="16142" max="16142" width="6.6640625" style="286" customWidth="1"/>
    <col min="16143" max="16143" width="10.33203125" style="286" customWidth="1"/>
    <col min="16144" max="16384" width="9.33203125" style="286"/>
  </cols>
  <sheetData>
    <row r="1" spans="1:15" ht="18" customHeight="1">
      <c r="A1" s="219" t="s">
        <v>1367</v>
      </c>
      <c r="B1" s="220"/>
      <c r="C1" s="223"/>
      <c r="D1" s="223"/>
      <c r="E1" s="223"/>
      <c r="F1" s="223"/>
      <c r="G1" s="223"/>
      <c r="H1" s="223"/>
      <c r="I1" s="223"/>
      <c r="J1" s="365"/>
      <c r="K1" s="365"/>
      <c r="L1" s="365"/>
      <c r="M1" s="221"/>
      <c r="N1" s="221"/>
      <c r="O1" s="221"/>
    </row>
    <row r="2" spans="1:15" ht="6" customHeight="1">
      <c r="A2" s="221"/>
      <c r="B2" s="221"/>
      <c r="C2" s="221"/>
      <c r="D2" s="221"/>
      <c r="E2" s="221"/>
      <c r="F2" s="221"/>
      <c r="G2" s="221"/>
      <c r="H2" s="221"/>
      <c r="I2" s="221"/>
      <c r="J2" s="221"/>
      <c r="K2" s="221"/>
      <c r="L2" s="221"/>
      <c r="M2" s="221"/>
      <c r="N2" s="221"/>
      <c r="O2" s="221"/>
    </row>
    <row r="3" spans="1:15" s="289" customFormat="1" ht="11.1" customHeight="1">
      <c r="A3" s="232" t="s">
        <v>654</v>
      </c>
      <c r="B3" s="223"/>
      <c r="C3" s="223"/>
      <c r="D3" s="223"/>
      <c r="E3" s="223"/>
      <c r="F3" s="223"/>
      <c r="G3" s="223"/>
      <c r="H3" s="223"/>
      <c r="I3" s="223"/>
      <c r="J3" s="223"/>
      <c r="K3" s="223"/>
      <c r="L3" s="223"/>
      <c r="M3" s="223"/>
      <c r="N3" s="223"/>
      <c r="O3" s="223"/>
    </row>
    <row r="4" spans="1:15" ht="6" customHeight="1">
      <c r="A4" s="221"/>
      <c r="B4" s="221"/>
      <c r="C4" s="221"/>
      <c r="D4" s="221"/>
      <c r="E4" s="221"/>
      <c r="F4" s="221"/>
      <c r="G4" s="221"/>
      <c r="H4" s="221"/>
      <c r="I4" s="221"/>
      <c r="J4" s="221"/>
      <c r="K4" s="221"/>
      <c r="L4" s="221"/>
      <c r="M4" s="221"/>
      <c r="N4" s="221"/>
      <c r="O4" s="221"/>
    </row>
    <row r="5" spans="1:15" s="282" customFormat="1" ht="14.1" customHeight="1" thickBot="1">
      <c r="A5" s="227" t="s">
        <v>655</v>
      </c>
      <c r="B5" s="227"/>
      <c r="C5" s="227"/>
      <c r="O5" s="291"/>
    </row>
    <row r="6" spans="1:15" s="282" customFormat="1" ht="15" customHeight="1">
      <c r="A6" s="954" t="s">
        <v>656</v>
      </c>
      <c r="B6" s="954"/>
      <c r="C6" s="955"/>
      <c r="D6" s="960" t="s">
        <v>657</v>
      </c>
      <c r="E6" s="961"/>
      <c r="F6" s="961"/>
      <c r="G6" s="962"/>
      <c r="H6" s="960" t="s">
        <v>658</v>
      </c>
      <c r="I6" s="961"/>
      <c r="J6" s="963"/>
      <c r="K6" s="964"/>
      <c r="L6" s="960" t="s">
        <v>387</v>
      </c>
      <c r="M6" s="961"/>
      <c r="N6" s="961"/>
      <c r="O6" s="961"/>
    </row>
    <row r="7" spans="1:15" s="282" customFormat="1" ht="15" customHeight="1">
      <c r="A7" s="956"/>
      <c r="B7" s="956"/>
      <c r="C7" s="957"/>
      <c r="D7" s="965" t="s">
        <v>659</v>
      </c>
      <c r="E7" s="966"/>
      <c r="F7" s="965" t="s">
        <v>660</v>
      </c>
      <c r="G7" s="966"/>
      <c r="H7" s="965" t="s">
        <v>659</v>
      </c>
      <c r="I7" s="966"/>
      <c r="J7" s="967" t="s">
        <v>660</v>
      </c>
      <c r="K7" s="966"/>
      <c r="L7" s="965" t="s">
        <v>659</v>
      </c>
      <c r="M7" s="966"/>
      <c r="N7" s="965" t="s">
        <v>660</v>
      </c>
      <c r="O7" s="967"/>
    </row>
    <row r="8" spans="1:15" s="282" customFormat="1" ht="15" customHeight="1">
      <c r="A8" s="958"/>
      <c r="B8" s="958"/>
      <c r="C8" s="959"/>
      <c r="D8" s="398" t="s">
        <v>661</v>
      </c>
      <c r="E8" s="399" t="s">
        <v>662</v>
      </c>
      <c r="F8" s="399" t="s">
        <v>661</v>
      </c>
      <c r="G8" s="399" t="s">
        <v>662</v>
      </c>
      <c r="H8" s="399" t="s">
        <v>661</v>
      </c>
      <c r="I8" s="399" t="s">
        <v>662</v>
      </c>
      <c r="J8" s="399" t="s">
        <v>661</v>
      </c>
      <c r="K8" s="399" t="s">
        <v>662</v>
      </c>
      <c r="L8" s="399" t="s">
        <v>661</v>
      </c>
      <c r="M8" s="399" t="s">
        <v>662</v>
      </c>
      <c r="N8" s="399" t="s">
        <v>661</v>
      </c>
      <c r="O8" s="400" t="s">
        <v>662</v>
      </c>
    </row>
    <row r="9" spans="1:15" s="282" customFormat="1" ht="3.75" customHeight="1">
      <c r="A9" s="401"/>
      <c r="B9" s="401"/>
      <c r="C9" s="401"/>
      <c r="D9" s="402"/>
      <c r="E9" s="401"/>
      <c r="F9" s="401"/>
      <c r="G9" s="401"/>
      <c r="H9" s="401"/>
      <c r="I9" s="401"/>
      <c r="J9" s="401"/>
      <c r="K9" s="401"/>
      <c r="L9" s="401"/>
      <c r="M9" s="401"/>
      <c r="N9" s="401"/>
      <c r="O9" s="401"/>
    </row>
    <row r="10" spans="1:15" s="406" customFormat="1" ht="17.25" customHeight="1">
      <c r="A10" s="968" t="s">
        <v>663</v>
      </c>
      <c r="B10" s="968"/>
      <c r="C10" s="281"/>
      <c r="D10" s="403">
        <v>58</v>
      </c>
      <c r="E10" s="404">
        <v>56569</v>
      </c>
      <c r="F10" s="405">
        <v>0</v>
      </c>
      <c r="G10" s="405">
        <v>0</v>
      </c>
      <c r="H10" s="404">
        <v>52</v>
      </c>
      <c r="I10" s="404">
        <v>50634</v>
      </c>
      <c r="J10" s="405">
        <v>0</v>
      </c>
      <c r="K10" s="405">
        <v>0</v>
      </c>
      <c r="L10" s="404">
        <v>6</v>
      </c>
      <c r="M10" s="404">
        <v>5935</v>
      </c>
      <c r="N10" s="405">
        <v>0</v>
      </c>
      <c r="O10" s="405">
        <v>0</v>
      </c>
    </row>
    <row r="11" spans="1:15" s="406" customFormat="1" ht="17.25" customHeight="1">
      <c r="A11" s="968" t="s">
        <v>664</v>
      </c>
      <c r="B11" s="968"/>
      <c r="C11" s="281"/>
      <c r="D11" s="403">
        <v>59</v>
      </c>
      <c r="E11" s="404">
        <v>56108</v>
      </c>
      <c r="F11" s="405">
        <v>0</v>
      </c>
      <c r="G11" s="405">
        <v>0</v>
      </c>
      <c r="H11" s="404">
        <v>55</v>
      </c>
      <c r="I11" s="404">
        <v>41447</v>
      </c>
      <c r="J11" s="405">
        <v>0</v>
      </c>
      <c r="K11" s="405">
        <v>0</v>
      </c>
      <c r="L11" s="404">
        <v>4</v>
      </c>
      <c r="M11" s="404">
        <v>14661</v>
      </c>
      <c r="N11" s="405">
        <v>0</v>
      </c>
      <c r="O11" s="405">
        <v>0</v>
      </c>
    </row>
    <row r="12" spans="1:15" s="227" customFormat="1" ht="17.25" customHeight="1">
      <c r="A12" s="968" t="s">
        <v>665</v>
      </c>
      <c r="B12" s="968"/>
      <c r="C12" s="281"/>
      <c r="D12" s="403">
        <v>49</v>
      </c>
      <c r="E12" s="404">
        <v>41945</v>
      </c>
      <c r="F12" s="405">
        <v>0</v>
      </c>
      <c r="G12" s="405">
        <v>0</v>
      </c>
      <c r="H12" s="404">
        <v>40</v>
      </c>
      <c r="I12" s="404">
        <v>29994</v>
      </c>
      <c r="J12" s="405">
        <v>0</v>
      </c>
      <c r="K12" s="405">
        <v>0</v>
      </c>
      <c r="L12" s="404">
        <v>9</v>
      </c>
      <c r="M12" s="404">
        <v>11951</v>
      </c>
      <c r="N12" s="405">
        <v>0</v>
      </c>
      <c r="O12" s="405">
        <v>0</v>
      </c>
    </row>
    <row r="13" spans="1:15" s="227" customFormat="1" ht="17.25" customHeight="1">
      <c r="A13" s="968" t="s">
        <v>666</v>
      </c>
      <c r="B13" s="968"/>
      <c r="C13" s="281"/>
      <c r="D13" s="407">
        <v>34</v>
      </c>
      <c r="E13" s="408">
        <v>44204</v>
      </c>
      <c r="F13" s="409" t="s">
        <v>427</v>
      </c>
      <c r="G13" s="409" t="s">
        <v>427</v>
      </c>
      <c r="H13" s="408">
        <v>25</v>
      </c>
      <c r="I13" s="408">
        <v>24341</v>
      </c>
      <c r="J13" s="409" t="s">
        <v>427</v>
      </c>
      <c r="K13" s="409" t="s">
        <v>427</v>
      </c>
      <c r="L13" s="408">
        <v>9</v>
      </c>
      <c r="M13" s="408">
        <v>19863</v>
      </c>
      <c r="N13" s="409" t="s">
        <v>427</v>
      </c>
      <c r="O13" s="409" t="s">
        <v>427</v>
      </c>
    </row>
    <row r="14" spans="1:15" s="406" customFormat="1" ht="17.25" customHeight="1">
      <c r="A14" s="969" t="s">
        <v>667</v>
      </c>
      <c r="B14" s="969"/>
      <c r="C14" s="410"/>
      <c r="D14" s="411">
        <v>64</v>
      </c>
      <c r="E14" s="412">
        <v>77457</v>
      </c>
      <c r="F14" s="413" t="s">
        <v>427</v>
      </c>
      <c r="G14" s="413" t="s">
        <v>427</v>
      </c>
      <c r="H14" s="412">
        <v>53</v>
      </c>
      <c r="I14" s="412">
        <v>53537</v>
      </c>
      <c r="J14" s="413" t="s">
        <v>427</v>
      </c>
      <c r="K14" s="413" t="s">
        <v>427</v>
      </c>
      <c r="L14" s="412">
        <v>11</v>
      </c>
      <c r="M14" s="412">
        <v>23920</v>
      </c>
      <c r="N14" s="413" t="s">
        <v>427</v>
      </c>
      <c r="O14" s="413" t="s">
        <v>427</v>
      </c>
    </row>
    <row r="15" spans="1:15" s="282" customFormat="1" ht="1.5" customHeight="1" thickBot="1">
      <c r="A15" s="414"/>
      <c r="B15" s="415"/>
      <c r="C15" s="416"/>
      <c r="D15" s="417"/>
      <c r="E15" s="418"/>
      <c r="F15" s="419">
        <v>10</v>
      </c>
      <c r="G15" s="418">
        <v>11266</v>
      </c>
      <c r="H15" s="419"/>
      <c r="I15" s="418"/>
      <c r="J15" s="419"/>
      <c r="K15" s="418"/>
      <c r="L15" s="419"/>
      <c r="M15" s="418"/>
      <c r="N15" s="419"/>
      <c r="O15" s="419"/>
    </row>
    <row r="16" spans="1:15" s="282" customFormat="1" ht="15" customHeight="1">
      <c r="A16" s="227" t="s">
        <v>668</v>
      </c>
      <c r="B16" s="227"/>
      <c r="C16" s="227"/>
    </row>
  </sheetData>
  <mergeCells count="15">
    <mergeCell ref="A10:B10"/>
    <mergeCell ref="A11:B11"/>
    <mergeCell ref="A12:B12"/>
    <mergeCell ref="A13:B13"/>
    <mergeCell ref="A14:B14"/>
    <mergeCell ref="A6:C8"/>
    <mergeCell ref="D6:G6"/>
    <mergeCell ref="H6:K6"/>
    <mergeCell ref="L6:O6"/>
    <mergeCell ref="D7:E7"/>
    <mergeCell ref="F7:G7"/>
    <mergeCell ref="H7:I7"/>
    <mergeCell ref="J7:K7"/>
    <mergeCell ref="L7:M7"/>
    <mergeCell ref="N7:O7"/>
  </mergeCells>
  <phoneticPr fontId="4"/>
  <conditionalFormatting sqref="D14:O14">
    <cfRule type="containsBlanks" dxfId="35" priority="2" stopIfTrue="1">
      <formula>LEN(TRIM(D14))=0</formula>
    </cfRule>
  </conditionalFormatting>
  <conditionalFormatting sqref="D13:O13">
    <cfRule type="containsBlanks" dxfId="34" priority="1" stopIfTrue="1">
      <formula>LEN(TRIM(D13))=0</formula>
    </cfRule>
  </conditionalFormatting>
  <printOptions horizontalCentered="1"/>
  <pageMargins left="0.39370078740157483" right="0.39370078740157483" top="0.70866141732283472" bottom="0.51181102362204722" header="0.35433070866141736" footer="0.43307086614173229"/>
  <pageSetup paperSize="9" scale="99"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zoomScaleNormal="100" zoomScaleSheetLayoutView="100" workbookViewId="0"/>
  </sheetViews>
  <sheetFormatPr defaultRowHeight="13.5"/>
  <cols>
    <col min="1" max="1" width="3.6640625" style="221" customWidth="1"/>
    <col min="2" max="2" width="10" style="223" customWidth="1"/>
    <col min="3" max="3" width="6.6640625" style="221" customWidth="1"/>
    <col min="4" max="4" width="10.83203125" style="221" customWidth="1"/>
    <col min="5" max="5" width="6.6640625" style="221" customWidth="1"/>
    <col min="6" max="6" width="10.83203125" style="221" customWidth="1"/>
    <col min="7" max="7" width="6.6640625" style="221" customWidth="1"/>
    <col min="8" max="8" width="10.83203125" style="221" customWidth="1"/>
    <col min="9" max="9" width="6.6640625" style="221" customWidth="1"/>
    <col min="10" max="10" width="10.83203125" style="221" customWidth="1"/>
    <col min="11" max="11" width="5.5" style="221" customWidth="1"/>
    <col min="12" max="12" width="10.83203125" style="221" customWidth="1"/>
    <col min="13" max="13" width="5.5" style="221" customWidth="1"/>
    <col min="14" max="14" width="10.83203125" style="221" customWidth="1"/>
    <col min="15" max="256" width="9.33203125" style="221"/>
    <col min="257" max="257" width="3.6640625" style="221" customWidth="1"/>
    <col min="258" max="258" width="10" style="221" customWidth="1"/>
    <col min="259" max="259" width="6.6640625" style="221" customWidth="1"/>
    <col min="260" max="260" width="10.83203125" style="221" customWidth="1"/>
    <col min="261" max="261" width="6.6640625" style="221" customWidth="1"/>
    <col min="262" max="262" width="10.83203125" style="221" customWidth="1"/>
    <col min="263" max="263" width="6.6640625" style="221" customWidth="1"/>
    <col min="264" max="264" width="10.83203125" style="221" customWidth="1"/>
    <col min="265" max="265" width="6.6640625" style="221" customWidth="1"/>
    <col min="266" max="266" width="10.83203125" style="221" customWidth="1"/>
    <col min="267" max="267" width="5.5" style="221" customWidth="1"/>
    <col min="268" max="268" width="10.83203125" style="221" customWidth="1"/>
    <col min="269" max="269" width="5.5" style="221" customWidth="1"/>
    <col min="270" max="270" width="10.83203125" style="221" customWidth="1"/>
    <col min="271" max="512" width="9.33203125" style="221"/>
    <col min="513" max="513" width="3.6640625" style="221" customWidth="1"/>
    <col min="514" max="514" width="10" style="221" customWidth="1"/>
    <col min="515" max="515" width="6.6640625" style="221" customWidth="1"/>
    <col min="516" max="516" width="10.83203125" style="221" customWidth="1"/>
    <col min="517" max="517" width="6.6640625" style="221" customWidth="1"/>
    <col min="518" max="518" width="10.83203125" style="221" customWidth="1"/>
    <col min="519" max="519" width="6.6640625" style="221" customWidth="1"/>
    <col min="520" max="520" width="10.83203125" style="221" customWidth="1"/>
    <col min="521" max="521" width="6.6640625" style="221" customWidth="1"/>
    <col min="522" max="522" width="10.83203125" style="221" customWidth="1"/>
    <col min="523" max="523" width="5.5" style="221" customWidth="1"/>
    <col min="524" max="524" width="10.83203125" style="221" customWidth="1"/>
    <col min="525" max="525" width="5.5" style="221" customWidth="1"/>
    <col min="526" max="526" width="10.83203125" style="221" customWidth="1"/>
    <col min="527" max="768" width="9.33203125" style="221"/>
    <col min="769" max="769" width="3.6640625" style="221" customWidth="1"/>
    <col min="770" max="770" width="10" style="221" customWidth="1"/>
    <col min="771" max="771" width="6.6640625" style="221" customWidth="1"/>
    <col min="772" max="772" width="10.83203125" style="221" customWidth="1"/>
    <col min="773" max="773" width="6.6640625" style="221" customWidth="1"/>
    <col min="774" max="774" width="10.83203125" style="221" customWidth="1"/>
    <col min="775" max="775" width="6.6640625" style="221" customWidth="1"/>
    <col min="776" max="776" width="10.83203125" style="221" customWidth="1"/>
    <col min="777" max="777" width="6.6640625" style="221" customWidth="1"/>
    <col min="778" max="778" width="10.83203125" style="221" customWidth="1"/>
    <col min="779" max="779" width="5.5" style="221" customWidth="1"/>
    <col min="780" max="780" width="10.83203125" style="221" customWidth="1"/>
    <col min="781" max="781" width="5.5" style="221" customWidth="1"/>
    <col min="782" max="782" width="10.83203125" style="221" customWidth="1"/>
    <col min="783" max="1024" width="9.33203125" style="221"/>
    <col min="1025" max="1025" width="3.6640625" style="221" customWidth="1"/>
    <col min="1026" max="1026" width="10" style="221" customWidth="1"/>
    <col min="1027" max="1027" width="6.6640625" style="221" customWidth="1"/>
    <col min="1028" max="1028" width="10.83203125" style="221" customWidth="1"/>
    <col min="1029" max="1029" width="6.6640625" style="221" customWidth="1"/>
    <col min="1030" max="1030" width="10.83203125" style="221" customWidth="1"/>
    <col min="1031" max="1031" width="6.6640625" style="221" customWidth="1"/>
    <col min="1032" max="1032" width="10.83203125" style="221" customWidth="1"/>
    <col min="1033" max="1033" width="6.6640625" style="221" customWidth="1"/>
    <col min="1034" max="1034" width="10.83203125" style="221" customWidth="1"/>
    <col min="1035" max="1035" width="5.5" style="221" customWidth="1"/>
    <col min="1036" max="1036" width="10.83203125" style="221" customWidth="1"/>
    <col min="1037" max="1037" width="5.5" style="221" customWidth="1"/>
    <col min="1038" max="1038" width="10.83203125" style="221" customWidth="1"/>
    <col min="1039" max="1280" width="9.33203125" style="221"/>
    <col min="1281" max="1281" width="3.6640625" style="221" customWidth="1"/>
    <col min="1282" max="1282" width="10" style="221" customWidth="1"/>
    <col min="1283" max="1283" width="6.6640625" style="221" customWidth="1"/>
    <col min="1284" max="1284" width="10.83203125" style="221" customWidth="1"/>
    <col min="1285" max="1285" width="6.6640625" style="221" customWidth="1"/>
    <col min="1286" max="1286" width="10.83203125" style="221" customWidth="1"/>
    <col min="1287" max="1287" width="6.6640625" style="221" customWidth="1"/>
    <col min="1288" max="1288" width="10.83203125" style="221" customWidth="1"/>
    <col min="1289" max="1289" width="6.6640625" style="221" customWidth="1"/>
    <col min="1290" max="1290" width="10.83203125" style="221" customWidth="1"/>
    <col min="1291" max="1291" width="5.5" style="221" customWidth="1"/>
    <col min="1292" max="1292" width="10.83203125" style="221" customWidth="1"/>
    <col min="1293" max="1293" width="5.5" style="221" customWidth="1"/>
    <col min="1294" max="1294" width="10.83203125" style="221" customWidth="1"/>
    <col min="1295" max="1536" width="9.33203125" style="221"/>
    <col min="1537" max="1537" width="3.6640625" style="221" customWidth="1"/>
    <col min="1538" max="1538" width="10" style="221" customWidth="1"/>
    <col min="1539" max="1539" width="6.6640625" style="221" customWidth="1"/>
    <col min="1540" max="1540" width="10.83203125" style="221" customWidth="1"/>
    <col min="1541" max="1541" width="6.6640625" style="221" customWidth="1"/>
    <col min="1542" max="1542" width="10.83203125" style="221" customWidth="1"/>
    <col min="1543" max="1543" width="6.6640625" style="221" customWidth="1"/>
    <col min="1544" max="1544" width="10.83203125" style="221" customWidth="1"/>
    <col min="1545" max="1545" width="6.6640625" style="221" customWidth="1"/>
    <col min="1546" max="1546" width="10.83203125" style="221" customWidth="1"/>
    <col min="1547" max="1547" width="5.5" style="221" customWidth="1"/>
    <col min="1548" max="1548" width="10.83203125" style="221" customWidth="1"/>
    <col min="1549" max="1549" width="5.5" style="221" customWidth="1"/>
    <col min="1550" max="1550" width="10.83203125" style="221" customWidth="1"/>
    <col min="1551" max="1792" width="9.33203125" style="221"/>
    <col min="1793" max="1793" width="3.6640625" style="221" customWidth="1"/>
    <col min="1794" max="1794" width="10" style="221" customWidth="1"/>
    <col min="1795" max="1795" width="6.6640625" style="221" customWidth="1"/>
    <col min="1796" max="1796" width="10.83203125" style="221" customWidth="1"/>
    <col min="1797" max="1797" width="6.6640625" style="221" customWidth="1"/>
    <col min="1798" max="1798" width="10.83203125" style="221" customWidth="1"/>
    <col min="1799" max="1799" width="6.6640625" style="221" customWidth="1"/>
    <col min="1800" max="1800" width="10.83203125" style="221" customWidth="1"/>
    <col min="1801" max="1801" width="6.6640625" style="221" customWidth="1"/>
    <col min="1802" max="1802" width="10.83203125" style="221" customWidth="1"/>
    <col min="1803" max="1803" width="5.5" style="221" customWidth="1"/>
    <col min="1804" max="1804" width="10.83203125" style="221" customWidth="1"/>
    <col min="1805" max="1805" width="5.5" style="221" customWidth="1"/>
    <col min="1806" max="1806" width="10.83203125" style="221" customWidth="1"/>
    <col min="1807" max="2048" width="9.33203125" style="221"/>
    <col min="2049" max="2049" width="3.6640625" style="221" customWidth="1"/>
    <col min="2050" max="2050" width="10" style="221" customWidth="1"/>
    <col min="2051" max="2051" width="6.6640625" style="221" customWidth="1"/>
    <col min="2052" max="2052" width="10.83203125" style="221" customWidth="1"/>
    <col min="2053" max="2053" width="6.6640625" style="221" customWidth="1"/>
    <col min="2054" max="2054" width="10.83203125" style="221" customWidth="1"/>
    <col min="2055" max="2055" width="6.6640625" style="221" customWidth="1"/>
    <col min="2056" max="2056" width="10.83203125" style="221" customWidth="1"/>
    <col min="2057" max="2057" width="6.6640625" style="221" customWidth="1"/>
    <col min="2058" max="2058" width="10.83203125" style="221" customWidth="1"/>
    <col min="2059" max="2059" width="5.5" style="221" customWidth="1"/>
    <col min="2060" max="2060" width="10.83203125" style="221" customWidth="1"/>
    <col min="2061" max="2061" width="5.5" style="221" customWidth="1"/>
    <col min="2062" max="2062" width="10.83203125" style="221" customWidth="1"/>
    <col min="2063" max="2304" width="9.33203125" style="221"/>
    <col min="2305" max="2305" width="3.6640625" style="221" customWidth="1"/>
    <col min="2306" max="2306" width="10" style="221" customWidth="1"/>
    <col min="2307" max="2307" width="6.6640625" style="221" customWidth="1"/>
    <col min="2308" max="2308" width="10.83203125" style="221" customWidth="1"/>
    <col min="2309" max="2309" width="6.6640625" style="221" customWidth="1"/>
    <col min="2310" max="2310" width="10.83203125" style="221" customWidth="1"/>
    <col min="2311" max="2311" width="6.6640625" style="221" customWidth="1"/>
    <col min="2312" max="2312" width="10.83203125" style="221" customWidth="1"/>
    <col min="2313" max="2313" width="6.6640625" style="221" customWidth="1"/>
    <col min="2314" max="2314" width="10.83203125" style="221" customWidth="1"/>
    <col min="2315" max="2315" width="5.5" style="221" customWidth="1"/>
    <col min="2316" max="2316" width="10.83203125" style="221" customWidth="1"/>
    <col min="2317" max="2317" width="5.5" style="221" customWidth="1"/>
    <col min="2318" max="2318" width="10.83203125" style="221" customWidth="1"/>
    <col min="2319" max="2560" width="9.33203125" style="221"/>
    <col min="2561" max="2561" width="3.6640625" style="221" customWidth="1"/>
    <col min="2562" max="2562" width="10" style="221" customWidth="1"/>
    <col min="2563" max="2563" width="6.6640625" style="221" customWidth="1"/>
    <col min="2564" max="2564" width="10.83203125" style="221" customWidth="1"/>
    <col min="2565" max="2565" width="6.6640625" style="221" customWidth="1"/>
    <col min="2566" max="2566" width="10.83203125" style="221" customWidth="1"/>
    <col min="2567" max="2567" width="6.6640625" style="221" customWidth="1"/>
    <col min="2568" max="2568" width="10.83203125" style="221" customWidth="1"/>
    <col min="2569" max="2569" width="6.6640625" style="221" customWidth="1"/>
    <col min="2570" max="2570" width="10.83203125" style="221" customWidth="1"/>
    <col min="2571" max="2571" width="5.5" style="221" customWidth="1"/>
    <col min="2572" max="2572" width="10.83203125" style="221" customWidth="1"/>
    <col min="2573" max="2573" width="5.5" style="221" customWidth="1"/>
    <col min="2574" max="2574" width="10.83203125" style="221" customWidth="1"/>
    <col min="2575" max="2816" width="9.33203125" style="221"/>
    <col min="2817" max="2817" width="3.6640625" style="221" customWidth="1"/>
    <col min="2818" max="2818" width="10" style="221" customWidth="1"/>
    <col min="2819" max="2819" width="6.6640625" style="221" customWidth="1"/>
    <col min="2820" max="2820" width="10.83203125" style="221" customWidth="1"/>
    <col min="2821" max="2821" width="6.6640625" style="221" customWidth="1"/>
    <col min="2822" max="2822" width="10.83203125" style="221" customWidth="1"/>
    <col min="2823" max="2823" width="6.6640625" style="221" customWidth="1"/>
    <col min="2824" max="2824" width="10.83203125" style="221" customWidth="1"/>
    <col min="2825" max="2825" width="6.6640625" style="221" customWidth="1"/>
    <col min="2826" max="2826" width="10.83203125" style="221" customWidth="1"/>
    <col min="2827" max="2827" width="5.5" style="221" customWidth="1"/>
    <col min="2828" max="2828" width="10.83203125" style="221" customWidth="1"/>
    <col min="2829" max="2829" width="5.5" style="221" customWidth="1"/>
    <col min="2830" max="2830" width="10.83203125" style="221" customWidth="1"/>
    <col min="2831" max="3072" width="9.33203125" style="221"/>
    <col min="3073" max="3073" width="3.6640625" style="221" customWidth="1"/>
    <col min="3074" max="3074" width="10" style="221" customWidth="1"/>
    <col min="3075" max="3075" width="6.6640625" style="221" customWidth="1"/>
    <col min="3076" max="3076" width="10.83203125" style="221" customWidth="1"/>
    <col min="3077" max="3077" width="6.6640625" style="221" customWidth="1"/>
    <col min="3078" max="3078" width="10.83203125" style="221" customWidth="1"/>
    <col min="3079" max="3079" width="6.6640625" style="221" customWidth="1"/>
    <col min="3080" max="3080" width="10.83203125" style="221" customWidth="1"/>
    <col min="3081" max="3081" width="6.6640625" style="221" customWidth="1"/>
    <col min="3082" max="3082" width="10.83203125" style="221" customWidth="1"/>
    <col min="3083" max="3083" width="5.5" style="221" customWidth="1"/>
    <col min="3084" max="3084" width="10.83203125" style="221" customWidth="1"/>
    <col min="3085" max="3085" width="5.5" style="221" customWidth="1"/>
    <col min="3086" max="3086" width="10.83203125" style="221" customWidth="1"/>
    <col min="3087" max="3328" width="9.33203125" style="221"/>
    <col min="3329" max="3329" width="3.6640625" style="221" customWidth="1"/>
    <col min="3330" max="3330" width="10" style="221" customWidth="1"/>
    <col min="3331" max="3331" width="6.6640625" style="221" customWidth="1"/>
    <col min="3332" max="3332" width="10.83203125" style="221" customWidth="1"/>
    <col min="3333" max="3333" width="6.6640625" style="221" customWidth="1"/>
    <col min="3334" max="3334" width="10.83203125" style="221" customWidth="1"/>
    <col min="3335" max="3335" width="6.6640625" style="221" customWidth="1"/>
    <col min="3336" max="3336" width="10.83203125" style="221" customWidth="1"/>
    <col min="3337" max="3337" width="6.6640625" style="221" customWidth="1"/>
    <col min="3338" max="3338" width="10.83203125" style="221" customWidth="1"/>
    <col min="3339" max="3339" width="5.5" style="221" customWidth="1"/>
    <col min="3340" max="3340" width="10.83203125" style="221" customWidth="1"/>
    <col min="3341" max="3341" width="5.5" style="221" customWidth="1"/>
    <col min="3342" max="3342" width="10.83203125" style="221" customWidth="1"/>
    <col min="3343" max="3584" width="9.33203125" style="221"/>
    <col min="3585" max="3585" width="3.6640625" style="221" customWidth="1"/>
    <col min="3586" max="3586" width="10" style="221" customWidth="1"/>
    <col min="3587" max="3587" width="6.6640625" style="221" customWidth="1"/>
    <col min="3588" max="3588" width="10.83203125" style="221" customWidth="1"/>
    <col min="3589" max="3589" width="6.6640625" style="221" customWidth="1"/>
    <col min="3590" max="3590" width="10.83203125" style="221" customWidth="1"/>
    <col min="3591" max="3591" width="6.6640625" style="221" customWidth="1"/>
    <col min="3592" max="3592" width="10.83203125" style="221" customWidth="1"/>
    <col min="3593" max="3593" width="6.6640625" style="221" customWidth="1"/>
    <col min="3594" max="3594" width="10.83203125" style="221" customWidth="1"/>
    <col min="3595" max="3595" width="5.5" style="221" customWidth="1"/>
    <col min="3596" max="3596" width="10.83203125" style="221" customWidth="1"/>
    <col min="3597" max="3597" width="5.5" style="221" customWidth="1"/>
    <col min="3598" max="3598" width="10.83203125" style="221" customWidth="1"/>
    <col min="3599" max="3840" width="9.33203125" style="221"/>
    <col min="3841" max="3841" width="3.6640625" style="221" customWidth="1"/>
    <col min="3842" max="3842" width="10" style="221" customWidth="1"/>
    <col min="3843" max="3843" width="6.6640625" style="221" customWidth="1"/>
    <col min="3844" max="3844" width="10.83203125" style="221" customWidth="1"/>
    <col min="3845" max="3845" width="6.6640625" style="221" customWidth="1"/>
    <col min="3846" max="3846" width="10.83203125" style="221" customWidth="1"/>
    <col min="3847" max="3847" width="6.6640625" style="221" customWidth="1"/>
    <col min="3848" max="3848" width="10.83203125" style="221" customWidth="1"/>
    <col min="3849" max="3849" width="6.6640625" style="221" customWidth="1"/>
    <col min="3850" max="3850" width="10.83203125" style="221" customWidth="1"/>
    <col min="3851" max="3851" width="5.5" style="221" customWidth="1"/>
    <col min="3852" max="3852" width="10.83203125" style="221" customWidth="1"/>
    <col min="3853" max="3853" width="5.5" style="221" customWidth="1"/>
    <col min="3854" max="3854" width="10.83203125" style="221" customWidth="1"/>
    <col min="3855" max="4096" width="9.33203125" style="221"/>
    <col min="4097" max="4097" width="3.6640625" style="221" customWidth="1"/>
    <col min="4098" max="4098" width="10" style="221" customWidth="1"/>
    <col min="4099" max="4099" width="6.6640625" style="221" customWidth="1"/>
    <col min="4100" max="4100" width="10.83203125" style="221" customWidth="1"/>
    <col min="4101" max="4101" width="6.6640625" style="221" customWidth="1"/>
    <col min="4102" max="4102" width="10.83203125" style="221" customWidth="1"/>
    <col min="4103" max="4103" width="6.6640625" style="221" customWidth="1"/>
    <col min="4104" max="4104" width="10.83203125" style="221" customWidth="1"/>
    <col min="4105" max="4105" width="6.6640625" style="221" customWidth="1"/>
    <col min="4106" max="4106" width="10.83203125" style="221" customWidth="1"/>
    <col min="4107" max="4107" width="5.5" style="221" customWidth="1"/>
    <col min="4108" max="4108" width="10.83203125" style="221" customWidth="1"/>
    <col min="4109" max="4109" width="5.5" style="221" customWidth="1"/>
    <col min="4110" max="4110" width="10.83203125" style="221" customWidth="1"/>
    <col min="4111" max="4352" width="9.33203125" style="221"/>
    <col min="4353" max="4353" width="3.6640625" style="221" customWidth="1"/>
    <col min="4354" max="4354" width="10" style="221" customWidth="1"/>
    <col min="4355" max="4355" width="6.6640625" style="221" customWidth="1"/>
    <col min="4356" max="4356" width="10.83203125" style="221" customWidth="1"/>
    <col min="4357" max="4357" width="6.6640625" style="221" customWidth="1"/>
    <col min="4358" max="4358" width="10.83203125" style="221" customWidth="1"/>
    <col min="4359" max="4359" width="6.6640625" style="221" customWidth="1"/>
    <col min="4360" max="4360" width="10.83203125" style="221" customWidth="1"/>
    <col min="4361" max="4361" width="6.6640625" style="221" customWidth="1"/>
    <col min="4362" max="4362" width="10.83203125" style="221" customWidth="1"/>
    <col min="4363" max="4363" width="5.5" style="221" customWidth="1"/>
    <col min="4364" max="4364" width="10.83203125" style="221" customWidth="1"/>
    <col min="4365" max="4365" width="5.5" style="221" customWidth="1"/>
    <col min="4366" max="4366" width="10.83203125" style="221" customWidth="1"/>
    <col min="4367" max="4608" width="9.33203125" style="221"/>
    <col min="4609" max="4609" width="3.6640625" style="221" customWidth="1"/>
    <col min="4610" max="4610" width="10" style="221" customWidth="1"/>
    <col min="4611" max="4611" width="6.6640625" style="221" customWidth="1"/>
    <col min="4612" max="4612" width="10.83203125" style="221" customWidth="1"/>
    <col min="4613" max="4613" width="6.6640625" style="221" customWidth="1"/>
    <col min="4614" max="4614" width="10.83203125" style="221" customWidth="1"/>
    <col min="4615" max="4615" width="6.6640625" style="221" customWidth="1"/>
    <col min="4616" max="4616" width="10.83203125" style="221" customWidth="1"/>
    <col min="4617" max="4617" width="6.6640625" style="221" customWidth="1"/>
    <col min="4618" max="4618" width="10.83203125" style="221" customWidth="1"/>
    <col min="4619" max="4619" width="5.5" style="221" customWidth="1"/>
    <col min="4620" max="4620" width="10.83203125" style="221" customWidth="1"/>
    <col min="4621" max="4621" width="5.5" style="221" customWidth="1"/>
    <col min="4622" max="4622" width="10.83203125" style="221" customWidth="1"/>
    <col min="4623" max="4864" width="9.33203125" style="221"/>
    <col min="4865" max="4865" width="3.6640625" style="221" customWidth="1"/>
    <col min="4866" max="4866" width="10" style="221" customWidth="1"/>
    <col min="4867" max="4867" width="6.6640625" style="221" customWidth="1"/>
    <col min="4868" max="4868" width="10.83203125" style="221" customWidth="1"/>
    <col min="4869" max="4869" width="6.6640625" style="221" customWidth="1"/>
    <col min="4870" max="4870" width="10.83203125" style="221" customWidth="1"/>
    <col min="4871" max="4871" width="6.6640625" style="221" customWidth="1"/>
    <col min="4872" max="4872" width="10.83203125" style="221" customWidth="1"/>
    <col min="4873" max="4873" width="6.6640625" style="221" customWidth="1"/>
    <col min="4874" max="4874" width="10.83203125" style="221" customWidth="1"/>
    <col min="4875" max="4875" width="5.5" style="221" customWidth="1"/>
    <col min="4876" max="4876" width="10.83203125" style="221" customWidth="1"/>
    <col min="4877" max="4877" width="5.5" style="221" customWidth="1"/>
    <col min="4878" max="4878" width="10.83203125" style="221" customWidth="1"/>
    <col min="4879" max="5120" width="9.33203125" style="221"/>
    <col min="5121" max="5121" width="3.6640625" style="221" customWidth="1"/>
    <col min="5122" max="5122" width="10" style="221" customWidth="1"/>
    <col min="5123" max="5123" width="6.6640625" style="221" customWidth="1"/>
    <col min="5124" max="5124" width="10.83203125" style="221" customWidth="1"/>
    <col min="5125" max="5125" width="6.6640625" style="221" customWidth="1"/>
    <col min="5126" max="5126" width="10.83203125" style="221" customWidth="1"/>
    <col min="5127" max="5127" width="6.6640625" style="221" customWidth="1"/>
    <col min="5128" max="5128" width="10.83203125" style="221" customWidth="1"/>
    <col min="5129" max="5129" width="6.6640625" style="221" customWidth="1"/>
    <col min="5130" max="5130" width="10.83203125" style="221" customWidth="1"/>
    <col min="5131" max="5131" width="5.5" style="221" customWidth="1"/>
    <col min="5132" max="5132" width="10.83203125" style="221" customWidth="1"/>
    <col min="5133" max="5133" width="5.5" style="221" customWidth="1"/>
    <col min="5134" max="5134" width="10.83203125" style="221" customWidth="1"/>
    <col min="5135" max="5376" width="9.33203125" style="221"/>
    <col min="5377" max="5377" width="3.6640625" style="221" customWidth="1"/>
    <col min="5378" max="5378" width="10" style="221" customWidth="1"/>
    <col min="5379" max="5379" width="6.6640625" style="221" customWidth="1"/>
    <col min="5380" max="5380" width="10.83203125" style="221" customWidth="1"/>
    <col min="5381" max="5381" width="6.6640625" style="221" customWidth="1"/>
    <col min="5382" max="5382" width="10.83203125" style="221" customWidth="1"/>
    <col min="5383" max="5383" width="6.6640625" style="221" customWidth="1"/>
    <col min="5384" max="5384" width="10.83203125" style="221" customWidth="1"/>
    <col min="5385" max="5385" width="6.6640625" style="221" customWidth="1"/>
    <col min="5386" max="5386" width="10.83203125" style="221" customWidth="1"/>
    <col min="5387" max="5387" width="5.5" style="221" customWidth="1"/>
    <col min="5388" max="5388" width="10.83203125" style="221" customWidth="1"/>
    <col min="5389" max="5389" width="5.5" style="221" customWidth="1"/>
    <col min="5390" max="5390" width="10.83203125" style="221" customWidth="1"/>
    <col min="5391" max="5632" width="9.33203125" style="221"/>
    <col min="5633" max="5633" width="3.6640625" style="221" customWidth="1"/>
    <col min="5634" max="5634" width="10" style="221" customWidth="1"/>
    <col min="5635" max="5635" width="6.6640625" style="221" customWidth="1"/>
    <col min="5636" max="5636" width="10.83203125" style="221" customWidth="1"/>
    <col min="5637" max="5637" width="6.6640625" style="221" customWidth="1"/>
    <col min="5638" max="5638" width="10.83203125" style="221" customWidth="1"/>
    <col min="5639" max="5639" width="6.6640625" style="221" customWidth="1"/>
    <col min="5640" max="5640" width="10.83203125" style="221" customWidth="1"/>
    <col min="5641" max="5641" width="6.6640625" style="221" customWidth="1"/>
    <col min="5642" max="5642" width="10.83203125" style="221" customWidth="1"/>
    <col min="5643" max="5643" width="5.5" style="221" customWidth="1"/>
    <col min="5644" max="5644" width="10.83203125" style="221" customWidth="1"/>
    <col min="5645" max="5645" width="5.5" style="221" customWidth="1"/>
    <col min="5646" max="5646" width="10.83203125" style="221" customWidth="1"/>
    <col min="5647" max="5888" width="9.33203125" style="221"/>
    <col min="5889" max="5889" width="3.6640625" style="221" customWidth="1"/>
    <col min="5890" max="5890" width="10" style="221" customWidth="1"/>
    <col min="5891" max="5891" width="6.6640625" style="221" customWidth="1"/>
    <col min="5892" max="5892" width="10.83203125" style="221" customWidth="1"/>
    <col min="5893" max="5893" width="6.6640625" style="221" customWidth="1"/>
    <col min="5894" max="5894" width="10.83203125" style="221" customWidth="1"/>
    <col min="5895" max="5895" width="6.6640625" style="221" customWidth="1"/>
    <col min="5896" max="5896" width="10.83203125" style="221" customWidth="1"/>
    <col min="5897" max="5897" width="6.6640625" style="221" customWidth="1"/>
    <col min="5898" max="5898" width="10.83203125" style="221" customWidth="1"/>
    <col min="5899" max="5899" width="5.5" style="221" customWidth="1"/>
    <col min="5900" max="5900" width="10.83203125" style="221" customWidth="1"/>
    <col min="5901" max="5901" width="5.5" style="221" customWidth="1"/>
    <col min="5902" max="5902" width="10.83203125" style="221" customWidth="1"/>
    <col min="5903" max="6144" width="9.33203125" style="221"/>
    <col min="6145" max="6145" width="3.6640625" style="221" customWidth="1"/>
    <col min="6146" max="6146" width="10" style="221" customWidth="1"/>
    <col min="6147" max="6147" width="6.6640625" style="221" customWidth="1"/>
    <col min="6148" max="6148" width="10.83203125" style="221" customWidth="1"/>
    <col min="6149" max="6149" width="6.6640625" style="221" customWidth="1"/>
    <col min="6150" max="6150" width="10.83203125" style="221" customWidth="1"/>
    <col min="6151" max="6151" width="6.6640625" style="221" customWidth="1"/>
    <col min="6152" max="6152" width="10.83203125" style="221" customWidth="1"/>
    <col min="6153" max="6153" width="6.6640625" style="221" customWidth="1"/>
    <col min="6154" max="6154" width="10.83203125" style="221" customWidth="1"/>
    <col min="6155" max="6155" width="5.5" style="221" customWidth="1"/>
    <col min="6156" max="6156" width="10.83203125" style="221" customWidth="1"/>
    <col min="6157" max="6157" width="5.5" style="221" customWidth="1"/>
    <col min="6158" max="6158" width="10.83203125" style="221" customWidth="1"/>
    <col min="6159" max="6400" width="9.33203125" style="221"/>
    <col min="6401" max="6401" width="3.6640625" style="221" customWidth="1"/>
    <col min="6402" max="6402" width="10" style="221" customWidth="1"/>
    <col min="6403" max="6403" width="6.6640625" style="221" customWidth="1"/>
    <col min="6404" max="6404" width="10.83203125" style="221" customWidth="1"/>
    <col min="6405" max="6405" width="6.6640625" style="221" customWidth="1"/>
    <col min="6406" max="6406" width="10.83203125" style="221" customWidth="1"/>
    <col min="6407" max="6407" width="6.6640625" style="221" customWidth="1"/>
    <col min="6408" max="6408" width="10.83203125" style="221" customWidth="1"/>
    <col min="6409" max="6409" width="6.6640625" style="221" customWidth="1"/>
    <col min="6410" max="6410" width="10.83203125" style="221" customWidth="1"/>
    <col min="6411" max="6411" width="5.5" style="221" customWidth="1"/>
    <col min="6412" max="6412" width="10.83203125" style="221" customWidth="1"/>
    <col min="6413" max="6413" width="5.5" style="221" customWidth="1"/>
    <col min="6414" max="6414" width="10.83203125" style="221" customWidth="1"/>
    <col min="6415" max="6656" width="9.33203125" style="221"/>
    <col min="6657" max="6657" width="3.6640625" style="221" customWidth="1"/>
    <col min="6658" max="6658" width="10" style="221" customWidth="1"/>
    <col min="6659" max="6659" width="6.6640625" style="221" customWidth="1"/>
    <col min="6660" max="6660" width="10.83203125" style="221" customWidth="1"/>
    <col min="6661" max="6661" width="6.6640625" style="221" customWidth="1"/>
    <col min="6662" max="6662" width="10.83203125" style="221" customWidth="1"/>
    <col min="6663" max="6663" width="6.6640625" style="221" customWidth="1"/>
    <col min="6664" max="6664" width="10.83203125" style="221" customWidth="1"/>
    <col min="6665" max="6665" width="6.6640625" style="221" customWidth="1"/>
    <col min="6666" max="6666" width="10.83203125" style="221" customWidth="1"/>
    <col min="6667" max="6667" width="5.5" style="221" customWidth="1"/>
    <col min="6668" max="6668" width="10.83203125" style="221" customWidth="1"/>
    <col min="6669" max="6669" width="5.5" style="221" customWidth="1"/>
    <col min="6670" max="6670" width="10.83203125" style="221" customWidth="1"/>
    <col min="6671" max="6912" width="9.33203125" style="221"/>
    <col min="6913" max="6913" width="3.6640625" style="221" customWidth="1"/>
    <col min="6914" max="6914" width="10" style="221" customWidth="1"/>
    <col min="6915" max="6915" width="6.6640625" style="221" customWidth="1"/>
    <col min="6916" max="6916" width="10.83203125" style="221" customWidth="1"/>
    <col min="6917" max="6917" width="6.6640625" style="221" customWidth="1"/>
    <col min="6918" max="6918" width="10.83203125" style="221" customWidth="1"/>
    <col min="6919" max="6919" width="6.6640625" style="221" customWidth="1"/>
    <col min="6920" max="6920" width="10.83203125" style="221" customWidth="1"/>
    <col min="6921" max="6921" width="6.6640625" style="221" customWidth="1"/>
    <col min="6922" max="6922" width="10.83203125" style="221" customWidth="1"/>
    <col min="6923" max="6923" width="5.5" style="221" customWidth="1"/>
    <col min="6924" max="6924" width="10.83203125" style="221" customWidth="1"/>
    <col min="6925" max="6925" width="5.5" style="221" customWidth="1"/>
    <col min="6926" max="6926" width="10.83203125" style="221" customWidth="1"/>
    <col min="6927" max="7168" width="9.33203125" style="221"/>
    <col min="7169" max="7169" width="3.6640625" style="221" customWidth="1"/>
    <col min="7170" max="7170" width="10" style="221" customWidth="1"/>
    <col min="7171" max="7171" width="6.6640625" style="221" customWidth="1"/>
    <col min="7172" max="7172" width="10.83203125" style="221" customWidth="1"/>
    <col min="7173" max="7173" width="6.6640625" style="221" customWidth="1"/>
    <col min="7174" max="7174" width="10.83203125" style="221" customWidth="1"/>
    <col min="7175" max="7175" width="6.6640625" style="221" customWidth="1"/>
    <col min="7176" max="7176" width="10.83203125" style="221" customWidth="1"/>
    <col min="7177" max="7177" width="6.6640625" style="221" customWidth="1"/>
    <col min="7178" max="7178" width="10.83203125" style="221" customWidth="1"/>
    <col min="7179" max="7179" width="5.5" style="221" customWidth="1"/>
    <col min="7180" max="7180" width="10.83203125" style="221" customWidth="1"/>
    <col min="7181" max="7181" width="5.5" style="221" customWidth="1"/>
    <col min="7182" max="7182" width="10.83203125" style="221" customWidth="1"/>
    <col min="7183" max="7424" width="9.33203125" style="221"/>
    <col min="7425" max="7425" width="3.6640625" style="221" customWidth="1"/>
    <col min="7426" max="7426" width="10" style="221" customWidth="1"/>
    <col min="7427" max="7427" width="6.6640625" style="221" customWidth="1"/>
    <col min="7428" max="7428" width="10.83203125" style="221" customWidth="1"/>
    <col min="7429" max="7429" width="6.6640625" style="221" customWidth="1"/>
    <col min="7430" max="7430" width="10.83203125" style="221" customWidth="1"/>
    <col min="7431" max="7431" width="6.6640625" style="221" customWidth="1"/>
    <col min="7432" max="7432" width="10.83203125" style="221" customWidth="1"/>
    <col min="7433" max="7433" width="6.6640625" style="221" customWidth="1"/>
    <col min="7434" max="7434" width="10.83203125" style="221" customWidth="1"/>
    <col min="7435" max="7435" width="5.5" style="221" customWidth="1"/>
    <col min="7436" max="7436" width="10.83203125" style="221" customWidth="1"/>
    <col min="7437" max="7437" width="5.5" style="221" customWidth="1"/>
    <col min="7438" max="7438" width="10.83203125" style="221" customWidth="1"/>
    <col min="7439" max="7680" width="9.33203125" style="221"/>
    <col min="7681" max="7681" width="3.6640625" style="221" customWidth="1"/>
    <col min="7682" max="7682" width="10" style="221" customWidth="1"/>
    <col min="7683" max="7683" width="6.6640625" style="221" customWidth="1"/>
    <col min="7684" max="7684" width="10.83203125" style="221" customWidth="1"/>
    <col min="7685" max="7685" width="6.6640625" style="221" customWidth="1"/>
    <col min="7686" max="7686" width="10.83203125" style="221" customWidth="1"/>
    <col min="7687" max="7687" width="6.6640625" style="221" customWidth="1"/>
    <col min="7688" max="7688" width="10.83203125" style="221" customWidth="1"/>
    <col min="7689" max="7689" width="6.6640625" style="221" customWidth="1"/>
    <col min="7690" max="7690" width="10.83203125" style="221" customWidth="1"/>
    <col min="7691" max="7691" width="5.5" style="221" customWidth="1"/>
    <col min="7692" max="7692" width="10.83203125" style="221" customWidth="1"/>
    <col min="7693" max="7693" width="5.5" style="221" customWidth="1"/>
    <col min="7694" max="7694" width="10.83203125" style="221" customWidth="1"/>
    <col min="7695" max="7936" width="9.33203125" style="221"/>
    <col min="7937" max="7937" width="3.6640625" style="221" customWidth="1"/>
    <col min="7938" max="7938" width="10" style="221" customWidth="1"/>
    <col min="7939" max="7939" width="6.6640625" style="221" customWidth="1"/>
    <col min="7940" max="7940" width="10.83203125" style="221" customWidth="1"/>
    <col min="7941" max="7941" width="6.6640625" style="221" customWidth="1"/>
    <col min="7942" max="7942" width="10.83203125" style="221" customWidth="1"/>
    <col min="7943" max="7943" width="6.6640625" style="221" customWidth="1"/>
    <col min="7944" max="7944" width="10.83203125" style="221" customWidth="1"/>
    <col min="7945" max="7945" width="6.6640625" style="221" customWidth="1"/>
    <col min="7946" max="7946" width="10.83203125" style="221" customWidth="1"/>
    <col min="7947" max="7947" width="5.5" style="221" customWidth="1"/>
    <col min="7948" max="7948" width="10.83203125" style="221" customWidth="1"/>
    <col min="7949" max="7949" width="5.5" style="221" customWidth="1"/>
    <col min="7950" max="7950" width="10.83203125" style="221" customWidth="1"/>
    <col min="7951" max="8192" width="9.33203125" style="221"/>
    <col min="8193" max="8193" width="3.6640625" style="221" customWidth="1"/>
    <col min="8194" max="8194" width="10" style="221" customWidth="1"/>
    <col min="8195" max="8195" width="6.6640625" style="221" customWidth="1"/>
    <col min="8196" max="8196" width="10.83203125" style="221" customWidth="1"/>
    <col min="8197" max="8197" width="6.6640625" style="221" customWidth="1"/>
    <col min="8198" max="8198" width="10.83203125" style="221" customWidth="1"/>
    <col min="8199" max="8199" width="6.6640625" style="221" customWidth="1"/>
    <col min="8200" max="8200" width="10.83203125" style="221" customWidth="1"/>
    <col min="8201" max="8201" width="6.6640625" style="221" customWidth="1"/>
    <col min="8202" max="8202" width="10.83203125" style="221" customWidth="1"/>
    <col min="8203" max="8203" width="5.5" style="221" customWidth="1"/>
    <col min="8204" max="8204" width="10.83203125" style="221" customWidth="1"/>
    <col min="8205" max="8205" width="5.5" style="221" customWidth="1"/>
    <col min="8206" max="8206" width="10.83203125" style="221" customWidth="1"/>
    <col min="8207" max="8448" width="9.33203125" style="221"/>
    <col min="8449" max="8449" width="3.6640625" style="221" customWidth="1"/>
    <col min="8450" max="8450" width="10" style="221" customWidth="1"/>
    <col min="8451" max="8451" width="6.6640625" style="221" customWidth="1"/>
    <col min="8452" max="8452" width="10.83203125" style="221" customWidth="1"/>
    <col min="8453" max="8453" width="6.6640625" style="221" customWidth="1"/>
    <col min="8454" max="8454" width="10.83203125" style="221" customWidth="1"/>
    <col min="8455" max="8455" width="6.6640625" style="221" customWidth="1"/>
    <col min="8456" max="8456" width="10.83203125" style="221" customWidth="1"/>
    <col min="8457" max="8457" width="6.6640625" style="221" customWidth="1"/>
    <col min="8458" max="8458" width="10.83203125" style="221" customWidth="1"/>
    <col min="8459" max="8459" width="5.5" style="221" customWidth="1"/>
    <col min="8460" max="8460" width="10.83203125" style="221" customWidth="1"/>
    <col min="8461" max="8461" width="5.5" style="221" customWidth="1"/>
    <col min="8462" max="8462" width="10.83203125" style="221" customWidth="1"/>
    <col min="8463" max="8704" width="9.33203125" style="221"/>
    <col min="8705" max="8705" width="3.6640625" style="221" customWidth="1"/>
    <col min="8706" max="8706" width="10" style="221" customWidth="1"/>
    <col min="8707" max="8707" width="6.6640625" style="221" customWidth="1"/>
    <col min="8708" max="8708" width="10.83203125" style="221" customWidth="1"/>
    <col min="8709" max="8709" width="6.6640625" style="221" customWidth="1"/>
    <col min="8710" max="8710" width="10.83203125" style="221" customWidth="1"/>
    <col min="8711" max="8711" width="6.6640625" style="221" customWidth="1"/>
    <col min="8712" max="8712" width="10.83203125" style="221" customWidth="1"/>
    <col min="8713" max="8713" width="6.6640625" style="221" customWidth="1"/>
    <col min="8714" max="8714" width="10.83203125" style="221" customWidth="1"/>
    <col min="8715" max="8715" width="5.5" style="221" customWidth="1"/>
    <col min="8716" max="8716" width="10.83203125" style="221" customWidth="1"/>
    <col min="8717" max="8717" width="5.5" style="221" customWidth="1"/>
    <col min="8718" max="8718" width="10.83203125" style="221" customWidth="1"/>
    <col min="8719" max="8960" width="9.33203125" style="221"/>
    <col min="8961" max="8961" width="3.6640625" style="221" customWidth="1"/>
    <col min="8962" max="8962" width="10" style="221" customWidth="1"/>
    <col min="8963" max="8963" width="6.6640625" style="221" customWidth="1"/>
    <col min="8964" max="8964" width="10.83203125" style="221" customWidth="1"/>
    <col min="8965" max="8965" width="6.6640625" style="221" customWidth="1"/>
    <col min="8966" max="8966" width="10.83203125" style="221" customWidth="1"/>
    <col min="8967" max="8967" width="6.6640625" style="221" customWidth="1"/>
    <col min="8968" max="8968" width="10.83203125" style="221" customWidth="1"/>
    <col min="8969" max="8969" width="6.6640625" style="221" customWidth="1"/>
    <col min="8970" max="8970" width="10.83203125" style="221" customWidth="1"/>
    <col min="8971" max="8971" width="5.5" style="221" customWidth="1"/>
    <col min="8972" max="8972" width="10.83203125" style="221" customWidth="1"/>
    <col min="8973" max="8973" width="5.5" style="221" customWidth="1"/>
    <col min="8974" max="8974" width="10.83203125" style="221" customWidth="1"/>
    <col min="8975" max="9216" width="9.33203125" style="221"/>
    <col min="9217" max="9217" width="3.6640625" style="221" customWidth="1"/>
    <col min="9218" max="9218" width="10" style="221" customWidth="1"/>
    <col min="9219" max="9219" width="6.6640625" style="221" customWidth="1"/>
    <col min="9220" max="9220" width="10.83203125" style="221" customWidth="1"/>
    <col min="9221" max="9221" width="6.6640625" style="221" customWidth="1"/>
    <col min="9222" max="9222" width="10.83203125" style="221" customWidth="1"/>
    <col min="9223" max="9223" width="6.6640625" style="221" customWidth="1"/>
    <col min="9224" max="9224" width="10.83203125" style="221" customWidth="1"/>
    <col min="9225" max="9225" width="6.6640625" style="221" customWidth="1"/>
    <col min="9226" max="9226" width="10.83203125" style="221" customWidth="1"/>
    <col min="9227" max="9227" width="5.5" style="221" customWidth="1"/>
    <col min="9228" max="9228" width="10.83203125" style="221" customWidth="1"/>
    <col min="9229" max="9229" width="5.5" style="221" customWidth="1"/>
    <col min="9230" max="9230" width="10.83203125" style="221" customWidth="1"/>
    <col min="9231" max="9472" width="9.33203125" style="221"/>
    <col min="9473" max="9473" width="3.6640625" style="221" customWidth="1"/>
    <col min="9474" max="9474" width="10" style="221" customWidth="1"/>
    <col min="9475" max="9475" width="6.6640625" style="221" customWidth="1"/>
    <col min="9476" max="9476" width="10.83203125" style="221" customWidth="1"/>
    <col min="9477" max="9477" width="6.6640625" style="221" customWidth="1"/>
    <col min="9478" max="9478" width="10.83203125" style="221" customWidth="1"/>
    <col min="9479" max="9479" width="6.6640625" style="221" customWidth="1"/>
    <col min="9480" max="9480" width="10.83203125" style="221" customWidth="1"/>
    <col min="9481" max="9481" width="6.6640625" style="221" customWidth="1"/>
    <col min="9482" max="9482" width="10.83203125" style="221" customWidth="1"/>
    <col min="9483" max="9483" width="5.5" style="221" customWidth="1"/>
    <col min="9484" max="9484" width="10.83203125" style="221" customWidth="1"/>
    <col min="9485" max="9485" width="5.5" style="221" customWidth="1"/>
    <col min="9486" max="9486" width="10.83203125" style="221" customWidth="1"/>
    <col min="9487" max="9728" width="9.33203125" style="221"/>
    <col min="9729" max="9729" width="3.6640625" style="221" customWidth="1"/>
    <col min="9730" max="9730" width="10" style="221" customWidth="1"/>
    <col min="9731" max="9731" width="6.6640625" style="221" customWidth="1"/>
    <col min="9732" max="9732" width="10.83203125" style="221" customWidth="1"/>
    <col min="9733" max="9733" width="6.6640625" style="221" customWidth="1"/>
    <col min="9734" max="9734" width="10.83203125" style="221" customWidth="1"/>
    <col min="9735" max="9735" width="6.6640625" style="221" customWidth="1"/>
    <col min="9736" max="9736" width="10.83203125" style="221" customWidth="1"/>
    <col min="9737" max="9737" width="6.6640625" style="221" customWidth="1"/>
    <col min="9738" max="9738" width="10.83203125" style="221" customWidth="1"/>
    <col min="9739" max="9739" width="5.5" style="221" customWidth="1"/>
    <col min="9740" max="9740" width="10.83203125" style="221" customWidth="1"/>
    <col min="9741" max="9741" width="5.5" style="221" customWidth="1"/>
    <col min="9742" max="9742" width="10.83203125" style="221" customWidth="1"/>
    <col min="9743" max="9984" width="9.33203125" style="221"/>
    <col min="9985" max="9985" width="3.6640625" style="221" customWidth="1"/>
    <col min="9986" max="9986" width="10" style="221" customWidth="1"/>
    <col min="9987" max="9987" width="6.6640625" style="221" customWidth="1"/>
    <col min="9988" max="9988" width="10.83203125" style="221" customWidth="1"/>
    <col min="9989" max="9989" width="6.6640625" style="221" customWidth="1"/>
    <col min="9990" max="9990" width="10.83203125" style="221" customWidth="1"/>
    <col min="9991" max="9991" width="6.6640625" style="221" customWidth="1"/>
    <col min="9992" max="9992" width="10.83203125" style="221" customWidth="1"/>
    <col min="9993" max="9993" width="6.6640625" style="221" customWidth="1"/>
    <col min="9994" max="9994" width="10.83203125" style="221" customWidth="1"/>
    <col min="9995" max="9995" width="5.5" style="221" customWidth="1"/>
    <col min="9996" max="9996" width="10.83203125" style="221" customWidth="1"/>
    <col min="9997" max="9997" width="5.5" style="221" customWidth="1"/>
    <col min="9998" max="9998" width="10.83203125" style="221" customWidth="1"/>
    <col min="9999" max="10240" width="9.33203125" style="221"/>
    <col min="10241" max="10241" width="3.6640625" style="221" customWidth="1"/>
    <col min="10242" max="10242" width="10" style="221" customWidth="1"/>
    <col min="10243" max="10243" width="6.6640625" style="221" customWidth="1"/>
    <col min="10244" max="10244" width="10.83203125" style="221" customWidth="1"/>
    <col min="10245" max="10245" width="6.6640625" style="221" customWidth="1"/>
    <col min="10246" max="10246" width="10.83203125" style="221" customWidth="1"/>
    <col min="10247" max="10247" width="6.6640625" style="221" customWidth="1"/>
    <col min="10248" max="10248" width="10.83203125" style="221" customWidth="1"/>
    <col min="10249" max="10249" width="6.6640625" style="221" customWidth="1"/>
    <col min="10250" max="10250" width="10.83203125" style="221" customWidth="1"/>
    <col min="10251" max="10251" width="5.5" style="221" customWidth="1"/>
    <col min="10252" max="10252" width="10.83203125" style="221" customWidth="1"/>
    <col min="10253" max="10253" width="5.5" style="221" customWidth="1"/>
    <col min="10254" max="10254" width="10.83203125" style="221" customWidth="1"/>
    <col min="10255" max="10496" width="9.33203125" style="221"/>
    <col min="10497" max="10497" width="3.6640625" style="221" customWidth="1"/>
    <col min="10498" max="10498" width="10" style="221" customWidth="1"/>
    <col min="10499" max="10499" width="6.6640625" style="221" customWidth="1"/>
    <col min="10500" max="10500" width="10.83203125" style="221" customWidth="1"/>
    <col min="10501" max="10501" width="6.6640625" style="221" customWidth="1"/>
    <col min="10502" max="10502" width="10.83203125" style="221" customWidth="1"/>
    <col min="10503" max="10503" width="6.6640625" style="221" customWidth="1"/>
    <col min="10504" max="10504" width="10.83203125" style="221" customWidth="1"/>
    <col min="10505" max="10505" width="6.6640625" style="221" customWidth="1"/>
    <col min="10506" max="10506" width="10.83203125" style="221" customWidth="1"/>
    <col min="10507" max="10507" width="5.5" style="221" customWidth="1"/>
    <col min="10508" max="10508" width="10.83203125" style="221" customWidth="1"/>
    <col min="10509" max="10509" width="5.5" style="221" customWidth="1"/>
    <col min="10510" max="10510" width="10.83203125" style="221" customWidth="1"/>
    <col min="10511" max="10752" width="9.33203125" style="221"/>
    <col min="10753" max="10753" width="3.6640625" style="221" customWidth="1"/>
    <col min="10754" max="10754" width="10" style="221" customWidth="1"/>
    <col min="10755" max="10755" width="6.6640625" style="221" customWidth="1"/>
    <col min="10756" max="10756" width="10.83203125" style="221" customWidth="1"/>
    <col min="10757" max="10757" width="6.6640625" style="221" customWidth="1"/>
    <col min="10758" max="10758" width="10.83203125" style="221" customWidth="1"/>
    <col min="10759" max="10759" width="6.6640625" style="221" customWidth="1"/>
    <col min="10760" max="10760" width="10.83203125" style="221" customWidth="1"/>
    <col min="10761" max="10761" width="6.6640625" style="221" customWidth="1"/>
    <col min="10762" max="10762" width="10.83203125" style="221" customWidth="1"/>
    <col min="10763" max="10763" width="5.5" style="221" customWidth="1"/>
    <col min="10764" max="10764" width="10.83203125" style="221" customWidth="1"/>
    <col min="10765" max="10765" width="5.5" style="221" customWidth="1"/>
    <col min="10766" max="10766" width="10.83203125" style="221" customWidth="1"/>
    <col min="10767" max="11008" width="9.33203125" style="221"/>
    <col min="11009" max="11009" width="3.6640625" style="221" customWidth="1"/>
    <col min="11010" max="11010" width="10" style="221" customWidth="1"/>
    <col min="11011" max="11011" width="6.6640625" style="221" customWidth="1"/>
    <col min="11012" max="11012" width="10.83203125" style="221" customWidth="1"/>
    <col min="11013" max="11013" width="6.6640625" style="221" customWidth="1"/>
    <col min="11014" max="11014" width="10.83203125" style="221" customWidth="1"/>
    <col min="11015" max="11015" width="6.6640625" style="221" customWidth="1"/>
    <col min="11016" max="11016" width="10.83203125" style="221" customWidth="1"/>
    <col min="11017" max="11017" width="6.6640625" style="221" customWidth="1"/>
    <col min="11018" max="11018" width="10.83203125" style="221" customWidth="1"/>
    <col min="11019" max="11019" width="5.5" style="221" customWidth="1"/>
    <col min="11020" max="11020" width="10.83203125" style="221" customWidth="1"/>
    <col min="11021" max="11021" width="5.5" style="221" customWidth="1"/>
    <col min="11022" max="11022" width="10.83203125" style="221" customWidth="1"/>
    <col min="11023" max="11264" width="9.33203125" style="221"/>
    <col min="11265" max="11265" width="3.6640625" style="221" customWidth="1"/>
    <col min="11266" max="11266" width="10" style="221" customWidth="1"/>
    <col min="11267" max="11267" width="6.6640625" style="221" customWidth="1"/>
    <col min="11268" max="11268" width="10.83203125" style="221" customWidth="1"/>
    <col min="11269" max="11269" width="6.6640625" style="221" customWidth="1"/>
    <col min="11270" max="11270" width="10.83203125" style="221" customWidth="1"/>
    <col min="11271" max="11271" width="6.6640625" style="221" customWidth="1"/>
    <col min="11272" max="11272" width="10.83203125" style="221" customWidth="1"/>
    <col min="11273" max="11273" width="6.6640625" style="221" customWidth="1"/>
    <col min="11274" max="11274" width="10.83203125" style="221" customWidth="1"/>
    <col min="11275" max="11275" width="5.5" style="221" customWidth="1"/>
    <col min="11276" max="11276" width="10.83203125" style="221" customWidth="1"/>
    <col min="11277" max="11277" width="5.5" style="221" customWidth="1"/>
    <col min="11278" max="11278" width="10.83203125" style="221" customWidth="1"/>
    <col min="11279" max="11520" width="9.33203125" style="221"/>
    <col min="11521" max="11521" width="3.6640625" style="221" customWidth="1"/>
    <col min="11522" max="11522" width="10" style="221" customWidth="1"/>
    <col min="11523" max="11523" width="6.6640625" style="221" customWidth="1"/>
    <col min="11524" max="11524" width="10.83203125" style="221" customWidth="1"/>
    <col min="11525" max="11525" width="6.6640625" style="221" customWidth="1"/>
    <col min="11526" max="11526" width="10.83203125" style="221" customWidth="1"/>
    <col min="11527" max="11527" width="6.6640625" style="221" customWidth="1"/>
    <col min="11528" max="11528" width="10.83203125" style="221" customWidth="1"/>
    <col min="11529" max="11529" width="6.6640625" style="221" customWidth="1"/>
    <col min="11530" max="11530" width="10.83203125" style="221" customWidth="1"/>
    <col min="11531" max="11531" width="5.5" style="221" customWidth="1"/>
    <col min="11532" max="11532" width="10.83203125" style="221" customWidth="1"/>
    <col min="11533" max="11533" width="5.5" style="221" customWidth="1"/>
    <col min="11534" max="11534" width="10.83203125" style="221" customWidth="1"/>
    <col min="11535" max="11776" width="9.33203125" style="221"/>
    <col min="11777" max="11777" width="3.6640625" style="221" customWidth="1"/>
    <col min="11778" max="11778" width="10" style="221" customWidth="1"/>
    <col min="11779" max="11779" width="6.6640625" style="221" customWidth="1"/>
    <col min="11780" max="11780" width="10.83203125" style="221" customWidth="1"/>
    <col min="11781" max="11781" width="6.6640625" style="221" customWidth="1"/>
    <col min="11782" max="11782" width="10.83203125" style="221" customWidth="1"/>
    <col min="11783" max="11783" width="6.6640625" style="221" customWidth="1"/>
    <col min="11784" max="11784" width="10.83203125" style="221" customWidth="1"/>
    <col min="11785" max="11785" width="6.6640625" style="221" customWidth="1"/>
    <col min="11786" max="11786" width="10.83203125" style="221" customWidth="1"/>
    <col min="11787" max="11787" width="5.5" style="221" customWidth="1"/>
    <col min="11788" max="11788" width="10.83203125" style="221" customWidth="1"/>
    <col min="11789" max="11789" width="5.5" style="221" customWidth="1"/>
    <col min="11790" max="11790" width="10.83203125" style="221" customWidth="1"/>
    <col min="11791" max="12032" width="9.33203125" style="221"/>
    <col min="12033" max="12033" width="3.6640625" style="221" customWidth="1"/>
    <col min="12034" max="12034" width="10" style="221" customWidth="1"/>
    <col min="12035" max="12035" width="6.6640625" style="221" customWidth="1"/>
    <col min="12036" max="12036" width="10.83203125" style="221" customWidth="1"/>
    <col min="12037" max="12037" width="6.6640625" style="221" customWidth="1"/>
    <col min="12038" max="12038" width="10.83203125" style="221" customWidth="1"/>
    <col min="12039" max="12039" width="6.6640625" style="221" customWidth="1"/>
    <col min="12040" max="12040" width="10.83203125" style="221" customWidth="1"/>
    <col min="12041" max="12041" width="6.6640625" style="221" customWidth="1"/>
    <col min="12042" max="12042" width="10.83203125" style="221" customWidth="1"/>
    <col min="12043" max="12043" width="5.5" style="221" customWidth="1"/>
    <col min="12044" max="12044" width="10.83203125" style="221" customWidth="1"/>
    <col min="12045" max="12045" width="5.5" style="221" customWidth="1"/>
    <col min="12046" max="12046" width="10.83203125" style="221" customWidth="1"/>
    <col min="12047" max="12288" width="9.33203125" style="221"/>
    <col min="12289" max="12289" width="3.6640625" style="221" customWidth="1"/>
    <col min="12290" max="12290" width="10" style="221" customWidth="1"/>
    <col min="12291" max="12291" width="6.6640625" style="221" customWidth="1"/>
    <col min="12292" max="12292" width="10.83203125" style="221" customWidth="1"/>
    <col min="12293" max="12293" width="6.6640625" style="221" customWidth="1"/>
    <col min="12294" max="12294" width="10.83203125" style="221" customWidth="1"/>
    <col min="12295" max="12295" width="6.6640625" style="221" customWidth="1"/>
    <col min="12296" max="12296" width="10.83203125" style="221" customWidth="1"/>
    <col min="12297" max="12297" width="6.6640625" style="221" customWidth="1"/>
    <col min="12298" max="12298" width="10.83203125" style="221" customWidth="1"/>
    <col min="12299" max="12299" width="5.5" style="221" customWidth="1"/>
    <col min="12300" max="12300" width="10.83203125" style="221" customWidth="1"/>
    <col min="12301" max="12301" width="5.5" style="221" customWidth="1"/>
    <col min="12302" max="12302" width="10.83203125" style="221" customWidth="1"/>
    <col min="12303" max="12544" width="9.33203125" style="221"/>
    <col min="12545" max="12545" width="3.6640625" style="221" customWidth="1"/>
    <col min="12546" max="12546" width="10" style="221" customWidth="1"/>
    <col min="12547" max="12547" width="6.6640625" style="221" customWidth="1"/>
    <col min="12548" max="12548" width="10.83203125" style="221" customWidth="1"/>
    <col min="12549" max="12549" width="6.6640625" style="221" customWidth="1"/>
    <col min="12550" max="12550" width="10.83203125" style="221" customWidth="1"/>
    <col min="12551" max="12551" width="6.6640625" style="221" customWidth="1"/>
    <col min="12552" max="12552" width="10.83203125" style="221" customWidth="1"/>
    <col min="12553" max="12553" width="6.6640625" style="221" customWidth="1"/>
    <col min="12554" max="12554" width="10.83203125" style="221" customWidth="1"/>
    <col min="12555" max="12555" width="5.5" style="221" customWidth="1"/>
    <col min="12556" max="12556" width="10.83203125" style="221" customWidth="1"/>
    <col min="12557" max="12557" width="5.5" style="221" customWidth="1"/>
    <col min="12558" max="12558" width="10.83203125" style="221" customWidth="1"/>
    <col min="12559" max="12800" width="9.33203125" style="221"/>
    <col min="12801" max="12801" width="3.6640625" style="221" customWidth="1"/>
    <col min="12802" max="12802" width="10" style="221" customWidth="1"/>
    <col min="12803" max="12803" width="6.6640625" style="221" customWidth="1"/>
    <col min="12804" max="12804" width="10.83203125" style="221" customWidth="1"/>
    <col min="12805" max="12805" width="6.6640625" style="221" customWidth="1"/>
    <col min="12806" max="12806" width="10.83203125" style="221" customWidth="1"/>
    <col min="12807" max="12807" width="6.6640625" style="221" customWidth="1"/>
    <col min="12808" max="12808" width="10.83203125" style="221" customWidth="1"/>
    <col min="12809" max="12809" width="6.6640625" style="221" customWidth="1"/>
    <col min="12810" max="12810" width="10.83203125" style="221" customWidth="1"/>
    <col min="12811" max="12811" width="5.5" style="221" customWidth="1"/>
    <col min="12812" max="12812" width="10.83203125" style="221" customWidth="1"/>
    <col min="12813" max="12813" width="5.5" style="221" customWidth="1"/>
    <col min="12814" max="12814" width="10.83203125" style="221" customWidth="1"/>
    <col min="12815" max="13056" width="9.33203125" style="221"/>
    <col min="13057" max="13057" width="3.6640625" style="221" customWidth="1"/>
    <col min="13058" max="13058" width="10" style="221" customWidth="1"/>
    <col min="13059" max="13059" width="6.6640625" style="221" customWidth="1"/>
    <col min="13060" max="13060" width="10.83203125" style="221" customWidth="1"/>
    <col min="13061" max="13061" width="6.6640625" style="221" customWidth="1"/>
    <col min="13062" max="13062" width="10.83203125" style="221" customWidth="1"/>
    <col min="13063" max="13063" width="6.6640625" style="221" customWidth="1"/>
    <col min="13064" max="13064" width="10.83203125" style="221" customWidth="1"/>
    <col min="13065" max="13065" width="6.6640625" style="221" customWidth="1"/>
    <col min="13066" max="13066" width="10.83203125" style="221" customWidth="1"/>
    <col min="13067" max="13067" width="5.5" style="221" customWidth="1"/>
    <col min="13068" max="13068" width="10.83203125" style="221" customWidth="1"/>
    <col min="13069" max="13069" width="5.5" style="221" customWidth="1"/>
    <col min="13070" max="13070" width="10.83203125" style="221" customWidth="1"/>
    <col min="13071" max="13312" width="9.33203125" style="221"/>
    <col min="13313" max="13313" width="3.6640625" style="221" customWidth="1"/>
    <col min="13314" max="13314" width="10" style="221" customWidth="1"/>
    <col min="13315" max="13315" width="6.6640625" style="221" customWidth="1"/>
    <col min="13316" max="13316" width="10.83203125" style="221" customWidth="1"/>
    <col min="13317" max="13317" width="6.6640625" style="221" customWidth="1"/>
    <col min="13318" max="13318" width="10.83203125" style="221" customWidth="1"/>
    <col min="13319" max="13319" width="6.6640625" style="221" customWidth="1"/>
    <col min="13320" max="13320" width="10.83203125" style="221" customWidth="1"/>
    <col min="13321" max="13321" width="6.6640625" style="221" customWidth="1"/>
    <col min="13322" max="13322" width="10.83203125" style="221" customWidth="1"/>
    <col min="13323" max="13323" width="5.5" style="221" customWidth="1"/>
    <col min="13324" max="13324" width="10.83203125" style="221" customWidth="1"/>
    <col min="13325" max="13325" width="5.5" style="221" customWidth="1"/>
    <col min="13326" max="13326" width="10.83203125" style="221" customWidth="1"/>
    <col min="13327" max="13568" width="9.33203125" style="221"/>
    <col min="13569" max="13569" width="3.6640625" style="221" customWidth="1"/>
    <col min="13570" max="13570" width="10" style="221" customWidth="1"/>
    <col min="13571" max="13571" width="6.6640625" style="221" customWidth="1"/>
    <col min="13572" max="13572" width="10.83203125" style="221" customWidth="1"/>
    <col min="13573" max="13573" width="6.6640625" style="221" customWidth="1"/>
    <col min="13574" max="13574" width="10.83203125" style="221" customWidth="1"/>
    <col min="13575" max="13575" width="6.6640625" style="221" customWidth="1"/>
    <col min="13576" max="13576" width="10.83203125" style="221" customWidth="1"/>
    <col min="13577" max="13577" width="6.6640625" style="221" customWidth="1"/>
    <col min="13578" max="13578" width="10.83203125" style="221" customWidth="1"/>
    <col min="13579" max="13579" width="5.5" style="221" customWidth="1"/>
    <col min="13580" max="13580" width="10.83203125" style="221" customWidth="1"/>
    <col min="13581" max="13581" width="5.5" style="221" customWidth="1"/>
    <col min="13582" max="13582" width="10.83203125" style="221" customWidth="1"/>
    <col min="13583" max="13824" width="9.33203125" style="221"/>
    <col min="13825" max="13825" width="3.6640625" style="221" customWidth="1"/>
    <col min="13826" max="13826" width="10" style="221" customWidth="1"/>
    <col min="13827" max="13827" width="6.6640625" style="221" customWidth="1"/>
    <col min="13828" max="13828" width="10.83203125" style="221" customWidth="1"/>
    <col min="13829" max="13829" width="6.6640625" style="221" customWidth="1"/>
    <col min="13830" max="13830" width="10.83203125" style="221" customWidth="1"/>
    <col min="13831" max="13831" width="6.6640625" style="221" customWidth="1"/>
    <col min="13832" max="13832" width="10.83203125" style="221" customWidth="1"/>
    <col min="13833" max="13833" width="6.6640625" style="221" customWidth="1"/>
    <col min="13834" max="13834" width="10.83203125" style="221" customWidth="1"/>
    <col min="13835" max="13835" width="5.5" style="221" customWidth="1"/>
    <col min="13836" max="13836" width="10.83203125" style="221" customWidth="1"/>
    <col min="13837" max="13837" width="5.5" style="221" customWidth="1"/>
    <col min="13838" max="13838" width="10.83203125" style="221" customWidth="1"/>
    <col min="13839" max="14080" width="9.33203125" style="221"/>
    <col min="14081" max="14081" width="3.6640625" style="221" customWidth="1"/>
    <col min="14082" max="14082" width="10" style="221" customWidth="1"/>
    <col min="14083" max="14083" width="6.6640625" style="221" customWidth="1"/>
    <col min="14084" max="14084" width="10.83203125" style="221" customWidth="1"/>
    <col min="14085" max="14085" width="6.6640625" style="221" customWidth="1"/>
    <col min="14086" max="14086" width="10.83203125" style="221" customWidth="1"/>
    <col min="14087" max="14087" width="6.6640625" style="221" customWidth="1"/>
    <col min="14088" max="14088" width="10.83203125" style="221" customWidth="1"/>
    <col min="14089" max="14089" width="6.6640625" style="221" customWidth="1"/>
    <col min="14090" max="14090" width="10.83203125" style="221" customWidth="1"/>
    <col min="14091" max="14091" width="5.5" style="221" customWidth="1"/>
    <col min="14092" max="14092" width="10.83203125" style="221" customWidth="1"/>
    <col min="14093" max="14093" width="5.5" style="221" customWidth="1"/>
    <col min="14094" max="14094" width="10.83203125" style="221" customWidth="1"/>
    <col min="14095" max="14336" width="9.33203125" style="221"/>
    <col min="14337" max="14337" width="3.6640625" style="221" customWidth="1"/>
    <col min="14338" max="14338" width="10" style="221" customWidth="1"/>
    <col min="14339" max="14339" width="6.6640625" style="221" customWidth="1"/>
    <col min="14340" max="14340" width="10.83203125" style="221" customWidth="1"/>
    <col min="14341" max="14341" width="6.6640625" style="221" customWidth="1"/>
    <col min="14342" max="14342" width="10.83203125" style="221" customWidth="1"/>
    <col min="14343" max="14343" width="6.6640625" style="221" customWidth="1"/>
    <col min="14344" max="14344" width="10.83203125" style="221" customWidth="1"/>
    <col min="14345" max="14345" width="6.6640625" style="221" customWidth="1"/>
    <col min="14346" max="14346" width="10.83203125" style="221" customWidth="1"/>
    <col min="14347" max="14347" width="5.5" style="221" customWidth="1"/>
    <col min="14348" max="14348" width="10.83203125" style="221" customWidth="1"/>
    <col min="14349" max="14349" width="5.5" style="221" customWidth="1"/>
    <col min="14350" max="14350" width="10.83203125" style="221" customWidth="1"/>
    <col min="14351" max="14592" width="9.33203125" style="221"/>
    <col min="14593" max="14593" width="3.6640625" style="221" customWidth="1"/>
    <col min="14594" max="14594" width="10" style="221" customWidth="1"/>
    <col min="14595" max="14595" width="6.6640625" style="221" customWidth="1"/>
    <col min="14596" max="14596" width="10.83203125" style="221" customWidth="1"/>
    <col min="14597" max="14597" width="6.6640625" style="221" customWidth="1"/>
    <col min="14598" max="14598" width="10.83203125" style="221" customWidth="1"/>
    <col min="14599" max="14599" width="6.6640625" style="221" customWidth="1"/>
    <col min="14600" max="14600" width="10.83203125" style="221" customWidth="1"/>
    <col min="14601" max="14601" width="6.6640625" style="221" customWidth="1"/>
    <col min="14602" max="14602" width="10.83203125" style="221" customWidth="1"/>
    <col min="14603" max="14603" width="5.5" style="221" customWidth="1"/>
    <col min="14604" max="14604" width="10.83203125" style="221" customWidth="1"/>
    <col min="14605" max="14605" width="5.5" style="221" customWidth="1"/>
    <col min="14606" max="14606" width="10.83203125" style="221" customWidth="1"/>
    <col min="14607" max="14848" width="9.33203125" style="221"/>
    <col min="14849" max="14849" width="3.6640625" style="221" customWidth="1"/>
    <col min="14850" max="14850" width="10" style="221" customWidth="1"/>
    <col min="14851" max="14851" width="6.6640625" style="221" customWidth="1"/>
    <col min="14852" max="14852" width="10.83203125" style="221" customWidth="1"/>
    <col min="14853" max="14853" width="6.6640625" style="221" customWidth="1"/>
    <col min="14854" max="14854" width="10.83203125" style="221" customWidth="1"/>
    <col min="14855" max="14855" width="6.6640625" style="221" customWidth="1"/>
    <col min="14856" max="14856" width="10.83203125" style="221" customWidth="1"/>
    <col min="14857" max="14857" width="6.6640625" style="221" customWidth="1"/>
    <col min="14858" max="14858" width="10.83203125" style="221" customWidth="1"/>
    <col min="14859" max="14859" width="5.5" style="221" customWidth="1"/>
    <col min="14860" max="14860" width="10.83203125" style="221" customWidth="1"/>
    <col min="14861" max="14861" width="5.5" style="221" customWidth="1"/>
    <col min="14862" max="14862" width="10.83203125" style="221" customWidth="1"/>
    <col min="14863" max="15104" width="9.33203125" style="221"/>
    <col min="15105" max="15105" width="3.6640625" style="221" customWidth="1"/>
    <col min="15106" max="15106" width="10" style="221" customWidth="1"/>
    <col min="15107" max="15107" width="6.6640625" style="221" customWidth="1"/>
    <col min="15108" max="15108" width="10.83203125" style="221" customWidth="1"/>
    <col min="15109" max="15109" width="6.6640625" style="221" customWidth="1"/>
    <col min="15110" max="15110" width="10.83203125" style="221" customWidth="1"/>
    <col min="15111" max="15111" width="6.6640625" style="221" customWidth="1"/>
    <col min="15112" max="15112" width="10.83203125" style="221" customWidth="1"/>
    <col min="15113" max="15113" width="6.6640625" style="221" customWidth="1"/>
    <col min="15114" max="15114" width="10.83203125" style="221" customWidth="1"/>
    <col min="15115" max="15115" width="5.5" style="221" customWidth="1"/>
    <col min="15116" max="15116" width="10.83203125" style="221" customWidth="1"/>
    <col min="15117" max="15117" width="5.5" style="221" customWidth="1"/>
    <col min="15118" max="15118" width="10.83203125" style="221" customWidth="1"/>
    <col min="15119" max="15360" width="9.33203125" style="221"/>
    <col min="15361" max="15361" width="3.6640625" style="221" customWidth="1"/>
    <col min="15362" max="15362" width="10" style="221" customWidth="1"/>
    <col min="15363" max="15363" width="6.6640625" style="221" customWidth="1"/>
    <col min="15364" max="15364" width="10.83203125" style="221" customWidth="1"/>
    <col min="15365" max="15365" width="6.6640625" style="221" customWidth="1"/>
    <col min="15366" max="15366" width="10.83203125" style="221" customWidth="1"/>
    <col min="15367" max="15367" width="6.6640625" style="221" customWidth="1"/>
    <col min="15368" max="15368" width="10.83203125" style="221" customWidth="1"/>
    <col min="15369" max="15369" width="6.6640625" style="221" customWidth="1"/>
    <col min="15370" max="15370" width="10.83203125" style="221" customWidth="1"/>
    <col min="15371" max="15371" width="5.5" style="221" customWidth="1"/>
    <col min="15372" max="15372" width="10.83203125" style="221" customWidth="1"/>
    <col min="15373" max="15373" width="5.5" style="221" customWidth="1"/>
    <col min="15374" max="15374" width="10.83203125" style="221" customWidth="1"/>
    <col min="15375" max="15616" width="9.33203125" style="221"/>
    <col min="15617" max="15617" width="3.6640625" style="221" customWidth="1"/>
    <col min="15618" max="15618" width="10" style="221" customWidth="1"/>
    <col min="15619" max="15619" width="6.6640625" style="221" customWidth="1"/>
    <col min="15620" max="15620" width="10.83203125" style="221" customWidth="1"/>
    <col min="15621" max="15621" width="6.6640625" style="221" customWidth="1"/>
    <col min="15622" max="15622" width="10.83203125" style="221" customWidth="1"/>
    <col min="15623" max="15623" width="6.6640625" style="221" customWidth="1"/>
    <col min="15624" max="15624" width="10.83203125" style="221" customWidth="1"/>
    <col min="15625" max="15625" width="6.6640625" style="221" customWidth="1"/>
    <col min="15626" max="15626" width="10.83203125" style="221" customWidth="1"/>
    <col min="15627" max="15627" width="5.5" style="221" customWidth="1"/>
    <col min="15628" max="15628" width="10.83203125" style="221" customWidth="1"/>
    <col min="15629" max="15629" width="5.5" style="221" customWidth="1"/>
    <col min="15630" max="15630" width="10.83203125" style="221" customWidth="1"/>
    <col min="15631" max="15872" width="9.33203125" style="221"/>
    <col min="15873" max="15873" width="3.6640625" style="221" customWidth="1"/>
    <col min="15874" max="15874" width="10" style="221" customWidth="1"/>
    <col min="15875" max="15875" width="6.6640625" style="221" customWidth="1"/>
    <col min="15876" max="15876" width="10.83203125" style="221" customWidth="1"/>
    <col min="15877" max="15877" width="6.6640625" style="221" customWidth="1"/>
    <col min="15878" max="15878" width="10.83203125" style="221" customWidth="1"/>
    <col min="15879" max="15879" width="6.6640625" style="221" customWidth="1"/>
    <col min="15880" max="15880" width="10.83203125" style="221" customWidth="1"/>
    <col min="15881" max="15881" width="6.6640625" style="221" customWidth="1"/>
    <col min="15882" max="15882" width="10.83203125" style="221" customWidth="1"/>
    <col min="15883" max="15883" width="5.5" style="221" customWidth="1"/>
    <col min="15884" max="15884" width="10.83203125" style="221" customWidth="1"/>
    <col min="15885" max="15885" width="5.5" style="221" customWidth="1"/>
    <col min="15886" max="15886" width="10.83203125" style="221" customWidth="1"/>
    <col min="15887" max="16128" width="9.33203125" style="221"/>
    <col min="16129" max="16129" width="3.6640625" style="221" customWidth="1"/>
    <col min="16130" max="16130" width="10" style="221" customWidth="1"/>
    <col min="16131" max="16131" width="6.6640625" style="221" customWidth="1"/>
    <col min="16132" max="16132" width="10.83203125" style="221" customWidth="1"/>
    <col min="16133" max="16133" width="6.6640625" style="221" customWidth="1"/>
    <col min="16134" max="16134" width="10.83203125" style="221" customWidth="1"/>
    <col min="16135" max="16135" width="6.6640625" style="221" customWidth="1"/>
    <col min="16136" max="16136" width="10.83203125" style="221" customWidth="1"/>
    <col min="16137" max="16137" width="6.6640625" style="221" customWidth="1"/>
    <col min="16138" max="16138" width="10.83203125" style="221" customWidth="1"/>
    <col min="16139" max="16139" width="5.5" style="221" customWidth="1"/>
    <col min="16140" max="16140" width="10.83203125" style="221" customWidth="1"/>
    <col min="16141" max="16141" width="5.5" style="221" customWidth="1"/>
    <col min="16142" max="16142" width="10.83203125" style="221" customWidth="1"/>
    <col min="16143" max="16384" width="9.33203125" style="221"/>
  </cols>
  <sheetData>
    <row r="1" spans="1:16" ht="18" customHeight="1">
      <c r="A1" s="219" t="s">
        <v>669</v>
      </c>
      <c r="B1" s="220"/>
      <c r="E1" s="220"/>
      <c r="F1" s="223"/>
      <c r="G1" s="223"/>
      <c r="H1" s="223"/>
      <c r="I1" s="223"/>
      <c r="J1" s="223"/>
      <c r="K1" s="223"/>
    </row>
    <row r="2" spans="1:16" ht="11.1" customHeight="1">
      <c r="A2" s="290"/>
      <c r="B2" s="227"/>
    </row>
    <row r="3" spans="1:16" s="223" customFormat="1" ht="11.1" customHeight="1">
      <c r="A3" s="939" t="s">
        <v>670</v>
      </c>
      <c r="B3" s="939"/>
      <c r="C3" s="939"/>
      <c r="D3" s="939"/>
      <c r="E3" s="939"/>
      <c r="F3" s="939"/>
      <c r="G3" s="939"/>
      <c r="H3" s="939"/>
      <c r="I3" s="939"/>
      <c r="J3" s="939"/>
      <c r="K3" s="939"/>
      <c r="L3" s="939"/>
      <c r="M3" s="939"/>
      <c r="N3" s="939"/>
    </row>
    <row r="4" spans="1:16" s="223" customFormat="1" ht="11.1" customHeight="1">
      <c r="A4" s="939"/>
      <c r="B4" s="939"/>
      <c r="C4" s="939"/>
      <c r="D4" s="939"/>
      <c r="E4" s="939"/>
      <c r="F4" s="939"/>
      <c r="G4" s="939"/>
      <c r="H4" s="939"/>
      <c r="I4" s="939"/>
      <c r="J4" s="939"/>
      <c r="K4" s="939"/>
      <c r="L4" s="939"/>
      <c r="M4" s="939"/>
      <c r="N4" s="939"/>
    </row>
    <row r="5" spans="1:16" s="223" customFormat="1" ht="11.1" customHeight="1">
      <c r="A5" s="939"/>
      <c r="B5" s="939"/>
      <c r="C5" s="939"/>
      <c r="D5" s="939"/>
      <c r="E5" s="939"/>
      <c r="F5" s="939"/>
      <c r="G5" s="939"/>
      <c r="H5" s="939"/>
      <c r="I5" s="939"/>
      <c r="J5" s="939"/>
      <c r="K5" s="939"/>
      <c r="L5" s="939"/>
      <c r="M5" s="939"/>
      <c r="N5" s="939"/>
    </row>
    <row r="6" spans="1:16" s="223" customFormat="1" ht="11.1" customHeight="1">
      <c r="A6" s="939"/>
      <c r="B6" s="939"/>
      <c r="C6" s="939"/>
      <c r="D6" s="939"/>
      <c r="E6" s="939"/>
      <c r="F6" s="939"/>
      <c r="G6" s="939"/>
      <c r="H6" s="939"/>
      <c r="I6" s="939"/>
      <c r="J6" s="939"/>
      <c r="K6" s="939"/>
      <c r="L6" s="939"/>
      <c r="M6" s="939"/>
      <c r="N6" s="939"/>
    </row>
    <row r="7" spans="1:16" s="223" customFormat="1" ht="11.1" customHeight="1">
      <c r="A7" s="939"/>
      <c r="B7" s="939"/>
      <c r="C7" s="939"/>
      <c r="D7" s="939"/>
      <c r="E7" s="939"/>
      <c r="F7" s="939"/>
      <c r="G7" s="939"/>
      <c r="H7" s="939"/>
      <c r="I7" s="939"/>
      <c r="J7" s="939"/>
      <c r="K7" s="939"/>
      <c r="L7" s="939"/>
      <c r="M7" s="939"/>
      <c r="N7" s="939"/>
    </row>
    <row r="8" spans="1:16" ht="11.1" customHeight="1">
      <c r="A8" s="939"/>
      <c r="B8" s="939"/>
      <c r="C8" s="939"/>
      <c r="D8" s="939"/>
      <c r="E8" s="939"/>
      <c r="F8" s="939"/>
      <c r="G8" s="939"/>
      <c r="H8" s="939"/>
      <c r="I8" s="939"/>
      <c r="J8" s="939"/>
      <c r="K8" s="939"/>
      <c r="L8" s="939"/>
      <c r="M8" s="939"/>
      <c r="N8" s="939"/>
    </row>
    <row r="9" spans="1:16" s="282" customFormat="1" ht="14.1" customHeight="1" thickBot="1">
      <c r="A9" s="227" t="s">
        <v>671</v>
      </c>
      <c r="B9" s="284"/>
      <c r="N9" s="291"/>
    </row>
    <row r="10" spans="1:16" s="282" customFormat="1" ht="14.1" customHeight="1">
      <c r="A10" s="954" t="s">
        <v>672</v>
      </c>
      <c r="B10" s="955"/>
      <c r="C10" s="960" t="s">
        <v>673</v>
      </c>
      <c r="D10" s="961"/>
      <c r="E10" s="961"/>
      <c r="F10" s="961"/>
      <c r="G10" s="961"/>
      <c r="H10" s="961"/>
      <c r="I10" s="961"/>
      <c r="J10" s="961"/>
      <c r="K10" s="961"/>
      <c r="L10" s="961"/>
      <c r="M10" s="961"/>
      <c r="N10" s="961"/>
    </row>
    <row r="11" spans="1:16" s="282" customFormat="1" ht="12" customHeight="1">
      <c r="A11" s="972"/>
      <c r="B11" s="957"/>
      <c r="C11" s="973" t="s">
        <v>385</v>
      </c>
      <c r="D11" s="974"/>
      <c r="E11" s="973" t="s">
        <v>674</v>
      </c>
      <c r="F11" s="974"/>
      <c r="G11" s="973" t="s">
        <v>675</v>
      </c>
      <c r="H11" s="974"/>
      <c r="I11" s="976" t="s">
        <v>676</v>
      </c>
      <c r="J11" s="977"/>
      <c r="K11" s="973" t="s">
        <v>677</v>
      </c>
      <c r="L11" s="974"/>
      <c r="M11" s="973" t="s">
        <v>678</v>
      </c>
      <c r="N11" s="978"/>
    </row>
    <row r="12" spans="1:16" s="282" customFormat="1" ht="12" customHeight="1">
      <c r="A12" s="972"/>
      <c r="B12" s="957"/>
      <c r="C12" s="975"/>
      <c r="D12" s="959"/>
      <c r="E12" s="975"/>
      <c r="F12" s="959"/>
      <c r="G12" s="975"/>
      <c r="H12" s="959"/>
      <c r="I12" s="979" t="s">
        <v>679</v>
      </c>
      <c r="J12" s="980"/>
      <c r="K12" s="975"/>
      <c r="L12" s="959"/>
      <c r="M12" s="975"/>
      <c r="N12" s="958"/>
    </row>
    <row r="13" spans="1:16" s="282" customFormat="1" ht="14.1" customHeight="1">
      <c r="A13" s="958"/>
      <c r="B13" s="959"/>
      <c r="C13" s="398" t="s">
        <v>661</v>
      </c>
      <c r="D13" s="399" t="s">
        <v>662</v>
      </c>
      <c r="E13" s="399" t="s">
        <v>661</v>
      </c>
      <c r="F13" s="399" t="s">
        <v>662</v>
      </c>
      <c r="G13" s="399" t="s">
        <v>661</v>
      </c>
      <c r="H13" s="399" t="s">
        <v>662</v>
      </c>
      <c r="I13" s="399" t="s">
        <v>661</v>
      </c>
      <c r="J13" s="399" t="s">
        <v>662</v>
      </c>
      <c r="K13" s="399" t="s">
        <v>661</v>
      </c>
      <c r="L13" s="399" t="s">
        <v>680</v>
      </c>
      <c r="M13" s="399" t="s">
        <v>661</v>
      </c>
      <c r="N13" s="420" t="s">
        <v>662</v>
      </c>
    </row>
    <row r="14" spans="1:16" s="227" customFormat="1" ht="12" customHeight="1">
      <c r="A14" s="981" t="s">
        <v>681</v>
      </c>
      <c r="B14" s="982"/>
      <c r="C14" s="421">
        <v>169</v>
      </c>
      <c r="D14" s="422">
        <v>108832</v>
      </c>
      <c r="E14" s="422">
        <v>58</v>
      </c>
      <c r="F14" s="422">
        <v>34011</v>
      </c>
      <c r="G14" s="422">
        <v>33</v>
      </c>
      <c r="H14" s="422">
        <v>23676</v>
      </c>
      <c r="I14" s="422">
        <v>67</v>
      </c>
      <c r="J14" s="422">
        <v>50051</v>
      </c>
      <c r="K14" s="422">
        <v>0</v>
      </c>
      <c r="L14" s="422">
        <v>0</v>
      </c>
      <c r="M14" s="422">
        <v>11</v>
      </c>
      <c r="N14" s="422">
        <v>1094</v>
      </c>
      <c r="O14" s="423"/>
      <c r="P14" s="423"/>
    </row>
    <row r="15" spans="1:16" s="406" customFormat="1" ht="12" customHeight="1">
      <c r="A15" s="981" t="s">
        <v>682</v>
      </c>
      <c r="B15" s="982"/>
      <c r="C15" s="421">
        <v>184</v>
      </c>
      <c r="D15" s="422">
        <v>114864</v>
      </c>
      <c r="E15" s="422">
        <v>63</v>
      </c>
      <c r="F15" s="422">
        <v>31560</v>
      </c>
      <c r="G15" s="422">
        <v>22</v>
      </c>
      <c r="H15" s="422">
        <v>16977</v>
      </c>
      <c r="I15" s="422">
        <v>94</v>
      </c>
      <c r="J15" s="422">
        <v>64569</v>
      </c>
      <c r="K15" s="422">
        <v>0</v>
      </c>
      <c r="L15" s="422">
        <v>0</v>
      </c>
      <c r="M15" s="422">
        <v>5</v>
      </c>
      <c r="N15" s="422">
        <v>1758</v>
      </c>
      <c r="O15" s="423"/>
      <c r="P15" s="423"/>
    </row>
    <row r="16" spans="1:16" s="227" customFormat="1" ht="12" customHeight="1">
      <c r="A16" s="968" t="s">
        <v>683</v>
      </c>
      <c r="B16" s="983"/>
      <c r="C16" s="421">
        <v>215</v>
      </c>
      <c r="D16" s="422">
        <v>205759</v>
      </c>
      <c r="E16" s="422">
        <v>68</v>
      </c>
      <c r="F16" s="422">
        <v>30018</v>
      </c>
      <c r="G16" s="422">
        <v>20</v>
      </c>
      <c r="H16" s="422">
        <v>77343</v>
      </c>
      <c r="I16" s="422">
        <v>117</v>
      </c>
      <c r="J16" s="422">
        <v>92823</v>
      </c>
      <c r="K16" s="422">
        <v>3</v>
      </c>
      <c r="L16" s="422">
        <v>396</v>
      </c>
      <c r="M16" s="422">
        <v>7</v>
      </c>
      <c r="N16" s="422">
        <v>5179</v>
      </c>
      <c r="O16" s="423"/>
      <c r="P16" s="423"/>
    </row>
    <row r="17" spans="1:16" s="227" customFormat="1" ht="12" customHeight="1">
      <c r="A17" s="968" t="s">
        <v>684</v>
      </c>
      <c r="B17" s="983"/>
      <c r="C17" s="424">
        <v>219</v>
      </c>
      <c r="D17" s="425">
        <v>180942</v>
      </c>
      <c r="E17" s="425">
        <v>49</v>
      </c>
      <c r="F17" s="425">
        <v>21765</v>
      </c>
      <c r="G17" s="425">
        <v>23</v>
      </c>
      <c r="H17" s="425">
        <v>22825</v>
      </c>
      <c r="I17" s="425">
        <v>132</v>
      </c>
      <c r="J17" s="425">
        <v>132294</v>
      </c>
      <c r="K17" s="425">
        <v>1</v>
      </c>
      <c r="L17" s="425">
        <v>122</v>
      </c>
      <c r="M17" s="425">
        <v>14</v>
      </c>
      <c r="N17" s="425">
        <v>3936</v>
      </c>
      <c r="O17" s="423"/>
      <c r="P17" s="423"/>
    </row>
    <row r="18" spans="1:16" s="406" customFormat="1" ht="12" customHeight="1">
      <c r="A18" s="969" t="s">
        <v>685</v>
      </c>
      <c r="B18" s="984"/>
      <c r="C18" s="426">
        <v>202</v>
      </c>
      <c r="D18" s="427">
        <v>171774</v>
      </c>
      <c r="E18" s="427">
        <v>68</v>
      </c>
      <c r="F18" s="427">
        <v>42086</v>
      </c>
      <c r="G18" s="427">
        <v>16</v>
      </c>
      <c r="H18" s="427">
        <v>27559</v>
      </c>
      <c r="I18" s="427">
        <v>111</v>
      </c>
      <c r="J18" s="427">
        <v>98975</v>
      </c>
      <c r="K18" s="427">
        <v>1</v>
      </c>
      <c r="L18" s="427">
        <v>576</v>
      </c>
      <c r="M18" s="427">
        <v>6</v>
      </c>
      <c r="N18" s="427">
        <v>2578</v>
      </c>
      <c r="O18" s="423"/>
      <c r="P18" s="423"/>
    </row>
    <row r="19" spans="1:16" s="227" customFormat="1" ht="7.5" customHeight="1">
      <c r="A19" s="428"/>
      <c r="B19" s="429"/>
      <c r="C19" s="421"/>
      <c r="D19" s="422"/>
      <c r="E19" s="422"/>
      <c r="F19" s="422"/>
      <c r="G19" s="422"/>
      <c r="H19" s="422"/>
      <c r="I19" s="422"/>
      <c r="J19" s="422"/>
      <c r="K19" s="422"/>
      <c r="L19" s="422"/>
      <c r="M19" s="422"/>
      <c r="N19" s="422"/>
      <c r="O19" s="423"/>
      <c r="P19" s="423"/>
    </row>
    <row r="20" spans="1:16" s="227" customFormat="1" ht="12" customHeight="1">
      <c r="A20" s="970" t="s">
        <v>686</v>
      </c>
      <c r="B20" s="971"/>
      <c r="C20" s="424">
        <v>7</v>
      </c>
      <c r="D20" s="425">
        <v>2277</v>
      </c>
      <c r="E20" s="425">
        <v>3</v>
      </c>
      <c r="F20" s="425">
        <v>510</v>
      </c>
      <c r="G20" s="425">
        <v>0</v>
      </c>
      <c r="H20" s="425">
        <v>0</v>
      </c>
      <c r="I20" s="425">
        <v>3</v>
      </c>
      <c r="J20" s="425">
        <v>1191</v>
      </c>
      <c r="K20" s="425">
        <v>1</v>
      </c>
      <c r="L20" s="425">
        <v>576</v>
      </c>
      <c r="M20" s="425">
        <v>0</v>
      </c>
      <c r="N20" s="425">
        <v>0</v>
      </c>
      <c r="O20" s="423"/>
      <c r="P20" s="423"/>
    </row>
    <row r="21" spans="1:16" s="227" customFormat="1" ht="12" customHeight="1">
      <c r="A21" s="985" t="s">
        <v>687</v>
      </c>
      <c r="B21" s="971"/>
      <c r="C21" s="424">
        <v>48</v>
      </c>
      <c r="D21" s="425">
        <v>57425</v>
      </c>
      <c r="E21" s="425">
        <v>4</v>
      </c>
      <c r="F21" s="425">
        <v>1779</v>
      </c>
      <c r="G21" s="425">
        <v>2</v>
      </c>
      <c r="H21" s="425">
        <v>10150</v>
      </c>
      <c r="I21" s="425">
        <v>42</v>
      </c>
      <c r="J21" s="425">
        <v>45496</v>
      </c>
      <c r="K21" s="425">
        <v>0</v>
      </c>
      <c r="L21" s="425">
        <v>0</v>
      </c>
      <c r="M21" s="425">
        <v>0</v>
      </c>
      <c r="N21" s="425">
        <v>0</v>
      </c>
      <c r="O21" s="423"/>
      <c r="P21" s="423"/>
    </row>
    <row r="22" spans="1:16" s="227" customFormat="1" ht="12" customHeight="1">
      <c r="A22" s="985" t="s">
        <v>688</v>
      </c>
      <c r="B22" s="971"/>
      <c r="C22" s="424">
        <v>83</v>
      </c>
      <c r="D22" s="425">
        <v>52077</v>
      </c>
      <c r="E22" s="425">
        <v>39</v>
      </c>
      <c r="F22" s="425">
        <v>22715</v>
      </c>
      <c r="G22" s="425">
        <v>7</v>
      </c>
      <c r="H22" s="425">
        <v>6335</v>
      </c>
      <c r="I22" s="425">
        <v>36</v>
      </c>
      <c r="J22" s="425">
        <v>23012</v>
      </c>
      <c r="K22" s="425">
        <v>0</v>
      </c>
      <c r="L22" s="425">
        <v>0</v>
      </c>
      <c r="M22" s="425">
        <v>1</v>
      </c>
      <c r="N22" s="425">
        <v>15</v>
      </c>
      <c r="O22" s="423"/>
      <c r="P22" s="423"/>
    </row>
    <row r="23" spans="1:16" s="227" customFormat="1" ht="12" customHeight="1">
      <c r="A23" s="985" t="s">
        <v>689</v>
      </c>
      <c r="B23" s="971"/>
      <c r="C23" s="424">
        <v>64</v>
      </c>
      <c r="D23" s="425">
        <v>59995</v>
      </c>
      <c r="E23" s="425">
        <v>22</v>
      </c>
      <c r="F23" s="425">
        <v>17082</v>
      </c>
      <c r="G23" s="425">
        <v>7</v>
      </c>
      <c r="H23" s="425">
        <v>11074</v>
      </c>
      <c r="I23" s="425">
        <v>30</v>
      </c>
      <c r="J23" s="425">
        <v>29276</v>
      </c>
      <c r="K23" s="425">
        <v>0</v>
      </c>
      <c r="L23" s="425">
        <v>0</v>
      </c>
      <c r="M23" s="425">
        <v>5</v>
      </c>
      <c r="N23" s="425">
        <v>2563</v>
      </c>
      <c r="O23" s="423"/>
      <c r="P23" s="423"/>
    </row>
    <row r="24" spans="1:16" s="282" customFormat="1" ht="3.75" customHeight="1" thickBot="1">
      <c r="A24" s="430"/>
      <c r="B24" s="431"/>
      <c r="C24" s="432"/>
      <c r="D24" s="433"/>
      <c r="E24" s="434"/>
      <c r="F24" s="433"/>
      <c r="G24" s="434"/>
      <c r="H24" s="433"/>
      <c r="I24" s="434"/>
      <c r="J24" s="433"/>
      <c r="K24" s="434"/>
      <c r="L24" s="435"/>
      <c r="M24" s="434"/>
      <c r="N24" s="433"/>
      <c r="O24" s="423"/>
      <c r="P24" s="423"/>
    </row>
    <row r="25" spans="1:16" s="227" customFormat="1" ht="15" customHeight="1">
      <c r="A25" s="954" t="s">
        <v>672</v>
      </c>
      <c r="B25" s="955"/>
      <c r="C25" s="961" t="s">
        <v>690</v>
      </c>
      <c r="D25" s="961"/>
      <c r="E25" s="961"/>
      <c r="F25" s="961"/>
      <c r="G25" s="961"/>
      <c r="H25" s="961"/>
      <c r="I25" s="961"/>
      <c r="J25" s="961"/>
      <c r="K25" s="961"/>
      <c r="L25" s="961"/>
      <c r="M25" s="961"/>
      <c r="N25" s="961"/>
      <c r="O25" s="423"/>
      <c r="P25" s="423"/>
    </row>
    <row r="26" spans="1:16">
      <c r="A26" s="972"/>
      <c r="B26" s="957"/>
      <c r="C26" s="978" t="s">
        <v>385</v>
      </c>
      <c r="D26" s="974"/>
      <c r="E26" s="973" t="s">
        <v>674</v>
      </c>
      <c r="F26" s="974"/>
      <c r="G26" s="973" t="s">
        <v>675</v>
      </c>
      <c r="H26" s="974"/>
      <c r="I26" s="976" t="s">
        <v>676</v>
      </c>
      <c r="J26" s="977"/>
      <c r="K26" s="973" t="s">
        <v>677</v>
      </c>
      <c r="L26" s="974"/>
      <c r="M26" s="973" t="s">
        <v>678</v>
      </c>
      <c r="N26" s="978"/>
      <c r="O26" s="423"/>
      <c r="P26" s="423"/>
    </row>
    <row r="27" spans="1:16">
      <c r="A27" s="972"/>
      <c r="B27" s="957"/>
      <c r="C27" s="958"/>
      <c r="D27" s="959"/>
      <c r="E27" s="975"/>
      <c r="F27" s="959"/>
      <c r="G27" s="975"/>
      <c r="H27" s="959"/>
      <c r="I27" s="979" t="s">
        <v>679</v>
      </c>
      <c r="J27" s="980"/>
      <c r="K27" s="975"/>
      <c r="L27" s="959"/>
      <c r="M27" s="975"/>
      <c r="N27" s="958"/>
      <c r="O27" s="423"/>
      <c r="P27" s="423"/>
    </row>
    <row r="28" spans="1:16">
      <c r="A28" s="958"/>
      <c r="B28" s="959"/>
      <c r="C28" s="399" t="s">
        <v>661</v>
      </c>
      <c r="D28" s="399" t="s">
        <v>662</v>
      </c>
      <c r="E28" s="399" t="s">
        <v>661</v>
      </c>
      <c r="F28" s="399" t="s">
        <v>662</v>
      </c>
      <c r="G28" s="399" t="s">
        <v>661</v>
      </c>
      <c r="H28" s="399" t="s">
        <v>662</v>
      </c>
      <c r="I28" s="399" t="s">
        <v>661</v>
      </c>
      <c r="J28" s="399" t="s">
        <v>662</v>
      </c>
      <c r="K28" s="399" t="s">
        <v>661</v>
      </c>
      <c r="L28" s="399" t="s">
        <v>680</v>
      </c>
      <c r="M28" s="399" t="s">
        <v>661</v>
      </c>
      <c r="N28" s="420" t="s">
        <v>662</v>
      </c>
      <c r="O28" s="423"/>
      <c r="P28" s="423"/>
    </row>
    <row r="29" spans="1:16" ht="12" customHeight="1">
      <c r="A29" s="981" t="s">
        <v>681</v>
      </c>
      <c r="B29" s="982"/>
      <c r="C29" s="421">
        <v>70</v>
      </c>
      <c r="D29" s="422">
        <v>36089</v>
      </c>
      <c r="E29" s="422">
        <v>40</v>
      </c>
      <c r="F29" s="422">
        <v>20297</v>
      </c>
      <c r="G29" s="422">
        <v>12</v>
      </c>
      <c r="H29" s="422">
        <v>6777</v>
      </c>
      <c r="I29" s="422">
        <v>18</v>
      </c>
      <c r="J29" s="422">
        <v>9015</v>
      </c>
      <c r="K29" s="422">
        <v>0</v>
      </c>
      <c r="L29" s="422">
        <v>0</v>
      </c>
      <c r="M29" s="422">
        <v>0</v>
      </c>
      <c r="N29" s="422">
        <v>0</v>
      </c>
      <c r="O29" s="423"/>
      <c r="P29" s="423"/>
    </row>
    <row r="30" spans="1:16" ht="12" customHeight="1">
      <c r="A30" s="981" t="s">
        <v>682</v>
      </c>
      <c r="B30" s="982"/>
      <c r="C30" s="421">
        <v>63</v>
      </c>
      <c r="D30" s="422">
        <v>33059</v>
      </c>
      <c r="E30" s="422">
        <v>34</v>
      </c>
      <c r="F30" s="422">
        <v>13889</v>
      </c>
      <c r="G30" s="422">
        <v>6</v>
      </c>
      <c r="H30" s="422">
        <v>4682</v>
      </c>
      <c r="I30" s="422">
        <v>20</v>
      </c>
      <c r="J30" s="422">
        <v>12435</v>
      </c>
      <c r="K30" s="422">
        <v>0</v>
      </c>
      <c r="L30" s="422">
        <v>0</v>
      </c>
      <c r="M30" s="422">
        <v>3</v>
      </c>
      <c r="N30" s="422">
        <v>2053</v>
      </c>
      <c r="O30" s="423"/>
      <c r="P30" s="423"/>
    </row>
    <row r="31" spans="1:16" ht="12" customHeight="1">
      <c r="A31" s="968" t="s">
        <v>683</v>
      </c>
      <c r="B31" s="983"/>
      <c r="C31" s="421">
        <v>78</v>
      </c>
      <c r="D31" s="422">
        <v>46559</v>
      </c>
      <c r="E31" s="422">
        <v>38</v>
      </c>
      <c r="F31" s="422">
        <v>19745</v>
      </c>
      <c r="G31" s="422">
        <v>8</v>
      </c>
      <c r="H31" s="422">
        <v>6838</v>
      </c>
      <c r="I31" s="422">
        <v>25</v>
      </c>
      <c r="J31" s="422">
        <v>17365</v>
      </c>
      <c r="K31" s="422">
        <v>2</v>
      </c>
      <c r="L31" s="422">
        <v>359</v>
      </c>
      <c r="M31" s="422">
        <v>5</v>
      </c>
      <c r="N31" s="422">
        <v>2252</v>
      </c>
      <c r="O31" s="423"/>
      <c r="P31" s="423"/>
    </row>
    <row r="32" spans="1:16" ht="12" customHeight="1">
      <c r="A32" s="968" t="s">
        <v>684</v>
      </c>
      <c r="B32" s="983"/>
      <c r="C32" s="421">
        <v>69</v>
      </c>
      <c r="D32" s="422">
        <v>46426</v>
      </c>
      <c r="E32" s="422">
        <v>21</v>
      </c>
      <c r="F32" s="422">
        <v>8329</v>
      </c>
      <c r="G32" s="422">
        <v>7</v>
      </c>
      <c r="H32" s="422">
        <v>11387</v>
      </c>
      <c r="I32" s="422">
        <v>35</v>
      </c>
      <c r="J32" s="422">
        <v>20089</v>
      </c>
      <c r="K32" s="422">
        <v>1</v>
      </c>
      <c r="L32" s="422">
        <v>1332</v>
      </c>
      <c r="M32" s="422">
        <v>5</v>
      </c>
      <c r="N32" s="422">
        <v>5289</v>
      </c>
      <c r="O32" s="423"/>
      <c r="P32" s="423"/>
    </row>
    <row r="33" spans="1:16" ht="12" customHeight="1">
      <c r="A33" s="969" t="s">
        <v>691</v>
      </c>
      <c r="B33" s="984"/>
      <c r="C33" s="436">
        <v>84</v>
      </c>
      <c r="D33" s="437">
        <v>39175</v>
      </c>
      <c r="E33" s="437">
        <v>42</v>
      </c>
      <c r="F33" s="437">
        <v>14188</v>
      </c>
      <c r="G33" s="437">
        <v>10</v>
      </c>
      <c r="H33" s="437">
        <v>4925</v>
      </c>
      <c r="I33" s="437">
        <v>29</v>
      </c>
      <c r="J33" s="437">
        <v>19018</v>
      </c>
      <c r="K33" s="437">
        <v>0</v>
      </c>
      <c r="L33" s="437">
        <v>0</v>
      </c>
      <c r="M33" s="437">
        <v>3</v>
      </c>
      <c r="N33" s="437">
        <v>1044</v>
      </c>
      <c r="O33" s="423"/>
      <c r="P33" s="423"/>
    </row>
    <row r="34" spans="1:16" ht="7.5" customHeight="1">
      <c r="A34" s="428"/>
      <c r="B34" s="429"/>
      <c r="C34" s="421"/>
      <c r="D34" s="422"/>
      <c r="E34" s="422"/>
      <c r="F34" s="422"/>
      <c r="G34" s="422"/>
      <c r="H34" s="422"/>
      <c r="I34" s="422"/>
      <c r="J34" s="422"/>
      <c r="K34" s="422"/>
      <c r="L34" s="422"/>
      <c r="M34" s="422"/>
      <c r="N34" s="422"/>
      <c r="O34" s="423"/>
      <c r="P34" s="423"/>
    </row>
    <row r="35" spans="1:16" ht="12" customHeight="1">
      <c r="A35" s="970" t="s">
        <v>686</v>
      </c>
      <c r="B35" s="971"/>
      <c r="C35" s="421">
        <v>1</v>
      </c>
      <c r="D35" s="422">
        <v>267</v>
      </c>
      <c r="E35" s="422">
        <v>1</v>
      </c>
      <c r="F35" s="422">
        <v>267</v>
      </c>
      <c r="G35" s="422">
        <v>0</v>
      </c>
      <c r="H35" s="422">
        <v>0</v>
      </c>
      <c r="I35" s="422">
        <v>0</v>
      </c>
      <c r="J35" s="422">
        <v>0</v>
      </c>
      <c r="K35" s="422">
        <v>0</v>
      </c>
      <c r="L35" s="422">
        <v>0</v>
      </c>
      <c r="M35" s="422">
        <v>0</v>
      </c>
      <c r="N35" s="422">
        <v>0</v>
      </c>
      <c r="O35" s="423"/>
      <c r="P35" s="423"/>
    </row>
    <row r="36" spans="1:16" ht="12" customHeight="1">
      <c r="A36" s="985" t="s">
        <v>687</v>
      </c>
      <c r="B36" s="971"/>
      <c r="C36" s="421">
        <v>14</v>
      </c>
      <c r="D36" s="422">
        <v>11013</v>
      </c>
      <c r="E36" s="422">
        <v>3</v>
      </c>
      <c r="F36" s="422">
        <v>903</v>
      </c>
      <c r="G36" s="422">
        <v>0</v>
      </c>
      <c r="H36" s="422">
        <v>0</v>
      </c>
      <c r="I36" s="422">
        <v>11</v>
      </c>
      <c r="J36" s="422">
        <v>10110</v>
      </c>
      <c r="K36" s="422">
        <v>0</v>
      </c>
      <c r="L36" s="422">
        <v>0</v>
      </c>
      <c r="M36" s="422">
        <v>0</v>
      </c>
      <c r="N36" s="422">
        <v>0</v>
      </c>
      <c r="O36" s="423"/>
      <c r="P36" s="423"/>
    </row>
    <row r="37" spans="1:16" ht="12" customHeight="1">
      <c r="A37" s="985" t="s">
        <v>688</v>
      </c>
      <c r="B37" s="971"/>
      <c r="C37" s="421">
        <v>46</v>
      </c>
      <c r="D37" s="422">
        <v>21569</v>
      </c>
      <c r="E37" s="422">
        <v>22</v>
      </c>
      <c r="F37" s="422">
        <v>9458</v>
      </c>
      <c r="G37" s="422">
        <v>10</v>
      </c>
      <c r="H37" s="422">
        <v>4925</v>
      </c>
      <c r="I37" s="422">
        <v>12</v>
      </c>
      <c r="J37" s="422">
        <v>6627</v>
      </c>
      <c r="K37" s="422">
        <v>0</v>
      </c>
      <c r="L37" s="422">
        <v>0</v>
      </c>
      <c r="M37" s="422">
        <v>2</v>
      </c>
      <c r="N37" s="422">
        <v>559</v>
      </c>
      <c r="O37" s="423"/>
      <c r="P37" s="423"/>
    </row>
    <row r="38" spans="1:16" ht="12" customHeight="1">
      <c r="A38" s="985" t="s">
        <v>689</v>
      </c>
      <c r="B38" s="971"/>
      <c r="C38" s="421">
        <v>23</v>
      </c>
      <c r="D38" s="422">
        <v>6326</v>
      </c>
      <c r="E38" s="422">
        <v>16</v>
      </c>
      <c r="F38" s="422">
        <v>3560</v>
      </c>
      <c r="G38" s="422">
        <v>0</v>
      </c>
      <c r="H38" s="422">
        <v>0</v>
      </c>
      <c r="I38" s="422">
        <v>6</v>
      </c>
      <c r="J38" s="422">
        <v>2281</v>
      </c>
      <c r="K38" s="422">
        <v>0</v>
      </c>
      <c r="L38" s="422">
        <v>0</v>
      </c>
      <c r="M38" s="422">
        <v>1</v>
      </c>
      <c r="N38" s="422">
        <v>485</v>
      </c>
      <c r="O38" s="423"/>
      <c r="P38" s="423"/>
    </row>
    <row r="39" spans="1:16" ht="3" customHeight="1" thickBot="1">
      <c r="A39" s="430"/>
      <c r="B39" s="438"/>
      <c r="C39" s="439"/>
      <c r="D39" s="440">
        <v>8676</v>
      </c>
      <c r="E39" s="440"/>
      <c r="F39" s="440"/>
      <c r="G39" s="440"/>
      <c r="H39" s="440"/>
      <c r="I39" s="440"/>
      <c r="J39" s="440"/>
      <c r="K39" s="440"/>
      <c r="L39" s="440"/>
      <c r="M39" s="440"/>
      <c r="N39" s="440"/>
    </row>
    <row r="40" spans="1:16">
      <c r="A40" s="227" t="s">
        <v>668</v>
      </c>
    </row>
  </sheetData>
  <mergeCells count="37">
    <mergeCell ref="A33:B33"/>
    <mergeCell ref="A35:B35"/>
    <mergeCell ref="A36:B36"/>
    <mergeCell ref="A37:B37"/>
    <mergeCell ref="A38:B38"/>
    <mergeCell ref="A32:B32"/>
    <mergeCell ref="A21:B21"/>
    <mergeCell ref="A22:B22"/>
    <mergeCell ref="A23:B23"/>
    <mergeCell ref="A25:B28"/>
    <mergeCell ref="A29:B29"/>
    <mergeCell ref="A30:B30"/>
    <mergeCell ref="A31:B31"/>
    <mergeCell ref="C25:N25"/>
    <mergeCell ref="C26:D27"/>
    <mergeCell ref="E26:F27"/>
    <mergeCell ref="G26:H27"/>
    <mergeCell ref="I26:J26"/>
    <mergeCell ref="K26:L27"/>
    <mergeCell ref="M26:N27"/>
    <mergeCell ref="I27:J27"/>
    <mergeCell ref="A20:B20"/>
    <mergeCell ref="A3:N8"/>
    <mergeCell ref="A10:B13"/>
    <mergeCell ref="C10:N10"/>
    <mergeCell ref="C11:D12"/>
    <mergeCell ref="E11:F12"/>
    <mergeCell ref="G11:H12"/>
    <mergeCell ref="I11:J11"/>
    <mergeCell ref="K11:L12"/>
    <mergeCell ref="M11:N12"/>
    <mergeCell ref="I12:J12"/>
    <mergeCell ref="A14:B14"/>
    <mergeCell ref="A15:B15"/>
    <mergeCell ref="A16:B16"/>
    <mergeCell ref="A17:B17"/>
    <mergeCell ref="A18:B18"/>
  </mergeCells>
  <phoneticPr fontId="4"/>
  <conditionalFormatting sqref="C20:N23">
    <cfRule type="containsBlanks" dxfId="33" priority="7" stopIfTrue="1">
      <formula>LEN(TRIM(C20))=0</formula>
    </cfRule>
  </conditionalFormatting>
  <conditionalFormatting sqref="C18:N18">
    <cfRule type="containsBlanks" dxfId="32" priority="8" stopIfTrue="1">
      <formula>LEN(TRIM(C18))=0</formula>
    </cfRule>
  </conditionalFormatting>
  <conditionalFormatting sqref="D33 F33 H33 J33 L33 N33">
    <cfRule type="containsBlanks" dxfId="31" priority="6" stopIfTrue="1">
      <formula>LEN(TRIM(D33))=0</formula>
    </cfRule>
  </conditionalFormatting>
  <conditionalFormatting sqref="M33 K33 I33 G33 E33 C33">
    <cfRule type="containsBlanks" dxfId="30" priority="5" stopIfTrue="1">
      <formula>LEN(TRIM(C33))=0</formula>
    </cfRule>
  </conditionalFormatting>
  <conditionalFormatting sqref="C35:N38">
    <cfRule type="containsBlanks" dxfId="29" priority="4" stopIfTrue="1">
      <formula>LEN(TRIM(C35))=0</formula>
    </cfRule>
  </conditionalFormatting>
  <conditionalFormatting sqref="C17:N17">
    <cfRule type="containsBlanks" dxfId="28" priority="3" stopIfTrue="1">
      <formula>LEN(TRIM(C17))=0</formula>
    </cfRule>
  </conditionalFormatting>
  <conditionalFormatting sqref="D32 F32 H32 J32 L32 N32">
    <cfRule type="containsBlanks" dxfId="27" priority="2" stopIfTrue="1">
      <formula>LEN(TRIM(D32))=0</formula>
    </cfRule>
  </conditionalFormatting>
  <conditionalFormatting sqref="M32 K32 I32 G32 E32 C32">
    <cfRule type="containsBlanks" dxfId="26" priority="1" stopIfTrue="1">
      <formula>LEN(TRIM(C32))=0</formula>
    </cfRule>
  </conditionalFormatting>
  <printOptions horizontalCentered="1"/>
  <pageMargins left="0.39370078740157483" right="0.39370078740157483" top="0.70866141732283472" bottom="0.51181102362204722" header="0.35433070866141736" footer="0.43307086614173229"/>
  <pageSetup paperSize="9" scale="99" fitToHeight="0"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2"/>
  <sheetViews>
    <sheetView zoomScaleNormal="120" zoomScaleSheetLayoutView="100" workbookViewId="0">
      <pane xSplit="1" ySplit="12" topLeftCell="B13" activePane="bottomRight" state="frozen"/>
      <selection pane="topRight"/>
      <selection pane="bottomLeft"/>
      <selection pane="bottomRight"/>
    </sheetView>
  </sheetViews>
  <sheetFormatPr defaultRowHeight="13.5"/>
  <cols>
    <col min="1" max="1" width="9.1640625" style="123" customWidth="1"/>
    <col min="2" max="2" width="47.5" style="123" customWidth="1"/>
    <col min="3" max="4" width="26.1640625" style="123" customWidth="1"/>
    <col min="5" max="5" width="9.83203125" style="123" customWidth="1"/>
    <col min="6" max="6" width="3.1640625" style="123" customWidth="1"/>
    <col min="7" max="7" width="9.1640625" style="123" customWidth="1"/>
    <col min="8" max="8" width="47.5" style="123" customWidth="1"/>
    <col min="9" max="10" width="26.1640625" style="123" customWidth="1"/>
    <col min="11" max="11" width="9.83203125" style="123" customWidth="1"/>
    <col min="12" max="12" width="6.6640625" style="123" customWidth="1"/>
    <col min="13" max="13" width="19.6640625" style="501" customWidth="1"/>
    <col min="14" max="14" width="13.1640625" style="123" customWidth="1"/>
    <col min="15" max="256" width="9.33203125" style="123"/>
    <col min="257" max="257" width="9.1640625" style="123" customWidth="1"/>
    <col min="258" max="258" width="47.5" style="123" customWidth="1"/>
    <col min="259" max="260" width="26.1640625" style="123" customWidth="1"/>
    <col min="261" max="261" width="9.83203125" style="123" customWidth="1"/>
    <col min="262" max="262" width="3.1640625" style="123" customWidth="1"/>
    <col min="263" max="263" width="9.1640625" style="123" customWidth="1"/>
    <col min="264" max="264" width="47.5" style="123" customWidth="1"/>
    <col min="265" max="266" width="26.1640625" style="123" customWidth="1"/>
    <col min="267" max="267" width="9.83203125" style="123" customWidth="1"/>
    <col min="268" max="268" width="6.6640625" style="123" customWidth="1"/>
    <col min="269" max="269" width="19.6640625" style="123" customWidth="1"/>
    <col min="270" max="270" width="13.1640625" style="123" customWidth="1"/>
    <col min="271" max="512" width="9.33203125" style="123"/>
    <col min="513" max="513" width="9.1640625" style="123" customWidth="1"/>
    <col min="514" max="514" width="47.5" style="123" customWidth="1"/>
    <col min="515" max="516" width="26.1640625" style="123" customWidth="1"/>
    <col min="517" max="517" width="9.83203125" style="123" customWidth="1"/>
    <col min="518" max="518" width="3.1640625" style="123" customWidth="1"/>
    <col min="519" max="519" width="9.1640625" style="123" customWidth="1"/>
    <col min="520" max="520" width="47.5" style="123" customWidth="1"/>
    <col min="521" max="522" width="26.1640625" style="123" customWidth="1"/>
    <col min="523" max="523" width="9.83203125" style="123" customWidth="1"/>
    <col min="524" max="524" width="6.6640625" style="123" customWidth="1"/>
    <col min="525" max="525" width="19.6640625" style="123" customWidth="1"/>
    <col min="526" max="526" width="13.1640625" style="123" customWidth="1"/>
    <col min="527" max="768" width="9.33203125" style="123"/>
    <col min="769" max="769" width="9.1640625" style="123" customWidth="1"/>
    <col min="770" max="770" width="47.5" style="123" customWidth="1"/>
    <col min="771" max="772" width="26.1640625" style="123" customWidth="1"/>
    <col min="773" max="773" width="9.83203125" style="123" customWidth="1"/>
    <col min="774" max="774" width="3.1640625" style="123" customWidth="1"/>
    <col min="775" max="775" width="9.1640625" style="123" customWidth="1"/>
    <col min="776" max="776" width="47.5" style="123" customWidth="1"/>
    <col min="777" max="778" width="26.1640625" style="123" customWidth="1"/>
    <col min="779" max="779" width="9.83203125" style="123" customWidth="1"/>
    <col min="780" max="780" width="6.6640625" style="123" customWidth="1"/>
    <col min="781" max="781" width="19.6640625" style="123" customWidth="1"/>
    <col min="782" max="782" width="13.1640625" style="123" customWidth="1"/>
    <col min="783" max="1024" width="9.33203125" style="123"/>
    <col min="1025" max="1025" width="9.1640625" style="123" customWidth="1"/>
    <col min="1026" max="1026" width="47.5" style="123" customWidth="1"/>
    <col min="1027" max="1028" width="26.1640625" style="123" customWidth="1"/>
    <col min="1029" max="1029" width="9.83203125" style="123" customWidth="1"/>
    <col min="1030" max="1030" width="3.1640625" style="123" customWidth="1"/>
    <col min="1031" max="1031" width="9.1640625" style="123" customWidth="1"/>
    <col min="1032" max="1032" width="47.5" style="123" customWidth="1"/>
    <col min="1033" max="1034" width="26.1640625" style="123" customWidth="1"/>
    <col min="1035" max="1035" width="9.83203125" style="123" customWidth="1"/>
    <col min="1036" max="1036" width="6.6640625" style="123" customWidth="1"/>
    <col min="1037" max="1037" width="19.6640625" style="123" customWidth="1"/>
    <col min="1038" max="1038" width="13.1640625" style="123" customWidth="1"/>
    <col min="1039" max="1280" width="9.33203125" style="123"/>
    <col min="1281" max="1281" width="9.1640625" style="123" customWidth="1"/>
    <col min="1282" max="1282" width="47.5" style="123" customWidth="1"/>
    <col min="1283" max="1284" width="26.1640625" style="123" customWidth="1"/>
    <col min="1285" max="1285" width="9.83203125" style="123" customWidth="1"/>
    <col min="1286" max="1286" width="3.1640625" style="123" customWidth="1"/>
    <col min="1287" max="1287" width="9.1640625" style="123" customWidth="1"/>
    <col min="1288" max="1288" width="47.5" style="123" customWidth="1"/>
    <col min="1289" max="1290" width="26.1640625" style="123" customWidth="1"/>
    <col min="1291" max="1291" width="9.83203125" style="123" customWidth="1"/>
    <col min="1292" max="1292" width="6.6640625" style="123" customWidth="1"/>
    <col min="1293" max="1293" width="19.6640625" style="123" customWidth="1"/>
    <col min="1294" max="1294" width="13.1640625" style="123" customWidth="1"/>
    <col min="1295" max="1536" width="9.33203125" style="123"/>
    <col min="1537" max="1537" width="9.1640625" style="123" customWidth="1"/>
    <col min="1538" max="1538" width="47.5" style="123" customWidth="1"/>
    <col min="1539" max="1540" width="26.1640625" style="123" customWidth="1"/>
    <col min="1541" max="1541" width="9.83203125" style="123" customWidth="1"/>
    <col min="1542" max="1542" width="3.1640625" style="123" customWidth="1"/>
    <col min="1543" max="1543" width="9.1640625" style="123" customWidth="1"/>
    <col min="1544" max="1544" width="47.5" style="123" customWidth="1"/>
    <col min="1545" max="1546" width="26.1640625" style="123" customWidth="1"/>
    <col min="1547" max="1547" width="9.83203125" style="123" customWidth="1"/>
    <col min="1548" max="1548" width="6.6640625" style="123" customWidth="1"/>
    <col min="1549" max="1549" width="19.6640625" style="123" customWidth="1"/>
    <col min="1550" max="1550" width="13.1640625" style="123" customWidth="1"/>
    <col min="1551" max="1792" width="9.33203125" style="123"/>
    <col min="1793" max="1793" width="9.1640625" style="123" customWidth="1"/>
    <col min="1794" max="1794" width="47.5" style="123" customWidth="1"/>
    <col min="1795" max="1796" width="26.1640625" style="123" customWidth="1"/>
    <col min="1797" max="1797" width="9.83203125" style="123" customWidth="1"/>
    <col min="1798" max="1798" width="3.1640625" style="123" customWidth="1"/>
    <col min="1799" max="1799" width="9.1640625" style="123" customWidth="1"/>
    <col min="1800" max="1800" width="47.5" style="123" customWidth="1"/>
    <col min="1801" max="1802" width="26.1640625" style="123" customWidth="1"/>
    <col min="1803" max="1803" width="9.83203125" style="123" customWidth="1"/>
    <col min="1804" max="1804" width="6.6640625" style="123" customWidth="1"/>
    <col min="1805" max="1805" width="19.6640625" style="123" customWidth="1"/>
    <col min="1806" max="1806" width="13.1640625" style="123" customWidth="1"/>
    <col min="1807" max="2048" width="9.33203125" style="123"/>
    <col min="2049" max="2049" width="9.1640625" style="123" customWidth="1"/>
    <col min="2050" max="2050" width="47.5" style="123" customWidth="1"/>
    <col min="2051" max="2052" width="26.1640625" style="123" customWidth="1"/>
    <col min="2053" max="2053" width="9.83203125" style="123" customWidth="1"/>
    <col min="2054" max="2054" width="3.1640625" style="123" customWidth="1"/>
    <col min="2055" max="2055" width="9.1640625" style="123" customWidth="1"/>
    <col min="2056" max="2056" width="47.5" style="123" customWidth="1"/>
    <col min="2057" max="2058" width="26.1640625" style="123" customWidth="1"/>
    <col min="2059" max="2059" width="9.83203125" style="123" customWidth="1"/>
    <col min="2060" max="2060" width="6.6640625" style="123" customWidth="1"/>
    <col min="2061" max="2061" width="19.6640625" style="123" customWidth="1"/>
    <col min="2062" max="2062" width="13.1640625" style="123" customWidth="1"/>
    <col min="2063" max="2304" width="9.33203125" style="123"/>
    <col min="2305" max="2305" width="9.1640625" style="123" customWidth="1"/>
    <col min="2306" max="2306" width="47.5" style="123" customWidth="1"/>
    <col min="2307" max="2308" width="26.1640625" style="123" customWidth="1"/>
    <col min="2309" max="2309" width="9.83203125" style="123" customWidth="1"/>
    <col min="2310" max="2310" width="3.1640625" style="123" customWidth="1"/>
    <col min="2311" max="2311" width="9.1640625" style="123" customWidth="1"/>
    <col min="2312" max="2312" width="47.5" style="123" customWidth="1"/>
    <col min="2313" max="2314" width="26.1640625" style="123" customWidth="1"/>
    <col min="2315" max="2315" width="9.83203125" style="123" customWidth="1"/>
    <col min="2316" max="2316" width="6.6640625" style="123" customWidth="1"/>
    <col min="2317" max="2317" width="19.6640625" style="123" customWidth="1"/>
    <col min="2318" max="2318" width="13.1640625" style="123" customWidth="1"/>
    <col min="2319" max="2560" width="9.33203125" style="123"/>
    <col min="2561" max="2561" width="9.1640625" style="123" customWidth="1"/>
    <col min="2562" max="2562" width="47.5" style="123" customWidth="1"/>
    <col min="2563" max="2564" width="26.1640625" style="123" customWidth="1"/>
    <col min="2565" max="2565" width="9.83203125" style="123" customWidth="1"/>
    <col min="2566" max="2566" width="3.1640625" style="123" customWidth="1"/>
    <col min="2567" max="2567" width="9.1640625" style="123" customWidth="1"/>
    <col min="2568" max="2568" width="47.5" style="123" customWidth="1"/>
    <col min="2569" max="2570" width="26.1640625" style="123" customWidth="1"/>
    <col min="2571" max="2571" width="9.83203125" style="123" customWidth="1"/>
    <col min="2572" max="2572" width="6.6640625" style="123" customWidth="1"/>
    <col min="2573" max="2573" width="19.6640625" style="123" customWidth="1"/>
    <col min="2574" max="2574" width="13.1640625" style="123" customWidth="1"/>
    <col min="2575" max="2816" width="9.33203125" style="123"/>
    <col min="2817" max="2817" width="9.1640625" style="123" customWidth="1"/>
    <col min="2818" max="2818" width="47.5" style="123" customWidth="1"/>
    <col min="2819" max="2820" width="26.1640625" style="123" customWidth="1"/>
    <col min="2821" max="2821" width="9.83203125" style="123" customWidth="1"/>
    <col min="2822" max="2822" width="3.1640625" style="123" customWidth="1"/>
    <col min="2823" max="2823" width="9.1640625" style="123" customWidth="1"/>
    <col min="2824" max="2824" width="47.5" style="123" customWidth="1"/>
    <col min="2825" max="2826" width="26.1640625" style="123" customWidth="1"/>
    <col min="2827" max="2827" width="9.83203125" style="123" customWidth="1"/>
    <col min="2828" max="2828" width="6.6640625" style="123" customWidth="1"/>
    <col min="2829" max="2829" width="19.6640625" style="123" customWidth="1"/>
    <col min="2830" max="2830" width="13.1640625" style="123" customWidth="1"/>
    <col min="2831" max="3072" width="9.33203125" style="123"/>
    <col min="3073" max="3073" width="9.1640625" style="123" customWidth="1"/>
    <col min="3074" max="3074" width="47.5" style="123" customWidth="1"/>
    <col min="3075" max="3076" width="26.1640625" style="123" customWidth="1"/>
    <col min="3077" max="3077" width="9.83203125" style="123" customWidth="1"/>
    <col min="3078" max="3078" width="3.1640625" style="123" customWidth="1"/>
    <col min="3079" max="3079" width="9.1640625" style="123" customWidth="1"/>
    <col min="3080" max="3080" width="47.5" style="123" customWidth="1"/>
    <col min="3081" max="3082" width="26.1640625" style="123" customWidth="1"/>
    <col min="3083" max="3083" width="9.83203125" style="123" customWidth="1"/>
    <col min="3084" max="3084" width="6.6640625" style="123" customWidth="1"/>
    <col min="3085" max="3085" width="19.6640625" style="123" customWidth="1"/>
    <col min="3086" max="3086" width="13.1640625" style="123" customWidth="1"/>
    <col min="3087" max="3328" width="9.33203125" style="123"/>
    <col min="3329" max="3329" width="9.1640625" style="123" customWidth="1"/>
    <col min="3330" max="3330" width="47.5" style="123" customWidth="1"/>
    <col min="3331" max="3332" width="26.1640625" style="123" customWidth="1"/>
    <col min="3333" max="3333" width="9.83203125" style="123" customWidth="1"/>
    <col min="3334" max="3334" width="3.1640625" style="123" customWidth="1"/>
    <col min="3335" max="3335" width="9.1640625" style="123" customWidth="1"/>
    <col min="3336" max="3336" width="47.5" style="123" customWidth="1"/>
    <col min="3337" max="3338" width="26.1640625" style="123" customWidth="1"/>
    <col min="3339" max="3339" width="9.83203125" style="123" customWidth="1"/>
    <col min="3340" max="3340" width="6.6640625" style="123" customWidth="1"/>
    <col min="3341" max="3341" width="19.6640625" style="123" customWidth="1"/>
    <col min="3342" max="3342" width="13.1640625" style="123" customWidth="1"/>
    <col min="3343" max="3584" width="9.33203125" style="123"/>
    <col min="3585" max="3585" width="9.1640625" style="123" customWidth="1"/>
    <col min="3586" max="3586" width="47.5" style="123" customWidth="1"/>
    <col min="3587" max="3588" width="26.1640625" style="123" customWidth="1"/>
    <col min="3589" max="3589" width="9.83203125" style="123" customWidth="1"/>
    <col min="3590" max="3590" width="3.1640625" style="123" customWidth="1"/>
    <col min="3591" max="3591" width="9.1640625" style="123" customWidth="1"/>
    <col min="3592" max="3592" width="47.5" style="123" customWidth="1"/>
    <col min="3593" max="3594" width="26.1640625" style="123" customWidth="1"/>
    <col min="3595" max="3595" width="9.83203125" style="123" customWidth="1"/>
    <col min="3596" max="3596" width="6.6640625" style="123" customWidth="1"/>
    <col min="3597" max="3597" width="19.6640625" style="123" customWidth="1"/>
    <col min="3598" max="3598" width="13.1640625" style="123" customWidth="1"/>
    <col min="3599" max="3840" width="9.33203125" style="123"/>
    <col min="3841" max="3841" width="9.1640625" style="123" customWidth="1"/>
    <col min="3842" max="3842" width="47.5" style="123" customWidth="1"/>
    <col min="3843" max="3844" width="26.1640625" style="123" customWidth="1"/>
    <col min="3845" max="3845" width="9.83203125" style="123" customWidth="1"/>
    <col min="3846" max="3846" width="3.1640625" style="123" customWidth="1"/>
    <col min="3847" max="3847" width="9.1640625" style="123" customWidth="1"/>
    <col min="3848" max="3848" width="47.5" style="123" customWidth="1"/>
    <col min="3849" max="3850" width="26.1640625" style="123" customWidth="1"/>
    <col min="3851" max="3851" width="9.83203125" style="123" customWidth="1"/>
    <col min="3852" max="3852" width="6.6640625" style="123" customWidth="1"/>
    <col min="3853" max="3853" width="19.6640625" style="123" customWidth="1"/>
    <col min="3854" max="3854" width="13.1640625" style="123" customWidth="1"/>
    <col min="3855" max="4096" width="9.33203125" style="123"/>
    <col min="4097" max="4097" width="9.1640625" style="123" customWidth="1"/>
    <col min="4098" max="4098" width="47.5" style="123" customWidth="1"/>
    <col min="4099" max="4100" width="26.1640625" style="123" customWidth="1"/>
    <col min="4101" max="4101" width="9.83203125" style="123" customWidth="1"/>
    <col min="4102" max="4102" width="3.1640625" style="123" customWidth="1"/>
    <col min="4103" max="4103" width="9.1640625" style="123" customWidth="1"/>
    <col min="4104" max="4104" width="47.5" style="123" customWidth="1"/>
    <col min="4105" max="4106" width="26.1640625" style="123" customWidth="1"/>
    <col min="4107" max="4107" width="9.83203125" style="123" customWidth="1"/>
    <col min="4108" max="4108" width="6.6640625" style="123" customWidth="1"/>
    <col min="4109" max="4109" width="19.6640625" style="123" customWidth="1"/>
    <col min="4110" max="4110" width="13.1640625" style="123" customWidth="1"/>
    <col min="4111" max="4352" width="9.33203125" style="123"/>
    <col min="4353" max="4353" width="9.1640625" style="123" customWidth="1"/>
    <col min="4354" max="4354" width="47.5" style="123" customWidth="1"/>
    <col min="4355" max="4356" width="26.1640625" style="123" customWidth="1"/>
    <col min="4357" max="4357" width="9.83203125" style="123" customWidth="1"/>
    <col min="4358" max="4358" width="3.1640625" style="123" customWidth="1"/>
    <col min="4359" max="4359" width="9.1640625" style="123" customWidth="1"/>
    <col min="4360" max="4360" width="47.5" style="123" customWidth="1"/>
    <col min="4361" max="4362" width="26.1640625" style="123" customWidth="1"/>
    <col min="4363" max="4363" width="9.83203125" style="123" customWidth="1"/>
    <col min="4364" max="4364" width="6.6640625" style="123" customWidth="1"/>
    <col min="4365" max="4365" width="19.6640625" style="123" customWidth="1"/>
    <col min="4366" max="4366" width="13.1640625" style="123" customWidth="1"/>
    <col min="4367" max="4608" width="9.33203125" style="123"/>
    <col min="4609" max="4609" width="9.1640625" style="123" customWidth="1"/>
    <col min="4610" max="4610" width="47.5" style="123" customWidth="1"/>
    <col min="4611" max="4612" width="26.1640625" style="123" customWidth="1"/>
    <col min="4613" max="4613" width="9.83203125" style="123" customWidth="1"/>
    <col min="4614" max="4614" width="3.1640625" style="123" customWidth="1"/>
    <col min="4615" max="4615" width="9.1640625" style="123" customWidth="1"/>
    <col min="4616" max="4616" width="47.5" style="123" customWidth="1"/>
    <col min="4617" max="4618" width="26.1640625" style="123" customWidth="1"/>
    <col min="4619" max="4619" width="9.83203125" style="123" customWidth="1"/>
    <col min="4620" max="4620" width="6.6640625" style="123" customWidth="1"/>
    <col min="4621" max="4621" width="19.6640625" style="123" customWidth="1"/>
    <col min="4622" max="4622" width="13.1640625" style="123" customWidth="1"/>
    <col min="4623" max="4864" width="9.33203125" style="123"/>
    <col min="4865" max="4865" width="9.1640625" style="123" customWidth="1"/>
    <col min="4866" max="4866" width="47.5" style="123" customWidth="1"/>
    <col min="4867" max="4868" width="26.1640625" style="123" customWidth="1"/>
    <col min="4869" max="4869" width="9.83203125" style="123" customWidth="1"/>
    <col min="4870" max="4870" width="3.1640625" style="123" customWidth="1"/>
    <col min="4871" max="4871" width="9.1640625" style="123" customWidth="1"/>
    <col min="4872" max="4872" width="47.5" style="123" customWidth="1"/>
    <col min="4873" max="4874" width="26.1640625" style="123" customWidth="1"/>
    <col min="4875" max="4875" width="9.83203125" style="123" customWidth="1"/>
    <col min="4876" max="4876" width="6.6640625" style="123" customWidth="1"/>
    <col min="4877" max="4877" width="19.6640625" style="123" customWidth="1"/>
    <col min="4878" max="4878" width="13.1640625" style="123" customWidth="1"/>
    <col min="4879" max="5120" width="9.33203125" style="123"/>
    <col min="5121" max="5121" width="9.1640625" style="123" customWidth="1"/>
    <col min="5122" max="5122" width="47.5" style="123" customWidth="1"/>
    <col min="5123" max="5124" width="26.1640625" style="123" customWidth="1"/>
    <col min="5125" max="5125" width="9.83203125" style="123" customWidth="1"/>
    <col min="5126" max="5126" width="3.1640625" style="123" customWidth="1"/>
    <col min="5127" max="5127" width="9.1640625" style="123" customWidth="1"/>
    <col min="5128" max="5128" width="47.5" style="123" customWidth="1"/>
    <col min="5129" max="5130" width="26.1640625" style="123" customWidth="1"/>
    <col min="5131" max="5131" width="9.83203125" style="123" customWidth="1"/>
    <col min="5132" max="5132" width="6.6640625" style="123" customWidth="1"/>
    <col min="5133" max="5133" width="19.6640625" style="123" customWidth="1"/>
    <col min="5134" max="5134" width="13.1640625" style="123" customWidth="1"/>
    <col min="5135" max="5376" width="9.33203125" style="123"/>
    <col min="5377" max="5377" width="9.1640625" style="123" customWidth="1"/>
    <col min="5378" max="5378" width="47.5" style="123" customWidth="1"/>
    <col min="5379" max="5380" width="26.1640625" style="123" customWidth="1"/>
    <col min="5381" max="5381" width="9.83203125" style="123" customWidth="1"/>
    <col min="5382" max="5382" width="3.1640625" style="123" customWidth="1"/>
    <col min="5383" max="5383" width="9.1640625" style="123" customWidth="1"/>
    <col min="5384" max="5384" width="47.5" style="123" customWidth="1"/>
    <col min="5385" max="5386" width="26.1640625" style="123" customWidth="1"/>
    <col min="5387" max="5387" width="9.83203125" style="123" customWidth="1"/>
    <col min="5388" max="5388" width="6.6640625" style="123" customWidth="1"/>
    <col min="5389" max="5389" width="19.6640625" style="123" customWidth="1"/>
    <col min="5390" max="5390" width="13.1640625" style="123" customWidth="1"/>
    <col min="5391" max="5632" width="9.33203125" style="123"/>
    <col min="5633" max="5633" width="9.1640625" style="123" customWidth="1"/>
    <col min="5634" max="5634" width="47.5" style="123" customWidth="1"/>
    <col min="5635" max="5636" width="26.1640625" style="123" customWidth="1"/>
    <col min="5637" max="5637" width="9.83203125" style="123" customWidth="1"/>
    <col min="5638" max="5638" width="3.1640625" style="123" customWidth="1"/>
    <col min="5639" max="5639" width="9.1640625" style="123" customWidth="1"/>
    <col min="5640" max="5640" width="47.5" style="123" customWidth="1"/>
    <col min="5641" max="5642" width="26.1640625" style="123" customWidth="1"/>
    <col min="5643" max="5643" width="9.83203125" style="123" customWidth="1"/>
    <col min="5644" max="5644" width="6.6640625" style="123" customWidth="1"/>
    <col min="5645" max="5645" width="19.6640625" style="123" customWidth="1"/>
    <col min="5646" max="5646" width="13.1640625" style="123" customWidth="1"/>
    <col min="5647" max="5888" width="9.33203125" style="123"/>
    <col min="5889" max="5889" width="9.1640625" style="123" customWidth="1"/>
    <col min="5890" max="5890" width="47.5" style="123" customWidth="1"/>
    <col min="5891" max="5892" width="26.1640625" style="123" customWidth="1"/>
    <col min="5893" max="5893" width="9.83203125" style="123" customWidth="1"/>
    <col min="5894" max="5894" width="3.1640625" style="123" customWidth="1"/>
    <col min="5895" max="5895" width="9.1640625" style="123" customWidth="1"/>
    <col min="5896" max="5896" width="47.5" style="123" customWidth="1"/>
    <col min="5897" max="5898" width="26.1640625" style="123" customWidth="1"/>
    <col min="5899" max="5899" width="9.83203125" style="123" customWidth="1"/>
    <col min="5900" max="5900" width="6.6640625" style="123" customWidth="1"/>
    <col min="5901" max="5901" width="19.6640625" style="123" customWidth="1"/>
    <col min="5902" max="5902" width="13.1640625" style="123" customWidth="1"/>
    <col min="5903" max="6144" width="9.33203125" style="123"/>
    <col min="6145" max="6145" width="9.1640625" style="123" customWidth="1"/>
    <col min="6146" max="6146" width="47.5" style="123" customWidth="1"/>
    <col min="6147" max="6148" width="26.1640625" style="123" customWidth="1"/>
    <col min="6149" max="6149" width="9.83203125" style="123" customWidth="1"/>
    <col min="6150" max="6150" width="3.1640625" style="123" customWidth="1"/>
    <col min="6151" max="6151" width="9.1640625" style="123" customWidth="1"/>
    <col min="6152" max="6152" width="47.5" style="123" customWidth="1"/>
    <col min="6153" max="6154" width="26.1640625" style="123" customWidth="1"/>
    <col min="6155" max="6155" width="9.83203125" style="123" customWidth="1"/>
    <col min="6156" max="6156" width="6.6640625" style="123" customWidth="1"/>
    <col min="6157" max="6157" width="19.6640625" style="123" customWidth="1"/>
    <col min="6158" max="6158" width="13.1640625" style="123" customWidth="1"/>
    <col min="6159" max="6400" width="9.33203125" style="123"/>
    <col min="6401" max="6401" width="9.1640625" style="123" customWidth="1"/>
    <col min="6402" max="6402" width="47.5" style="123" customWidth="1"/>
    <col min="6403" max="6404" width="26.1640625" style="123" customWidth="1"/>
    <col min="6405" max="6405" width="9.83203125" style="123" customWidth="1"/>
    <col min="6406" max="6406" width="3.1640625" style="123" customWidth="1"/>
    <col min="6407" max="6407" width="9.1640625" style="123" customWidth="1"/>
    <col min="6408" max="6408" width="47.5" style="123" customWidth="1"/>
    <col min="6409" max="6410" width="26.1640625" style="123" customWidth="1"/>
    <col min="6411" max="6411" width="9.83203125" style="123" customWidth="1"/>
    <col min="6412" max="6412" width="6.6640625" style="123" customWidth="1"/>
    <col min="6413" max="6413" width="19.6640625" style="123" customWidth="1"/>
    <col min="6414" max="6414" width="13.1640625" style="123" customWidth="1"/>
    <col min="6415" max="6656" width="9.33203125" style="123"/>
    <col min="6657" max="6657" width="9.1640625" style="123" customWidth="1"/>
    <col min="6658" max="6658" width="47.5" style="123" customWidth="1"/>
    <col min="6659" max="6660" width="26.1640625" style="123" customWidth="1"/>
    <col min="6661" max="6661" width="9.83203125" style="123" customWidth="1"/>
    <col min="6662" max="6662" width="3.1640625" style="123" customWidth="1"/>
    <col min="6663" max="6663" width="9.1640625" style="123" customWidth="1"/>
    <col min="6664" max="6664" width="47.5" style="123" customWidth="1"/>
    <col min="6665" max="6666" width="26.1640625" style="123" customWidth="1"/>
    <col min="6667" max="6667" width="9.83203125" style="123" customWidth="1"/>
    <col min="6668" max="6668" width="6.6640625" style="123" customWidth="1"/>
    <col min="6669" max="6669" width="19.6640625" style="123" customWidth="1"/>
    <col min="6670" max="6670" width="13.1640625" style="123" customWidth="1"/>
    <col min="6671" max="6912" width="9.33203125" style="123"/>
    <col min="6913" max="6913" width="9.1640625" style="123" customWidth="1"/>
    <col min="6914" max="6914" width="47.5" style="123" customWidth="1"/>
    <col min="6915" max="6916" width="26.1640625" style="123" customWidth="1"/>
    <col min="6917" max="6917" width="9.83203125" style="123" customWidth="1"/>
    <col min="6918" max="6918" width="3.1640625" style="123" customWidth="1"/>
    <col min="6919" max="6919" width="9.1640625" style="123" customWidth="1"/>
    <col min="6920" max="6920" width="47.5" style="123" customWidth="1"/>
    <col min="6921" max="6922" width="26.1640625" style="123" customWidth="1"/>
    <col min="6923" max="6923" width="9.83203125" style="123" customWidth="1"/>
    <col min="6924" max="6924" width="6.6640625" style="123" customWidth="1"/>
    <col min="6925" max="6925" width="19.6640625" style="123" customWidth="1"/>
    <col min="6926" max="6926" width="13.1640625" style="123" customWidth="1"/>
    <col min="6927" max="7168" width="9.33203125" style="123"/>
    <col min="7169" max="7169" width="9.1640625" style="123" customWidth="1"/>
    <col min="7170" max="7170" width="47.5" style="123" customWidth="1"/>
    <col min="7171" max="7172" width="26.1640625" style="123" customWidth="1"/>
    <col min="7173" max="7173" width="9.83203125" style="123" customWidth="1"/>
    <col min="7174" max="7174" width="3.1640625" style="123" customWidth="1"/>
    <col min="7175" max="7175" width="9.1640625" style="123" customWidth="1"/>
    <col min="7176" max="7176" width="47.5" style="123" customWidth="1"/>
    <col min="7177" max="7178" width="26.1640625" style="123" customWidth="1"/>
    <col min="7179" max="7179" width="9.83203125" style="123" customWidth="1"/>
    <col min="7180" max="7180" width="6.6640625" style="123" customWidth="1"/>
    <col min="7181" max="7181" width="19.6640625" style="123" customWidth="1"/>
    <col min="7182" max="7182" width="13.1640625" style="123" customWidth="1"/>
    <col min="7183" max="7424" width="9.33203125" style="123"/>
    <col min="7425" max="7425" width="9.1640625" style="123" customWidth="1"/>
    <col min="7426" max="7426" width="47.5" style="123" customWidth="1"/>
    <col min="7427" max="7428" width="26.1640625" style="123" customWidth="1"/>
    <col min="7429" max="7429" width="9.83203125" style="123" customWidth="1"/>
    <col min="7430" max="7430" width="3.1640625" style="123" customWidth="1"/>
    <col min="7431" max="7431" width="9.1640625" style="123" customWidth="1"/>
    <col min="7432" max="7432" width="47.5" style="123" customWidth="1"/>
    <col min="7433" max="7434" width="26.1640625" style="123" customWidth="1"/>
    <col min="7435" max="7435" width="9.83203125" style="123" customWidth="1"/>
    <col min="7436" max="7436" width="6.6640625" style="123" customWidth="1"/>
    <col min="7437" max="7437" width="19.6640625" style="123" customWidth="1"/>
    <col min="7438" max="7438" width="13.1640625" style="123" customWidth="1"/>
    <col min="7439" max="7680" width="9.33203125" style="123"/>
    <col min="7681" max="7681" width="9.1640625" style="123" customWidth="1"/>
    <col min="7682" max="7682" width="47.5" style="123" customWidth="1"/>
    <col min="7683" max="7684" width="26.1640625" style="123" customWidth="1"/>
    <col min="7685" max="7685" width="9.83203125" style="123" customWidth="1"/>
    <col min="7686" max="7686" width="3.1640625" style="123" customWidth="1"/>
    <col min="7687" max="7687" width="9.1640625" style="123" customWidth="1"/>
    <col min="7688" max="7688" width="47.5" style="123" customWidth="1"/>
    <col min="7689" max="7690" width="26.1640625" style="123" customWidth="1"/>
    <col min="7691" max="7691" width="9.83203125" style="123" customWidth="1"/>
    <col min="7692" max="7692" width="6.6640625" style="123" customWidth="1"/>
    <col min="7693" max="7693" width="19.6640625" style="123" customWidth="1"/>
    <col min="7694" max="7694" width="13.1640625" style="123" customWidth="1"/>
    <col min="7695" max="7936" width="9.33203125" style="123"/>
    <col min="7937" max="7937" width="9.1640625" style="123" customWidth="1"/>
    <col min="7938" max="7938" width="47.5" style="123" customWidth="1"/>
    <col min="7939" max="7940" width="26.1640625" style="123" customWidth="1"/>
    <col min="7941" max="7941" width="9.83203125" style="123" customWidth="1"/>
    <col min="7942" max="7942" width="3.1640625" style="123" customWidth="1"/>
    <col min="7943" max="7943" width="9.1640625" style="123" customWidth="1"/>
    <col min="7944" max="7944" width="47.5" style="123" customWidth="1"/>
    <col min="7945" max="7946" width="26.1640625" style="123" customWidth="1"/>
    <col min="7947" max="7947" width="9.83203125" style="123" customWidth="1"/>
    <col min="7948" max="7948" width="6.6640625" style="123" customWidth="1"/>
    <col min="7949" max="7949" width="19.6640625" style="123" customWidth="1"/>
    <col min="7950" max="7950" width="13.1640625" style="123" customWidth="1"/>
    <col min="7951" max="8192" width="9.33203125" style="123"/>
    <col min="8193" max="8193" width="9.1640625" style="123" customWidth="1"/>
    <col min="8194" max="8194" width="47.5" style="123" customWidth="1"/>
    <col min="8195" max="8196" width="26.1640625" style="123" customWidth="1"/>
    <col min="8197" max="8197" width="9.83203125" style="123" customWidth="1"/>
    <col min="8198" max="8198" width="3.1640625" style="123" customWidth="1"/>
    <col min="8199" max="8199" width="9.1640625" style="123" customWidth="1"/>
    <col min="8200" max="8200" width="47.5" style="123" customWidth="1"/>
    <col min="8201" max="8202" width="26.1640625" style="123" customWidth="1"/>
    <col min="8203" max="8203" width="9.83203125" style="123" customWidth="1"/>
    <col min="8204" max="8204" width="6.6640625" style="123" customWidth="1"/>
    <col min="8205" max="8205" width="19.6640625" style="123" customWidth="1"/>
    <col min="8206" max="8206" width="13.1640625" style="123" customWidth="1"/>
    <col min="8207" max="8448" width="9.33203125" style="123"/>
    <col min="8449" max="8449" width="9.1640625" style="123" customWidth="1"/>
    <col min="8450" max="8450" width="47.5" style="123" customWidth="1"/>
    <col min="8451" max="8452" width="26.1640625" style="123" customWidth="1"/>
    <col min="8453" max="8453" width="9.83203125" style="123" customWidth="1"/>
    <col min="8454" max="8454" width="3.1640625" style="123" customWidth="1"/>
    <col min="8455" max="8455" width="9.1640625" style="123" customWidth="1"/>
    <col min="8456" max="8456" width="47.5" style="123" customWidth="1"/>
    <col min="8457" max="8458" width="26.1640625" style="123" customWidth="1"/>
    <col min="8459" max="8459" width="9.83203125" style="123" customWidth="1"/>
    <col min="8460" max="8460" width="6.6640625" style="123" customWidth="1"/>
    <col min="8461" max="8461" width="19.6640625" style="123" customWidth="1"/>
    <col min="8462" max="8462" width="13.1640625" style="123" customWidth="1"/>
    <col min="8463" max="8704" width="9.33203125" style="123"/>
    <col min="8705" max="8705" width="9.1640625" style="123" customWidth="1"/>
    <col min="8706" max="8706" width="47.5" style="123" customWidth="1"/>
    <col min="8707" max="8708" width="26.1640625" style="123" customWidth="1"/>
    <col min="8709" max="8709" width="9.83203125" style="123" customWidth="1"/>
    <col min="8710" max="8710" width="3.1640625" style="123" customWidth="1"/>
    <col min="8711" max="8711" width="9.1640625" style="123" customWidth="1"/>
    <col min="8712" max="8712" width="47.5" style="123" customWidth="1"/>
    <col min="8713" max="8714" width="26.1640625" style="123" customWidth="1"/>
    <col min="8715" max="8715" width="9.83203125" style="123" customWidth="1"/>
    <col min="8716" max="8716" width="6.6640625" style="123" customWidth="1"/>
    <col min="8717" max="8717" width="19.6640625" style="123" customWidth="1"/>
    <col min="8718" max="8718" width="13.1640625" style="123" customWidth="1"/>
    <col min="8719" max="8960" width="9.33203125" style="123"/>
    <col min="8961" max="8961" width="9.1640625" style="123" customWidth="1"/>
    <col min="8962" max="8962" width="47.5" style="123" customWidth="1"/>
    <col min="8963" max="8964" width="26.1640625" style="123" customWidth="1"/>
    <col min="8965" max="8965" width="9.83203125" style="123" customWidth="1"/>
    <col min="8966" max="8966" width="3.1640625" style="123" customWidth="1"/>
    <col min="8967" max="8967" width="9.1640625" style="123" customWidth="1"/>
    <col min="8968" max="8968" width="47.5" style="123" customWidth="1"/>
    <col min="8969" max="8970" width="26.1640625" style="123" customWidth="1"/>
    <col min="8971" max="8971" width="9.83203125" style="123" customWidth="1"/>
    <col min="8972" max="8972" width="6.6640625" style="123" customWidth="1"/>
    <col min="8973" max="8973" width="19.6640625" style="123" customWidth="1"/>
    <col min="8974" max="8974" width="13.1640625" style="123" customWidth="1"/>
    <col min="8975" max="9216" width="9.33203125" style="123"/>
    <col min="9217" max="9217" width="9.1640625" style="123" customWidth="1"/>
    <col min="9218" max="9218" width="47.5" style="123" customWidth="1"/>
    <col min="9219" max="9220" width="26.1640625" style="123" customWidth="1"/>
    <col min="9221" max="9221" width="9.83203125" style="123" customWidth="1"/>
    <col min="9222" max="9222" width="3.1640625" style="123" customWidth="1"/>
    <col min="9223" max="9223" width="9.1640625" style="123" customWidth="1"/>
    <col min="9224" max="9224" width="47.5" style="123" customWidth="1"/>
    <col min="9225" max="9226" width="26.1640625" style="123" customWidth="1"/>
    <col min="9227" max="9227" width="9.83203125" style="123" customWidth="1"/>
    <col min="9228" max="9228" width="6.6640625" style="123" customWidth="1"/>
    <col min="9229" max="9229" width="19.6640625" style="123" customWidth="1"/>
    <col min="9230" max="9230" width="13.1640625" style="123" customWidth="1"/>
    <col min="9231" max="9472" width="9.33203125" style="123"/>
    <col min="9473" max="9473" width="9.1640625" style="123" customWidth="1"/>
    <col min="9474" max="9474" width="47.5" style="123" customWidth="1"/>
    <col min="9475" max="9476" width="26.1640625" style="123" customWidth="1"/>
    <col min="9477" max="9477" width="9.83203125" style="123" customWidth="1"/>
    <col min="9478" max="9478" width="3.1640625" style="123" customWidth="1"/>
    <col min="9479" max="9479" width="9.1640625" style="123" customWidth="1"/>
    <col min="9480" max="9480" width="47.5" style="123" customWidth="1"/>
    <col min="9481" max="9482" width="26.1640625" style="123" customWidth="1"/>
    <col min="9483" max="9483" width="9.83203125" style="123" customWidth="1"/>
    <col min="9484" max="9484" width="6.6640625" style="123" customWidth="1"/>
    <col min="9485" max="9485" width="19.6640625" style="123" customWidth="1"/>
    <col min="9486" max="9486" width="13.1640625" style="123" customWidth="1"/>
    <col min="9487" max="9728" width="9.33203125" style="123"/>
    <col min="9729" max="9729" width="9.1640625" style="123" customWidth="1"/>
    <col min="9730" max="9730" width="47.5" style="123" customWidth="1"/>
    <col min="9731" max="9732" width="26.1640625" style="123" customWidth="1"/>
    <col min="9733" max="9733" width="9.83203125" style="123" customWidth="1"/>
    <col min="9734" max="9734" width="3.1640625" style="123" customWidth="1"/>
    <col min="9735" max="9735" width="9.1640625" style="123" customWidth="1"/>
    <col min="9736" max="9736" width="47.5" style="123" customWidth="1"/>
    <col min="9737" max="9738" width="26.1640625" style="123" customWidth="1"/>
    <col min="9739" max="9739" width="9.83203125" style="123" customWidth="1"/>
    <col min="9740" max="9740" width="6.6640625" style="123" customWidth="1"/>
    <col min="9741" max="9741" width="19.6640625" style="123" customWidth="1"/>
    <col min="9742" max="9742" width="13.1640625" style="123" customWidth="1"/>
    <col min="9743" max="9984" width="9.33203125" style="123"/>
    <col min="9985" max="9985" width="9.1640625" style="123" customWidth="1"/>
    <col min="9986" max="9986" width="47.5" style="123" customWidth="1"/>
    <col min="9987" max="9988" width="26.1640625" style="123" customWidth="1"/>
    <col min="9989" max="9989" width="9.83203125" style="123" customWidth="1"/>
    <col min="9990" max="9990" width="3.1640625" style="123" customWidth="1"/>
    <col min="9991" max="9991" width="9.1640625" style="123" customWidth="1"/>
    <col min="9992" max="9992" width="47.5" style="123" customWidth="1"/>
    <col min="9993" max="9994" width="26.1640625" style="123" customWidth="1"/>
    <col min="9995" max="9995" width="9.83203125" style="123" customWidth="1"/>
    <col min="9996" max="9996" width="6.6640625" style="123" customWidth="1"/>
    <col min="9997" max="9997" width="19.6640625" style="123" customWidth="1"/>
    <col min="9998" max="9998" width="13.1640625" style="123" customWidth="1"/>
    <col min="9999" max="10240" width="9.33203125" style="123"/>
    <col min="10241" max="10241" width="9.1640625" style="123" customWidth="1"/>
    <col min="10242" max="10242" width="47.5" style="123" customWidth="1"/>
    <col min="10243" max="10244" width="26.1640625" style="123" customWidth="1"/>
    <col min="10245" max="10245" width="9.83203125" style="123" customWidth="1"/>
    <col min="10246" max="10246" width="3.1640625" style="123" customWidth="1"/>
    <col min="10247" max="10247" width="9.1640625" style="123" customWidth="1"/>
    <col min="10248" max="10248" width="47.5" style="123" customWidth="1"/>
    <col min="10249" max="10250" width="26.1640625" style="123" customWidth="1"/>
    <col min="10251" max="10251" width="9.83203125" style="123" customWidth="1"/>
    <col min="10252" max="10252" width="6.6640625" style="123" customWidth="1"/>
    <col min="10253" max="10253" width="19.6640625" style="123" customWidth="1"/>
    <col min="10254" max="10254" width="13.1640625" style="123" customWidth="1"/>
    <col min="10255" max="10496" width="9.33203125" style="123"/>
    <col min="10497" max="10497" width="9.1640625" style="123" customWidth="1"/>
    <col min="10498" max="10498" width="47.5" style="123" customWidth="1"/>
    <col min="10499" max="10500" width="26.1640625" style="123" customWidth="1"/>
    <col min="10501" max="10501" width="9.83203125" style="123" customWidth="1"/>
    <col min="10502" max="10502" width="3.1640625" style="123" customWidth="1"/>
    <col min="10503" max="10503" width="9.1640625" style="123" customWidth="1"/>
    <col min="10504" max="10504" width="47.5" style="123" customWidth="1"/>
    <col min="10505" max="10506" width="26.1640625" style="123" customWidth="1"/>
    <col min="10507" max="10507" width="9.83203125" style="123" customWidth="1"/>
    <col min="10508" max="10508" width="6.6640625" style="123" customWidth="1"/>
    <col min="10509" max="10509" width="19.6640625" style="123" customWidth="1"/>
    <col min="10510" max="10510" width="13.1640625" style="123" customWidth="1"/>
    <col min="10511" max="10752" width="9.33203125" style="123"/>
    <col min="10753" max="10753" width="9.1640625" style="123" customWidth="1"/>
    <col min="10754" max="10754" width="47.5" style="123" customWidth="1"/>
    <col min="10755" max="10756" width="26.1640625" style="123" customWidth="1"/>
    <col min="10757" max="10757" width="9.83203125" style="123" customWidth="1"/>
    <col min="10758" max="10758" width="3.1640625" style="123" customWidth="1"/>
    <col min="10759" max="10759" width="9.1640625" style="123" customWidth="1"/>
    <col min="10760" max="10760" width="47.5" style="123" customWidth="1"/>
    <col min="10761" max="10762" width="26.1640625" style="123" customWidth="1"/>
    <col min="10763" max="10763" width="9.83203125" style="123" customWidth="1"/>
    <col min="10764" max="10764" width="6.6640625" style="123" customWidth="1"/>
    <col min="10765" max="10765" width="19.6640625" style="123" customWidth="1"/>
    <col min="10766" max="10766" width="13.1640625" style="123" customWidth="1"/>
    <col min="10767" max="11008" width="9.33203125" style="123"/>
    <col min="11009" max="11009" width="9.1640625" style="123" customWidth="1"/>
    <col min="11010" max="11010" width="47.5" style="123" customWidth="1"/>
    <col min="11011" max="11012" width="26.1640625" style="123" customWidth="1"/>
    <col min="11013" max="11013" width="9.83203125" style="123" customWidth="1"/>
    <col min="11014" max="11014" width="3.1640625" style="123" customWidth="1"/>
    <col min="11015" max="11015" width="9.1640625" style="123" customWidth="1"/>
    <col min="11016" max="11016" width="47.5" style="123" customWidth="1"/>
    <col min="11017" max="11018" width="26.1640625" style="123" customWidth="1"/>
    <col min="11019" max="11019" width="9.83203125" style="123" customWidth="1"/>
    <col min="11020" max="11020" width="6.6640625" style="123" customWidth="1"/>
    <col min="11021" max="11021" width="19.6640625" style="123" customWidth="1"/>
    <col min="11022" max="11022" width="13.1640625" style="123" customWidth="1"/>
    <col min="11023" max="11264" width="9.33203125" style="123"/>
    <col min="11265" max="11265" width="9.1640625" style="123" customWidth="1"/>
    <col min="11266" max="11266" width="47.5" style="123" customWidth="1"/>
    <col min="11267" max="11268" width="26.1640625" style="123" customWidth="1"/>
    <col min="11269" max="11269" width="9.83203125" style="123" customWidth="1"/>
    <col min="11270" max="11270" width="3.1640625" style="123" customWidth="1"/>
    <col min="11271" max="11271" width="9.1640625" style="123" customWidth="1"/>
    <col min="11272" max="11272" width="47.5" style="123" customWidth="1"/>
    <col min="11273" max="11274" width="26.1640625" style="123" customWidth="1"/>
    <col min="11275" max="11275" width="9.83203125" style="123" customWidth="1"/>
    <col min="11276" max="11276" width="6.6640625" style="123" customWidth="1"/>
    <col min="11277" max="11277" width="19.6640625" style="123" customWidth="1"/>
    <col min="11278" max="11278" width="13.1640625" style="123" customWidth="1"/>
    <col min="11279" max="11520" width="9.33203125" style="123"/>
    <col min="11521" max="11521" width="9.1640625" style="123" customWidth="1"/>
    <col min="11522" max="11522" width="47.5" style="123" customWidth="1"/>
    <col min="11523" max="11524" width="26.1640625" style="123" customWidth="1"/>
    <col min="11525" max="11525" width="9.83203125" style="123" customWidth="1"/>
    <col min="11526" max="11526" width="3.1640625" style="123" customWidth="1"/>
    <col min="11527" max="11527" width="9.1640625" style="123" customWidth="1"/>
    <col min="11528" max="11528" width="47.5" style="123" customWidth="1"/>
    <col min="11529" max="11530" width="26.1640625" style="123" customWidth="1"/>
    <col min="11531" max="11531" width="9.83203125" style="123" customWidth="1"/>
    <col min="11532" max="11532" width="6.6640625" style="123" customWidth="1"/>
    <col min="11533" max="11533" width="19.6640625" style="123" customWidth="1"/>
    <col min="11534" max="11534" width="13.1640625" style="123" customWidth="1"/>
    <col min="11535" max="11776" width="9.33203125" style="123"/>
    <col min="11777" max="11777" width="9.1640625" style="123" customWidth="1"/>
    <col min="11778" max="11778" width="47.5" style="123" customWidth="1"/>
    <col min="11779" max="11780" width="26.1640625" style="123" customWidth="1"/>
    <col min="11781" max="11781" width="9.83203125" style="123" customWidth="1"/>
    <col min="11782" max="11782" width="3.1640625" style="123" customWidth="1"/>
    <col min="11783" max="11783" width="9.1640625" style="123" customWidth="1"/>
    <col min="11784" max="11784" width="47.5" style="123" customWidth="1"/>
    <col min="11785" max="11786" width="26.1640625" style="123" customWidth="1"/>
    <col min="11787" max="11787" width="9.83203125" style="123" customWidth="1"/>
    <col min="11788" max="11788" width="6.6640625" style="123" customWidth="1"/>
    <col min="11789" max="11789" width="19.6640625" style="123" customWidth="1"/>
    <col min="11790" max="11790" width="13.1640625" style="123" customWidth="1"/>
    <col min="11791" max="12032" width="9.33203125" style="123"/>
    <col min="12033" max="12033" width="9.1640625" style="123" customWidth="1"/>
    <col min="12034" max="12034" width="47.5" style="123" customWidth="1"/>
    <col min="12035" max="12036" width="26.1640625" style="123" customWidth="1"/>
    <col min="12037" max="12037" width="9.83203125" style="123" customWidth="1"/>
    <col min="12038" max="12038" width="3.1640625" style="123" customWidth="1"/>
    <col min="12039" max="12039" width="9.1640625" style="123" customWidth="1"/>
    <col min="12040" max="12040" width="47.5" style="123" customWidth="1"/>
    <col min="12041" max="12042" width="26.1640625" style="123" customWidth="1"/>
    <col min="12043" max="12043" width="9.83203125" style="123" customWidth="1"/>
    <col min="12044" max="12044" width="6.6640625" style="123" customWidth="1"/>
    <col min="12045" max="12045" width="19.6640625" style="123" customWidth="1"/>
    <col min="12046" max="12046" width="13.1640625" style="123" customWidth="1"/>
    <col min="12047" max="12288" width="9.33203125" style="123"/>
    <col min="12289" max="12289" width="9.1640625" style="123" customWidth="1"/>
    <col min="12290" max="12290" width="47.5" style="123" customWidth="1"/>
    <col min="12291" max="12292" width="26.1640625" style="123" customWidth="1"/>
    <col min="12293" max="12293" width="9.83203125" style="123" customWidth="1"/>
    <col min="12294" max="12294" width="3.1640625" style="123" customWidth="1"/>
    <col min="12295" max="12295" width="9.1640625" style="123" customWidth="1"/>
    <col min="12296" max="12296" width="47.5" style="123" customWidth="1"/>
    <col min="12297" max="12298" width="26.1640625" style="123" customWidth="1"/>
    <col min="12299" max="12299" width="9.83203125" style="123" customWidth="1"/>
    <col min="12300" max="12300" width="6.6640625" style="123" customWidth="1"/>
    <col min="12301" max="12301" width="19.6640625" style="123" customWidth="1"/>
    <col min="12302" max="12302" width="13.1640625" style="123" customWidth="1"/>
    <col min="12303" max="12544" width="9.33203125" style="123"/>
    <col min="12545" max="12545" width="9.1640625" style="123" customWidth="1"/>
    <col min="12546" max="12546" width="47.5" style="123" customWidth="1"/>
    <col min="12547" max="12548" width="26.1640625" style="123" customWidth="1"/>
    <col min="12549" max="12549" width="9.83203125" style="123" customWidth="1"/>
    <col min="12550" max="12550" width="3.1640625" style="123" customWidth="1"/>
    <col min="12551" max="12551" width="9.1640625" style="123" customWidth="1"/>
    <col min="12552" max="12552" width="47.5" style="123" customWidth="1"/>
    <col min="12553" max="12554" width="26.1640625" style="123" customWidth="1"/>
    <col min="12555" max="12555" width="9.83203125" style="123" customWidth="1"/>
    <col min="12556" max="12556" width="6.6640625" style="123" customWidth="1"/>
    <col min="12557" max="12557" width="19.6640625" style="123" customWidth="1"/>
    <col min="12558" max="12558" width="13.1640625" style="123" customWidth="1"/>
    <col min="12559" max="12800" width="9.33203125" style="123"/>
    <col min="12801" max="12801" width="9.1640625" style="123" customWidth="1"/>
    <col min="12802" max="12802" width="47.5" style="123" customWidth="1"/>
    <col min="12803" max="12804" width="26.1640625" style="123" customWidth="1"/>
    <col min="12805" max="12805" width="9.83203125" style="123" customWidth="1"/>
    <col min="12806" max="12806" width="3.1640625" style="123" customWidth="1"/>
    <col min="12807" max="12807" width="9.1640625" style="123" customWidth="1"/>
    <col min="12808" max="12808" width="47.5" style="123" customWidth="1"/>
    <col min="12809" max="12810" width="26.1640625" style="123" customWidth="1"/>
    <col min="12811" max="12811" width="9.83203125" style="123" customWidth="1"/>
    <col min="12812" max="12812" width="6.6640625" style="123" customWidth="1"/>
    <col min="12813" max="12813" width="19.6640625" style="123" customWidth="1"/>
    <col min="12814" max="12814" width="13.1640625" style="123" customWidth="1"/>
    <col min="12815" max="13056" width="9.33203125" style="123"/>
    <col min="13057" max="13057" width="9.1640625" style="123" customWidth="1"/>
    <col min="13058" max="13058" width="47.5" style="123" customWidth="1"/>
    <col min="13059" max="13060" width="26.1640625" style="123" customWidth="1"/>
    <col min="13061" max="13061" width="9.83203125" style="123" customWidth="1"/>
    <col min="13062" max="13062" width="3.1640625" style="123" customWidth="1"/>
    <col min="13063" max="13063" width="9.1640625" style="123" customWidth="1"/>
    <col min="13064" max="13064" width="47.5" style="123" customWidth="1"/>
    <col min="13065" max="13066" width="26.1640625" style="123" customWidth="1"/>
    <col min="13067" max="13067" width="9.83203125" style="123" customWidth="1"/>
    <col min="13068" max="13068" width="6.6640625" style="123" customWidth="1"/>
    <col min="13069" max="13069" width="19.6640625" style="123" customWidth="1"/>
    <col min="13070" max="13070" width="13.1640625" style="123" customWidth="1"/>
    <col min="13071" max="13312" width="9.33203125" style="123"/>
    <col min="13313" max="13313" width="9.1640625" style="123" customWidth="1"/>
    <col min="13314" max="13314" width="47.5" style="123" customWidth="1"/>
    <col min="13315" max="13316" width="26.1640625" style="123" customWidth="1"/>
    <col min="13317" max="13317" width="9.83203125" style="123" customWidth="1"/>
    <col min="13318" max="13318" width="3.1640625" style="123" customWidth="1"/>
    <col min="13319" max="13319" width="9.1640625" style="123" customWidth="1"/>
    <col min="13320" max="13320" width="47.5" style="123" customWidth="1"/>
    <col min="13321" max="13322" width="26.1640625" style="123" customWidth="1"/>
    <col min="13323" max="13323" width="9.83203125" style="123" customWidth="1"/>
    <col min="13324" max="13324" width="6.6640625" style="123" customWidth="1"/>
    <col min="13325" max="13325" width="19.6640625" style="123" customWidth="1"/>
    <col min="13326" max="13326" width="13.1640625" style="123" customWidth="1"/>
    <col min="13327" max="13568" width="9.33203125" style="123"/>
    <col min="13569" max="13569" width="9.1640625" style="123" customWidth="1"/>
    <col min="13570" max="13570" width="47.5" style="123" customWidth="1"/>
    <col min="13571" max="13572" width="26.1640625" style="123" customWidth="1"/>
    <col min="13573" max="13573" width="9.83203125" style="123" customWidth="1"/>
    <col min="13574" max="13574" width="3.1640625" style="123" customWidth="1"/>
    <col min="13575" max="13575" width="9.1640625" style="123" customWidth="1"/>
    <col min="13576" max="13576" width="47.5" style="123" customWidth="1"/>
    <col min="13577" max="13578" width="26.1640625" style="123" customWidth="1"/>
    <col min="13579" max="13579" width="9.83203125" style="123" customWidth="1"/>
    <col min="13580" max="13580" width="6.6640625" style="123" customWidth="1"/>
    <col min="13581" max="13581" width="19.6640625" style="123" customWidth="1"/>
    <col min="13582" max="13582" width="13.1640625" style="123" customWidth="1"/>
    <col min="13583" max="13824" width="9.33203125" style="123"/>
    <col min="13825" max="13825" width="9.1640625" style="123" customWidth="1"/>
    <col min="13826" max="13826" width="47.5" style="123" customWidth="1"/>
    <col min="13827" max="13828" width="26.1640625" style="123" customWidth="1"/>
    <col min="13829" max="13829" width="9.83203125" style="123" customWidth="1"/>
    <col min="13830" max="13830" width="3.1640625" style="123" customWidth="1"/>
    <col min="13831" max="13831" width="9.1640625" style="123" customWidth="1"/>
    <col min="13832" max="13832" width="47.5" style="123" customWidth="1"/>
    <col min="13833" max="13834" width="26.1640625" style="123" customWidth="1"/>
    <col min="13835" max="13835" width="9.83203125" style="123" customWidth="1"/>
    <col min="13836" max="13836" width="6.6640625" style="123" customWidth="1"/>
    <col min="13837" max="13837" width="19.6640625" style="123" customWidth="1"/>
    <col min="13838" max="13838" width="13.1640625" style="123" customWidth="1"/>
    <col min="13839" max="14080" width="9.33203125" style="123"/>
    <col min="14081" max="14081" width="9.1640625" style="123" customWidth="1"/>
    <col min="14082" max="14082" width="47.5" style="123" customWidth="1"/>
    <col min="14083" max="14084" width="26.1640625" style="123" customWidth="1"/>
    <col min="14085" max="14085" width="9.83203125" style="123" customWidth="1"/>
    <col min="14086" max="14086" width="3.1640625" style="123" customWidth="1"/>
    <col min="14087" max="14087" width="9.1640625" style="123" customWidth="1"/>
    <col min="14088" max="14088" width="47.5" style="123" customWidth="1"/>
    <col min="14089" max="14090" width="26.1640625" style="123" customWidth="1"/>
    <col min="14091" max="14091" width="9.83203125" style="123" customWidth="1"/>
    <col min="14092" max="14092" width="6.6640625" style="123" customWidth="1"/>
    <col min="14093" max="14093" width="19.6640625" style="123" customWidth="1"/>
    <col min="14094" max="14094" width="13.1640625" style="123" customWidth="1"/>
    <col min="14095" max="14336" width="9.33203125" style="123"/>
    <col min="14337" max="14337" width="9.1640625" style="123" customWidth="1"/>
    <col min="14338" max="14338" width="47.5" style="123" customWidth="1"/>
    <col min="14339" max="14340" width="26.1640625" style="123" customWidth="1"/>
    <col min="14341" max="14341" width="9.83203125" style="123" customWidth="1"/>
    <col min="14342" max="14342" width="3.1640625" style="123" customWidth="1"/>
    <col min="14343" max="14343" width="9.1640625" style="123" customWidth="1"/>
    <col min="14344" max="14344" width="47.5" style="123" customWidth="1"/>
    <col min="14345" max="14346" width="26.1640625" style="123" customWidth="1"/>
    <col min="14347" max="14347" width="9.83203125" style="123" customWidth="1"/>
    <col min="14348" max="14348" width="6.6640625" style="123" customWidth="1"/>
    <col min="14349" max="14349" width="19.6640625" style="123" customWidth="1"/>
    <col min="14350" max="14350" width="13.1640625" style="123" customWidth="1"/>
    <col min="14351" max="14592" width="9.33203125" style="123"/>
    <col min="14593" max="14593" width="9.1640625" style="123" customWidth="1"/>
    <col min="14594" max="14594" width="47.5" style="123" customWidth="1"/>
    <col min="14595" max="14596" width="26.1640625" style="123" customWidth="1"/>
    <col min="14597" max="14597" width="9.83203125" style="123" customWidth="1"/>
    <col min="14598" max="14598" width="3.1640625" style="123" customWidth="1"/>
    <col min="14599" max="14599" width="9.1640625" style="123" customWidth="1"/>
    <col min="14600" max="14600" width="47.5" style="123" customWidth="1"/>
    <col min="14601" max="14602" width="26.1640625" style="123" customWidth="1"/>
    <col min="14603" max="14603" width="9.83203125" style="123" customWidth="1"/>
    <col min="14604" max="14604" width="6.6640625" style="123" customWidth="1"/>
    <col min="14605" max="14605" width="19.6640625" style="123" customWidth="1"/>
    <col min="14606" max="14606" width="13.1640625" style="123" customWidth="1"/>
    <col min="14607" max="14848" width="9.33203125" style="123"/>
    <col min="14849" max="14849" width="9.1640625" style="123" customWidth="1"/>
    <col min="14850" max="14850" width="47.5" style="123" customWidth="1"/>
    <col min="14851" max="14852" width="26.1640625" style="123" customWidth="1"/>
    <col min="14853" max="14853" width="9.83203125" style="123" customWidth="1"/>
    <col min="14854" max="14854" width="3.1640625" style="123" customWidth="1"/>
    <col min="14855" max="14855" width="9.1640625" style="123" customWidth="1"/>
    <col min="14856" max="14856" width="47.5" style="123" customWidth="1"/>
    <col min="14857" max="14858" width="26.1640625" style="123" customWidth="1"/>
    <col min="14859" max="14859" width="9.83203125" style="123" customWidth="1"/>
    <col min="14860" max="14860" width="6.6640625" style="123" customWidth="1"/>
    <col min="14861" max="14861" width="19.6640625" style="123" customWidth="1"/>
    <col min="14862" max="14862" width="13.1640625" style="123" customWidth="1"/>
    <col min="14863" max="15104" width="9.33203125" style="123"/>
    <col min="15105" max="15105" width="9.1640625" style="123" customWidth="1"/>
    <col min="15106" max="15106" width="47.5" style="123" customWidth="1"/>
    <col min="15107" max="15108" width="26.1640625" style="123" customWidth="1"/>
    <col min="15109" max="15109" width="9.83203125" style="123" customWidth="1"/>
    <col min="15110" max="15110" width="3.1640625" style="123" customWidth="1"/>
    <col min="15111" max="15111" width="9.1640625" style="123" customWidth="1"/>
    <col min="15112" max="15112" width="47.5" style="123" customWidth="1"/>
    <col min="15113" max="15114" width="26.1640625" style="123" customWidth="1"/>
    <col min="15115" max="15115" width="9.83203125" style="123" customWidth="1"/>
    <col min="15116" max="15116" width="6.6640625" style="123" customWidth="1"/>
    <col min="15117" max="15117" width="19.6640625" style="123" customWidth="1"/>
    <col min="15118" max="15118" width="13.1640625" style="123" customWidth="1"/>
    <col min="15119" max="15360" width="9.33203125" style="123"/>
    <col min="15361" max="15361" width="9.1640625" style="123" customWidth="1"/>
    <col min="15362" max="15362" width="47.5" style="123" customWidth="1"/>
    <col min="15363" max="15364" width="26.1640625" style="123" customWidth="1"/>
    <col min="15365" max="15365" width="9.83203125" style="123" customWidth="1"/>
    <col min="15366" max="15366" width="3.1640625" style="123" customWidth="1"/>
    <col min="15367" max="15367" width="9.1640625" style="123" customWidth="1"/>
    <col min="15368" max="15368" width="47.5" style="123" customWidth="1"/>
    <col min="15369" max="15370" width="26.1640625" style="123" customWidth="1"/>
    <col min="15371" max="15371" width="9.83203125" style="123" customWidth="1"/>
    <col min="15372" max="15372" width="6.6640625" style="123" customWidth="1"/>
    <col min="15373" max="15373" width="19.6640625" style="123" customWidth="1"/>
    <col min="15374" max="15374" width="13.1640625" style="123" customWidth="1"/>
    <col min="15375" max="15616" width="9.33203125" style="123"/>
    <col min="15617" max="15617" width="9.1640625" style="123" customWidth="1"/>
    <col min="15618" max="15618" width="47.5" style="123" customWidth="1"/>
    <col min="15619" max="15620" width="26.1640625" style="123" customWidth="1"/>
    <col min="15621" max="15621" width="9.83203125" style="123" customWidth="1"/>
    <col min="15622" max="15622" width="3.1640625" style="123" customWidth="1"/>
    <col min="15623" max="15623" width="9.1640625" style="123" customWidth="1"/>
    <col min="15624" max="15624" width="47.5" style="123" customWidth="1"/>
    <col min="15625" max="15626" width="26.1640625" style="123" customWidth="1"/>
    <col min="15627" max="15627" width="9.83203125" style="123" customWidth="1"/>
    <col min="15628" max="15628" width="6.6640625" style="123" customWidth="1"/>
    <col min="15629" max="15629" width="19.6640625" style="123" customWidth="1"/>
    <col min="15630" max="15630" width="13.1640625" style="123" customWidth="1"/>
    <col min="15631" max="15872" width="9.33203125" style="123"/>
    <col min="15873" max="15873" width="9.1640625" style="123" customWidth="1"/>
    <col min="15874" max="15874" width="47.5" style="123" customWidth="1"/>
    <col min="15875" max="15876" width="26.1640625" style="123" customWidth="1"/>
    <col min="15877" max="15877" width="9.83203125" style="123" customWidth="1"/>
    <col min="15878" max="15878" width="3.1640625" style="123" customWidth="1"/>
    <col min="15879" max="15879" width="9.1640625" style="123" customWidth="1"/>
    <col min="15880" max="15880" width="47.5" style="123" customWidth="1"/>
    <col min="15881" max="15882" width="26.1640625" style="123" customWidth="1"/>
    <col min="15883" max="15883" width="9.83203125" style="123" customWidth="1"/>
    <col min="15884" max="15884" width="6.6640625" style="123" customWidth="1"/>
    <col min="15885" max="15885" width="19.6640625" style="123" customWidth="1"/>
    <col min="15886" max="15886" width="13.1640625" style="123" customWidth="1"/>
    <col min="15887" max="16128" width="9.33203125" style="123"/>
    <col min="16129" max="16129" width="9.1640625" style="123" customWidth="1"/>
    <col min="16130" max="16130" width="47.5" style="123" customWidth="1"/>
    <col min="16131" max="16132" width="26.1640625" style="123" customWidth="1"/>
    <col min="16133" max="16133" width="9.83203125" style="123" customWidth="1"/>
    <col min="16134" max="16134" width="3.1640625" style="123" customWidth="1"/>
    <col min="16135" max="16135" width="9.1640625" style="123" customWidth="1"/>
    <col min="16136" max="16136" width="47.5" style="123" customWidth="1"/>
    <col min="16137" max="16138" width="26.1640625" style="123" customWidth="1"/>
    <col min="16139" max="16139" width="9.83203125" style="123" customWidth="1"/>
    <col min="16140" max="16140" width="6.6640625" style="123" customWidth="1"/>
    <col min="16141" max="16141" width="19.6640625" style="123" customWidth="1"/>
    <col min="16142" max="16142" width="13.1640625" style="123" customWidth="1"/>
    <col min="16143" max="16384" width="9.33203125" style="123"/>
  </cols>
  <sheetData>
    <row r="1" spans="1:13" ht="18" customHeight="1">
      <c r="A1" s="441" t="s">
        <v>692</v>
      </c>
      <c r="C1" s="442"/>
      <c r="D1" s="442"/>
      <c r="E1" s="442"/>
      <c r="F1" s="442"/>
      <c r="G1" s="441"/>
      <c r="I1" s="442"/>
      <c r="J1" s="442"/>
      <c r="K1" s="442"/>
      <c r="L1" s="442"/>
      <c r="M1" s="442"/>
    </row>
    <row r="2" spans="1:13" ht="7.5" customHeight="1">
      <c r="C2" s="442"/>
      <c r="D2" s="442"/>
      <c r="E2" s="442"/>
      <c r="F2" s="442"/>
      <c r="I2" s="442"/>
      <c r="J2" s="442"/>
      <c r="K2" s="442"/>
      <c r="L2" s="442"/>
      <c r="M2" s="442"/>
    </row>
    <row r="3" spans="1:13" ht="11.1" customHeight="1">
      <c r="A3" s="986" t="s">
        <v>693</v>
      </c>
      <c r="B3" s="986"/>
      <c r="C3" s="986"/>
      <c r="D3" s="986"/>
      <c r="E3" s="986"/>
      <c r="F3" s="336"/>
      <c r="G3" s="986"/>
      <c r="H3" s="986"/>
      <c r="I3" s="986"/>
      <c r="J3" s="986"/>
      <c r="K3" s="986"/>
      <c r="L3" s="336"/>
      <c r="M3" s="336"/>
    </row>
    <row r="4" spans="1:13" ht="11.1" customHeight="1">
      <c r="A4" s="986"/>
      <c r="B4" s="986"/>
      <c r="C4" s="986"/>
      <c r="D4" s="986"/>
      <c r="E4" s="986"/>
      <c r="F4" s="336"/>
      <c r="G4" s="986"/>
      <c r="H4" s="986"/>
      <c r="I4" s="986"/>
      <c r="J4" s="986"/>
      <c r="K4" s="986"/>
      <c r="L4" s="336"/>
      <c r="M4" s="336"/>
    </row>
    <row r="5" spans="1:13" ht="11.1" customHeight="1">
      <c r="A5" s="986"/>
      <c r="B5" s="986"/>
      <c r="C5" s="986"/>
      <c r="D5" s="986"/>
      <c r="E5" s="986"/>
      <c r="F5" s="336"/>
      <c r="G5" s="986"/>
      <c r="H5" s="986"/>
      <c r="I5" s="986"/>
      <c r="J5" s="986"/>
      <c r="K5" s="986"/>
      <c r="L5" s="336"/>
      <c r="M5" s="336"/>
    </row>
    <row r="6" spans="1:13" ht="11.1" customHeight="1">
      <c r="A6" s="986"/>
      <c r="B6" s="986"/>
      <c r="C6" s="986"/>
      <c r="D6" s="986"/>
      <c r="E6" s="986"/>
      <c r="F6" s="336"/>
      <c r="G6" s="986"/>
      <c r="H6" s="986"/>
      <c r="I6" s="986"/>
      <c r="J6" s="986"/>
      <c r="K6" s="986"/>
      <c r="L6" s="336"/>
      <c r="M6" s="336"/>
    </row>
    <row r="7" spans="1:13" ht="11.25" customHeight="1">
      <c r="A7" s="141"/>
      <c r="B7" s="336"/>
      <c r="C7" s="336"/>
      <c r="D7" s="336"/>
      <c r="E7" s="336"/>
      <c r="F7" s="336"/>
      <c r="G7" s="141" t="s">
        <v>694</v>
      </c>
      <c r="H7" s="336"/>
      <c r="I7" s="336"/>
      <c r="J7" s="336"/>
      <c r="K7" s="336"/>
      <c r="L7" s="336"/>
      <c r="M7" s="336"/>
    </row>
    <row r="8" spans="1:13" ht="11.25" customHeight="1" thickBot="1">
      <c r="K8" s="443" t="s">
        <v>695</v>
      </c>
      <c r="L8" s="444"/>
      <c r="M8" s="444"/>
    </row>
    <row r="9" spans="1:13" ht="3" hidden="1" customHeight="1">
      <c r="A9" s="445"/>
      <c r="B9" s="446"/>
      <c r="C9" s="445"/>
      <c r="D9" s="445"/>
      <c r="E9" s="445"/>
      <c r="F9" s="447"/>
      <c r="G9" s="445"/>
      <c r="H9" s="446"/>
      <c r="I9" s="445"/>
      <c r="J9" s="445"/>
      <c r="K9" s="448"/>
      <c r="L9" s="448"/>
      <c r="M9" s="448"/>
    </row>
    <row r="10" spans="1:13" s="341" customFormat="1" ht="55.5" customHeight="1">
      <c r="A10" s="449" t="s">
        <v>696</v>
      </c>
      <c r="B10" s="450" t="s">
        <v>697</v>
      </c>
      <c r="C10" s="451" t="s">
        <v>698</v>
      </c>
      <c r="D10" s="451" t="s">
        <v>699</v>
      </c>
      <c r="E10" s="450" t="s">
        <v>700</v>
      </c>
      <c r="F10" s="452"/>
      <c r="G10" s="449" t="s">
        <v>696</v>
      </c>
      <c r="H10" s="450" t="s">
        <v>697</v>
      </c>
      <c r="I10" s="451" t="s">
        <v>698</v>
      </c>
      <c r="J10" s="451" t="s">
        <v>699</v>
      </c>
      <c r="K10" s="450" t="s">
        <v>700</v>
      </c>
      <c r="L10" s="453"/>
    </row>
    <row r="11" spans="1:13" s="341" customFormat="1" ht="3" hidden="1" customHeight="1">
      <c r="A11" s="454"/>
      <c r="B11" s="455"/>
      <c r="C11" s="455"/>
      <c r="D11" s="455"/>
      <c r="E11" s="455"/>
      <c r="F11" s="452"/>
      <c r="G11" s="454"/>
      <c r="H11" s="455"/>
      <c r="I11" s="455"/>
      <c r="J11" s="455"/>
      <c r="K11" s="455"/>
      <c r="L11" s="453"/>
    </row>
    <row r="12" spans="1:13" s="341" customFormat="1" ht="2.25" customHeight="1">
      <c r="A12" s="456"/>
      <c r="B12" s="457"/>
      <c r="C12" s="458"/>
      <c r="D12" s="458"/>
      <c r="E12" s="458"/>
      <c r="F12" s="452"/>
      <c r="G12" s="456"/>
      <c r="H12" s="457"/>
      <c r="I12" s="458"/>
      <c r="J12" s="458"/>
      <c r="K12" s="458"/>
      <c r="L12" s="453"/>
    </row>
    <row r="13" spans="1:13" s="464" customFormat="1" ht="12.75" customHeight="1">
      <c r="A13" s="459" t="s">
        <v>701</v>
      </c>
      <c r="B13" s="460" t="s">
        <v>702</v>
      </c>
      <c r="C13" s="461">
        <v>325000</v>
      </c>
      <c r="D13" s="461">
        <v>321000</v>
      </c>
      <c r="E13" s="462">
        <v>1.2</v>
      </c>
      <c r="F13" s="463"/>
      <c r="G13" s="459" t="s">
        <v>1343</v>
      </c>
      <c r="H13" s="460" t="s">
        <v>703</v>
      </c>
      <c r="I13" s="461">
        <v>84500</v>
      </c>
      <c r="J13" s="461">
        <v>84000</v>
      </c>
      <c r="K13" s="462">
        <v>0.6</v>
      </c>
    </row>
    <row r="14" spans="1:13" s="464" customFormat="1" ht="12.75" customHeight="1">
      <c r="A14" s="459"/>
      <c r="B14" s="460" t="s">
        <v>704</v>
      </c>
      <c r="C14" s="461"/>
      <c r="D14" s="461"/>
      <c r="E14" s="462"/>
      <c r="F14" s="463"/>
      <c r="G14" s="459" t="s">
        <v>705</v>
      </c>
      <c r="H14" s="460" t="s">
        <v>706</v>
      </c>
      <c r="I14" s="461">
        <v>139000</v>
      </c>
      <c r="J14" s="461">
        <v>136000</v>
      </c>
      <c r="K14" s="462">
        <v>2.2000000000000002</v>
      </c>
    </row>
    <row r="15" spans="1:13" s="464" customFormat="1" ht="12.75" customHeight="1">
      <c r="A15" s="459" t="s">
        <v>707</v>
      </c>
      <c r="B15" s="460" t="s">
        <v>708</v>
      </c>
      <c r="C15" s="461">
        <v>158000</v>
      </c>
      <c r="D15" s="461">
        <v>157000</v>
      </c>
      <c r="E15" s="462">
        <v>0.6</v>
      </c>
      <c r="F15" s="463"/>
      <c r="G15" s="459" t="s">
        <v>709</v>
      </c>
      <c r="H15" s="465" t="s">
        <v>710</v>
      </c>
      <c r="I15" s="461">
        <v>138000</v>
      </c>
      <c r="J15" s="461">
        <v>135000</v>
      </c>
      <c r="K15" s="462">
        <v>2.2000000000000002</v>
      </c>
    </row>
    <row r="16" spans="1:13" s="464" customFormat="1" ht="12.75" customHeight="1">
      <c r="A16" s="459" t="s">
        <v>705</v>
      </c>
      <c r="B16" s="460" t="s">
        <v>711</v>
      </c>
      <c r="C16" s="461">
        <v>142000</v>
      </c>
      <c r="D16" s="461">
        <v>141000</v>
      </c>
      <c r="E16" s="462">
        <v>0.7</v>
      </c>
      <c r="F16" s="463"/>
      <c r="G16" s="466" t="s">
        <v>712</v>
      </c>
      <c r="H16" s="465" t="s">
        <v>713</v>
      </c>
      <c r="I16" s="467">
        <v>114000</v>
      </c>
      <c r="J16" s="467">
        <v>113000</v>
      </c>
      <c r="K16" s="462">
        <v>0.9</v>
      </c>
    </row>
    <row r="17" spans="1:12" s="464" customFormat="1" ht="12.75" customHeight="1">
      <c r="A17" s="459"/>
      <c r="B17" s="460" t="s">
        <v>714</v>
      </c>
      <c r="C17" s="461"/>
      <c r="D17" s="461"/>
      <c r="E17" s="462"/>
      <c r="F17" s="468"/>
      <c r="G17" s="466" t="s">
        <v>715</v>
      </c>
      <c r="H17" s="465" t="s">
        <v>716</v>
      </c>
      <c r="I17" s="467">
        <v>117000</v>
      </c>
      <c r="J17" s="467">
        <v>115000</v>
      </c>
      <c r="K17" s="462">
        <v>1.7</v>
      </c>
    </row>
    <row r="18" spans="1:12" s="464" customFormat="1" ht="12.75" customHeight="1">
      <c r="A18" s="459" t="s">
        <v>709</v>
      </c>
      <c r="B18" s="465" t="s">
        <v>717</v>
      </c>
      <c r="C18" s="461">
        <v>131000</v>
      </c>
      <c r="D18" s="461">
        <v>130000</v>
      </c>
      <c r="E18" s="462">
        <v>0.8</v>
      </c>
      <c r="F18" s="468"/>
      <c r="G18" s="469" t="s">
        <v>718</v>
      </c>
      <c r="H18" s="470" t="s">
        <v>719</v>
      </c>
      <c r="I18" s="467">
        <v>116000</v>
      </c>
      <c r="J18" s="467">
        <v>114000</v>
      </c>
      <c r="K18" s="462">
        <v>1.8</v>
      </c>
    </row>
    <row r="19" spans="1:12" s="475" customFormat="1" ht="12.75" customHeight="1">
      <c r="A19" s="466" t="s">
        <v>720</v>
      </c>
      <c r="B19" s="465" t="s">
        <v>721</v>
      </c>
      <c r="C19" s="467">
        <v>163000</v>
      </c>
      <c r="D19" s="467">
        <v>158000</v>
      </c>
      <c r="E19" s="462">
        <v>3.2</v>
      </c>
      <c r="F19" s="471"/>
      <c r="G19" s="472" t="s">
        <v>722</v>
      </c>
      <c r="H19" s="470" t="s">
        <v>723</v>
      </c>
      <c r="I19" s="473">
        <v>101000</v>
      </c>
      <c r="J19" s="473">
        <v>101000</v>
      </c>
      <c r="K19" s="474">
        <v>0</v>
      </c>
    </row>
    <row r="20" spans="1:12" s="475" customFormat="1" ht="12.75" customHeight="1">
      <c r="A20" s="466" t="s">
        <v>715</v>
      </c>
      <c r="B20" s="465" t="s">
        <v>724</v>
      </c>
      <c r="C20" s="467">
        <v>127000</v>
      </c>
      <c r="D20" s="467">
        <v>126000</v>
      </c>
      <c r="E20" s="462">
        <v>0.8</v>
      </c>
      <c r="F20" s="476"/>
      <c r="G20" s="472" t="s">
        <v>725</v>
      </c>
      <c r="H20" s="465" t="s">
        <v>726</v>
      </c>
      <c r="I20" s="473">
        <v>93500</v>
      </c>
      <c r="J20" s="473">
        <v>93500</v>
      </c>
      <c r="K20" s="474">
        <v>0</v>
      </c>
    </row>
    <row r="21" spans="1:12" s="464" customFormat="1" ht="12.75" customHeight="1">
      <c r="A21" s="469" t="s">
        <v>718</v>
      </c>
      <c r="B21" s="470" t="s">
        <v>727</v>
      </c>
      <c r="C21" s="467">
        <v>164000</v>
      </c>
      <c r="D21" s="467">
        <v>162000</v>
      </c>
      <c r="E21" s="462">
        <v>1.2</v>
      </c>
      <c r="F21" s="477"/>
      <c r="G21" s="472" t="s">
        <v>728</v>
      </c>
      <c r="H21" s="465" t="s">
        <v>729</v>
      </c>
      <c r="I21" s="467">
        <v>83400</v>
      </c>
      <c r="J21" s="467">
        <v>82600</v>
      </c>
      <c r="K21" s="462">
        <v>1</v>
      </c>
      <c r="L21" s="478"/>
    </row>
    <row r="22" spans="1:12" s="464" customFormat="1" ht="12.75" customHeight="1">
      <c r="A22" s="472" t="s">
        <v>722</v>
      </c>
      <c r="B22" s="470" t="s">
        <v>730</v>
      </c>
      <c r="C22" s="473">
        <v>257000</v>
      </c>
      <c r="D22" s="473">
        <v>254000</v>
      </c>
      <c r="E22" s="474">
        <v>1.2</v>
      </c>
      <c r="F22" s="477"/>
      <c r="G22" s="472" t="s">
        <v>731</v>
      </c>
      <c r="H22" s="465" t="s">
        <v>732</v>
      </c>
      <c r="I22" s="467">
        <v>95800</v>
      </c>
      <c r="J22" s="467">
        <v>95800</v>
      </c>
      <c r="K22" s="462">
        <v>0</v>
      </c>
      <c r="L22" s="478"/>
    </row>
    <row r="23" spans="1:12" s="464" customFormat="1" ht="12.75" customHeight="1">
      <c r="A23" s="472" t="s">
        <v>725</v>
      </c>
      <c r="B23" s="465" t="s">
        <v>733</v>
      </c>
      <c r="C23" s="473">
        <v>140000</v>
      </c>
      <c r="D23" s="473">
        <v>139000</v>
      </c>
      <c r="E23" s="474">
        <v>0.7</v>
      </c>
      <c r="F23" s="477"/>
      <c r="G23" s="472" t="s">
        <v>734</v>
      </c>
      <c r="H23" s="465" t="s">
        <v>735</v>
      </c>
      <c r="I23" s="467">
        <v>107000</v>
      </c>
      <c r="J23" s="467">
        <v>106000</v>
      </c>
      <c r="K23" s="462">
        <v>0.9</v>
      </c>
      <c r="L23" s="478"/>
    </row>
    <row r="24" spans="1:12" s="464" customFormat="1" ht="12.75" customHeight="1">
      <c r="A24" s="472" t="s">
        <v>728</v>
      </c>
      <c r="B24" s="465" t="s">
        <v>736</v>
      </c>
      <c r="C24" s="467">
        <v>116000</v>
      </c>
      <c r="D24" s="467">
        <v>115000</v>
      </c>
      <c r="E24" s="462">
        <v>0.9</v>
      </c>
      <c r="F24" s="463"/>
      <c r="G24" s="472" t="s">
        <v>737</v>
      </c>
      <c r="H24" s="465" t="s">
        <v>738</v>
      </c>
      <c r="I24" s="467">
        <v>99400</v>
      </c>
      <c r="J24" s="467">
        <v>99300</v>
      </c>
      <c r="K24" s="462">
        <v>0.1</v>
      </c>
    </row>
    <row r="25" spans="1:12" s="464" customFormat="1" ht="12.75" customHeight="1">
      <c r="A25" s="472" t="s">
        <v>731</v>
      </c>
      <c r="B25" s="465" t="s">
        <v>739</v>
      </c>
      <c r="C25" s="467">
        <v>142000</v>
      </c>
      <c r="D25" s="467">
        <v>139000</v>
      </c>
      <c r="E25" s="462">
        <v>2.2000000000000002</v>
      </c>
      <c r="F25" s="468"/>
      <c r="G25" s="472" t="s">
        <v>740</v>
      </c>
      <c r="H25" s="465" t="s">
        <v>741</v>
      </c>
      <c r="I25" s="467">
        <v>100000</v>
      </c>
      <c r="J25" s="467">
        <v>98800</v>
      </c>
      <c r="K25" s="462">
        <v>1.2</v>
      </c>
    </row>
    <row r="26" spans="1:12" s="464" customFormat="1" ht="12.75" customHeight="1">
      <c r="A26" s="472" t="s">
        <v>734</v>
      </c>
      <c r="B26" s="465" t="s">
        <v>742</v>
      </c>
      <c r="C26" s="467">
        <v>172000</v>
      </c>
      <c r="D26" s="467">
        <v>170000</v>
      </c>
      <c r="E26" s="462">
        <v>1.2</v>
      </c>
      <c r="F26" s="468"/>
      <c r="G26" s="472" t="s">
        <v>743</v>
      </c>
      <c r="H26" s="465" t="s">
        <v>744</v>
      </c>
      <c r="I26" s="467">
        <v>78500</v>
      </c>
      <c r="J26" s="467">
        <v>78400</v>
      </c>
      <c r="K26" s="462">
        <v>0.1</v>
      </c>
    </row>
    <row r="27" spans="1:12" s="464" customFormat="1" ht="12.75" customHeight="1">
      <c r="A27" s="472" t="s">
        <v>737</v>
      </c>
      <c r="B27" s="470" t="s">
        <v>745</v>
      </c>
      <c r="C27" s="467">
        <v>169000</v>
      </c>
      <c r="D27" s="467">
        <v>167000</v>
      </c>
      <c r="E27" s="462">
        <v>1.2</v>
      </c>
      <c r="F27" s="468"/>
      <c r="G27" s="472" t="s">
        <v>746</v>
      </c>
      <c r="H27" s="470" t="s">
        <v>747</v>
      </c>
      <c r="I27" s="467">
        <v>149000</v>
      </c>
      <c r="J27" s="467">
        <v>146000</v>
      </c>
      <c r="K27" s="462">
        <v>2.1</v>
      </c>
    </row>
    <row r="28" spans="1:12" s="475" customFormat="1" ht="12.75" customHeight="1">
      <c r="A28" s="472" t="s">
        <v>740</v>
      </c>
      <c r="B28" s="465" t="s">
        <v>748</v>
      </c>
      <c r="C28" s="473">
        <v>131000</v>
      </c>
      <c r="D28" s="473">
        <v>130000</v>
      </c>
      <c r="E28" s="474">
        <v>0.8</v>
      </c>
      <c r="F28" s="471"/>
      <c r="G28" s="472" t="s">
        <v>749</v>
      </c>
      <c r="H28" s="465" t="s">
        <v>750</v>
      </c>
      <c r="I28" s="473">
        <v>95100</v>
      </c>
      <c r="J28" s="473">
        <v>95000</v>
      </c>
      <c r="K28" s="474">
        <v>0.1</v>
      </c>
    </row>
    <row r="29" spans="1:12" s="464" customFormat="1" ht="12.75" customHeight="1">
      <c r="A29" s="472" t="s">
        <v>743</v>
      </c>
      <c r="B29" s="465" t="s">
        <v>751</v>
      </c>
      <c r="C29" s="467">
        <v>134000</v>
      </c>
      <c r="D29" s="467">
        <v>133000</v>
      </c>
      <c r="E29" s="462">
        <v>0.8</v>
      </c>
      <c r="F29" s="477"/>
      <c r="G29" s="472" t="s">
        <v>752</v>
      </c>
      <c r="H29" s="465" t="s">
        <v>753</v>
      </c>
      <c r="I29" s="467">
        <v>101000</v>
      </c>
      <c r="J29" s="467">
        <v>100000</v>
      </c>
      <c r="K29" s="462">
        <v>1</v>
      </c>
      <c r="L29" s="478"/>
    </row>
    <row r="30" spans="1:12" s="464" customFormat="1" ht="12.75" customHeight="1">
      <c r="A30" s="472" t="s">
        <v>754</v>
      </c>
      <c r="B30" s="465" t="s">
        <v>755</v>
      </c>
      <c r="C30" s="467">
        <v>202000</v>
      </c>
      <c r="D30" s="467">
        <v>198000</v>
      </c>
      <c r="E30" s="462">
        <v>2</v>
      </c>
      <c r="F30" s="477"/>
      <c r="G30" s="472" t="s">
        <v>756</v>
      </c>
      <c r="H30" s="465" t="s">
        <v>757</v>
      </c>
      <c r="I30" s="467">
        <v>144000</v>
      </c>
      <c r="J30" s="467">
        <v>140000</v>
      </c>
      <c r="K30" s="462">
        <v>2.9</v>
      </c>
      <c r="L30" s="478"/>
    </row>
    <row r="31" spans="1:12" s="464" customFormat="1" ht="12.75" customHeight="1">
      <c r="A31" s="472"/>
      <c r="B31" s="465" t="s">
        <v>758</v>
      </c>
      <c r="C31" s="467"/>
      <c r="D31" s="467"/>
      <c r="E31" s="462"/>
      <c r="F31" s="477"/>
      <c r="G31" s="472" t="s">
        <v>759</v>
      </c>
      <c r="H31" s="465" t="s">
        <v>760</v>
      </c>
      <c r="I31" s="467">
        <v>205000</v>
      </c>
      <c r="J31" s="467">
        <v>200000</v>
      </c>
      <c r="K31" s="462">
        <v>2.5</v>
      </c>
      <c r="L31" s="478"/>
    </row>
    <row r="32" spans="1:12" s="464" customFormat="1" ht="12.75" customHeight="1">
      <c r="A32" s="472" t="s">
        <v>749</v>
      </c>
      <c r="B32" s="465" t="s">
        <v>761</v>
      </c>
      <c r="C32" s="467">
        <v>265000</v>
      </c>
      <c r="D32" s="467">
        <v>260000</v>
      </c>
      <c r="E32" s="462">
        <v>1.9</v>
      </c>
      <c r="F32" s="477"/>
      <c r="G32" s="472" t="s">
        <v>762</v>
      </c>
      <c r="H32" s="465" t="s">
        <v>763</v>
      </c>
      <c r="I32" s="467">
        <v>133000</v>
      </c>
      <c r="J32" s="467">
        <v>130000</v>
      </c>
      <c r="K32" s="462">
        <v>2.2999999999999998</v>
      </c>
      <c r="L32" s="478"/>
    </row>
    <row r="33" spans="1:13" s="464" customFormat="1" ht="12.75" customHeight="1">
      <c r="A33" s="472" t="s">
        <v>749</v>
      </c>
      <c r="B33" s="465" t="s">
        <v>764</v>
      </c>
      <c r="C33" s="467"/>
      <c r="D33" s="467"/>
      <c r="E33" s="462"/>
      <c r="F33" s="477"/>
      <c r="G33" s="472" t="s">
        <v>765</v>
      </c>
      <c r="H33" s="465" t="s">
        <v>766</v>
      </c>
      <c r="I33" s="467">
        <v>86800</v>
      </c>
      <c r="J33" s="467">
        <v>85000</v>
      </c>
      <c r="K33" s="462">
        <v>2.1</v>
      </c>
      <c r="L33" s="478"/>
    </row>
    <row r="34" spans="1:13" s="464" customFormat="1" ht="12.75" customHeight="1">
      <c r="A34" s="472" t="s">
        <v>752</v>
      </c>
      <c r="B34" s="465" t="s">
        <v>767</v>
      </c>
      <c r="C34" s="467">
        <v>109000</v>
      </c>
      <c r="D34" s="467">
        <v>109000</v>
      </c>
      <c r="E34" s="479">
        <v>0</v>
      </c>
      <c r="F34" s="463"/>
      <c r="G34" s="472" t="s">
        <v>768</v>
      </c>
      <c r="H34" s="465" t="s">
        <v>769</v>
      </c>
      <c r="I34" s="467">
        <v>115000</v>
      </c>
      <c r="J34" s="467">
        <v>113000</v>
      </c>
      <c r="K34" s="479">
        <v>1.8</v>
      </c>
    </row>
    <row r="35" spans="1:13" s="464" customFormat="1" ht="12.75" customHeight="1">
      <c r="A35" s="472" t="s">
        <v>770</v>
      </c>
      <c r="B35" s="465" t="s">
        <v>771</v>
      </c>
      <c r="C35" s="467">
        <v>163000</v>
      </c>
      <c r="D35" s="467">
        <v>160000</v>
      </c>
      <c r="E35" s="462">
        <v>1.9</v>
      </c>
      <c r="F35" s="468"/>
      <c r="G35" s="472" t="s">
        <v>707</v>
      </c>
      <c r="H35" s="465" t="s">
        <v>772</v>
      </c>
      <c r="I35" s="467">
        <v>106000</v>
      </c>
      <c r="J35" s="467">
        <v>103000</v>
      </c>
      <c r="K35" s="462">
        <v>2.9</v>
      </c>
    </row>
    <row r="36" spans="1:13" s="464" customFormat="1" ht="12.75" customHeight="1">
      <c r="A36" s="472" t="s">
        <v>773</v>
      </c>
      <c r="B36" s="465" t="s">
        <v>774</v>
      </c>
      <c r="C36" s="467">
        <v>149000</v>
      </c>
      <c r="D36" s="467">
        <v>146000</v>
      </c>
      <c r="E36" s="462">
        <v>2.1</v>
      </c>
      <c r="F36" s="468"/>
      <c r="G36" s="472" t="s">
        <v>775</v>
      </c>
      <c r="H36" s="465" t="s">
        <v>776</v>
      </c>
      <c r="I36" s="467">
        <v>126000</v>
      </c>
      <c r="J36" s="467">
        <v>122000</v>
      </c>
      <c r="K36" s="462">
        <v>3.3</v>
      </c>
    </row>
    <row r="37" spans="1:13" s="464" customFormat="1" ht="12.75" customHeight="1">
      <c r="A37" s="472" t="s">
        <v>777</v>
      </c>
      <c r="B37" s="465" t="s">
        <v>778</v>
      </c>
      <c r="C37" s="467">
        <v>170000</v>
      </c>
      <c r="D37" s="467">
        <v>168000</v>
      </c>
      <c r="E37" s="462">
        <v>1.2</v>
      </c>
      <c r="F37" s="477"/>
      <c r="G37" s="472" t="s">
        <v>709</v>
      </c>
      <c r="H37" s="465" t="s">
        <v>779</v>
      </c>
      <c r="I37" s="467">
        <v>109000</v>
      </c>
      <c r="J37" s="467">
        <v>107000</v>
      </c>
      <c r="K37" s="462">
        <v>1.9</v>
      </c>
      <c r="L37" s="478"/>
    </row>
    <row r="38" spans="1:13" s="464" customFormat="1" ht="12.75" customHeight="1">
      <c r="A38" s="472" t="s">
        <v>780</v>
      </c>
      <c r="B38" s="465" t="s">
        <v>781</v>
      </c>
      <c r="C38" s="467">
        <v>111000</v>
      </c>
      <c r="D38" s="467">
        <v>110000</v>
      </c>
      <c r="E38" s="462">
        <v>0.9</v>
      </c>
      <c r="F38" s="477"/>
      <c r="G38" s="472" t="s">
        <v>712</v>
      </c>
      <c r="H38" s="465" t="s">
        <v>782</v>
      </c>
      <c r="I38" s="467">
        <v>119000</v>
      </c>
      <c r="J38" s="467">
        <v>117000</v>
      </c>
      <c r="K38" s="462">
        <v>1.7</v>
      </c>
      <c r="L38" s="478"/>
    </row>
    <row r="39" spans="1:13" s="464" customFormat="1" ht="12.75" customHeight="1">
      <c r="A39" s="472" t="s">
        <v>783</v>
      </c>
      <c r="B39" s="465" t="s">
        <v>784</v>
      </c>
      <c r="C39" s="467">
        <v>149000</v>
      </c>
      <c r="D39" s="467">
        <v>148000</v>
      </c>
      <c r="E39" s="462">
        <v>0.7</v>
      </c>
      <c r="F39" s="477"/>
      <c r="G39" s="472" t="s">
        <v>715</v>
      </c>
      <c r="H39" s="465" t="s">
        <v>785</v>
      </c>
      <c r="I39" s="467">
        <v>164000</v>
      </c>
      <c r="J39" s="467">
        <v>160000</v>
      </c>
      <c r="K39" s="462">
        <v>2.5</v>
      </c>
      <c r="L39" s="478"/>
    </row>
    <row r="40" spans="1:13" s="464" customFormat="1" ht="12.75" customHeight="1">
      <c r="A40" s="472"/>
      <c r="B40" s="465" t="s">
        <v>786</v>
      </c>
      <c r="C40" s="467"/>
      <c r="D40" s="467"/>
      <c r="E40" s="462"/>
      <c r="F40" s="477"/>
      <c r="G40" s="472" t="s">
        <v>718</v>
      </c>
      <c r="H40" s="465" t="s">
        <v>787</v>
      </c>
      <c r="I40" s="467">
        <v>101000</v>
      </c>
      <c r="J40" s="467">
        <v>98300</v>
      </c>
      <c r="K40" s="462">
        <v>2.7</v>
      </c>
      <c r="L40" s="478"/>
    </row>
    <row r="41" spans="1:13" s="464" customFormat="1" ht="12.75" customHeight="1">
      <c r="A41" s="480" t="s">
        <v>788</v>
      </c>
      <c r="B41" s="465" t="s">
        <v>789</v>
      </c>
      <c r="C41" s="467">
        <v>135000</v>
      </c>
      <c r="D41" s="467">
        <v>134000</v>
      </c>
      <c r="E41" s="462">
        <v>0.7</v>
      </c>
      <c r="G41" s="480" t="s">
        <v>722</v>
      </c>
      <c r="H41" s="465" t="s">
        <v>790</v>
      </c>
      <c r="I41" s="467">
        <v>115000</v>
      </c>
      <c r="J41" s="467">
        <v>113000</v>
      </c>
      <c r="K41" s="462">
        <v>1.8</v>
      </c>
    </row>
    <row r="42" spans="1:13" s="464" customFormat="1" ht="12.75" customHeight="1">
      <c r="A42" s="480" t="s">
        <v>791</v>
      </c>
      <c r="B42" s="465" t="s">
        <v>792</v>
      </c>
      <c r="C42" s="467">
        <v>280000</v>
      </c>
      <c r="D42" s="467">
        <v>273000</v>
      </c>
      <c r="E42" s="462">
        <v>2.6</v>
      </c>
      <c r="G42" s="480" t="s">
        <v>725</v>
      </c>
      <c r="H42" s="465" t="s">
        <v>793</v>
      </c>
      <c r="I42" s="467">
        <v>129000</v>
      </c>
      <c r="J42" s="467">
        <v>125000</v>
      </c>
      <c r="K42" s="462">
        <v>3.2</v>
      </c>
    </row>
    <row r="43" spans="1:13" s="483" customFormat="1" ht="12.75" customHeight="1">
      <c r="A43" s="480"/>
      <c r="B43" s="465" t="s">
        <v>794</v>
      </c>
      <c r="C43" s="467"/>
      <c r="D43" s="467"/>
      <c r="E43" s="462"/>
      <c r="F43" s="481"/>
      <c r="G43" s="480" t="s">
        <v>728</v>
      </c>
      <c r="H43" s="465" t="s">
        <v>795</v>
      </c>
      <c r="I43" s="467">
        <v>113000</v>
      </c>
      <c r="J43" s="467">
        <v>111000</v>
      </c>
      <c r="K43" s="462">
        <v>1.8</v>
      </c>
      <c r="L43" s="482"/>
    </row>
    <row r="44" spans="1:13" s="483" customFormat="1" ht="12.75" customHeight="1">
      <c r="A44" s="480" t="s">
        <v>796</v>
      </c>
      <c r="B44" s="465" t="s">
        <v>797</v>
      </c>
      <c r="C44" s="467">
        <v>175000</v>
      </c>
      <c r="D44" s="467">
        <v>173000</v>
      </c>
      <c r="E44" s="462">
        <v>1.2</v>
      </c>
      <c r="F44" s="481"/>
      <c r="G44" s="480" t="s">
        <v>731</v>
      </c>
      <c r="H44" s="465" t="s">
        <v>798</v>
      </c>
      <c r="I44" s="467">
        <v>120000</v>
      </c>
      <c r="J44" s="467">
        <v>118000</v>
      </c>
      <c r="K44" s="462">
        <v>1.7</v>
      </c>
      <c r="L44" s="482"/>
    </row>
    <row r="45" spans="1:13" s="464" customFormat="1" ht="12.75" customHeight="1">
      <c r="A45" s="484" t="s">
        <v>756</v>
      </c>
      <c r="B45" s="465" t="s">
        <v>799</v>
      </c>
      <c r="C45" s="461">
        <v>753000</v>
      </c>
      <c r="D45" s="461">
        <v>733000</v>
      </c>
      <c r="E45" s="462">
        <v>2.7</v>
      </c>
      <c r="F45" s="463"/>
      <c r="G45" s="480" t="s">
        <v>734</v>
      </c>
      <c r="H45" s="465" t="s">
        <v>800</v>
      </c>
      <c r="I45" s="467">
        <v>107000</v>
      </c>
      <c r="J45" s="467">
        <v>104000</v>
      </c>
      <c r="K45" s="462">
        <v>2.9</v>
      </c>
    </row>
    <row r="46" spans="1:13" s="464" customFormat="1" ht="12.75" customHeight="1">
      <c r="A46" s="484" t="s">
        <v>762</v>
      </c>
      <c r="B46" s="465" t="s">
        <v>801</v>
      </c>
      <c r="C46" s="467">
        <v>228000</v>
      </c>
      <c r="D46" s="467">
        <v>224000</v>
      </c>
      <c r="E46" s="462">
        <v>1.8</v>
      </c>
      <c r="F46" s="463"/>
      <c r="G46" s="484" t="s">
        <v>737</v>
      </c>
      <c r="H46" s="465" t="s">
        <v>802</v>
      </c>
      <c r="I46" s="461">
        <v>106000</v>
      </c>
      <c r="J46" s="461">
        <v>104000</v>
      </c>
      <c r="K46" s="462">
        <v>1.9</v>
      </c>
    </row>
    <row r="47" spans="1:13" s="464" customFormat="1" ht="12.75" customHeight="1">
      <c r="A47" s="480" t="s">
        <v>803</v>
      </c>
      <c r="B47" s="465" t="s">
        <v>804</v>
      </c>
      <c r="C47" s="467">
        <v>355000</v>
      </c>
      <c r="D47" s="467">
        <v>343000</v>
      </c>
      <c r="E47" s="462">
        <v>3.5</v>
      </c>
      <c r="F47" s="463"/>
      <c r="G47" s="484"/>
      <c r="H47" s="465" t="s">
        <v>805</v>
      </c>
      <c r="I47" s="467"/>
      <c r="J47" s="467"/>
      <c r="K47" s="462"/>
    </row>
    <row r="48" spans="1:13" s="483" customFormat="1" ht="12.75" customHeight="1">
      <c r="A48" s="484" t="s">
        <v>806</v>
      </c>
      <c r="B48" s="465" t="s">
        <v>807</v>
      </c>
      <c r="C48" s="467">
        <v>144000</v>
      </c>
      <c r="D48" s="467" t="s">
        <v>808</v>
      </c>
      <c r="E48" s="462" t="s">
        <v>809</v>
      </c>
      <c r="F48" s="480"/>
      <c r="G48" s="480" t="s">
        <v>740</v>
      </c>
      <c r="H48" s="465" t="s">
        <v>810</v>
      </c>
      <c r="I48" s="467">
        <v>121000</v>
      </c>
      <c r="J48" s="467">
        <v>118000</v>
      </c>
      <c r="K48" s="462">
        <v>2.5</v>
      </c>
      <c r="L48" s="481"/>
      <c r="M48" s="482"/>
    </row>
    <row r="49" spans="1:13" s="483" customFormat="1" ht="12.75" customHeight="1">
      <c r="A49" s="480" t="s">
        <v>811</v>
      </c>
      <c r="B49" s="465" t="s">
        <v>812</v>
      </c>
      <c r="C49" s="467">
        <v>254000</v>
      </c>
      <c r="D49" s="467">
        <v>249000</v>
      </c>
      <c r="E49" s="462">
        <v>2</v>
      </c>
      <c r="F49" s="480"/>
      <c r="G49" s="484" t="s">
        <v>743</v>
      </c>
      <c r="H49" s="465" t="s">
        <v>813</v>
      </c>
      <c r="I49" s="467">
        <v>138000</v>
      </c>
      <c r="J49" s="467">
        <v>136000</v>
      </c>
      <c r="K49" s="462">
        <v>1.5</v>
      </c>
      <c r="L49" s="481"/>
      <c r="M49" s="482"/>
    </row>
    <row r="50" spans="1:13" s="487" customFormat="1" ht="12.75" customHeight="1">
      <c r="A50" s="480" t="s">
        <v>814</v>
      </c>
      <c r="B50" s="465" t="s">
        <v>815</v>
      </c>
      <c r="C50" s="467">
        <v>225000</v>
      </c>
      <c r="D50" s="467">
        <v>221000</v>
      </c>
      <c r="E50" s="462">
        <v>1.8</v>
      </c>
      <c r="F50" s="485"/>
      <c r="G50" s="480"/>
      <c r="H50" s="465" t="s">
        <v>816</v>
      </c>
      <c r="I50" s="467"/>
      <c r="J50" s="467"/>
      <c r="K50" s="462"/>
      <c r="L50" s="486"/>
    </row>
    <row r="51" spans="1:13" s="464" customFormat="1" ht="12.75" customHeight="1">
      <c r="A51" s="480" t="s">
        <v>765</v>
      </c>
      <c r="B51" s="465" t="s">
        <v>817</v>
      </c>
      <c r="C51" s="467">
        <v>56700</v>
      </c>
      <c r="D51" s="467">
        <v>55500</v>
      </c>
      <c r="E51" s="462">
        <v>2.2000000000000002</v>
      </c>
      <c r="F51" s="477"/>
      <c r="G51" s="480" t="s">
        <v>818</v>
      </c>
      <c r="H51" s="465" t="s">
        <v>819</v>
      </c>
      <c r="I51" s="467">
        <v>207000</v>
      </c>
      <c r="J51" s="467">
        <v>202000</v>
      </c>
      <c r="K51" s="462">
        <v>2.5</v>
      </c>
      <c r="L51" s="478"/>
    </row>
    <row r="52" spans="1:13" s="464" customFormat="1" ht="12.75" customHeight="1">
      <c r="A52" s="488" t="s">
        <v>820</v>
      </c>
      <c r="B52" s="465" t="s">
        <v>821</v>
      </c>
      <c r="C52" s="467">
        <v>91000</v>
      </c>
      <c r="D52" s="467">
        <v>87800</v>
      </c>
      <c r="E52" s="462">
        <v>3.6</v>
      </c>
      <c r="F52" s="477"/>
      <c r="G52" s="480" t="s">
        <v>822</v>
      </c>
      <c r="H52" s="465" t="s">
        <v>823</v>
      </c>
      <c r="I52" s="467">
        <v>190000</v>
      </c>
      <c r="J52" s="467">
        <v>187000</v>
      </c>
      <c r="K52" s="462">
        <v>1.6</v>
      </c>
      <c r="L52" s="478"/>
    </row>
    <row r="53" spans="1:13" s="464" customFormat="1" ht="12.75" customHeight="1">
      <c r="A53" s="488" t="s">
        <v>824</v>
      </c>
      <c r="B53" s="465" t="s">
        <v>825</v>
      </c>
      <c r="C53" s="467">
        <v>96000</v>
      </c>
      <c r="D53" s="467">
        <v>94000</v>
      </c>
      <c r="E53" s="462">
        <v>2.1</v>
      </c>
      <c r="F53" s="477"/>
      <c r="G53" s="488"/>
      <c r="H53" s="465" t="s">
        <v>826</v>
      </c>
      <c r="I53" s="467"/>
      <c r="J53" s="467"/>
      <c r="K53" s="462"/>
      <c r="L53" s="478"/>
    </row>
    <row r="54" spans="1:13" s="464" customFormat="1" ht="12.75" customHeight="1">
      <c r="A54" s="488" t="s">
        <v>827</v>
      </c>
      <c r="B54" s="465" t="s">
        <v>828</v>
      </c>
      <c r="C54" s="467">
        <v>103000</v>
      </c>
      <c r="D54" s="467">
        <v>101000</v>
      </c>
      <c r="E54" s="489">
        <v>2</v>
      </c>
      <c r="F54" s="477"/>
      <c r="G54" s="488" t="s">
        <v>707</v>
      </c>
      <c r="H54" s="465" t="s">
        <v>829</v>
      </c>
      <c r="I54" s="467">
        <v>122000</v>
      </c>
      <c r="J54" s="467">
        <v>120000</v>
      </c>
      <c r="K54" s="462">
        <v>1.7</v>
      </c>
      <c r="L54" s="478"/>
    </row>
    <row r="55" spans="1:13" s="464" customFormat="1" ht="12.75" customHeight="1">
      <c r="A55" s="488" t="s">
        <v>830</v>
      </c>
      <c r="B55" s="465" t="s">
        <v>831</v>
      </c>
      <c r="C55" s="490">
        <v>81000</v>
      </c>
      <c r="D55" s="490">
        <v>77000</v>
      </c>
      <c r="E55" s="489">
        <v>5.2</v>
      </c>
      <c r="F55" s="477"/>
      <c r="G55" s="488" t="s">
        <v>705</v>
      </c>
      <c r="H55" s="465" t="s">
        <v>832</v>
      </c>
      <c r="I55" s="467">
        <v>134000</v>
      </c>
      <c r="J55" s="467">
        <v>132000</v>
      </c>
      <c r="K55" s="489">
        <v>1.5</v>
      </c>
      <c r="L55" s="478"/>
    </row>
    <row r="56" spans="1:13" s="464" customFormat="1" ht="12.75" customHeight="1">
      <c r="A56" s="488" t="s">
        <v>833</v>
      </c>
      <c r="B56" s="465" t="s">
        <v>834</v>
      </c>
      <c r="C56" s="467">
        <v>99500</v>
      </c>
      <c r="D56" s="467">
        <v>96000</v>
      </c>
      <c r="E56" s="489">
        <v>3.6</v>
      </c>
      <c r="G56" s="488" t="s">
        <v>709</v>
      </c>
      <c r="H56" s="465" t="s">
        <v>835</v>
      </c>
      <c r="I56" s="490">
        <v>116000</v>
      </c>
      <c r="J56" s="490">
        <v>115000</v>
      </c>
      <c r="K56" s="489">
        <v>0.9</v>
      </c>
    </row>
    <row r="57" spans="1:13" s="483" customFormat="1" ht="12.75" customHeight="1">
      <c r="A57" s="488" t="s">
        <v>836</v>
      </c>
      <c r="B57" s="465" t="s">
        <v>837</v>
      </c>
      <c r="C57" s="467">
        <v>118000</v>
      </c>
      <c r="D57" s="467">
        <v>114000</v>
      </c>
      <c r="E57" s="489">
        <v>3.5</v>
      </c>
      <c r="F57" s="481"/>
      <c r="G57" s="488" t="s">
        <v>712</v>
      </c>
      <c r="H57" s="465" t="s">
        <v>838</v>
      </c>
      <c r="I57" s="467">
        <v>127000</v>
      </c>
      <c r="J57" s="467">
        <v>124000</v>
      </c>
      <c r="K57" s="489">
        <v>2.4</v>
      </c>
      <c r="L57" s="482"/>
    </row>
    <row r="58" spans="1:13" s="464" customFormat="1" ht="12.75" customHeight="1">
      <c r="A58" s="488" t="s">
        <v>839</v>
      </c>
      <c r="B58" s="465" t="s">
        <v>840</v>
      </c>
      <c r="C58" s="467">
        <v>83500</v>
      </c>
      <c r="D58" s="467">
        <v>78200</v>
      </c>
      <c r="E58" s="489">
        <v>6.8</v>
      </c>
      <c r="F58" s="477"/>
      <c r="G58" s="488" t="s">
        <v>715</v>
      </c>
      <c r="H58" s="465" t="s">
        <v>841</v>
      </c>
      <c r="I58" s="467">
        <v>139000</v>
      </c>
      <c r="J58" s="467">
        <v>137000</v>
      </c>
      <c r="K58" s="489">
        <v>1.5</v>
      </c>
      <c r="L58" s="478"/>
    </row>
    <row r="59" spans="1:13" s="464" customFormat="1" ht="12.75" customHeight="1">
      <c r="A59" s="356" t="s">
        <v>842</v>
      </c>
      <c r="B59" s="460" t="s">
        <v>843</v>
      </c>
      <c r="C59" s="467">
        <v>88900</v>
      </c>
      <c r="D59" s="467">
        <v>88100</v>
      </c>
      <c r="E59" s="489">
        <v>0.9</v>
      </c>
      <c r="F59" s="477"/>
      <c r="G59" s="356" t="s">
        <v>844</v>
      </c>
      <c r="H59" s="460" t="s">
        <v>845</v>
      </c>
      <c r="I59" s="467">
        <v>135000</v>
      </c>
      <c r="J59" s="467">
        <v>133000</v>
      </c>
      <c r="K59" s="491">
        <v>1.5</v>
      </c>
      <c r="L59" s="478"/>
    </row>
    <row r="60" spans="1:13" s="498" customFormat="1" ht="5.0999999999999996" customHeight="1" thickBot="1">
      <c r="A60" s="492"/>
      <c r="B60" s="493"/>
      <c r="C60" s="494"/>
      <c r="D60" s="494"/>
      <c r="E60" s="495"/>
      <c r="F60" s="496"/>
      <c r="G60" s="492"/>
      <c r="H60" s="493"/>
      <c r="I60" s="494"/>
      <c r="J60" s="494"/>
      <c r="K60" s="495"/>
      <c r="L60" s="497"/>
    </row>
    <row r="61" spans="1:13" s="363" customFormat="1" ht="15" customHeight="1">
      <c r="A61" s="138" t="s">
        <v>846</v>
      </c>
      <c r="F61" s="444"/>
      <c r="G61" s="138"/>
    </row>
    <row r="62" spans="1:13">
      <c r="A62" s="341"/>
      <c r="B62" s="341"/>
      <c r="C62" s="341"/>
      <c r="D62" s="341"/>
      <c r="E62" s="341"/>
      <c r="F62" s="341"/>
      <c r="G62" s="341"/>
      <c r="H62" s="341"/>
      <c r="I62" s="341"/>
      <c r="J62" s="341"/>
      <c r="K62" s="341"/>
      <c r="L62" s="341"/>
      <c r="M62" s="499"/>
    </row>
    <row r="63" spans="1:13">
      <c r="A63" s="341"/>
      <c r="B63" s="341"/>
      <c r="C63" s="341"/>
      <c r="D63" s="341"/>
      <c r="E63" s="341"/>
      <c r="F63" s="341"/>
      <c r="G63" s="341"/>
      <c r="H63" s="341"/>
      <c r="I63" s="341"/>
      <c r="J63" s="341"/>
      <c r="K63" s="341"/>
      <c r="L63" s="341"/>
      <c r="M63" s="499"/>
    </row>
    <row r="64" spans="1:13" ht="17.25">
      <c r="A64" s="441" t="s">
        <v>1344</v>
      </c>
      <c r="C64" s="442"/>
      <c r="D64" s="442"/>
      <c r="E64" s="442"/>
      <c r="F64" s="442"/>
      <c r="G64" s="441"/>
      <c r="I64" s="442"/>
      <c r="J64" s="442"/>
      <c r="K64" s="442"/>
      <c r="L64" s="341"/>
      <c r="M64" s="499"/>
    </row>
    <row r="65" spans="1:13">
      <c r="A65" s="141"/>
      <c r="B65" s="336"/>
      <c r="C65" s="336"/>
      <c r="D65" s="336"/>
      <c r="E65" s="336"/>
      <c r="F65" s="336"/>
      <c r="G65" s="141"/>
      <c r="H65" s="336"/>
      <c r="I65" s="336"/>
      <c r="J65" s="336"/>
      <c r="K65" s="336"/>
      <c r="L65" s="341"/>
      <c r="M65" s="499"/>
    </row>
    <row r="66" spans="1:13" ht="14.25" thickBot="1">
      <c r="K66" s="443" t="s">
        <v>695</v>
      </c>
      <c r="L66" s="341"/>
      <c r="M66" s="499"/>
    </row>
    <row r="67" spans="1:13" ht="42">
      <c r="A67" s="449" t="s">
        <v>696</v>
      </c>
      <c r="B67" s="450" t="s">
        <v>697</v>
      </c>
      <c r="C67" s="451" t="s">
        <v>698</v>
      </c>
      <c r="D67" s="451" t="s">
        <v>699</v>
      </c>
      <c r="E67" s="450" t="s">
        <v>700</v>
      </c>
      <c r="F67" s="452"/>
      <c r="G67" s="449" t="s">
        <v>696</v>
      </c>
      <c r="H67" s="450" t="s">
        <v>697</v>
      </c>
      <c r="I67" s="451" t="s">
        <v>698</v>
      </c>
      <c r="J67" s="451" t="s">
        <v>699</v>
      </c>
      <c r="K67" s="450" t="s">
        <v>700</v>
      </c>
      <c r="L67" s="341"/>
      <c r="M67" s="499"/>
    </row>
    <row r="68" spans="1:13" hidden="1">
      <c r="A68" s="454"/>
      <c r="B68" s="455"/>
      <c r="C68" s="455"/>
      <c r="D68" s="455"/>
      <c r="E68" s="455"/>
      <c r="F68" s="452"/>
      <c r="G68" s="454"/>
      <c r="H68" s="455"/>
      <c r="I68" s="455"/>
      <c r="J68" s="455"/>
      <c r="K68" s="455"/>
      <c r="L68" s="341"/>
      <c r="M68" s="499"/>
    </row>
    <row r="69" spans="1:13">
      <c r="A69" s="456"/>
      <c r="B69" s="457"/>
      <c r="C69" s="458"/>
      <c r="D69" s="458"/>
      <c r="E69" s="458"/>
      <c r="F69" s="452"/>
      <c r="G69" s="456"/>
      <c r="H69" s="457"/>
      <c r="I69" s="458"/>
      <c r="J69" s="458"/>
      <c r="K69" s="458"/>
      <c r="L69" s="341"/>
      <c r="M69" s="499"/>
    </row>
    <row r="70" spans="1:13">
      <c r="A70" s="459" t="s">
        <v>847</v>
      </c>
      <c r="B70" s="460" t="s">
        <v>848</v>
      </c>
      <c r="C70" s="461">
        <v>150000</v>
      </c>
      <c r="D70" s="461">
        <v>147000</v>
      </c>
      <c r="E70" s="462">
        <v>2</v>
      </c>
      <c r="F70" s="463"/>
      <c r="G70" s="459" t="s">
        <v>1345</v>
      </c>
      <c r="H70" s="460" t="s">
        <v>849</v>
      </c>
      <c r="I70" s="461">
        <v>150000</v>
      </c>
      <c r="J70" s="461">
        <v>148000</v>
      </c>
      <c r="K70" s="462">
        <v>1.4</v>
      </c>
      <c r="L70" s="341"/>
      <c r="M70" s="499"/>
    </row>
    <row r="71" spans="1:13">
      <c r="A71" s="459" t="s">
        <v>725</v>
      </c>
      <c r="B71" s="460" t="s">
        <v>850</v>
      </c>
      <c r="C71" s="461">
        <v>161000</v>
      </c>
      <c r="D71" s="461">
        <v>158000</v>
      </c>
      <c r="E71" s="462">
        <v>1.9</v>
      </c>
      <c r="F71" s="463"/>
      <c r="G71" s="459" t="s">
        <v>725</v>
      </c>
      <c r="H71" s="465" t="s">
        <v>851</v>
      </c>
      <c r="I71" s="461">
        <v>220000</v>
      </c>
      <c r="J71" s="461">
        <v>210000</v>
      </c>
      <c r="K71" s="462">
        <v>4.8</v>
      </c>
      <c r="L71" s="341"/>
      <c r="M71" s="499"/>
    </row>
    <row r="72" spans="1:13">
      <c r="A72" s="459"/>
      <c r="B72" s="460" t="s">
        <v>852</v>
      </c>
      <c r="C72" s="461"/>
      <c r="D72" s="461"/>
      <c r="E72" s="462"/>
      <c r="F72" s="463"/>
      <c r="G72" s="466" t="s">
        <v>853</v>
      </c>
      <c r="H72" s="465" t="s">
        <v>854</v>
      </c>
      <c r="I72" s="467">
        <v>244000</v>
      </c>
      <c r="J72" s="467">
        <v>239000</v>
      </c>
      <c r="K72" s="462">
        <v>2.1</v>
      </c>
      <c r="L72" s="341"/>
      <c r="M72" s="499"/>
    </row>
    <row r="73" spans="1:13">
      <c r="A73" s="459" t="s">
        <v>728</v>
      </c>
      <c r="B73" s="460" t="s">
        <v>855</v>
      </c>
      <c r="C73" s="461">
        <v>113000</v>
      </c>
      <c r="D73" s="461">
        <v>113000</v>
      </c>
      <c r="E73" s="462">
        <v>0</v>
      </c>
      <c r="F73" s="463"/>
      <c r="G73" s="466" t="s">
        <v>731</v>
      </c>
      <c r="H73" s="465" t="s">
        <v>856</v>
      </c>
      <c r="I73" s="467">
        <v>150000</v>
      </c>
      <c r="J73" s="467">
        <v>148000</v>
      </c>
      <c r="K73" s="462">
        <v>1.4</v>
      </c>
      <c r="L73" s="341"/>
      <c r="M73" s="499"/>
    </row>
    <row r="74" spans="1:13">
      <c r="A74" s="459" t="s">
        <v>731</v>
      </c>
      <c r="B74" s="460" t="s">
        <v>857</v>
      </c>
      <c r="C74" s="461">
        <v>95800</v>
      </c>
      <c r="D74" s="461">
        <v>95800</v>
      </c>
      <c r="E74" s="462">
        <v>0</v>
      </c>
      <c r="F74" s="468"/>
      <c r="G74" s="469" t="s">
        <v>734</v>
      </c>
      <c r="H74" s="470" t="s">
        <v>858</v>
      </c>
      <c r="I74" s="467">
        <v>164000</v>
      </c>
      <c r="J74" s="467">
        <v>162000</v>
      </c>
      <c r="K74" s="462">
        <v>1.2</v>
      </c>
      <c r="L74" s="341"/>
      <c r="M74" s="499"/>
    </row>
    <row r="75" spans="1:13">
      <c r="A75" s="459" t="s">
        <v>734</v>
      </c>
      <c r="B75" s="465" t="s">
        <v>859</v>
      </c>
      <c r="C75" s="461">
        <v>128000</v>
      </c>
      <c r="D75" s="461">
        <v>127000</v>
      </c>
      <c r="E75" s="462">
        <v>0.8</v>
      </c>
      <c r="F75" s="468"/>
      <c r="G75" s="472" t="s">
        <v>737</v>
      </c>
      <c r="H75" s="470" t="s">
        <v>860</v>
      </c>
      <c r="I75" s="473">
        <v>204000</v>
      </c>
      <c r="J75" s="473">
        <v>200000</v>
      </c>
      <c r="K75" s="474">
        <v>2</v>
      </c>
      <c r="L75" s="341"/>
      <c r="M75" s="499"/>
    </row>
    <row r="76" spans="1:13">
      <c r="A76" s="466" t="s">
        <v>737</v>
      </c>
      <c r="B76" s="465" t="s">
        <v>861</v>
      </c>
      <c r="C76" s="467">
        <v>125000</v>
      </c>
      <c r="D76" s="467">
        <v>124000</v>
      </c>
      <c r="E76" s="462">
        <v>0.8</v>
      </c>
      <c r="F76" s="471"/>
      <c r="G76" s="472" t="s">
        <v>740</v>
      </c>
      <c r="H76" s="465" t="s">
        <v>862</v>
      </c>
      <c r="I76" s="473">
        <v>202000</v>
      </c>
      <c r="J76" s="473">
        <v>199000</v>
      </c>
      <c r="K76" s="474">
        <v>1.5</v>
      </c>
      <c r="L76" s="341"/>
      <c r="M76" s="499"/>
    </row>
    <row r="77" spans="1:13">
      <c r="A77" s="466" t="s">
        <v>740</v>
      </c>
      <c r="B77" s="465" t="s">
        <v>863</v>
      </c>
      <c r="C77" s="467">
        <v>145000</v>
      </c>
      <c r="D77" s="467">
        <v>145000</v>
      </c>
      <c r="E77" s="462">
        <v>0</v>
      </c>
      <c r="F77" s="476"/>
      <c r="G77" s="472" t="s">
        <v>743</v>
      </c>
      <c r="H77" s="465" t="s">
        <v>864</v>
      </c>
      <c r="I77" s="467">
        <v>228000</v>
      </c>
      <c r="J77" s="467">
        <v>224000</v>
      </c>
      <c r="K77" s="462">
        <v>1.8</v>
      </c>
      <c r="L77" s="341"/>
      <c r="M77" s="499"/>
    </row>
    <row r="78" spans="1:13">
      <c r="A78" s="469" t="s">
        <v>743</v>
      </c>
      <c r="B78" s="470" t="s">
        <v>865</v>
      </c>
      <c r="C78" s="467">
        <v>105000</v>
      </c>
      <c r="D78" s="467">
        <v>103000</v>
      </c>
      <c r="E78" s="462">
        <v>1.9</v>
      </c>
      <c r="F78" s="477"/>
      <c r="G78" s="472" t="s">
        <v>754</v>
      </c>
      <c r="H78" s="465" t="s">
        <v>866</v>
      </c>
      <c r="I78" s="467">
        <v>224000</v>
      </c>
      <c r="J78" s="467">
        <v>217000</v>
      </c>
      <c r="K78" s="462">
        <v>3.2</v>
      </c>
      <c r="L78" s="341"/>
      <c r="M78" s="499"/>
    </row>
    <row r="79" spans="1:13">
      <c r="A79" s="469"/>
      <c r="B79" s="470" t="s">
        <v>867</v>
      </c>
      <c r="C79" s="467"/>
      <c r="D79" s="467"/>
      <c r="E79" s="462"/>
      <c r="F79" s="477"/>
      <c r="G79" s="472" t="s">
        <v>749</v>
      </c>
      <c r="H79" s="465" t="s">
        <v>868</v>
      </c>
      <c r="I79" s="467">
        <v>161000</v>
      </c>
      <c r="J79" s="467">
        <v>158000</v>
      </c>
      <c r="K79" s="462">
        <v>1.9</v>
      </c>
      <c r="L79" s="341"/>
      <c r="M79" s="499"/>
    </row>
    <row r="80" spans="1:13">
      <c r="A80" s="472" t="s">
        <v>754</v>
      </c>
      <c r="B80" s="465" t="s">
        <v>869</v>
      </c>
      <c r="C80" s="473">
        <v>91200</v>
      </c>
      <c r="D80" s="473">
        <v>91500</v>
      </c>
      <c r="E80" s="474">
        <v>-0.3</v>
      </c>
      <c r="F80" s="477"/>
      <c r="G80" s="472" t="s">
        <v>752</v>
      </c>
      <c r="H80" s="465" t="s">
        <v>870</v>
      </c>
      <c r="I80" s="467">
        <v>218000</v>
      </c>
      <c r="J80" s="467">
        <v>214000</v>
      </c>
      <c r="K80" s="462">
        <v>1.9</v>
      </c>
      <c r="L80" s="341"/>
      <c r="M80" s="499"/>
    </row>
    <row r="81" spans="1:13">
      <c r="A81" s="472" t="s">
        <v>749</v>
      </c>
      <c r="B81" s="465" t="s">
        <v>871</v>
      </c>
      <c r="C81" s="467">
        <v>165000</v>
      </c>
      <c r="D81" s="467">
        <v>163000</v>
      </c>
      <c r="E81" s="462">
        <v>1.2</v>
      </c>
      <c r="F81" s="463"/>
      <c r="G81" s="472" t="s">
        <v>770</v>
      </c>
      <c r="H81" s="465" t="s">
        <v>872</v>
      </c>
      <c r="I81" s="467">
        <v>181000</v>
      </c>
      <c r="J81" s="467">
        <v>178000</v>
      </c>
      <c r="K81" s="462">
        <v>1.7</v>
      </c>
      <c r="L81" s="341"/>
      <c r="M81" s="499"/>
    </row>
    <row r="82" spans="1:13">
      <c r="A82" s="472" t="s">
        <v>752</v>
      </c>
      <c r="B82" s="465" t="s">
        <v>873</v>
      </c>
      <c r="C82" s="467">
        <v>157000</v>
      </c>
      <c r="D82" s="467">
        <v>153000</v>
      </c>
      <c r="E82" s="462">
        <v>2.6</v>
      </c>
      <c r="F82" s="468"/>
      <c r="G82" s="472" t="s">
        <v>773</v>
      </c>
      <c r="H82" s="465" t="s">
        <v>874</v>
      </c>
      <c r="I82" s="467">
        <v>147000</v>
      </c>
      <c r="J82" s="467">
        <v>146000</v>
      </c>
      <c r="K82" s="462">
        <v>0.7</v>
      </c>
      <c r="L82" s="341"/>
      <c r="M82" s="499"/>
    </row>
    <row r="83" spans="1:13">
      <c r="A83" s="472" t="s">
        <v>770</v>
      </c>
      <c r="B83" s="465" t="s">
        <v>875</v>
      </c>
      <c r="C83" s="467">
        <v>189000</v>
      </c>
      <c r="D83" s="467">
        <v>186000</v>
      </c>
      <c r="E83" s="462">
        <v>1.6</v>
      </c>
      <c r="F83" s="468"/>
      <c r="G83" s="472" t="s">
        <v>777</v>
      </c>
      <c r="H83" s="470" t="s">
        <v>876</v>
      </c>
      <c r="I83" s="467">
        <v>278000</v>
      </c>
      <c r="J83" s="467">
        <v>272000</v>
      </c>
      <c r="K83" s="462">
        <v>2.2000000000000002</v>
      </c>
      <c r="L83" s="341"/>
      <c r="M83" s="499"/>
    </row>
    <row r="84" spans="1:13">
      <c r="A84" s="472"/>
      <c r="B84" s="465" t="s">
        <v>877</v>
      </c>
      <c r="C84" s="467"/>
      <c r="D84" s="467"/>
      <c r="E84" s="462"/>
      <c r="F84" s="468"/>
      <c r="G84" s="472" t="s">
        <v>780</v>
      </c>
      <c r="H84" s="465" t="s">
        <v>878</v>
      </c>
      <c r="I84" s="473">
        <v>174000</v>
      </c>
      <c r="J84" s="473">
        <v>170000</v>
      </c>
      <c r="K84" s="474">
        <v>2.4</v>
      </c>
      <c r="L84" s="341"/>
      <c r="M84" s="499"/>
    </row>
    <row r="85" spans="1:13">
      <c r="A85" s="472" t="s">
        <v>773</v>
      </c>
      <c r="B85" s="465" t="s">
        <v>879</v>
      </c>
      <c r="C85" s="473">
        <v>49800</v>
      </c>
      <c r="D85" s="473">
        <v>50400</v>
      </c>
      <c r="E85" s="474">
        <v>-1.2</v>
      </c>
      <c r="F85" s="471"/>
      <c r="G85" s="472" t="s">
        <v>783</v>
      </c>
      <c r="H85" s="465" t="s">
        <v>880</v>
      </c>
      <c r="I85" s="467">
        <v>188000</v>
      </c>
      <c r="J85" s="467">
        <v>184000</v>
      </c>
      <c r="K85" s="462">
        <v>2.2000000000000002</v>
      </c>
      <c r="L85" s="341"/>
      <c r="M85" s="499"/>
    </row>
    <row r="86" spans="1:13">
      <c r="A86" s="472" t="s">
        <v>777</v>
      </c>
      <c r="B86" s="465" t="s">
        <v>881</v>
      </c>
      <c r="C86" s="467">
        <v>109000</v>
      </c>
      <c r="D86" s="467">
        <v>109000</v>
      </c>
      <c r="E86" s="462">
        <v>0</v>
      </c>
      <c r="F86" s="477"/>
      <c r="G86" s="472" t="s">
        <v>756</v>
      </c>
      <c r="H86" s="465" t="s">
        <v>882</v>
      </c>
      <c r="I86" s="467">
        <v>220000</v>
      </c>
      <c r="J86" s="467">
        <v>217000</v>
      </c>
      <c r="K86" s="462">
        <v>1.4</v>
      </c>
      <c r="L86" s="341"/>
      <c r="M86" s="499"/>
    </row>
    <row r="87" spans="1:13">
      <c r="A87" s="472"/>
      <c r="B87" s="465" t="s">
        <v>883</v>
      </c>
      <c r="C87" s="467"/>
      <c r="D87" s="467"/>
      <c r="E87" s="462"/>
      <c r="F87" s="477"/>
      <c r="G87" s="472" t="s">
        <v>759</v>
      </c>
      <c r="H87" s="465" t="s">
        <v>884</v>
      </c>
      <c r="I87" s="467">
        <v>694000</v>
      </c>
      <c r="J87" s="467">
        <v>680000</v>
      </c>
      <c r="K87" s="462">
        <v>2.1</v>
      </c>
      <c r="L87" s="341"/>
      <c r="M87" s="499"/>
    </row>
    <row r="88" spans="1:13">
      <c r="A88" s="472" t="s">
        <v>780</v>
      </c>
      <c r="B88" s="465" t="s">
        <v>885</v>
      </c>
      <c r="C88" s="467">
        <v>118000</v>
      </c>
      <c r="D88" s="467">
        <v>117000</v>
      </c>
      <c r="E88" s="462">
        <v>0.9</v>
      </c>
      <c r="F88" s="477"/>
      <c r="G88" s="472" t="s">
        <v>765</v>
      </c>
      <c r="H88" s="465" t="s">
        <v>886</v>
      </c>
      <c r="I88" s="467">
        <v>112000</v>
      </c>
      <c r="J88" s="467">
        <v>110000</v>
      </c>
      <c r="K88" s="462">
        <v>1.8</v>
      </c>
      <c r="L88" s="341"/>
      <c r="M88" s="499"/>
    </row>
    <row r="89" spans="1:13">
      <c r="A89" s="472" t="s">
        <v>783</v>
      </c>
      <c r="B89" s="465" t="s">
        <v>887</v>
      </c>
      <c r="C89" s="467">
        <v>124000</v>
      </c>
      <c r="D89" s="467">
        <v>122000</v>
      </c>
      <c r="E89" s="462">
        <v>1.6</v>
      </c>
      <c r="F89" s="477"/>
      <c r="G89" s="472" t="s">
        <v>888</v>
      </c>
      <c r="H89" s="465" t="s">
        <v>889</v>
      </c>
      <c r="I89" s="467">
        <v>72300</v>
      </c>
      <c r="J89" s="467">
        <v>72200</v>
      </c>
      <c r="K89" s="462">
        <v>0.1</v>
      </c>
      <c r="L89" s="341"/>
      <c r="M89" s="499"/>
    </row>
    <row r="90" spans="1:13">
      <c r="A90" s="472" t="s">
        <v>788</v>
      </c>
      <c r="B90" s="465" t="s">
        <v>890</v>
      </c>
      <c r="C90" s="467">
        <v>120000</v>
      </c>
      <c r="D90" s="467">
        <v>119000</v>
      </c>
      <c r="E90" s="479">
        <v>0.8</v>
      </c>
      <c r="F90" s="477"/>
      <c r="G90" s="472" t="s">
        <v>707</v>
      </c>
      <c r="H90" s="465" t="s">
        <v>891</v>
      </c>
      <c r="I90" s="467">
        <v>75600</v>
      </c>
      <c r="J90" s="467">
        <v>75400</v>
      </c>
      <c r="K90" s="479">
        <v>0.3</v>
      </c>
      <c r="L90" s="341"/>
      <c r="M90" s="500"/>
    </row>
    <row r="91" spans="1:13">
      <c r="A91" s="472" t="s">
        <v>791</v>
      </c>
      <c r="B91" s="465" t="s">
        <v>892</v>
      </c>
      <c r="C91" s="467">
        <v>131000</v>
      </c>
      <c r="D91" s="467">
        <v>131000</v>
      </c>
      <c r="E91" s="462">
        <v>0</v>
      </c>
      <c r="F91" s="463"/>
      <c r="G91" s="472" t="s">
        <v>705</v>
      </c>
      <c r="H91" s="465" t="s">
        <v>893</v>
      </c>
      <c r="I91" s="467">
        <v>75400</v>
      </c>
      <c r="J91" s="467">
        <v>75400</v>
      </c>
      <c r="K91" s="462">
        <v>0</v>
      </c>
      <c r="L91" s="341"/>
      <c r="M91" s="500"/>
    </row>
    <row r="92" spans="1:13">
      <c r="A92" s="472" t="s">
        <v>756</v>
      </c>
      <c r="B92" s="465" t="s">
        <v>894</v>
      </c>
      <c r="C92" s="467">
        <v>170000</v>
      </c>
      <c r="D92" s="467">
        <v>167000</v>
      </c>
      <c r="E92" s="462">
        <v>1.8</v>
      </c>
      <c r="F92" s="468"/>
      <c r="G92" s="472" t="s">
        <v>709</v>
      </c>
      <c r="H92" s="465" t="s">
        <v>895</v>
      </c>
      <c r="I92" s="467">
        <v>83900</v>
      </c>
      <c r="J92" s="467">
        <v>83700</v>
      </c>
      <c r="K92" s="462">
        <v>0.2</v>
      </c>
      <c r="L92" s="341"/>
      <c r="M92" s="500"/>
    </row>
    <row r="93" spans="1:13">
      <c r="A93" s="472" t="s">
        <v>759</v>
      </c>
      <c r="B93" s="465" t="s">
        <v>896</v>
      </c>
      <c r="C93" s="467">
        <v>234000</v>
      </c>
      <c r="D93" s="467">
        <v>230000</v>
      </c>
      <c r="E93" s="462">
        <v>1.7</v>
      </c>
      <c r="F93" s="468"/>
      <c r="G93" s="472" t="s">
        <v>712</v>
      </c>
      <c r="H93" s="465" t="s">
        <v>897</v>
      </c>
      <c r="I93" s="467">
        <v>87000</v>
      </c>
      <c r="J93" s="467">
        <v>86500</v>
      </c>
      <c r="K93" s="462">
        <v>0.6</v>
      </c>
      <c r="L93" s="341"/>
      <c r="M93" s="500"/>
    </row>
    <row r="94" spans="1:13">
      <c r="A94" s="472" t="s">
        <v>898</v>
      </c>
      <c r="B94" s="465" t="s">
        <v>899</v>
      </c>
      <c r="C94" s="467">
        <v>330000</v>
      </c>
      <c r="D94" s="467">
        <v>323000</v>
      </c>
      <c r="E94" s="462">
        <v>2.2000000000000002</v>
      </c>
      <c r="F94" s="477"/>
      <c r="G94" s="472" t="s">
        <v>715</v>
      </c>
      <c r="H94" s="465" t="s">
        <v>900</v>
      </c>
      <c r="I94" s="467">
        <v>68700</v>
      </c>
      <c r="J94" s="467">
        <v>68700</v>
      </c>
      <c r="K94" s="462">
        <v>0</v>
      </c>
      <c r="L94" s="341"/>
      <c r="M94" s="500"/>
    </row>
    <row r="95" spans="1:13">
      <c r="A95" s="472" t="s">
        <v>765</v>
      </c>
      <c r="B95" s="465" t="s">
        <v>901</v>
      </c>
      <c r="C95" s="467">
        <v>112000</v>
      </c>
      <c r="D95" s="467">
        <v>109000</v>
      </c>
      <c r="E95" s="462">
        <v>2.8</v>
      </c>
      <c r="F95" s="477"/>
      <c r="G95" s="472" t="s">
        <v>844</v>
      </c>
      <c r="H95" s="465" t="s">
        <v>902</v>
      </c>
      <c r="I95" s="467">
        <v>85500</v>
      </c>
      <c r="J95" s="467">
        <v>84200</v>
      </c>
      <c r="K95" s="462">
        <v>1.5</v>
      </c>
      <c r="L95" s="341"/>
      <c r="M95" s="500"/>
    </row>
    <row r="96" spans="1:13">
      <c r="A96" s="472" t="s">
        <v>820</v>
      </c>
      <c r="B96" s="465" t="s">
        <v>903</v>
      </c>
      <c r="C96" s="467">
        <v>136000</v>
      </c>
      <c r="D96" s="467">
        <v>133000</v>
      </c>
      <c r="E96" s="462">
        <v>2.2999999999999998</v>
      </c>
      <c r="F96" s="477"/>
      <c r="G96" s="472" t="s">
        <v>722</v>
      </c>
      <c r="H96" s="465" t="s">
        <v>904</v>
      </c>
      <c r="I96" s="467">
        <v>42500</v>
      </c>
      <c r="J96" s="467">
        <v>42700</v>
      </c>
      <c r="K96" s="462">
        <v>-0.5</v>
      </c>
      <c r="L96" s="341"/>
      <c r="M96" s="500"/>
    </row>
    <row r="97" spans="1:13">
      <c r="A97" s="472"/>
      <c r="B97" s="465" t="s">
        <v>905</v>
      </c>
      <c r="C97" s="467"/>
      <c r="D97" s="467"/>
      <c r="E97" s="462"/>
      <c r="F97" s="477"/>
      <c r="G97" s="480" t="s">
        <v>725</v>
      </c>
      <c r="H97" s="465" t="s">
        <v>906</v>
      </c>
      <c r="I97" s="467">
        <v>58100</v>
      </c>
      <c r="J97" s="467">
        <v>58400</v>
      </c>
      <c r="K97" s="462">
        <v>-0.5</v>
      </c>
      <c r="L97" s="341"/>
      <c r="M97" s="500"/>
    </row>
    <row r="98" spans="1:13">
      <c r="A98" s="480" t="s">
        <v>907</v>
      </c>
      <c r="B98" s="465" t="s">
        <v>908</v>
      </c>
      <c r="C98" s="467">
        <v>87500</v>
      </c>
      <c r="D98" s="467">
        <v>88500</v>
      </c>
      <c r="E98" s="462">
        <v>-1.1000000000000001</v>
      </c>
      <c r="F98" s="464"/>
      <c r="G98" s="480" t="s">
        <v>728</v>
      </c>
      <c r="H98" s="465" t="s">
        <v>909</v>
      </c>
      <c r="I98" s="467">
        <v>78100</v>
      </c>
      <c r="J98" s="467">
        <v>77800</v>
      </c>
      <c r="K98" s="462">
        <v>0.4</v>
      </c>
      <c r="L98" s="341"/>
      <c r="M98" s="500"/>
    </row>
    <row r="99" spans="1:13">
      <c r="A99" s="480" t="s">
        <v>707</v>
      </c>
      <c r="B99" s="465" t="s">
        <v>910</v>
      </c>
      <c r="C99" s="467">
        <v>98000</v>
      </c>
      <c r="D99" s="467">
        <v>97000</v>
      </c>
      <c r="E99" s="462">
        <v>1</v>
      </c>
      <c r="F99" s="464"/>
      <c r="G99" s="480" t="s">
        <v>731</v>
      </c>
      <c r="H99" s="465" t="s">
        <v>911</v>
      </c>
      <c r="I99" s="467">
        <v>81400</v>
      </c>
      <c r="J99" s="467">
        <v>81100</v>
      </c>
      <c r="K99" s="462">
        <v>0.4</v>
      </c>
      <c r="L99" s="341"/>
      <c r="M99" s="500"/>
    </row>
    <row r="100" spans="1:13">
      <c r="A100" s="480" t="s">
        <v>705</v>
      </c>
      <c r="B100" s="465" t="s">
        <v>912</v>
      </c>
      <c r="C100" s="467">
        <v>100000</v>
      </c>
      <c r="D100" s="467">
        <v>100000</v>
      </c>
      <c r="E100" s="462">
        <v>0</v>
      </c>
      <c r="F100" s="481"/>
      <c r="G100" s="480" t="s">
        <v>756</v>
      </c>
      <c r="H100" s="465" t="s">
        <v>913</v>
      </c>
      <c r="I100" s="467">
        <v>110000</v>
      </c>
      <c r="J100" s="467">
        <v>108000</v>
      </c>
      <c r="K100" s="462">
        <v>1.9</v>
      </c>
      <c r="L100" s="341"/>
      <c r="M100" s="500"/>
    </row>
    <row r="101" spans="1:13">
      <c r="A101" s="484" t="s">
        <v>709</v>
      </c>
      <c r="B101" s="465" t="s">
        <v>914</v>
      </c>
      <c r="C101" s="461">
        <v>74500</v>
      </c>
      <c r="D101" s="461">
        <v>75000</v>
      </c>
      <c r="E101" s="462">
        <v>-0.7</v>
      </c>
      <c r="F101" s="481"/>
      <c r="G101" s="480" t="s">
        <v>765</v>
      </c>
      <c r="H101" s="465" t="s">
        <v>915</v>
      </c>
      <c r="I101" s="467">
        <v>63000</v>
      </c>
      <c r="J101" s="467">
        <v>62000</v>
      </c>
      <c r="K101" s="462">
        <v>1.6</v>
      </c>
      <c r="L101" s="341"/>
      <c r="M101" s="500"/>
    </row>
    <row r="102" spans="1:13">
      <c r="A102" s="484" t="s">
        <v>712</v>
      </c>
      <c r="B102" s="465" t="s">
        <v>916</v>
      </c>
      <c r="C102" s="467">
        <v>79600</v>
      </c>
      <c r="D102" s="467">
        <v>80500</v>
      </c>
      <c r="E102" s="462">
        <v>-1.1000000000000001</v>
      </c>
      <c r="F102" s="463"/>
      <c r="G102" s="484" t="s">
        <v>820</v>
      </c>
      <c r="H102" s="465" t="s">
        <v>917</v>
      </c>
      <c r="I102" s="461">
        <v>56600</v>
      </c>
      <c r="J102" s="461">
        <v>55700</v>
      </c>
      <c r="K102" s="462">
        <v>1.6</v>
      </c>
      <c r="L102" s="341"/>
      <c r="M102" s="500"/>
    </row>
    <row r="103" spans="1:13" ht="14.25" thickBot="1">
      <c r="A103" s="480" t="s">
        <v>715</v>
      </c>
      <c r="B103" s="465" t="s">
        <v>918</v>
      </c>
      <c r="C103" s="467">
        <v>99000</v>
      </c>
      <c r="D103" s="467">
        <v>96800</v>
      </c>
      <c r="E103" s="462">
        <v>2.2999999999999998</v>
      </c>
      <c r="F103" s="463"/>
      <c r="G103" s="492"/>
      <c r="H103" s="493"/>
      <c r="I103" s="494"/>
      <c r="J103" s="494"/>
      <c r="K103" s="495"/>
      <c r="L103" s="341"/>
      <c r="M103" s="500"/>
    </row>
    <row r="104" spans="1:13">
      <c r="A104" s="484" t="s">
        <v>718</v>
      </c>
      <c r="B104" s="465" t="s">
        <v>919</v>
      </c>
      <c r="C104" s="467">
        <v>83500</v>
      </c>
      <c r="D104" s="467">
        <v>84500</v>
      </c>
      <c r="E104" s="462">
        <v>-1.2</v>
      </c>
      <c r="F104" s="463"/>
      <c r="G104" s="138"/>
      <c r="H104" s="363"/>
      <c r="I104" s="363"/>
      <c r="J104" s="363"/>
      <c r="K104" s="363"/>
      <c r="L104" s="341"/>
      <c r="M104" s="500"/>
    </row>
    <row r="105" spans="1:13">
      <c r="A105" s="480" t="s">
        <v>722</v>
      </c>
      <c r="B105" s="465" t="s">
        <v>920</v>
      </c>
      <c r="C105" s="467">
        <v>88600</v>
      </c>
      <c r="D105" s="467">
        <v>89300</v>
      </c>
      <c r="E105" s="462">
        <v>-0.8</v>
      </c>
      <c r="F105" s="480"/>
      <c r="G105" s="341"/>
      <c r="H105" s="341"/>
      <c r="I105" s="341"/>
      <c r="J105" s="341"/>
      <c r="K105" s="341"/>
      <c r="L105" s="341"/>
      <c r="M105" s="500"/>
    </row>
    <row r="106" spans="1:13">
      <c r="A106" s="480" t="s">
        <v>725</v>
      </c>
      <c r="B106" s="465" t="s">
        <v>921</v>
      </c>
      <c r="C106" s="467">
        <v>89500</v>
      </c>
      <c r="D106" s="467">
        <v>90000</v>
      </c>
      <c r="E106" s="462">
        <v>-0.6</v>
      </c>
      <c r="F106" s="480"/>
      <c r="G106" s="341"/>
      <c r="H106" s="341"/>
      <c r="I106" s="341"/>
      <c r="J106" s="341"/>
      <c r="K106" s="341"/>
      <c r="L106" s="341"/>
      <c r="M106" s="500"/>
    </row>
    <row r="107" spans="1:13">
      <c r="A107" s="480" t="s">
        <v>853</v>
      </c>
      <c r="B107" s="465" t="s">
        <v>922</v>
      </c>
      <c r="C107" s="467">
        <v>98000</v>
      </c>
      <c r="D107" s="467">
        <v>98000</v>
      </c>
      <c r="E107" s="462">
        <v>0</v>
      </c>
      <c r="F107" s="485"/>
      <c r="G107" s="341"/>
      <c r="H107" s="341"/>
      <c r="I107" s="341"/>
      <c r="J107" s="341"/>
      <c r="K107" s="341"/>
      <c r="L107" s="341"/>
      <c r="M107" s="500"/>
    </row>
    <row r="108" spans="1:13">
      <c r="A108" s="488" t="s">
        <v>731</v>
      </c>
      <c r="B108" s="465" t="s">
        <v>923</v>
      </c>
      <c r="C108" s="467">
        <v>97300</v>
      </c>
      <c r="D108" s="467">
        <v>96000</v>
      </c>
      <c r="E108" s="462">
        <v>1.4</v>
      </c>
      <c r="F108" s="477"/>
      <c r="G108" s="341"/>
      <c r="H108" s="341"/>
      <c r="I108" s="341"/>
      <c r="J108" s="341"/>
      <c r="K108" s="341"/>
      <c r="L108" s="341"/>
      <c r="M108" s="500"/>
    </row>
    <row r="109" spans="1:13">
      <c r="A109" s="488" t="s">
        <v>734</v>
      </c>
      <c r="B109" s="465" t="s">
        <v>924</v>
      </c>
      <c r="C109" s="467">
        <v>108000</v>
      </c>
      <c r="D109" s="467">
        <v>107000</v>
      </c>
      <c r="E109" s="462">
        <v>0.9</v>
      </c>
      <c r="F109" s="477"/>
      <c r="G109" s="341"/>
      <c r="H109" s="341"/>
      <c r="I109" s="341"/>
      <c r="J109" s="341"/>
      <c r="K109" s="341"/>
    </row>
    <row r="110" spans="1:13">
      <c r="A110" s="488" t="s">
        <v>737</v>
      </c>
      <c r="B110" s="465" t="s">
        <v>925</v>
      </c>
      <c r="C110" s="467">
        <v>97000</v>
      </c>
      <c r="D110" s="467">
        <v>96000</v>
      </c>
      <c r="E110" s="489">
        <v>1</v>
      </c>
      <c r="F110" s="477"/>
      <c r="G110" s="341"/>
      <c r="H110" s="341"/>
      <c r="I110" s="341"/>
      <c r="J110" s="341"/>
      <c r="K110" s="341"/>
    </row>
    <row r="111" spans="1:13">
      <c r="A111" s="488" t="s">
        <v>740</v>
      </c>
      <c r="B111" s="465" t="s">
        <v>926</v>
      </c>
      <c r="C111" s="490">
        <v>88000</v>
      </c>
      <c r="D111" s="490">
        <v>88500</v>
      </c>
      <c r="E111" s="489">
        <v>-0.6</v>
      </c>
      <c r="F111" s="477"/>
      <c r="G111" s="341"/>
      <c r="H111" s="341"/>
      <c r="I111" s="341"/>
      <c r="J111" s="341"/>
      <c r="K111" s="341"/>
    </row>
    <row r="112" spans="1:13">
      <c r="A112" s="488" t="s">
        <v>756</v>
      </c>
      <c r="B112" s="465" t="s">
        <v>927</v>
      </c>
      <c r="C112" s="467">
        <v>155000</v>
      </c>
      <c r="D112" s="467">
        <v>150000</v>
      </c>
      <c r="E112" s="489">
        <v>3.3</v>
      </c>
      <c r="F112" s="477"/>
      <c r="G112" s="341"/>
      <c r="H112" s="341"/>
      <c r="I112" s="341"/>
      <c r="J112" s="341"/>
      <c r="K112" s="341"/>
    </row>
    <row r="113" spans="1:11">
      <c r="A113" s="488" t="s">
        <v>765</v>
      </c>
      <c r="B113" s="465" t="s">
        <v>928</v>
      </c>
      <c r="C113" s="467">
        <v>104000</v>
      </c>
      <c r="D113" s="467">
        <v>102000</v>
      </c>
      <c r="E113" s="489">
        <v>2</v>
      </c>
      <c r="F113" s="464"/>
      <c r="G113" s="341"/>
      <c r="H113" s="341"/>
      <c r="I113" s="341"/>
      <c r="J113" s="341"/>
      <c r="K113" s="341"/>
    </row>
    <row r="114" spans="1:11">
      <c r="A114" s="488" t="s">
        <v>929</v>
      </c>
      <c r="B114" s="465" t="s">
        <v>930</v>
      </c>
      <c r="C114" s="467">
        <v>185000</v>
      </c>
      <c r="D114" s="467">
        <v>182000</v>
      </c>
      <c r="E114" s="489">
        <v>1.6</v>
      </c>
      <c r="F114" s="481"/>
      <c r="G114" s="341"/>
      <c r="H114" s="341"/>
      <c r="I114" s="341"/>
      <c r="J114" s="341"/>
      <c r="K114" s="341"/>
    </row>
    <row r="115" spans="1:11">
      <c r="A115" s="356" t="s">
        <v>707</v>
      </c>
      <c r="B115" s="460" t="s">
        <v>931</v>
      </c>
      <c r="C115" s="467">
        <v>196000</v>
      </c>
      <c r="D115" s="467">
        <v>193000</v>
      </c>
      <c r="E115" s="489">
        <v>1.6</v>
      </c>
      <c r="F115" s="477"/>
      <c r="G115" s="341"/>
      <c r="H115" s="341"/>
      <c r="I115" s="341"/>
      <c r="J115" s="341"/>
      <c r="K115" s="341"/>
    </row>
    <row r="116" spans="1:11">
      <c r="A116" s="356">
        <v>-3</v>
      </c>
      <c r="B116" s="465" t="s">
        <v>932</v>
      </c>
      <c r="C116" s="467">
        <v>272000</v>
      </c>
      <c r="D116" s="467">
        <v>266000</v>
      </c>
      <c r="E116" s="489">
        <v>2.2999999999999998</v>
      </c>
      <c r="F116" s="477"/>
      <c r="G116" s="341"/>
      <c r="H116" s="341"/>
      <c r="I116" s="341"/>
      <c r="J116" s="341"/>
      <c r="K116" s="341"/>
    </row>
    <row r="117" spans="1:11">
      <c r="A117" s="488" t="s">
        <v>709</v>
      </c>
      <c r="B117" s="465" t="s">
        <v>933</v>
      </c>
      <c r="C117" s="467">
        <v>164000</v>
      </c>
      <c r="D117" s="467">
        <v>162000</v>
      </c>
      <c r="E117" s="489">
        <v>1.2</v>
      </c>
      <c r="F117" s="477"/>
      <c r="G117" s="341"/>
      <c r="H117" s="341"/>
      <c r="I117" s="341"/>
      <c r="J117" s="341"/>
      <c r="K117" s="341"/>
    </row>
    <row r="118" spans="1:11">
      <c r="A118" s="488" t="s">
        <v>712</v>
      </c>
      <c r="B118" s="465" t="s">
        <v>934</v>
      </c>
      <c r="C118" s="467">
        <v>209000</v>
      </c>
      <c r="D118" s="467">
        <v>206000</v>
      </c>
      <c r="E118" s="489">
        <v>1.5</v>
      </c>
      <c r="F118" s="477"/>
      <c r="G118" s="341"/>
      <c r="H118" s="341"/>
      <c r="I118" s="341"/>
      <c r="J118" s="341"/>
      <c r="K118" s="341"/>
    </row>
    <row r="119" spans="1:11">
      <c r="A119" s="356" t="s">
        <v>715</v>
      </c>
      <c r="B119" s="460" t="s">
        <v>935</v>
      </c>
      <c r="C119" s="467">
        <v>230000</v>
      </c>
      <c r="D119" s="467">
        <v>226000</v>
      </c>
      <c r="E119" s="489">
        <v>1.8</v>
      </c>
      <c r="F119" s="477"/>
      <c r="G119" s="341"/>
      <c r="H119" s="341"/>
      <c r="I119" s="341"/>
      <c r="J119" s="341"/>
      <c r="K119" s="341"/>
    </row>
    <row r="120" spans="1:11">
      <c r="A120" s="356">
        <v>-7</v>
      </c>
      <c r="B120" s="460" t="s">
        <v>936</v>
      </c>
      <c r="C120" s="461">
        <v>228000</v>
      </c>
      <c r="D120" s="467">
        <v>224000</v>
      </c>
      <c r="E120" s="489">
        <v>1.8</v>
      </c>
      <c r="F120" s="477"/>
      <c r="G120" s="341"/>
      <c r="H120" s="341"/>
      <c r="I120" s="341"/>
      <c r="J120" s="341"/>
      <c r="K120" s="341"/>
    </row>
    <row r="121" spans="1:11" ht="14.25" thickBot="1">
      <c r="A121" s="492"/>
      <c r="B121" s="493"/>
      <c r="C121" s="494"/>
      <c r="D121" s="494"/>
      <c r="E121" s="495"/>
      <c r="F121" s="496"/>
      <c r="G121" s="341"/>
      <c r="H121" s="341"/>
      <c r="I121" s="341"/>
      <c r="J121" s="341"/>
      <c r="K121" s="341"/>
    </row>
    <row r="122" spans="1:11">
      <c r="A122" s="138" t="s">
        <v>846</v>
      </c>
      <c r="B122" s="363"/>
      <c r="C122" s="363"/>
      <c r="D122" s="363"/>
      <c r="E122" s="363"/>
      <c r="F122" s="444"/>
      <c r="G122" s="341"/>
      <c r="H122" s="341"/>
      <c r="I122" s="341"/>
      <c r="J122" s="341"/>
      <c r="K122" s="341"/>
    </row>
  </sheetData>
  <mergeCells count="2">
    <mergeCell ref="A3:E6"/>
    <mergeCell ref="G3:K6"/>
  </mergeCells>
  <phoneticPr fontId="4"/>
  <printOptions horizontalCentered="1"/>
  <pageMargins left="0.39370078740157483" right="0.39370078740157483" top="0.70866141732283472" bottom="0.51181102362204722" header="0.35433070866141736" footer="0.43307086614173229"/>
  <pageSetup paperSize="9" scale="92" fitToWidth="2" fitToHeight="0" pageOrder="overThenDown" orientation="portrait" r:id="rId1"/>
  <headerFooter alignWithMargins="0"/>
  <rowBreaks count="1" manualBreakCount="1">
    <brk id="62" max="16383" man="1"/>
  </rowBreaks>
  <colBreaks count="1" manualBreakCount="1">
    <brk id="5"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95"/>
  <sheetViews>
    <sheetView zoomScale="120" zoomScaleNormal="120" zoomScaleSheetLayoutView="100" workbookViewId="0">
      <pane xSplit="3" ySplit="15" topLeftCell="D16" activePane="bottomRight" state="frozen"/>
      <selection pane="topRight"/>
      <selection pane="bottomLeft"/>
      <selection pane="bottomRight"/>
    </sheetView>
  </sheetViews>
  <sheetFormatPr defaultRowHeight="13.5"/>
  <cols>
    <col min="1" max="1" width="7.5" style="504" customWidth="1"/>
    <col min="2" max="2" width="2.33203125" style="504" customWidth="1"/>
    <col min="3" max="3" width="0.83203125" style="504" customWidth="1"/>
    <col min="4" max="4" width="10.5" style="505" customWidth="1"/>
    <col min="5" max="5" width="8.33203125" style="505" customWidth="1"/>
    <col min="6" max="6" width="7.5" style="505" customWidth="1"/>
    <col min="7" max="8" width="8.33203125" style="505" customWidth="1"/>
    <col min="9" max="9" width="10.83203125" style="505" customWidth="1"/>
    <col min="10" max="11" width="9.6640625" style="505" customWidth="1"/>
    <col min="12" max="13" width="8.33203125" style="505" customWidth="1"/>
    <col min="14" max="14" width="8" style="505" bestFit="1" customWidth="1"/>
    <col min="15" max="15" width="10" style="505" bestFit="1" customWidth="1"/>
    <col min="16" max="16" width="0.6640625" style="504" customWidth="1"/>
    <col min="17" max="17" width="0.83203125" style="504" customWidth="1"/>
    <col min="18" max="18" width="8.33203125" style="504" customWidth="1"/>
    <col min="19" max="19" width="8.33203125" style="505" customWidth="1"/>
    <col min="20" max="21" width="8.83203125" style="504" customWidth="1"/>
    <col min="22" max="22" width="9.1640625" style="504" customWidth="1"/>
    <col min="23" max="25" width="5.83203125" style="504" customWidth="1"/>
    <col min="26" max="26" width="10" style="504" customWidth="1"/>
    <col min="27" max="27" width="12.5" style="504" customWidth="1"/>
    <col min="28" max="28" width="8.6640625" style="504" customWidth="1"/>
    <col min="29" max="29" width="10" style="504" bestFit="1" customWidth="1"/>
    <col min="30" max="30" width="8.6640625" style="504" customWidth="1"/>
    <col min="31" max="31" width="6" style="504" bestFit="1" customWidth="1"/>
    <col min="32" max="256" width="9.33203125" style="504"/>
    <col min="257" max="257" width="7.5" style="504" customWidth="1"/>
    <col min="258" max="258" width="2.33203125" style="504" customWidth="1"/>
    <col min="259" max="259" width="0.83203125" style="504" customWidth="1"/>
    <col min="260" max="260" width="10.5" style="504" customWidth="1"/>
    <col min="261" max="261" width="8.33203125" style="504" customWidth="1"/>
    <col min="262" max="262" width="7.5" style="504" customWidth="1"/>
    <col min="263" max="264" width="8.33203125" style="504" customWidth="1"/>
    <col min="265" max="265" width="10.83203125" style="504" customWidth="1"/>
    <col min="266" max="267" width="9.6640625" style="504" customWidth="1"/>
    <col min="268" max="269" width="8.33203125" style="504" customWidth="1"/>
    <col min="270" max="270" width="8" style="504" bestFit="1" customWidth="1"/>
    <col min="271" max="271" width="10" style="504" bestFit="1" customWidth="1"/>
    <col min="272" max="272" width="0.6640625" style="504" customWidth="1"/>
    <col min="273" max="273" width="0.83203125" style="504" customWidth="1"/>
    <col min="274" max="275" width="8.33203125" style="504" customWidth="1"/>
    <col min="276" max="277" width="8.83203125" style="504" customWidth="1"/>
    <col min="278" max="278" width="9.1640625" style="504" customWidth="1"/>
    <col min="279" max="281" width="5.83203125" style="504" customWidth="1"/>
    <col min="282" max="282" width="10" style="504" customWidth="1"/>
    <col min="283" max="283" width="12.5" style="504" customWidth="1"/>
    <col min="284" max="284" width="8.6640625" style="504" customWidth="1"/>
    <col min="285" max="285" width="10" style="504" bestFit="1" customWidth="1"/>
    <col min="286" max="286" width="8.6640625" style="504" customWidth="1"/>
    <col min="287" max="287" width="6" style="504" bestFit="1" customWidth="1"/>
    <col min="288" max="512" width="9.33203125" style="504"/>
    <col min="513" max="513" width="7.5" style="504" customWidth="1"/>
    <col min="514" max="514" width="2.33203125" style="504" customWidth="1"/>
    <col min="515" max="515" width="0.83203125" style="504" customWidth="1"/>
    <col min="516" max="516" width="10.5" style="504" customWidth="1"/>
    <col min="517" max="517" width="8.33203125" style="504" customWidth="1"/>
    <col min="518" max="518" width="7.5" style="504" customWidth="1"/>
    <col min="519" max="520" width="8.33203125" style="504" customWidth="1"/>
    <col min="521" max="521" width="10.83203125" style="504" customWidth="1"/>
    <col min="522" max="523" width="9.6640625" style="504" customWidth="1"/>
    <col min="524" max="525" width="8.33203125" style="504" customWidth="1"/>
    <col min="526" max="526" width="8" style="504" bestFit="1" customWidth="1"/>
    <col min="527" max="527" width="10" style="504" bestFit="1" customWidth="1"/>
    <col min="528" max="528" width="0.6640625" style="504" customWidth="1"/>
    <col min="529" max="529" width="0.83203125" style="504" customWidth="1"/>
    <col min="530" max="531" width="8.33203125" style="504" customWidth="1"/>
    <col min="532" max="533" width="8.83203125" style="504" customWidth="1"/>
    <col min="534" max="534" width="9.1640625" style="504" customWidth="1"/>
    <col min="535" max="537" width="5.83203125" style="504" customWidth="1"/>
    <col min="538" max="538" width="10" style="504" customWidth="1"/>
    <col min="539" max="539" width="12.5" style="504" customWidth="1"/>
    <col min="540" max="540" width="8.6640625" style="504" customWidth="1"/>
    <col min="541" max="541" width="10" style="504" bestFit="1" customWidth="1"/>
    <col min="542" max="542" width="8.6640625" style="504" customWidth="1"/>
    <col min="543" max="543" width="6" style="504" bestFit="1" customWidth="1"/>
    <col min="544" max="768" width="9.33203125" style="504"/>
    <col min="769" max="769" width="7.5" style="504" customWidth="1"/>
    <col min="770" max="770" width="2.33203125" style="504" customWidth="1"/>
    <col min="771" max="771" width="0.83203125" style="504" customWidth="1"/>
    <col min="772" max="772" width="10.5" style="504" customWidth="1"/>
    <col min="773" max="773" width="8.33203125" style="504" customWidth="1"/>
    <col min="774" max="774" width="7.5" style="504" customWidth="1"/>
    <col min="775" max="776" width="8.33203125" style="504" customWidth="1"/>
    <col min="777" max="777" width="10.83203125" style="504" customWidth="1"/>
    <col min="778" max="779" width="9.6640625" style="504" customWidth="1"/>
    <col min="780" max="781" width="8.33203125" style="504" customWidth="1"/>
    <col min="782" max="782" width="8" style="504" bestFit="1" customWidth="1"/>
    <col min="783" max="783" width="10" style="504" bestFit="1" customWidth="1"/>
    <col min="784" max="784" width="0.6640625" style="504" customWidth="1"/>
    <col min="785" max="785" width="0.83203125" style="504" customWidth="1"/>
    <col min="786" max="787" width="8.33203125" style="504" customWidth="1"/>
    <col min="788" max="789" width="8.83203125" style="504" customWidth="1"/>
    <col min="790" max="790" width="9.1640625" style="504" customWidth="1"/>
    <col min="791" max="793" width="5.83203125" style="504" customWidth="1"/>
    <col min="794" max="794" width="10" style="504" customWidth="1"/>
    <col min="795" max="795" width="12.5" style="504" customWidth="1"/>
    <col min="796" max="796" width="8.6640625" style="504" customWidth="1"/>
    <col min="797" max="797" width="10" style="504" bestFit="1" customWidth="1"/>
    <col min="798" max="798" width="8.6640625" style="504" customWidth="1"/>
    <col min="799" max="799" width="6" style="504" bestFit="1" customWidth="1"/>
    <col min="800" max="1024" width="9.33203125" style="504"/>
    <col min="1025" max="1025" width="7.5" style="504" customWidth="1"/>
    <col min="1026" max="1026" width="2.33203125" style="504" customWidth="1"/>
    <col min="1027" max="1027" width="0.83203125" style="504" customWidth="1"/>
    <col min="1028" max="1028" width="10.5" style="504" customWidth="1"/>
    <col min="1029" max="1029" width="8.33203125" style="504" customWidth="1"/>
    <col min="1030" max="1030" width="7.5" style="504" customWidth="1"/>
    <col min="1031" max="1032" width="8.33203125" style="504" customWidth="1"/>
    <col min="1033" max="1033" width="10.83203125" style="504" customWidth="1"/>
    <col min="1034" max="1035" width="9.6640625" style="504" customWidth="1"/>
    <col min="1036" max="1037" width="8.33203125" style="504" customWidth="1"/>
    <col min="1038" max="1038" width="8" style="504" bestFit="1" customWidth="1"/>
    <col min="1039" max="1039" width="10" style="504" bestFit="1" customWidth="1"/>
    <col min="1040" max="1040" width="0.6640625" style="504" customWidth="1"/>
    <col min="1041" max="1041" width="0.83203125" style="504" customWidth="1"/>
    <col min="1042" max="1043" width="8.33203125" style="504" customWidth="1"/>
    <col min="1044" max="1045" width="8.83203125" style="504" customWidth="1"/>
    <col min="1046" max="1046" width="9.1640625" style="504" customWidth="1"/>
    <col min="1047" max="1049" width="5.83203125" style="504" customWidth="1"/>
    <col min="1050" max="1050" width="10" style="504" customWidth="1"/>
    <col min="1051" max="1051" width="12.5" style="504" customWidth="1"/>
    <col min="1052" max="1052" width="8.6640625" style="504" customWidth="1"/>
    <col min="1053" max="1053" width="10" style="504" bestFit="1" customWidth="1"/>
    <col min="1054" max="1054" width="8.6640625" style="504" customWidth="1"/>
    <col min="1055" max="1055" width="6" style="504" bestFit="1" customWidth="1"/>
    <col min="1056" max="1280" width="9.33203125" style="504"/>
    <col min="1281" max="1281" width="7.5" style="504" customWidth="1"/>
    <col min="1282" max="1282" width="2.33203125" style="504" customWidth="1"/>
    <col min="1283" max="1283" width="0.83203125" style="504" customWidth="1"/>
    <col min="1284" max="1284" width="10.5" style="504" customWidth="1"/>
    <col min="1285" max="1285" width="8.33203125" style="504" customWidth="1"/>
    <col min="1286" max="1286" width="7.5" style="504" customWidth="1"/>
    <col min="1287" max="1288" width="8.33203125" style="504" customWidth="1"/>
    <col min="1289" max="1289" width="10.83203125" style="504" customWidth="1"/>
    <col min="1290" max="1291" width="9.6640625" style="504" customWidth="1"/>
    <col min="1292" max="1293" width="8.33203125" style="504" customWidth="1"/>
    <col min="1294" max="1294" width="8" style="504" bestFit="1" customWidth="1"/>
    <col min="1295" max="1295" width="10" style="504" bestFit="1" customWidth="1"/>
    <col min="1296" max="1296" width="0.6640625" style="504" customWidth="1"/>
    <col min="1297" max="1297" width="0.83203125" style="504" customWidth="1"/>
    <col min="1298" max="1299" width="8.33203125" style="504" customWidth="1"/>
    <col min="1300" max="1301" width="8.83203125" style="504" customWidth="1"/>
    <col min="1302" max="1302" width="9.1640625" style="504" customWidth="1"/>
    <col min="1303" max="1305" width="5.83203125" style="504" customWidth="1"/>
    <col min="1306" max="1306" width="10" style="504" customWidth="1"/>
    <col min="1307" max="1307" width="12.5" style="504" customWidth="1"/>
    <col min="1308" max="1308" width="8.6640625" style="504" customWidth="1"/>
    <col min="1309" max="1309" width="10" style="504" bestFit="1" customWidth="1"/>
    <col min="1310" max="1310" width="8.6640625" style="504" customWidth="1"/>
    <col min="1311" max="1311" width="6" style="504" bestFit="1" customWidth="1"/>
    <col min="1312" max="1536" width="9.33203125" style="504"/>
    <col min="1537" max="1537" width="7.5" style="504" customWidth="1"/>
    <col min="1538" max="1538" width="2.33203125" style="504" customWidth="1"/>
    <col min="1539" max="1539" width="0.83203125" style="504" customWidth="1"/>
    <col min="1540" max="1540" width="10.5" style="504" customWidth="1"/>
    <col min="1541" max="1541" width="8.33203125" style="504" customWidth="1"/>
    <col min="1542" max="1542" width="7.5" style="504" customWidth="1"/>
    <col min="1543" max="1544" width="8.33203125" style="504" customWidth="1"/>
    <col min="1545" max="1545" width="10.83203125" style="504" customWidth="1"/>
    <col min="1546" max="1547" width="9.6640625" style="504" customWidth="1"/>
    <col min="1548" max="1549" width="8.33203125" style="504" customWidth="1"/>
    <col min="1550" max="1550" width="8" style="504" bestFit="1" customWidth="1"/>
    <col min="1551" max="1551" width="10" style="504" bestFit="1" customWidth="1"/>
    <col min="1552" max="1552" width="0.6640625" style="504" customWidth="1"/>
    <col min="1553" max="1553" width="0.83203125" style="504" customWidth="1"/>
    <col min="1554" max="1555" width="8.33203125" style="504" customWidth="1"/>
    <col min="1556" max="1557" width="8.83203125" style="504" customWidth="1"/>
    <col min="1558" max="1558" width="9.1640625" style="504" customWidth="1"/>
    <col min="1559" max="1561" width="5.83203125" style="504" customWidth="1"/>
    <col min="1562" max="1562" width="10" style="504" customWidth="1"/>
    <col min="1563" max="1563" width="12.5" style="504" customWidth="1"/>
    <col min="1564" max="1564" width="8.6640625" style="504" customWidth="1"/>
    <col min="1565" max="1565" width="10" style="504" bestFit="1" customWidth="1"/>
    <col min="1566" max="1566" width="8.6640625" style="504" customWidth="1"/>
    <col min="1567" max="1567" width="6" style="504" bestFit="1" customWidth="1"/>
    <col min="1568" max="1792" width="9.33203125" style="504"/>
    <col min="1793" max="1793" width="7.5" style="504" customWidth="1"/>
    <col min="1794" max="1794" width="2.33203125" style="504" customWidth="1"/>
    <col min="1795" max="1795" width="0.83203125" style="504" customWidth="1"/>
    <col min="1796" max="1796" width="10.5" style="504" customWidth="1"/>
    <col min="1797" max="1797" width="8.33203125" style="504" customWidth="1"/>
    <col min="1798" max="1798" width="7.5" style="504" customWidth="1"/>
    <col min="1799" max="1800" width="8.33203125" style="504" customWidth="1"/>
    <col min="1801" max="1801" width="10.83203125" style="504" customWidth="1"/>
    <col min="1802" max="1803" width="9.6640625" style="504" customWidth="1"/>
    <col min="1804" max="1805" width="8.33203125" style="504" customWidth="1"/>
    <col min="1806" max="1806" width="8" style="504" bestFit="1" customWidth="1"/>
    <col min="1807" max="1807" width="10" style="504" bestFit="1" customWidth="1"/>
    <col min="1808" max="1808" width="0.6640625" style="504" customWidth="1"/>
    <col min="1809" max="1809" width="0.83203125" style="504" customWidth="1"/>
    <col min="1810" max="1811" width="8.33203125" style="504" customWidth="1"/>
    <col min="1812" max="1813" width="8.83203125" style="504" customWidth="1"/>
    <col min="1814" max="1814" width="9.1640625" style="504" customWidth="1"/>
    <col min="1815" max="1817" width="5.83203125" style="504" customWidth="1"/>
    <col min="1818" max="1818" width="10" style="504" customWidth="1"/>
    <col min="1819" max="1819" width="12.5" style="504" customWidth="1"/>
    <col min="1820" max="1820" width="8.6640625" style="504" customWidth="1"/>
    <col min="1821" max="1821" width="10" style="504" bestFit="1" customWidth="1"/>
    <col min="1822" max="1822" width="8.6640625" style="504" customWidth="1"/>
    <col min="1823" max="1823" width="6" style="504" bestFit="1" customWidth="1"/>
    <col min="1824" max="2048" width="9.33203125" style="504"/>
    <col min="2049" max="2049" width="7.5" style="504" customWidth="1"/>
    <col min="2050" max="2050" width="2.33203125" style="504" customWidth="1"/>
    <col min="2051" max="2051" width="0.83203125" style="504" customWidth="1"/>
    <col min="2052" max="2052" width="10.5" style="504" customWidth="1"/>
    <col min="2053" max="2053" width="8.33203125" style="504" customWidth="1"/>
    <col min="2054" max="2054" width="7.5" style="504" customWidth="1"/>
    <col min="2055" max="2056" width="8.33203125" style="504" customWidth="1"/>
    <col min="2057" max="2057" width="10.83203125" style="504" customWidth="1"/>
    <col min="2058" max="2059" width="9.6640625" style="504" customWidth="1"/>
    <col min="2060" max="2061" width="8.33203125" style="504" customWidth="1"/>
    <col min="2062" max="2062" width="8" style="504" bestFit="1" customWidth="1"/>
    <col min="2063" max="2063" width="10" style="504" bestFit="1" customWidth="1"/>
    <col min="2064" max="2064" width="0.6640625" style="504" customWidth="1"/>
    <col min="2065" max="2065" width="0.83203125" style="504" customWidth="1"/>
    <col min="2066" max="2067" width="8.33203125" style="504" customWidth="1"/>
    <col min="2068" max="2069" width="8.83203125" style="504" customWidth="1"/>
    <col min="2070" max="2070" width="9.1640625" style="504" customWidth="1"/>
    <col min="2071" max="2073" width="5.83203125" style="504" customWidth="1"/>
    <col min="2074" max="2074" width="10" style="504" customWidth="1"/>
    <col min="2075" max="2075" width="12.5" style="504" customWidth="1"/>
    <col min="2076" max="2076" width="8.6640625" style="504" customWidth="1"/>
    <col min="2077" max="2077" width="10" style="504" bestFit="1" customWidth="1"/>
    <col min="2078" max="2078" width="8.6640625" style="504" customWidth="1"/>
    <col min="2079" max="2079" width="6" style="504" bestFit="1" customWidth="1"/>
    <col min="2080" max="2304" width="9.33203125" style="504"/>
    <col min="2305" max="2305" width="7.5" style="504" customWidth="1"/>
    <col min="2306" max="2306" width="2.33203125" style="504" customWidth="1"/>
    <col min="2307" max="2307" width="0.83203125" style="504" customWidth="1"/>
    <col min="2308" max="2308" width="10.5" style="504" customWidth="1"/>
    <col min="2309" max="2309" width="8.33203125" style="504" customWidth="1"/>
    <col min="2310" max="2310" width="7.5" style="504" customWidth="1"/>
    <col min="2311" max="2312" width="8.33203125" style="504" customWidth="1"/>
    <col min="2313" max="2313" width="10.83203125" style="504" customWidth="1"/>
    <col min="2314" max="2315" width="9.6640625" style="504" customWidth="1"/>
    <col min="2316" max="2317" width="8.33203125" style="504" customWidth="1"/>
    <col min="2318" max="2318" width="8" style="504" bestFit="1" customWidth="1"/>
    <col min="2319" max="2319" width="10" style="504" bestFit="1" customWidth="1"/>
    <col min="2320" max="2320" width="0.6640625" style="504" customWidth="1"/>
    <col min="2321" max="2321" width="0.83203125" style="504" customWidth="1"/>
    <col min="2322" max="2323" width="8.33203125" style="504" customWidth="1"/>
    <col min="2324" max="2325" width="8.83203125" style="504" customWidth="1"/>
    <col min="2326" max="2326" width="9.1640625" style="504" customWidth="1"/>
    <col min="2327" max="2329" width="5.83203125" style="504" customWidth="1"/>
    <col min="2330" max="2330" width="10" style="504" customWidth="1"/>
    <col min="2331" max="2331" width="12.5" style="504" customWidth="1"/>
    <col min="2332" max="2332" width="8.6640625" style="504" customWidth="1"/>
    <col min="2333" max="2333" width="10" style="504" bestFit="1" customWidth="1"/>
    <col min="2334" max="2334" width="8.6640625" style="504" customWidth="1"/>
    <col min="2335" max="2335" width="6" style="504" bestFit="1" customWidth="1"/>
    <col min="2336" max="2560" width="9.33203125" style="504"/>
    <col min="2561" max="2561" width="7.5" style="504" customWidth="1"/>
    <col min="2562" max="2562" width="2.33203125" style="504" customWidth="1"/>
    <col min="2563" max="2563" width="0.83203125" style="504" customWidth="1"/>
    <col min="2564" max="2564" width="10.5" style="504" customWidth="1"/>
    <col min="2565" max="2565" width="8.33203125" style="504" customWidth="1"/>
    <col min="2566" max="2566" width="7.5" style="504" customWidth="1"/>
    <col min="2567" max="2568" width="8.33203125" style="504" customWidth="1"/>
    <col min="2569" max="2569" width="10.83203125" style="504" customWidth="1"/>
    <col min="2570" max="2571" width="9.6640625" style="504" customWidth="1"/>
    <col min="2572" max="2573" width="8.33203125" style="504" customWidth="1"/>
    <col min="2574" max="2574" width="8" style="504" bestFit="1" customWidth="1"/>
    <col min="2575" max="2575" width="10" style="504" bestFit="1" customWidth="1"/>
    <col min="2576" max="2576" width="0.6640625" style="504" customWidth="1"/>
    <col min="2577" max="2577" width="0.83203125" style="504" customWidth="1"/>
    <col min="2578" max="2579" width="8.33203125" style="504" customWidth="1"/>
    <col min="2580" max="2581" width="8.83203125" style="504" customWidth="1"/>
    <col min="2582" max="2582" width="9.1640625" style="504" customWidth="1"/>
    <col min="2583" max="2585" width="5.83203125" style="504" customWidth="1"/>
    <col min="2586" max="2586" width="10" style="504" customWidth="1"/>
    <col min="2587" max="2587" width="12.5" style="504" customWidth="1"/>
    <col min="2588" max="2588" width="8.6640625" style="504" customWidth="1"/>
    <col min="2589" max="2589" width="10" style="504" bestFit="1" customWidth="1"/>
    <col min="2590" max="2590" width="8.6640625" style="504" customWidth="1"/>
    <col min="2591" max="2591" width="6" style="504" bestFit="1" customWidth="1"/>
    <col min="2592" max="2816" width="9.33203125" style="504"/>
    <col min="2817" max="2817" width="7.5" style="504" customWidth="1"/>
    <col min="2818" max="2818" width="2.33203125" style="504" customWidth="1"/>
    <col min="2819" max="2819" width="0.83203125" style="504" customWidth="1"/>
    <col min="2820" max="2820" width="10.5" style="504" customWidth="1"/>
    <col min="2821" max="2821" width="8.33203125" style="504" customWidth="1"/>
    <col min="2822" max="2822" width="7.5" style="504" customWidth="1"/>
    <col min="2823" max="2824" width="8.33203125" style="504" customWidth="1"/>
    <col min="2825" max="2825" width="10.83203125" style="504" customWidth="1"/>
    <col min="2826" max="2827" width="9.6640625" style="504" customWidth="1"/>
    <col min="2828" max="2829" width="8.33203125" style="504" customWidth="1"/>
    <col min="2830" max="2830" width="8" style="504" bestFit="1" customWidth="1"/>
    <col min="2831" max="2831" width="10" style="504" bestFit="1" customWidth="1"/>
    <col min="2832" max="2832" width="0.6640625" style="504" customWidth="1"/>
    <col min="2833" max="2833" width="0.83203125" style="504" customWidth="1"/>
    <col min="2834" max="2835" width="8.33203125" style="504" customWidth="1"/>
    <col min="2836" max="2837" width="8.83203125" style="504" customWidth="1"/>
    <col min="2838" max="2838" width="9.1640625" style="504" customWidth="1"/>
    <col min="2839" max="2841" width="5.83203125" style="504" customWidth="1"/>
    <col min="2842" max="2842" width="10" style="504" customWidth="1"/>
    <col min="2843" max="2843" width="12.5" style="504" customWidth="1"/>
    <col min="2844" max="2844" width="8.6640625" style="504" customWidth="1"/>
    <col min="2845" max="2845" width="10" style="504" bestFit="1" customWidth="1"/>
    <col min="2846" max="2846" width="8.6640625" style="504" customWidth="1"/>
    <col min="2847" max="2847" width="6" style="504" bestFit="1" customWidth="1"/>
    <col min="2848" max="3072" width="9.33203125" style="504"/>
    <col min="3073" max="3073" width="7.5" style="504" customWidth="1"/>
    <col min="3074" max="3074" width="2.33203125" style="504" customWidth="1"/>
    <col min="3075" max="3075" width="0.83203125" style="504" customWidth="1"/>
    <col min="3076" max="3076" width="10.5" style="504" customWidth="1"/>
    <col min="3077" max="3077" width="8.33203125" style="504" customWidth="1"/>
    <col min="3078" max="3078" width="7.5" style="504" customWidth="1"/>
    <col min="3079" max="3080" width="8.33203125" style="504" customWidth="1"/>
    <col min="3081" max="3081" width="10.83203125" style="504" customWidth="1"/>
    <col min="3082" max="3083" width="9.6640625" style="504" customWidth="1"/>
    <col min="3084" max="3085" width="8.33203125" style="504" customWidth="1"/>
    <col min="3086" max="3086" width="8" style="504" bestFit="1" customWidth="1"/>
    <col min="3087" max="3087" width="10" style="504" bestFit="1" customWidth="1"/>
    <col min="3088" max="3088" width="0.6640625" style="504" customWidth="1"/>
    <col min="3089" max="3089" width="0.83203125" style="504" customWidth="1"/>
    <col min="3090" max="3091" width="8.33203125" style="504" customWidth="1"/>
    <col min="3092" max="3093" width="8.83203125" style="504" customWidth="1"/>
    <col min="3094" max="3094" width="9.1640625" style="504" customWidth="1"/>
    <col min="3095" max="3097" width="5.83203125" style="504" customWidth="1"/>
    <col min="3098" max="3098" width="10" style="504" customWidth="1"/>
    <col min="3099" max="3099" width="12.5" style="504" customWidth="1"/>
    <col min="3100" max="3100" width="8.6640625" style="504" customWidth="1"/>
    <col min="3101" max="3101" width="10" style="504" bestFit="1" customWidth="1"/>
    <col min="3102" max="3102" width="8.6640625" style="504" customWidth="1"/>
    <col min="3103" max="3103" width="6" style="504" bestFit="1" customWidth="1"/>
    <col min="3104" max="3328" width="9.33203125" style="504"/>
    <col min="3329" max="3329" width="7.5" style="504" customWidth="1"/>
    <col min="3330" max="3330" width="2.33203125" style="504" customWidth="1"/>
    <col min="3331" max="3331" width="0.83203125" style="504" customWidth="1"/>
    <col min="3332" max="3332" width="10.5" style="504" customWidth="1"/>
    <col min="3333" max="3333" width="8.33203125" style="504" customWidth="1"/>
    <col min="3334" max="3334" width="7.5" style="504" customWidth="1"/>
    <col min="3335" max="3336" width="8.33203125" style="504" customWidth="1"/>
    <col min="3337" max="3337" width="10.83203125" style="504" customWidth="1"/>
    <col min="3338" max="3339" width="9.6640625" style="504" customWidth="1"/>
    <col min="3340" max="3341" width="8.33203125" style="504" customWidth="1"/>
    <col min="3342" max="3342" width="8" style="504" bestFit="1" customWidth="1"/>
    <col min="3343" max="3343" width="10" style="504" bestFit="1" customWidth="1"/>
    <col min="3344" max="3344" width="0.6640625" style="504" customWidth="1"/>
    <col min="3345" max="3345" width="0.83203125" style="504" customWidth="1"/>
    <col min="3346" max="3347" width="8.33203125" style="504" customWidth="1"/>
    <col min="3348" max="3349" width="8.83203125" style="504" customWidth="1"/>
    <col min="3350" max="3350" width="9.1640625" style="504" customWidth="1"/>
    <col min="3351" max="3353" width="5.83203125" style="504" customWidth="1"/>
    <col min="3354" max="3354" width="10" style="504" customWidth="1"/>
    <col min="3355" max="3355" width="12.5" style="504" customWidth="1"/>
    <col min="3356" max="3356" width="8.6640625" style="504" customWidth="1"/>
    <col min="3357" max="3357" width="10" style="504" bestFit="1" customWidth="1"/>
    <col min="3358" max="3358" width="8.6640625" style="504" customWidth="1"/>
    <col min="3359" max="3359" width="6" style="504" bestFit="1" customWidth="1"/>
    <col min="3360" max="3584" width="9.33203125" style="504"/>
    <col min="3585" max="3585" width="7.5" style="504" customWidth="1"/>
    <col min="3586" max="3586" width="2.33203125" style="504" customWidth="1"/>
    <col min="3587" max="3587" width="0.83203125" style="504" customWidth="1"/>
    <col min="3588" max="3588" width="10.5" style="504" customWidth="1"/>
    <col min="3589" max="3589" width="8.33203125" style="504" customWidth="1"/>
    <col min="3590" max="3590" width="7.5" style="504" customWidth="1"/>
    <col min="3591" max="3592" width="8.33203125" style="504" customWidth="1"/>
    <col min="3593" max="3593" width="10.83203125" style="504" customWidth="1"/>
    <col min="3594" max="3595" width="9.6640625" style="504" customWidth="1"/>
    <col min="3596" max="3597" width="8.33203125" style="504" customWidth="1"/>
    <col min="3598" max="3598" width="8" style="504" bestFit="1" customWidth="1"/>
    <col min="3599" max="3599" width="10" style="504" bestFit="1" customWidth="1"/>
    <col min="3600" max="3600" width="0.6640625" style="504" customWidth="1"/>
    <col min="3601" max="3601" width="0.83203125" style="504" customWidth="1"/>
    <col min="3602" max="3603" width="8.33203125" style="504" customWidth="1"/>
    <col min="3604" max="3605" width="8.83203125" style="504" customWidth="1"/>
    <col min="3606" max="3606" width="9.1640625" style="504" customWidth="1"/>
    <col min="3607" max="3609" width="5.83203125" style="504" customWidth="1"/>
    <col min="3610" max="3610" width="10" style="504" customWidth="1"/>
    <col min="3611" max="3611" width="12.5" style="504" customWidth="1"/>
    <col min="3612" max="3612" width="8.6640625" style="504" customWidth="1"/>
    <col min="3613" max="3613" width="10" style="504" bestFit="1" customWidth="1"/>
    <col min="3614" max="3614" width="8.6640625" style="504" customWidth="1"/>
    <col min="3615" max="3615" width="6" style="504" bestFit="1" customWidth="1"/>
    <col min="3616" max="3840" width="9.33203125" style="504"/>
    <col min="3841" max="3841" width="7.5" style="504" customWidth="1"/>
    <col min="3842" max="3842" width="2.33203125" style="504" customWidth="1"/>
    <col min="3843" max="3843" width="0.83203125" style="504" customWidth="1"/>
    <col min="3844" max="3844" width="10.5" style="504" customWidth="1"/>
    <col min="3845" max="3845" width="8.33203125" style="504" customWidth="1"/>
    <col min="3846" max="3846" width="7.5" style="504" customWidth="1"/>
    <col min="3847" max="3848" width="8.33203125" style="504" customWidth="1"/>
    <col min="3849" max="3849" width="10.83203125" style="504" customWidth="1"/>
    <col min="3850" max="3851" width="9.6640625" style="504" customWidth="1"/>
    <col min="3852" max="3853" width="8.33203125" style="504" customWidth="1"/>
    <col min="3854" max="3854" width="8" style="504" bestFit="1" customWidth="1"/>
    <col min="3855" max="3855" width="10" style="504" bestFit="1" customWidth="1"/>
    <col min="3856" max="3856" width="0.6640625" style="504" customWidth="1"/>
    <col min="3857" max="3857" width="0.83203125" style="504" customWidth="1"/>
    <col min="3858" max="3859" width="8.33203125" style="504" customWidth="1"/>
    <col min="3860" max="3861" width="8.83203125" style="504" customWidth="1"/>
    <col min="3862" max="3862" width="9.1640625" style="504" customWidth="1"/>
    <col min="3863" max="3865" width="5.83203125" style="504" customWidth="1"/>
    <col min="3866" max="3866" width="10" style="504" customWidth="1"/>
    <col min="3867" max="3867" width="12.5" style="504" customWidth="1"/>
    <col min="3868" max="3868" width="8.6640625" style="504" customWidth="1"/>
    <col min="3869" max="3869" width="10" style="504" bestFit="1" customWidth="1"/>
    <col min="3870" max="3870" width="8.6640625" style="504" customWidth="1"/>
    <col min="3871" max="3871" width="6" style="504" bestFit="1" customWidth="1"/>
    <col min="3872" max="4096" width="9.33203125" style="504"/>
    <col min="4097" max="4097" width="7.5" style="504" customWidth="1"/>
    <col min="4098" max="4098" width="2.33203125" style="504" customWidth="1"/>
    <col min="4099" max="4099" width="0.83203125" style="504" customWidth="1"/>
    <col min="4100" max="4100" width="10.5" style="504" customWidth="1"/>
    <col min="4101" max="4101" width="8.33203125" style="504" customWidth="1"/>
    <col min="4102" max="4102" width="7.5" style="504" customWidth="1"/>
    <col min="4103" max="4104" width="8.33203125" style="504" customWidth="1"/>
    <col min="4105" max="4105" width="10.83203125" style="504" customWidth="1"/>
    <col min="4106" max="4107" width="9.6640625" style="504" customWidth="1"/>
    <col min="4108" max="4109" width="8.33203125" style="504" customWidth="1"/>
    <col min="4110" max="4110" width="8" style="504" bestFit="1" customWidth="1"/>
    <col min="4111" max="4111" width="10" style="504" bestFit="1" customWidth="1"/>
    <col min="4112" max="4112" width="0.6640625" style="504" customWidth="1"/>
    <col min="4113" max="4113" width="0.83203125" style="504" customWidth="1"/>
    <col min="4114" max="4115" width="8.33203125" style="504" customWidth="1"/>
    <col min="4116" max="4117" width="8.83203125" style="504" customWidth="1"/>
    <col min="4118" max="4118" width="9.1640625" style="504" customWidth="1"/>
    <col min="4119" max="4121" width="5.83203125" style="504" customWidth="1"/>
    <col min="4122" max="4122" width="10" style="504" customWidth="1"/>
    <col min="4123" max="4123" width="12.5" style="504" customWidth="1"/>
    <col min="4124" max="4124" width="8.6640625" style="504" customWidth="1"/>
    <col min="4125" max="4125" width="10" style="504" bestFit="1" customWidth="1"/>
    <col min="4126" max="4126" width="8.6640625" style="504" customWidth="1"/>
    <col min="4127" max="4127" width="6" style="504" bestFit="1" customWidth="1"/>
    <col min="4128" max="4352" width="9.33203125" style="504"/>
    <col min="4353" max="4353" width="7.5" style="504" customWidth="1"/>
    <col min="4354" max="4354" width="2.33203125" style="504" customWidth="1"/>
    <col min="4355" max="4355" width="0.83203125" style="504" customWidth="1"/>
    <col min="4356" max="4356" width="10.5" style="504" customWidth="1"/>
    <col min="4357" max="4357" width="8.33203125" style="504" customWidth="1"/>
    <col min="4358" max="4358" width="7.5" style="504" customWidth="1"/>
    <col min="4359" max="4360" width="8.33203125" style="504" customWidth="1"/>
    <col min="4361" max="4361" width="10.83203125" style="504" customWidth="1"/>
    <col min="4362" max="4363" width="9.6640625" style="504" customWidth="1"/>
    <col min="4364" max="4365" width="8.33203125" style="504" customWidth="1"/>
    <col min="4366" max="4366" width="8" style="504" bestFit="1" customWidth="1"/>
    <col min="4367" max="4367" width="10" style="504" bestFit="1" customWidth="1"/>
    <col min="4368" max="4368" width="0.6640625" style="504" customWidth="1"/>
    <col min="4369" max="4369" width="0.83203125" style="504" customWidth="1"/>
    <col min="4370" max="4371" width="8.33203125" style="504" customWidth="1"/>
    <col min="4372" max="4373" width="8.83203125" style="504" customWidth="1"/>
    <col min="4374" max="4374" width="9.1640625" style="504" customWidth="1"/>
    <col min="4375" max="4377" width="5.83203125" style="504" customWidth="1"/>
    <col min="4378" max="4378" width="10" style="504" customWidth="1"/>
    <col min="4379" max="4379" width="12.5" style="504" customWidth="1"/>
    <col min="4380" max="4380" width="8.6640625" style="504" customWidth="1"/>
    <col min="4381" max="4381" width="10" style="504" bestFit="1" customWidth="1"/>
    <col min="4382" max="4382" width="8.6640625" style="504" customWidth="1"/>
    <col min="4383" max="4383" width="6" style="504" bestFit="1" customWidth="1"/>
    <col min="4384" max="4608" width="9.33203125" style="504"/>
    <col min="4609" max="4609" width="7.5" style="504" customWidth="1"/>
    <col min="4610" max="4610" width="2.33203125" style="504" customWidth="1"/>
    <col min="4611" max="4611" width="0.83203125" style="504" customWidth="1"/>
    <col min="4612" max="4612" width="10.5" style="504" customWidth="1"/>
    <col min="4613" max="4613" width="8.33203125" style="504" customWidth="1"/>
    <col min="4614" max="4614" width="7.5" style="504" customWidth="1"/>
    <col min="4615" max="4616" width="8.33203125" style="504" customWidth="1"/>
    <col min="4617" max="4617" width="10.83203125" style="504" customWidth="1"/>
    <col min="4618" max="4619" width="9.6640625" style="504" customWidth="1"/>
    <col min="4620" max="4621" width="8.33203125" style="504" customWidth="1"/>
    <col min="4622" max="4622" width="8" style="504" bestFit="1" customWidth="1"/>
    <col min="4623" max="4623" width="10" style="504" bestFit="1" customWidth="1"/>
    <col min="4624" max="4624" width="0.6640625" style="504" customWidth="1"/>
    <col min="4625" max="4625" width="0.83203125" style="504" customWidth="1"/>
    <col min="4626" max="4627" width="8.33203125" style="504" customWidth="1"/>
    <col min="4628" max="4629" width="8.83203125" style="504" customWidth="1"/>
    <col min="4630" max="4630" width="9.1640625" style="504" customWidth="1"/>
    <col min="4631" max="4633" width="5.83203125" style="504" customWidth="1"/>
    <col min="4634" max="4634" width="10" style="504" customWidth="1"/>
    <col min="4635" max="4635" width="12.5" style="504" customWidth="1"/>
    <col min="4636" max="4636" width="8.6640625" style="504" customWidth="1"/>
    <col min="4637" max="4637" width="10" style="504" bestFit="1" customWidth="1"/>
    <col min="4638" max="4638" width="8.6640625" style="504" customWidth="1"/>
    <col min="4639" max="4639" width="6" style="504" bestFit="1" customWidth="1"/>
    <col min="4640" max="4864" width="9.33203125" style="504"/>
    <col min="4865" max="4865" width="7.5" style="504" customWidth="1"/>
    <col min="4866" max="4866" width="2.33203125" style="504" customWidth="1"/>
    <col min="4867" max="4867" width="0.83203125" style="504" customWidth="1"/>
    <col min="4868" max="4868" width="10.5" style="504" customWidth="1"/>
    <col min="4869" max="4869" width="8.33203125" style="504" customWidth="1"/>
    <col min="4870" max="4870" width="7.5" style="504" customWidth="1"/>
    <col min="4871" max="4872" width="8.33203125" style="504" customWidth="1"/>
    <col min="4873" max="4873" width="10.83203125" style="504" customWidth="1"/>
    <col min="4874" max="4875" width="9.6640625" style="504" customWidth="1"/>
    <col min="4876" max="4877" width="8.33203125" style="504" customWidth="1"/>
    <col min="4878" max="4878" width="8" style="504" bestFit="1" customWidth="1"/>
    <col min="4879" max="4879" width="10" style="504" bestFit="1" customWidth="1"/>
    <col min="4880" max="4880" width="0.6640625" style="504" customWidth="1"/>
    <col min="4881" max="4881" width="0.83203125" style="504" customWidth="1"/>
    <col min="4882" max="4883" width="8.33203125" style="504" customWidth="1"/>
    <col min="4884" max="4885" width="8.83203125" style="504" customWidth="1"/>
    <col min="4886" max="4886" width="9.1640625" style="504" customWidth="1"/>
    <col min="4887" max="4889" width="5.83203125" style="504" customWidth="1"/>
    <col min="4890" max="4890" width="10" style="504" customWidth="1"/>
    <col min="4891" max="4891" width="12.5" style="504" customWidth="1"/>
    <col min="4892" max="4892" width="8.6640625" style="504" customWidth="1"/>
    <col min="4893" max="4893" width="10" style="504" bestFit="1" customWidth="1"/>
    <col min="4894" max="4894" width="8.6640625" style="504" customWidth="1"/>
    <col min="4895" max="4895" width="6" style="504" bestFit="1" customWidth="1"/>
    <col min="4896" max="5120" width="9.33203125" style="504"/>
    <col min="5121" max="5121" width="7.5" style="504" customWidth="1"/>
    <col min="5122" max="5122" width="2.33203125" style="504" customWidth="1"/>
    <col min="5123" max="5123" width="0.83203125" style="504" customWidth="1"/>
    <col min="5124" max="5124" width="10.5" style="504" customWidth="1"/>
    <col min="5125" max="5125" width="8.33203125" style="504" customWidth="1"/>
    <col min="5126" max="5126" width="7.5" style="504" customWidth="1"/>
    <col min="5127" max="5128" width="8.33203125" style="504" customWidth="1"/>
    <col min="5129" max="5129" width="10.83203125" style="504" customWidth="1"/>
    <col min="5130" max="5131" width="9.6640625" style="504" customWidth="1"/>
    <col min="5132" max="5133" width="8.33203125" style="504" customWidth="1"/>
    <col min="5134" max="5134" width="8" style="504" bestFit="1" customWidth="1"/>
    <col min="5135" max="5135" width="10" style="504" bestFit="1" customWidth="1"/>
    <col min="5136" max="5136" width="0.6640625" style="504" customWidth="1"/>
    <col min="5137" max="5137" width="0.83203125" style="504" customWidth="1"/>
    <col min="5138" max="5139" width="8.33203125" style="504" customWidth="1"/>
    <col min="5140" max="5141" width="8.83203125" style="504" customWidth="1"/>
    <col min="5142" max="5142" width="9.1640625" style="504" customWidth="1"/>
    <col min="5143" max="5145" width="5.83203125" style="504" customWidth="1"/>
    <col min="5146" max="5146" width="10" style="504" customWidth="1"/>
    <col min="5147" max="5147" width="12.5" style="504" customWidth="1"/>
    <col min="5148" max="5148" width="8.6640625" style="504" customWidth="1"/>
    <col min="5149" max="5149" width="10" style="504" bestFit="1" customWidth="1"/>
    <col min="5150" max="5150" width="8.6640625" style="504" customWidth="1"/>
    <col min="5151" max="5151" width="6" style="504" bestFit="1" customWidth="1"/>
    <col min="5152" max="5376" width="9.33203125" style="504"/>
    <col min="5377" max="5377" width="7.5" style="504" customWidth="1"/>
    <col min="5378" max="5378" width="2.33203125" style="504" customWidth="1"/>
    <col min="5379" max="5379" width="0.83203125" style="504" customWidth="1"/>
    <col min="5380" max="5380" width="10.5" style="504" customWidth="1"/>
    <col min="5381" max="5381" width="8.33203125" style="504" customWidth="1"/>
    <col min="5382" max="5382" width="7.5" style="504" customWidth="1"/>
    <col min="5383" max="5384" width="8.33203125" style="504" customWidth="1"/>
    <col min="5385" max="5385" width="10.83203125" style="504" customWidth="1"/>
    <col min="5386" max="5387" width="9.6640625" style="504" customWidth="1"/>
    <col min="5388" max="5389" width="8.33203125" style="504" customWidth="1"/>
    <col min="5390" max="5390" width="8" style="504" bestFit="1" customWidth="1"/>
    <col min="5391" max="5391" width="10" style="504" bestFit="1" customWidth="1"/>
    <col min="5392" max="5392" width="0.6640625" style="504" customWidth="1"/>
    <col min="5393" max="5393" width="0.83203125" style="504" customWidth="1"/>
    <col min="5394" max="5395" width="8.33203125" style="504" customWidth="1"/>
    <col min="5396" max="5397" width="8.83203125" style="504" customWidth="1"/>
    <col min="5398" max="5398" width="9.1640625" style="504" customWidth="1"/>
    <col min="5399" max="5401" width="5.83203125" style="504" customWidth="1"/>
    <col min="5402" max="5402" width="10" style="504" customWidth="1"/>
    <col min="5403" max="5403" width="12.5" style="504" customWidth="1"/>
    <col min="5404" max="5404" width="8.6640625" style="504" customWidth="1"/>
    <col min="5405" max="5405" width="10" style="504" bestFit="1" customWidth="1"/>
    <col min="5406" max="5406" width="8.6640625" style="504" customWidth="1"/>
    <col min="5407" max="5407" width="6" style="504" bestFit="1" customWidth="1"/>
    <col min="5408" max="5632" width="9.33203125" style="504"/>
    <col min="5633" max="5633" width="7.5" style="504" customWidth="1"/>
    <col min="5634" max="5634" width="2.33203125" style="504" customWidth="1"/>
    <col min="5635" max="5635" width="0.83203125" style="504" customWidth="1"/>
    <col min="5636" max="5636" width="10.5" style="504" customWidth="1"/>
    <col min="5637" max="5637" width="8.33203125" style="504" customWidth="1"/>
    <col min="5638" max="5638" width="7.5" style="504" customWidth="1"/>
    <col min="5639" max="5640" width="8.33203125" style="504" customWidth="1"/>
    <col min="5641" max="5641" width="10.83203125" style="504" customWidth="1"/>
    <col min="5642" max="5643" width="9.6640625" style="504" customWidth="1"/>
    <col min="5644" max="5645" width="8.33203125" style="504" customWidth="1"/>
    <col min="5646" max="5646" width="8" style="504" bestFit="1" customWidth="1"/>
    <col min="5647" max="5647" width="10" style="504" bestFit="1" customWidth="1"/>
    <col min="5648" max="5648" width="0.6640625" style="504" customWidth="1"/>
    <col min="5649" max="5649" width="0.83203125" style="504" customWidth="1"/>
    <col min="5650" max="5651" width="8.33203125" style="504" customWidth="1"/>
    <col min="5652" max="5653" width="8.83203125" style="504" customWidth="1"/>
    <col min="5654" max="5654" width="9.1640625" style="504" customWidth="1"/>
    <col min="5655" max="5657" width="5.83203125" style="504" customWidth="1"/>
    <col min="5658" max="5658" width="10" style="504" customWidth="1"/>
    <col min="5659" max="5659" width="12.5" style="504" customWidth="1"/>
    <col min="5660" max="5660" width="8.6640625" style="504" customWidth="1"/>
    <col min="5661" max="5661" width="10" style="504" bestFit="1" customWidth="1"/>
    <col min="5662" max="5662" width="8.6640625" style="504" customWidth="1"/>
    <col min="5663" max="5663" width="6" style="504" bestFit="1" customWidth="1"/>
    <col min="5664" max="5888" width="9.33203125" style="504"/>
    <col min="5889" max="5889" width="7.5" style="504" customWidth="1"/>
    <col min="5890" max="5890" width="2.33203125" style="504" customWidth="1"/>
    <col min="5891" max="5891" width="0.83203125" style="504" customWidth="1"/>
    <col min="5892" max="5892" width="10.5" style="504" customWidth="1"/>
    <col min="5893" max="5893" width="8.33203125" style="504" customWidth="1"/>
    <col min="5894" max="5894" width="7.5" style="504" customWidth="1"/>
    <col min="5895" max="5896" width="8.33203125" style="504" customWidth="1"/>
    <col min="5897" max="5897" width="10.83203125" style="504" customWidth="1"/>
    <col min="5898" max="5899" width="9.6640625" style="504" customWidth="1"/>
    <col min="5900" max="5901" width="8.33203125" style="504" customWidth="1"/>
    <col min="5902" max="5902" width="8" style="504" bestFit="1" customWidth="1"/>
    <col min="5903" max="5903" width="10" style="504" bestFit="1" customWidth="1"/>
    <col min="5904" max="5904" width="0.6640625" style="504" customWidth="1"/>
    <col min="5905" max="5905" width="0.83203125" style="504" customWidth="1"/>
    <col min="5906" max="5907" width="8.33203125" style="504" customWidth="1"/>
    <col min="5908" max="5909" width="8.83203125" style="504" customWidth="1"/>
    <col min="5910" max="5910" width="9.1640625" style="504" customWidth="1"/>
    <col min="5911" max="5913" width="5.83203125" style="504" customWidth="1"/>
    <col min="5914" max="5914" width="10" style="504" customWidth="1"/>
    <col min="5915" max="5915" width="12.5" style="504" customWidth="1"/>
    <col min="5916" max="5916" width="8.6640625" style="504" customWidth="1"/>
    <col min="5917" max="5917" width="10" style="504" bestFit="1" customWidth="1"/>
    <col min="5918" max="5918" width="8.6640625" style="504" customWidth="1"/>
    <col min="5919" max="5919" width="6" style="504" bestFit="1" customWidth="1"/>
    <col min="5920" max="6144" width="9.33203125" style="504"/>
    <col min="6145" max="6145" width="7.5" style="504" customWidth="1"/>
    <col min="6146" max="6146" width="2.33203125" style="504" customWidth="1"/>
    <col min="6147" max="6147" width="0.83203125" style="504" customWidth="1"/>
    <col min="6148" max="6148" width="10.5" style="504" customWidth="1"/>
    <col min="6149" max="6149" width="8.33203125" style="504" customWidth="1"/>
    <col min="6150" max="6150" width="7.5" style="504" customWidth="1"/>
    <col min="6151" max="6152" width="8.33203125" style="504" customWidth="1"/>
    <col min="6153" max="6153" width="10.83203125" style="504" customWidth="1"/>
    <col min="6154" max="6155" width="9.6640625" style="504" customWidth="1"/>
    <col min="6156" max="6157" width="8.33203125" style="504" customWidth="1"/>
    <col min="6158" max="6158" width="8" style="504" bestFit="1" customWidth="1"/>
    <col min="6159" max="6159" width="10" style="504" bestFit="1" customWidth="1"/>
    <col min="6160" max="6160" width="0.6640625" style="504" customWidth="1"/>
    <col min="6161" max="6161" width="0.83203125" style="504" customWidth="1"/>
    <col min="6162" max="6163" width="8.33203125" style="504" customWidth="1"/>
    <col min="6164" max="6165" width="8.83203125" style="504" customWidth="1"/>
    <col min="6166" max="6166" width="9.1640625" style="504" customWidth="1"/>
    <col min="6167" max="6169" width="5.83203125" style="504" customWidth="1"/>
    <col min="6170" max="6170" width="10" style="504" customWidth="1"/>
    <col min="6171" max="6171" width="12.5" style="504" customWidth="1"/>
    <col min="6172" max="6172" width="8.6640625" style="504" customWidth="1"/>
    <col min="6173" max="6173" width="10" style="504" bestFit="1" customWidth="1"/>
    <col min="6174" max="6174" width="8.6640625" style="504" customWidth="1"/>
    <col min="6175" max="6175" width="6" style="504" bestFit="1" customWidth="1"/>
    <col min="6176" max="6400" width="9.33203125" style="504"/>
    <col min="6401" max="6401" width="7.5" style="504" customWidth="1"/>
    <col min="6402" max="6402" width="2.33203125" style="504" customWidth="1"/>
    <col min="6403" max="6403" width="0.83203125" style="504" customWidth="1"/>
    <col min="6404" max="6404" width="10.5" style="504" customWidth="1"/>
    <col min="6405" max="6405" width="8.33203125" style="504" customWidth="1"/>
    <col min="6406" max="6406" width="7.5" style="504" customWidth="1"/>
    <col min="6407" max="6408" width="8.33203125" style="504" customWidth="1"/>
    <col min="6409" max="6409" width="10.83203125" style="504" customWidth="1"/>
    <col min="6410" max="6411" width="9.6640625" style="504" customWidth="1"/>
    <col min="6412" max="6413" width="8.33203125" style="504" customWidth="1"/>
    <col min="6414" max="6414" width="8" style="504" bestFit="1" customWidth="1"/>
    <col min="6415" max="6415" width="10" style="504" bestFit="1" customWidth="1"/>
    <col min="6416" max="6416" width="0.6640625" style="504" customWidth="1"/>
    <col min="6417" max="6417" width="0.83203125" style="504" customWidth="1"/>
    <col min="6418" max="6419" width="8.33203125" style="504" customWidth="1"/>
    <col min="6420" max="6421" width="8.83203125" style="504" customWidth="1"/>
    <col min="6422" max="6422" width="9.1640625" style="504" customWidth="1"/>
    <col min="6423" max="6425" width="5.83203125" style="504" customWidth="1"/>
    <col min="6426" max="6426" width="10" style="504" customWidth="1"/>
    <col min="6427" max="6427" width="12.5" style="504" customWidth="1"/>
    <col min="6428" max="6428" width="8.6640625" style="504" customWidth="1"/>
    <col min="6429" max="6429" width="10" style="504" bestFit="1" customWidth="1"/>
    <col min="6430" max="6430" width="8.6640625" style="504" customWidth="1"/>
    <col min="6431" max="6431" width="6" style="504" bestFit="1" customWidth="1"/>
    <col min="6432" max="6656" width="9.33203125" style="504"/>
    <col min="6657" max="6657" width="7.5" style="504" customWidth="1"/>
    <col min="6658" max="6658" width="2.33203125" style="504" customWidth="1"/>
    <col min="6659" max="6659" width="0.83203125" style="504" customWidth="1"/>
    <col min="6660" max="6660" width="10.5" style="504" customWidth="1"/>
    <col min="6661" max="6661" width="8.33203125" style="504" customWidth="1"/>
    <col min="6662" max="6662" width="7.5" style="504" customWidth="1"/>
    <col min="6663" max="6664" width="8.33203125" style="504" customWidth="1"/>
    <col min="6665" max="6665" width="10.83203125" style="504" customWidth="1"/>
    <col min="6666" max="6667" width="9.6640625" style="504" customWidth="1"/>
    <col min="6668" max="6669" width="8.33203125" style="504" customWidth="1"/>
    <col min="6670" max="6670" width="8" style="504" bestFit="1" customWidth="1"/>
    <col min="6671" max="6671" width="10" style="504" bestFit="1" customWidth="1"/>
    <col min="6672" max="6672" width="0.6640625" style="504" customWidth="1"/>
    <col min="6673" max="6673" width="0.83203125" style="504" customWidth="1"/>
    <col min="6674" max="6675" width="8.33203125" style="504" customWidth="1"/>
    <col min="6676" max="6677" width="8.83203125" style="504" customWidth="1"/>
    <col min="6678" max="6678" width="9.1640625" style="504" customWidth="1"/>
    <col min="6679" max="6681" width="5.83203125" style="504" customWidth="1"/>
    <col min="6682" max="6682" width="10" style="504" customWidth="1"/>
    <col min="6683" max="6683" width="12.5" style="504" customWidth="1"/>
    <col min="6684" max="6684" width="8.6640625" style="504" customWidth="1"/>
    <col min="6685" max="6685" width="10" style="504" bestFit="1" customWidth="1"/>
    <col min="6686" max="6686" width="8.6640625" style="504" customWidth="1"/>
    <col min="6687" max="6687" width="6" style="504" bestFit="1" customWidth="1"/>
    <col min="6688" max="6912" width="9.33203125" style="504"/>
    <col min="6913" max="6913" width="7.5" style="504" customWidth="1"/>
    <col min="6914" max="6914" width="2.33203125" style="504" customWidth="1"/>
    <col min="6915" max="6915" width="0.83203125" style="504" customWidth="1"/>
    <col min="6916" max="6916" width="10.5" style="504" customWidth="1"/>
    <col min="6917" max="6917" width="8.33203125" style="504" customWidth="1"/>
    <col min="6918" max="6918" width="7.5" style="504" customWidth="1"/>
    <col min="6919" max="6920" width="8.33203125" style="504" customWidth="1"/>
    <col min="6921" max="6921" width="10.83203125" style="504" customWidth="1"/>
    <col min="6922" max="6923" width="9.6640625" style="504" customWidth="1"/>
    <col min="6924" max="6925" width="8.33203125" style="504" customWidth="1"/>
    <col min="6926" max="6926" width="8" style="504" bestFit="1" customWidth="1"/>
    <col min="6927" max="6927" width="10" style="504" bestFit="1" customWidth="1"/>
    <col min="6928" max="6928" width="0.6640625" style="504" customWidth="1"/>
    <col min="6929" max="6929" width="0.83203125" style="504" customWidth="1"/>
    <col min="6930" max="6931" width="8.33203125" style="504" customWidth="1"/>
    <col min="6932" max="6933" width="8.83203125" style="504" customWidth="1"/>
    <col min="6934" max="6934" width="9.1640625" style="504" customWidth="1"/>
    <col min="6935" max="6937" width="5.83203125" style="504" customWidth="1"/>
    <col min="6938" max="6938" width="10" style="504" customWidth="1"/>
    <col min="6939" max="6939" width="12.5" style="504" customWidth="1"/>
    <col min="6940" max="6940" width="8.6640625" style="504" customWidth="1"/>
    <col min="6941" max="6941" width="10" style="504" bestFit="1" customWidth="1"/>
    <col min="6942" max="6942" width="8.6640625" style="504" customWidth="1"/>
    <col min="6943" max="6943" width="6" style="504" bestFit="1" customWidth="1"/>
    <col min="6944" max="7168" width="9.33203125" style="504"/>
    <col min="7169" max="7169" width="7.5" style="504" customWidth="1"/>
    <col min="7170" max="7170" width="2.33203125" style="504" customWidth="1"/>
    <col min="7171" max="7171" width="0.83203125" style="504" customWidth="1"/>
    <col min="7172" max="7172" width="10.5" style="504" customWidth="1"/>
    <col min="7173" max="7173" width="8.33203125" style="504" customWidth="1"/>
    <col min="7174" max="7174" width="7.5" style="504" customWidth="1"/>
    <col min="7175" max="7176" width="8.33203125" style="504" customWidth="1"/>
    <col min="7177" max="7177" width="10.83203125" style="504" customWidth="1"/>
    <col min="7178" max="7179" width="9.6640625" style="504" customWidth="1"/>
    <col min="7180" max="7181" width="8.33203125" style="504" customWidth="1"/>
    <col min="7182" max="7182" width="8" style="504" bestFit="1" customWidth="1"/>
    <col min="7183" max="7183" width="10" style="504" bestFit="1" customWidth="1"/>
    <col min="7184" max="7184" width="0.6640625" style="504" customWidth="1"/>
    <col min="7185" max="7185" width="0.83203125" style="504" customWidth="1"/>
    <col min="7186" max="7187" width="8.33203125" style="504" customWidth="1"/>
    <col min="7188" max="7189" width="8.83203125" style="504" customWidth="1"/>
    <col min="7190" max="7190" width="9.1640625" style="504" customWidth="1"/>
    <col min="7191" max="7193" width="5.83203125" style="504" customWidth="1"/>
    <col min="7194" max="7194" width="10" style="504" customWidth="1"/>
    <col min="7195" max="7195" width="12.5" style="504" customWidth="1"/>
    <col min="7196" max="7196" width="8.6640625" style="504" customWidth="1"/>
    <col min="7197" max="7197" width="10" style="504" bestFit="1" customWidth="1"/>
    <col min="7198" max="7198" width="8.6640625" style="504" customWidth="1"/>
    <col min="7199" max="7199" width="6" style="504" bestFit="1" customWidth="1"/>
    <col min="7200" max="7424" width="9.33203125" style="504"/>
    <col min="7425" max="7425" width="7.5" style="504" customWidth="1"/>
    <col min="7426" max="7426" width="2.33203125" style="504" customWidth="1"/>
    <col min="7427" max="7427" width="0.83203125" style="504" customWidth="1"/>
    <col min="7428" max="7428" width="10.5" style="504" customWidth="1"/>
    <col min="7429" max="7429" width="8.33203125" style="504" customWidth="1"/>
    <col min="7430" max="7430" width="7.5" style="504" customWidth="1"/>
    <col min="7431" max="7432" width="8.33203125" style="504" customWidth="1"/>
    <col min="7433" max="7433" width="10.83203125" style="504" customWidth="1"/>
    <col min="7434" max="7435" width="9.6640625" style="504" customWidth="1"/>
    <col min="7436" max="7437" width="8.33203125" style="504" customWidth="1"/>
    <col min="7438" max="7438" width="8" style="504" bestFit="1" customWidth="1"/>
    <col min="7439" max="7439" width="10" style="504" bestFit="1" customWidth="1"/>
    <col min="7440" max="7440" width="0.6640625" style="504" customWidth="1"/>
    <col min="7441" max="7441" width="0.83203125" style="504" customWidth="1"/>
    <col min="7442" max="7443" width="8.33203125" style="504" customWidth="1"/>
    <col min="7444" max="7445" width="8.83203125" style="504" customWidth="1"/>
    <col min="7446" max="7446" width="9.1640625" style="504" customWidth="1"/>
    <col min="7447" max="7449" width="5.83203125" style="504" customWidth="1"/>
    <col min="7450" max="7450" width="10" style="504" customWidth="1"/>
    <col min="7451" max="7451" width="12.5" style="504" customWidth="1"/>
    <col min="7452" max="7452" width="8.6640625" style="504" customWidth="1"/>
    <col min="7453" max="7453" width="10" style="504" bestFit="1" customWidth="1"/>
    <col min="7454" max="7454" width="8.6640625" style="504" customWidth="1"/>
    <col min="7455" max="7455" width="6" style="504" bestFit="1" customWidth="1"/>
    <col min="7456" max="7680" width="9.33203125" style="504"/>
    <col min="7681" max="7681" width="7.5" style="504" customWidth="1"/>
    <col min="7682" max="7682" width="2.33203125" style="504" customWidth="1"/>
    <col min="7683" max="7683" width="0.83203125" style="504" customWidth="1"/>
    <col min="7684" max="7684" width="10.5" style="504" customWidth="1"/>
    <col min="7685" max="7685" width="8.33203125" style="504" customWidth="1"/>
    <col min="7686" max="7686" width="7.5" style="504" customWidth="1"/>
    <col min="7687" max="7688" width="8.33203125" style="504" customWidth="1"/>
    <col min="7689" max="7689" width="10.83203125" style="504" customWidth="1"/>
    <col min="7690" max="7691" width="9.6640625" style="504" customWidth="1"/>
    <col min="7692" max="7693" width="8.33203125" style="504" customWidth="1"/>
    <col min="7694" max="7694" width="8" style="504" bestFit="1" customWidth="1"/>
    <col min="7695" max="7695" width="10" style="504" bestFit="1" customWidth="1"/>
    <col min="7696" max="7696" width="0.6640625" style="504" customWidth="1"/>
    <col min="7697" max="7697" width="0.83203125" style="504" customWidth="1"/>
    <col min="7698" max="7699" width="8.33203125" style="504" customWidth="1"/>
    <col min="7700" max="7701" width="8.83203125" style="504" customWidth="1"/>
    <col min="7702" max="7702" width="9.1640625" style="504" customWidth="1"/>
    <col min="7703" max="7705" width="5.83203125" style="504" customWidth="1"/>
    <col min="7706" max="7706" width="10" style="504" customWidth="1"/>
    <col min="7707" max="7707" width="12.5" style="504" customWidth="1"/>
    <col min="7708" max="7708" width="8.6640625" style="504" customWidth="1"/>
    <col min="7709" max="7709" width="10" style="504" bestFit="1" customWidth="1"/>
    <col min="7710" max="7710" width="8.6640625" style="504" customWidth="1"/>
    <col min="7711" max="7711" width="6" style="504" bestFit="1" customWidth="1"/>
    <col min="7712" max="7936" width="9.33203125" style="504"/>
    <col min="7937" max="7937" width="7.5" style="504" customWidth="1"/>
    <col min="7938" max="7938" width="2.33203125" style="504" customWidth="1"/>
    <col min="7939" max="7939" width="0.83203125" style="504" customWidth="1"/>
    <col min="7940" max="7940" width="10.5" style="504" customWidth="1"/>
    <col min="7941" max="7941" width="8.33203125" style="504" customWidth="1"/>
    <col min="7942" max="7942" width="7.5" style="504" customWidth="1"/>
    <col min="7943" max="7944" width="8.33203125" style="504" customWidth="1"/>
    <col min="7945" max="7945" width="10.83203125" style="504" customWidth="1"/>
    <col min="7946" max="7947" width="9.6640625" style="504" customWidth="1"/>
    <col min="7948" max="7949" width="8.33203125" style="504" customWidth="1"/>
    <col min="7950" max="7950" width="8" style="504" bestFit="1" customWidth="1"/>
    <col min="7951" max="7951" width="10" style="504" bestFit="1" customWidth="1"/>
    <col min="7952" max="7952" width="0.6640625" style="504" customWidth="1"/>
    <col min="7953" max="7953" width="0.83203125" style="504" customWidth="1"/>
    <col min="7954" max="7955" width="8.33203125" style="504" customWidth="1"/>
    <col min="7956" max="7957" width="8.83203125" style="504" customWidth="1"/>
    <col min="7958" max="7958" width="9.1640625" style="504" customWidth="1"/>
    <col min="7959" max="7961" width="5.83203125" style="504" customWidth="1"/>
    <col min="7962" max="7962" width="10" style="504" customWidth="1"/>
    <col min="7963" max="7963" width="12.5" style="504" customWidth="1"/>
    <col min="7964" max="7964" width="8.6640625" style="504" customWidth="1"/>
    <col min="7965" max="7965" width="10" style="504" bestFit="1" customWidth="1"/>
    <col min="7966" max="7966" width="8.6640625" style="504" customWidth="1"/>
    <col min="7967" max="7967" width="6" style="504" bestFit="1" customWidth="1"/>
    <col min="7968" max="8192" width="9.33203125" style="504"/>
    <col min="8193" max="8193" width="7.5" style="504" customWidth="1"/>
    <col min="8194" max="8194" width="2.33203125" style="504" customWidth="1"/>
    <col min="8195" max="8195" width="0.83203125" style="504" customWidth="1"/>
    <col min="8196" max="8196" width="10.5" style="504" customWidth="1"/>
    <col min="8197" max="8197" width="8.33203125" style="504" customWidth="1"/>
    <col min="8198" max="8198" width="7.5" style="504" customWidth="1"/>
    <col min="8199" max="8200" width="8.33203125" style="504" customWidth="1"/>
    <col min="8201" max="8201" width="10.83203125" style="504" customWidth="1"/>
    <col min="8202" max="8203" width="9.6640625" style="504" customWidth="1"/>
    <col min="8204" max="8205" width="8.33203125" style="504" customWidth="1"/>
    <col min="8206" max="8206" width="8" style="504" bestFit="1" customWidth="1"/>
    <col min="8207" max="8207" width="10" style="504" bestFit="1" customWidth="1"/>
    <col min="8208" max="8208" width="0.6640625" style="504" customWidth="1"/>
    <col min="8209" max="8209" width="0.83203125" style="504" customWidth="1"/>
    <col min="8210" max="8211" width="8.33203125" style="504" customWidth="1"/>
    <col min="8212" max="8213" width="8.83203125" style="504" customWidth="1"/>
    <col min="8214" max="8214" width="9.1640625" style="504" customWidth="1"/>
    <col min="8215" max="8217" width="5.83203125" style="504" customWidth="1"/>
    <col min="8218" max="8218" width="10" style="504" customWidth="1"/>
    <col min="8219" max="8219" width="12.5" style="504" customWidth="1"/>
    <col min="8220" max="8220" width="8.6640625" style="504" customWidth="1"/>
    <col min="8221" max="8221" width="10" style="504" bestFit="1" customWidth="1"/>
    <col min="8222" max="8222" width="8.6640625" style="504" customWidth="1"/>
    <col min="8223" max="8223" width="6" style="504" bestFit="1" customWidth="1"/>
    <col min="8224" max="8448" width="9.33203125" style="504"/>
    <col min="8449" max="8449" width="7.5" style="504" customWidth="1"/>
    <col min="8450" max="8450" width="2.33203125" style="504" customWidth="1"/>
    <col min="8451" max="8451" width="0.83203125" style="504" customWidth="1"/>
    <col min="8452" max="8452" width="10.5" style="504" customWidth="1"/>
    <col min="8453" max="8453" width="8.33203125" style="504" customWidth="1"/>
    <col min="8454" max="8454" width="7.5" style="504" customWidth="1"/>
    <col min="8455" max="8456" width="8.33203125" style="504" customWidth="1"/>
    <col min="8457" max="8457" width="10.83203125" style="504" customWidth="1"/>
    <col min="8458" max="8459" width="9.6640625" style="504" customWidth="1"/>
    <col min="8460" max="8461" width="8.33203125" style="504" customWidth="1"/>
    <col min="8462" max="8462" width="8" style="504" bestFit="1" customWidth="1"/>
    <col min="8463" max="8463" width="10" style="504" bestFit="1" customWidth="1"/>
    <col min="8464" max="8464" width="0.6640625" style="504" customWidth="1"/>
    <col min="8465" max="8465" width="0.83203125" style="504" customWidth="1"/>
    <col min="8466" max="8467" width="8.33203125" style="504" customWidth="1"/>
    <col min="8468" max="8469" width="8.83203125" style="504" customWidth="1"/>
    <col min="8470" max="8470" width="9.1640625" style="504" customWidth="1"/>
    <col min="8471" max="8473" width="5.83203125" style="504" customWidth="1"/>
    <col min="8474" max="8474" width="10" style="504" customWidth="1"/>
    <col min="8475" max="8475" width="12.5" style="504" customWidth="1"/>
    <col min="8476" max="8476" width="8.6640625" style="504" customWidth="1"/>
    <col min="8477" max="8477" width="10" style="504" bestFit="1" customWidth="1"/>
    <col min="8478" max="8478" width="8.6640625" style="504" customWidth="1"/>
    <col min="8479" max="8479" width="6" style="504" bestFit="1" customWidth="1"/>
    <col min="8480" max="8704" width="9.33203125" style="504"/>
    <col min="8705" max="8705" width="7.5" style="504" customWidth="1"/>
    <col min="8706" max="8706" width="2.33203125" style="504" customWidth="1"/>
    <col min="8707" max="8707" width="0.83203125" style="504" customWidth="1"/>
    <col min="8708" max="8708" width="10.5" style="504" customWidth="1"/>
    <col min="8709" max="8709" width="8.33203125" style="504" customWidth="1"/>
    <col min="8710" max="8710" width="7.5" style="504" customWidth="1"/>
    <col min="8711" max="8712" width="8.33203125" style="504" customWidth="1"/>
    <col min="8713" max="8713" width="10.83203125" style="504" customWidth="1"/>
    <col min="8714" max="8715" width="9.6640625" style="504" customWidth="1"/>
    <col min="8716" max="8717" width="8.33203125" style="504" customWidth="1"/>
    <col min="8718" max="8718" width="8" style="504" bestFit="1" customWidth="1"/>
    <col min="8719" max="8719" width="10" style="504" bestFit="1" customWidth="1"/>
    <col min="8720" max="8720" width="0.6640625" style="504" customWidth="1"/>
    <col min="8721" max="8721" width="0.83203125" style="504" customWidth="1"/>
    <col min="8722" max="8723" width="8.33203125" style="504" customWidth="1"/>
    <col min="8724" max="8725" width="8.83203125" style="504" customWidth="1"/>
    <col min="8726" max="8726" width="9.1640625" style="504" customWidth="1"/>
    <col min="8727" max="8729" width="5.83203125" style="504" customWidth="1"/>
    <col min="8730" max="8730" width="10" style="504" customWidth="1"/>
    <col min="8731" max="8731" width="12.5" style="504" customWidth="1"/>
    <col min="8732" max="8732" width="8.6640625" style="504" customWidth="1"/>
    <col min="8733" max="8733" width="10" style="504" bestFit="1" customWidth="1"/>
    <col min="8734" max="8734" width="8.6640625" style="504" customWidth="1"/>
    <col min="8735" max="8735" width="6" style="504" bestFit="1" customWidth="1"/>
    <col min="8736" max="8960" width="9.33203125" style="504"/>
    <col min="8961" max="8961" width="7.5" style="504" customWidth="1"/>
    <col min="8962" max="8962" width="2.33203125" style="504" customWidth="1"/>
    <col min="8963" max="8963" width="0.83203125" style="504" customWidth="1"/>
    <col min="8964" max="8964" width="10.5" style="504" customWidth="1"/>
    <col min="8965" max="8965" width="8.33203125" style="504" customWidth="1"/>
    <col min="8966" max="8966" width="7.5" style="504" customWidth="1"/>
    <col min="8967" max="8968" width="8.33203125" style="504" customWidth="1"/>
    <col min="8969" max="8969" width="10.83203125" style="504" customWidth="1"/>
    <col min="8970" max="8971" width="9.6640625" style="504" customWidth="1"/>
    <col min="8972" max="8973" width="8.33203125" style="504" customWidth="1"/>
    <col min="8974" max="8974" width="8" style="504" bestFit="1" customWidth="1"/>
    <col min="8975" max="8975" width="10" style="504" bestFit="1" customWidth="1"/>
    <col min="8976" max="8976" width="0.6640625" style="504" customWidth="1"/>
    <col min="8977" max="8977" width="0.83203125" style="504" customWidth="1"/>
    <col min="8978" max="8979" width="8.33203125" style="504" customWidth="1"/>
    <col min="8980" max="8981" width="8.83203125" style="504" customWidth="1"/>
    <col min="8982" max="8982" width="9.1640625" style="504" customWidth="1"/>
    <col min="8983" max="8985" width="5.83203125" style="504" customWidth="1"/>
    <col min="8986" max="8986" width="10" style="504" customWidth="1"/>
    <col min="8987" max="8987" width="12.5" style="504" customWidth="1"/>
    <col min="8988" max="8988" width="8.6640625" style="504" customWidth="1"/>
    <col min="8989" max="8989" width="10" style="504" bestFit="1" customWidth="1"/>
    <col min="8990" max="8990" width="8.6640625" style="504" customWidth="1"/>
    <col min="8991" max="8991" width="6" style="504" bestFit="1" customWidth="1"/>
    <col min="8992" max="9216" width="9.33203125" style="504"/>
    <col min="9217" max="9217" width="7.5" style="504" customWidth="1"/>
    <col min="9218" max="9218" width="2.33203125" style="504" customWidth="1"/>
    <col min="9219" max="9219" width="0.83203125" style="504" customWidth="1"/>
    <col min="9220" max="9220" width="10.5" style="504" customWidth="1"/>
    <col min="9221" max="9221" width="8.33203125" style="504" customWidth="1"/>
    <col min="9222" max="9222" width="7.5" style="504" customWidth="1"/>
    <col min="9223" max="9224" width="8.33203125" style="504" customWidth="1"/>
    <col min="9225" max="9225" width="10.83203125" style="504" customWidth="1"/>
    <col min="9226" max="9227" width="9.6640625" style="504" customWidth="1"/>
    <col min="9228" max="9229" width="8.33203125" style="504" customWidth="1"/>
    <col min="9230" max="9230" width="8" style="504" bestFit="1" customWidth="1"/>
    <col min="9231" max="9231" width="10" style="504" bestFit="1" customWidth="1"/>
    <col min="9232" max="9232" width="0.6640625" style="504" customWidth="1"/>
    <col min="9233" max="9233" width="0.83203125" style="504" customWidth="1"/>
    <col min="9234" max="9235" width="8.33203125" style="504" customWidth="1"/>
    <col min="9236" max="9237" width="8.83203125" style="504" customWidth="1"/>
    <col min="9238" max="9238" width="9.1640625" style="504" customWidth="1"/>
    <col min="9239" max="9241" width="5.83203125" style="504" customWidth="1"/>
    <col min="9242" max="9242" width="10" style="504" customWidth="1"/>
    <col min="9243" max="9243" width="12.5" style="504" customWidth="1"/>
    <col min="9244" max="9244" width="8.6640625" style="504" customWidth="1"/>
    <col min="9245" max="9245" width="10" style="504" bestFit="1" customWidth="1"/>
    <col min="9246" max="9246" width="8.6640625" style="504" customWidth="1"/>
    <col min="9247" max="9247" width="6" style="504" bestFit="1" customWidth="1"/>
    <col min="9248" max="9472" width="9.33203125" style="504"/>
    <col min="9473" max="9473" width="7.5" style="504" customWidth="1"/>
    <col min="9474" max="9474" width="2.33203125" style="504" customWidth="1"/>
    <col min="9475" max="9475" width="0.83203125" style="504" customWidth="1"/>
    <col min="9476" max="9476" width="10.5" style="504" customWidth="1"/>
    <col min="9477" max="9477" width="8.33203125" style="504" customWidth="1"/>
    <col min="9478" max="9478" width="7.5" style="504" customWidth="1"/>
    <col min="9479" max="9480" width="8.33203125" style="504" customWidth="1"/>
    <col min="9481" max="9481" width="10.83203125" style="504" customWidth="1"/>
    <col min="9482" max="9483" width="9.6640625" style="504" customWidth="1"/>
    <col min="9484" max="9485" width="8.33203125" style="504" customWidth="1"/>
    <col min="9486" max="9486" width="8" style="504" bestFit="1" customWidth="1"/>
    <col min="9487" max="9487" width="10" style="504" bestFit="1" customWidth="1"/>
    <col min="9488" max="9488" width="0.6640625" style="504" customWidth="1"/>
    <col min="9489" max="9489" width="0.83203125" style="504" customWidth="1"/>
    <col min="9490" max="9491" width="8.33203125" style="504" customWidth="1"/>
    <col min="9492" max="9493" width="8.83203125" style="504" customWidth="1"/>
    <col min="9494" max="9494" width="9.1640625" style="504" customWidth="1"/>
    <col min="9495" max="9497" width="5.83203125" style="504" customWidth="1"/>
    <col min="9498" max="9498" width="10" style="504" customWidth="1"/>
    <col min="9499" max="9499" width="12.5" style="504" customWidth="1"/>
    <col min="9500" max="9500" width="8.6640625" style="504" customWidth="1"/>
    <col min="9501" max="9501" width="10" style="504" bestFit="1" customWidth="1"/>
    <col min="9502" max="9502" width="8.6640625" style="504" customWidth="1"/>
    <col min="9503" max="9503" width="6" style="504" bestFit="1" customWidth="1"/>
    <col min="9504" max="9728" width="9.33203125" style="504"/>
    <col min="9729" max="9729" width="7.5" style="504" customWidth="1"/>
    <col min="9730" max="9730" width="2.33203125" style="504" customWidth="1"/>
    <col min="9731" max="9731" width="0.83203125" style="504" customWidth="1"/>
    <col min="9732" max="9732" width="10.5" style="504" customWidth="1"/>
    <col min="9733" max="9733" width="8.33203125" style="504" customWidth="1"/>
    <col min="9734" max="9734" width="7.5" style="504" customWidth="1"/>
    <col min="9735" max="9736" width="8.33203125" style="504" customWidth="1"/>
    <col min="9737" max="9737" width="10.83203125" style="504" customWidth="1"/>
    <col min="9738" max="9739" width="9.6640625" style="504" customWidth="1"/>
    <col min="9740" max="9741" width="8.33203125" style="504" customWidth="1"/>
    <col min="9742" max="9742" width="8" style="504" bestFit="1" customWidth="1"/>
    <col min="9743" max="9743" width="10" style="504" bestFit="1" customWidth="1"/>
    <col min="9744" max="9744" width="0.6640625" style="504" customWidth="1"/>
    <col min="9745" max="9745" width="0.83203125" style="504" customWidth="1"/>
    <col min="9746" max="9747" width="8.33203125" style="504" customWidth="1"/>
    <col min="9748" max="9749" width="8.83203125" style="504" customWidth="1"/>
    <col min="9750" max="9750" width="9.1640625" style="504" customWidth="1"/>
    <col min="9751" max="9753" width="5.83203125" style="504" customWidth="1"/>
    <col min="9754" max="9754" width="10" style="504" customWidth="1"/>
    <col min="9755" max="9755" width="12.5" style="504" customWidth="1"/>
    <col min="9756" max="9756" width="8.6640625" style="504" customWidth="1"/>
    <col min="9757" max="9757" width="10" style="504" bestFit="1" customWidth="1"/>
    <col min="9758" max="9758" width="8.6640625" style="504" customWidth="1"/>
    <col min="9759" max="9759" width="6" style="504" bestFit="1" customWidth="1"/>
    <col min="9760" max="9984" width="9.33203125" style="504"/>
    <col min="9985" max="9985" width="7.5" style="504" customWidth="1"/>
    <col min="9986" max="9986" width="2.33203125" style="504" customWidth="1"/>
    <col min="9987" max="9987" width="0.83203125" style="504" customWidth="1"/>
    <col min="9988" max="9988" width="10.5" style="504" customWidth="1"/>
    <col min="9989" max="9989" width="8.33203125" style="504" customWidth="1"/>
    <col min="9990" max="9990" width="7.5" style="504" customWidth="1"/>
    <col min="9991" max="9992" width="8.33203125" style="504" customWidth="1"/>
    <col min="9993" max="9993" width="10.83203125" style="504" customWidth="1"/>
    <col min="9994" max="9995" width="9.6640625" style="504" customWidth="1"/>
    <col min="9996" max="9997" width="8.33203125" style="504" customWidth="1"/>
    <col min="9998" max="9998" width="8" style="504" bestFit="1" customWidth="1"/>
    <col min="9999" max="9999" width="10" style="504" bestFit="1" customWidth="1"/>
    <col min="10000" max="10000" width="0.6640625" style="504" customWidth="1"/>
    <col min="10001" max="10001" width="0.83203125" style="504" customWidth="1"/>
    <col min="10002" max="10003" width="8.33203125" style="504" customWidth="1"/>
    <col min="10004" max="10005" width="8.83203125" style="504" customWidth="1"/>
    <col min="10006" max="10006" width="9.1640625" style="504" customWidth="1"/>
    <col min="10007" max="10009" width="5.83203125" style="504" customWidth="1"/>
    <col min="10010" max="10010" width="10" style="504" customWidth="1"/>
    <col min="10011" max="10011" width="12.5" style="504" customWidth="1"/>
    <col min="10012" max="10012" width="8.6640625" style="504" customWidth="1"/>
    <col min="10013" max="10013" width="10" style="504" bestFit="1" customWidth="1"/>
    <col min="10014" max="10014" width="8.6640625" style="504" customWidth="1"/>
    <col min="10015" max="10015" width="6" style="504" bestFit="1" customWidth="1"/>
    <col min="10016" max="10240" width="9.33203125" style="504"/>
    <col min="10241" max="10241" width="7.5" style="504" customWidth="1"/>
    <col min="10242" max="10242" width="2.33203125" style="504" customWidth="1"/>
    <col min="10243" max="10243" width="0.83203125" style="504" customWidth="1"/>
    <col min="10244" max="10244" width="10.5" style="504" customWidth="1"/>
    <col min="10245" max="10245" width="8.33203125" style="504" customWidth="1"/>
    <col min="10246" max="10246" width="7.5" style="504" customWidth="1"/>
    <col min="10247" max="10248" width="8.33203125" style="504" customWidth="1"/>
    <col min="10249" max="10249" width="10.83203125" style="504" customWidth="1"/>
    <col min="10250" max="10251" width="9.6640625" style="504" customWidth="1"/>
    <col min="10252" max="10253" width="8.33203125" style="504" customWidth="1"/>
    <col min="10254" max="10254" width="8" style="504" bestFit="1" customWidth="1"/>
    <col min="10255" max="10255" width="10" style="504" bestFit="1" customWidth="1"/>
    <col min="10256" max="10256" width="0.6640625" style="504" customWidth="1"/>
    <col min="10257" max="10257" width="0.83203125" style="504" customWidth="1"/>
    <col min="10258" max="10259" width="8.33203125" style="504" customWidth="1"/>
    <col min="10260" max="10261" width="8.83203125" style="504" customWidth="1"/>
    <col min="10262" max="10262" width="9.1640625" style="504" customWidth="1"/>
    <col min="10263" max="10265" width="5.83203125" style="504" customWidth="1"/>
    <col min="10266" max="10266" width="10" style="504" customWidth="1"/>
    <col min="10267" max="10267" width="12.5" style="504" customWidth="1"/>
    <col min="10268" max="10268" width="8.6640625" style="504" customWidth="1"/>
    <col min="10269" max="10269" width="10" style="504" bestFit="1" customWidth="1"/>
    <col min="10270" max="10270" width="8.6640625" style="504" customWidth="1"/>
    <col min="10271" max="10271" width="6" style="504" bestFit="1" customWidth="1"/>
    <col min="10272" max="10496" width="9.33203125" style="504"/>
    <col min="10497" max="10497" width="7.5" style="504" customWidth="1"/>
    <col min="10498" max="10498" width="2.33203125" style="504" customWidth="1"/>
    <col min="10499" max="10499" width="0.83203125" style="504" customWidth="1"/>
    <col min="10500" max="10500" width="10.5" style="504" customWidth="1"/>
    <col min="10501" max="10501" width="8.33203125" style="504" customWidth="1"/>
    <col min="10502" max="10502" width="7.5" style="504" customWidth="1"/>
    <col min="10503" max="10504" width="8.33203125" style="504" customWidth="1"/>
    <col min="10505" max="10505" width="10.83203125" style="504" customWidth="1"/>
    <col min="10506" max="10507" width="9.6640625" style="504" customWidth="1"/>
    <col min="10508" max="10509" width="8.33203125" style="504" customWidth="1"/>
    <col min="10510" max="10510" width="8" style="504" bestFit="1" customWidth="1"/>
    <col min="10511" max="10511" width="10" style="504" bestFit="1" customWidth="1"/>
    <col min="10512" max="10512" width="0.6640625" style="504" customWidth="1"/>
    <col min="10513" max="10513" width="0.83203125" style="504" customWidth="1"/>
    <col min="10514" max="10515" width="8.33203125" style="504" customWidth="1"/>
    <col min="10516" max="10517" width="8.83203125" style="504" customWidth="1"/>
    <col min="10518" max="10518" width="9.1640625" style="504" customWidth="1"/>
    <col min="10519" max="10521" width="5.83203125" style="504" customWidth="1"/>
    <col min="10522" max="10522" width="10" style="504" customWidth="1"/>
    <col min="10523" max="10523" width="12.5" style="504" customWidth="1"/>
    <col min="10524" max="10524" width="8.6640625" style="504" customWidth="1"/>
    <col min="10525" max="10525" width="10" style="504" bestFit="1" customWidth="1"/>
    <col min="10526" max="10526" width="8.6640625" style="504" customWidth="1"/>
    <col min="10527" max="10527" width="6" style="504" bestFit="1" customWidth="1"/>
    <col min="10528" max="10752" width="9.33203125" style="504"/>
    <col min="10753" max="10753" width="7.5" style="504" customWidth="1"/>
    <col min="10754" max="10754" width="2.33203125" style="504" customWidth="1"/>
    <col min="10755" max="10755" width="0.83203125" style="504" customWidth="1"/>
    <col min="10756" max="10756" width="10.5" style="504" customWidth="1"/>
    <col min="10757" max="10757" width="8.33203125" style="504" customWidth="1"/>
    <col min="10758" max="10758" width="7.5" style="504" customWidth="1"/>
    <col min="10759" max="10760" width="8.33203125" style="504" customWidth="1"/>
    <col min="10761" max="10761" width="10.83203125" style="504" customWidth="1"/>
    <col min="10762" max="10763" width="9.6640625" style="504" customWidth="1"/>
    <col min="10764" max="10765" width="8.33203125" style="504" customWidth="1"/>
    <col min="10766" max="10766" width="8" style="504" bestFit="1" customWidth="1"/>
    <col min="10767" max="10767" width="10" style="504" bestFit="1" customWidth="1"/>
    <col min="10768" max="10768" width="0.6640625" style="504" customWidth="1"/>
    <col min="10769" max="10769" width="0.83203125" style="504" customWidth="1"/>
    <col min="10770" max="10771" width="8.33203125" style="504" customWidth="1"/>
    <col min="10772" max="10773" width="8.83203125" style="504" customWidth="1"/>
    <col min="10774" max="10774" width="9.1640625" style="504" customWidth="1"/>
    <col min="10775" max="10777" width="5.83203125" style="504" customWidth="1"/>
    <col min="10778" max="10778" width="10" style="504" customWidth="1"/>
    <col min="10779" max="10779" width="12.5" style="504" customWidth="1"/>
    <col min="10780" max="10780" width="8.6640625" style="504" customWidth="1"/>
    <col min="10781" max="10781" width="10" style="504" bestFit="1" customWidth="1"/>
    <col min="10782" max="10782" width="8.6640625" style="504" customWidth="1"/>
    <col min="10783" max="10783" width="6" style="504" bestFit="1" customWidth="1"/>
    <col min="10784" max="11008" width="9.33203125" style="504"/>
    <col min="11009" max="11009" width="7.5" style="504" customWidth="1"/>
    <col min="11010" max="11010" width="2.33203125" style="504" customWidth="1"/>
    <col min="11011" max="11011" width="0.83203125" style="504" customWidth="1"/>
    <col min="11012" max="11012" width="10.5" style="504" customWidth="1"/>
    <col min="11013" max="11013" width="8.33203125" style="504" customWidth="1"/>
    <col min="11014" max="11014" width="7.5" style="504" customWidth="1"/>
    <col min="11015" max="11016" width="8.33203125" style="504" customWidth="1"/>
    <col min="11017" max="11017" width="10.83203125" style="504" customWidth="1"/>
    <col min="11018" max="11019" width="9.6640625" style="504" customWidth="1"/>
    <col min="11020" max="11021" width="8.33203125" style="504" customWidth="1"/>
    <col min="11022" max="11022" width="8" style="504" bestFit="1" customWidth="1"/>
    <col min="11023" max="11023" width="10" style="504" bestFit="1" customWidth="1"/>
    <col min="11024" max="11024" width="0.6640625" style="504" customWidth="1"/>
    <col min="11025" max="11025" width="0.83203125" style="504" customWidth="1"/>
    <col min="11026" max="11027" width="8.33203125" style="504" customWidth="1"/>
    <col min="11028" max="11029" width="8.83203125" style="504" customWidth="1"/>
    <col min="11030" max="11030" width="9.1640625" style="504" customWidth="1"/>
    <col min="11031" max="11033" width="5.83203125" style="504" customWidth="1"/>
    <col min="11034" max="11034" width="10" style="504" customWidth="1"/>
    <col min="11035" max="11035" width="12.5" style="504" customWidth="1"/>
    <col min="11036" max="11036" width="8.6640625" style="504" customWidth="1"/>
    <col min="11037" max="11037" width="10" style="504" bestFit="1" customWidth="1"/>
    <col min="11038" max="11038" width="8.6640625" style="504" customWidth="1"/>
    <col min="11039" max="11039" width="6" style="504" bestFit="1" customWidth="1"/>
    <col min="11040" max="11264" width="9.33203125" style="504"/>
    <col min="11265" max="11265" width="7.5" style="504" customWidth="1"/>
    <col min="11266" max="11266" width="2.33203125" style="504" customWidth="1"/>
    <col min="11267" max="11267" width="0.83203125" style="504" customWidth="1"/>
    <col min="11268" max="11268" width="10.5" style="504" customWidth="1"/>
    <col min="11269" max="11269" width="8.33203125" style="504" customWidth="1"/>
    <col min="11270" max="11270" width="7.5" style="504" customWidth="1"/>
    <col min="11271" max="11272" width="8.33203125" style="504" customWidth="1"/>
    <col min="11273" max="11273" width="10.83203125" style="504" customWidth="1"/>
    <col min="11274" max="11275" width="9.6640625" style="504" customWidth="1"/>
    <col min="11276" max="11277" width="8.33203125" style="504" customWidth="1"/>
    <col min="11278" max="11278" width="8" style="504" bestFit="1" customWidth="1"/>
    <col min="11279" max="11279" width="10" style="504" bestFit="1" customWidth="1"/>
    <col min="11280" max="11280" width="0.6640625" style="504" customWidth="1"/>
    <col min="11281" max="11281" width="0.83203125" style="504" customWidth="1"/>
    <col min="11282" max="11283" width="8.33203125" style="504" customWidth="1"/>
    <col min="11284" max="11285" width="8.83203125" style="504" customWidth="1"/>
    <col min="11286" max="11286" width="9.1640625" style="504" customWidth="1"/>
    <col min="11287" max="11289" width="5.83203125" style="504" customWidth="1"/>
    <col min="11290" max="11290" width="10" style="504" customWidth="1"/>
    <col min="11291" max="11291" width="12.5" style="504" customWidth="1"/>
    <col min="11292" max="11292" width="8.6640625" style="504" customWidth="1"/>
    <col min="11293" max="11293" width="10" style="504" bestFit="1" customWidth="1"/>
    <col min="11294" max="11294" width="8.6640625" style="504" customWidth="1"/>
    <col min="11295" max="11295" width="6" style="504" bestFit="1" customWidth="1"/>
    <col min="11296" max="11520" width="9.33203125" style="504"/>
    <col min="11521" max="11521" width="7.5" style="504" customWidth="1"/>
    <col min="11522" max="11522" width="2.33203125" style="504" customWidth="1"/>
    <col min="11523" max="11523" width="0.83203125" style="504" customWidth="1"/>
    <col min="11524" max="11524" width="10.5" style="504" customWidth="1"/>
    <col min="11525" max="11525" width="8.33203125" style="504" customWidth="1"/>
    <col min="11526" max="11526" width="7.5" style="504" customWidth="1"/>
    <col min="11527" max="11528" width="8.33203125" style="504" customWidth="1"/>
    <col min="11529" max="11529" width="10.83203125" style="504" customWidth="1"/>
    <col min="11530" max="11531" width="9.6640625" style="504" customWidth="1"/>
    <col min="11532" max="11533" width="8.33203125" style="504" customWidth="1"/>
    <col min="11534" max="11534" width="8" style="504" bestFit="1" customWidth="1"/>
    <col min="11535" max="11535" width="10" style="504" bestFit="1" customWidth="1"/>
    <col min="11536" max="11536" width="0.6640625" style="504" customWidth="1"/>
    <col min="11537" max="11537" width="0.83203125" style="504" customWidth="1"/>
    <col min="11538" max="11539" width="8.33203125" style="504" customWidth="1"/>
    <col min="11540" max="11541" width="8.83203125" style="504" customWidth="1"/>
    <col min="11542" max="11542" width="9.1640625" style="504" customWidth="1"/>
    <col min="11543" max="11545" width="5.83203125" style="504" customWidth="1"/>
    <col min="11546" max="11546" width="10" style="504" customWidth="1"/>
    <col min="11547" max="11547" width="12.5" style="504" customWidth="1"/>
    <col min="11548" max="11548" width="8.6640625" style="504" customWidth="1"/>
    <col min="11549" max="11549" width="10" style="504" bestFit="1" customWidth="1"/>
    <col min="11550" max="11550" width="8.6640625" style="504" customWidth="1"/>
    <col min="11551" max="11551" width="6" style="504" bestFit="1" customWidth="1"/>
    <col min="11552" max="11776" width="9.33203125" style="504"/>
    <col min="11777" max="11777" width="7.5" style="504" customWidth="1"/>
    <col min="11778" max="11778" width="2.33203125" style="504" customWidth="1"/>
    <col min="11779" max="11779" width="0.83203125" style="504" customWidth="1"/>
    <col min="11780" max="11780" width="10.5" style="504" customWidth="1"/>
    <col min="11781" max="11781" width="8.33203125" style="504" customWidth="1"/>
    <col min="11782" max="11782" width="7.5" style="504" customWidth="1"/>
    <col min="11783" max="11784" width="8.33203125" style="504" customWidth="1"/>
    <col min="11785" max="11785" width="10.83203125" style="504" customWidth="1"/>
    <col min="11786" max="11787" width="9.6640625" style="504" customWidth="1"/>
    <col min="11788" max="11789" width="8.33203125" style="504" customWidth="1"/>
    <col min="11790" max="11790" width="8" style="504" bestFit="1" customWidth="1"/>
    <col min="11791" max="11791" width="10" style="504" bestFit="1" customWidth="1"/>
    <col min="11792" max="11792" width="0.6640625" style="504" customWidth="1"/>
    <col min="11793" max="11793" width="0.83203125" style="504" customWidth="1"/>
    <col min="11794" max="11795" width="8.33203125" style="504" customWidth="1"/>
    <col min="11796" max="11797" width="8.83203125" style="504" customWidth="1"/>
    <col min="11798" max="11798" width="9.1640625" style="504" customWidth="1"/>
    <col min="11799" max="11801" width="5.83203125" style="504" customWidth="1"/>
    <col min="11802" max="11802" width="10" style="504" customWidth="1"/>
    <col min="11803" max="11803" width="12.5" style="504" customWidth="1"/>
    <col min="11804" max="11804" width="8.6640625" style="504" customWidth="1"/>
    <col min="11805" max="11805" width="10" style="504" bestFit="1" customWidth="1"/>
    <col min="11806" max="11806" width="8.6640625" style="504" customWidth="1"/>
    <col min="11807" max="11807" width="6" style="504" bestFit="1" customWidth="1"/>
    <col min="11808" max="12032" width="9.33203125" style="504"/>
    <col min="12033" max="12033" width="7.5" style="504" customWidth="1"/>
    <col min="12034" max="12034" width="2.33203125" style="504" customWidth="1"/>
    <col min="12035" max="12035" width="0.83203125" style="504" customWidth="1"/>
    <col min="12036" max="12036" width="10.5" style="504" customWidth="1"/>
    <col min="12037" max="12037" width="8.33203125" style="504" customWidth="1"/>
    <col min="12038" max="12038" width="7.5" style="504" customWidth="1"/>
    <col min="12039" max="12040" width="8.33203125" style="504" customWidth="1"/>
    <col min="12041" max="12041" width="10.83203125" style="504" customWidth="1"/>
    <col min="12042" max="12043" width="9.6640625" style="504" customWidth="1"/>
    <col min="12044" max="12045" width="8.33203125" style="504" customWidth="1"/>
    <col min="12046" max="12046" width="8" style="504" bestFit="1" customWidth="1"/>
    <col min="12047" max="12047" width="10" style="504" bestFit="1" customWidth="1"/>
    <col min="12048" max="12048" width="0.6640625" style="504" customWidth="1"/>
    <col min="12049" max="12049" width="0.83203125" style="504" customWidth="1"/>
    <col min="12050" max="12051" width="8.33203125" style="504" customWidth="1"/>
    <col min="12052" max="12053" width="8.83203125" style="504" customWidth="1"/>
    <col min="12054" max="12054" width="9.1640625" style="504" customWidth="1"/>
    <col min="12055" max="12057" width="5.83203125" style="504" customWidth="1"/>
    <col min="12058" max="12058" width="10" style="504" customWidth="1"/>
    <col min="12059" max="12059" width="12.5" style="504" customWidth="1"/>
    <col min="12060" max="12060" width="8.6640625" style="504" customWidth="1"/>
    <col min="12061" max="12061" width="10" style="504" bestFit="1" customWidth="1"/>
    <col min="12062" max="12062" width="8.6640625" style="504" customWidth="1"/>
    <col min="12063" max="12063" width="6" style="504" bestFit="1" customWidth="1"/>
    <col min="12064" max="12288" width="9.33203125" style="504"/>
    <col min="12289" max="12289" width="7.5" style="504" customWidth="1"/>
    <col min="12290" max="12290" width="2.33203125" style="504" customWidth="1"/>
    <col min="12291" max="12291" width="0.83203125" style="504" customWidth="1"/>
    <col min="12292" max="12292" width="10.5" style="504" customWidth="1"/>
    <col min="12293" max="12293" width="8.33203125" style="504" customWidth="1"/>
    <col min="12294" max="12294" width="7.5" style="504" customWidth="1"/>
    <col min="12295" max="12296" width="8.33203125" style="504" customWidth="1"/>
    <col min="12297" max="12297" width="10.83203125" style="504" customWidth="1"/>
    <col min="12298" max="12299" width="9.6640625" style="504" customWidth="1"/>
    <col min="12300" max="12301" width="8.33203125" style="504" customWidth="1"/>
    <col min="12302" max="12302" width="8" style="504" bestFit="1" customWidth="1"/>
    <col min="12303" max="12303" width="10" style="504" bestFit="1" customWidth="1"/>
    <col min="12304" max="12304" width="0.6640625" style="504" customWidth="1"/>
    <col min="12305" max="12305" width="0.83203125" style="504" customWidth="1"/>
    <col min="12306" max="12307" width="8.33203125" style="504" customWidth="1"/>
    <col min="12308" max="12309" width="8.83203125" style="504" customWidth="1"/>
    <col min="12310" max="12310" width="9.1640625" style="504" customWidth="1"/>
    <col min="12311" max="12313" width="5.83203125" style="504" customWidth="1"/>
    <col min="12314" max="12314" width="10" style="504" customWidth="1"/>
    <col min="12315" max="12315" width="12.5" style="504" customWidth="1"/>
    <col min="12316" max="12316" width="8.6640625" style="504" customWidth="1"/>
    <col min="12317" max="12317" width="10" style="504" bestFit="1" customWidth="1"/>
    <col min="12318" max="12318" width="8.6640625" style="504" customWidth="1"/>
    <col min="12319" max="12319" width="6" style="504" bestFit="1" customWidth="1"/>
    <col min="12320" max="12544" width="9.33203125" style="504"/>
    <col min="12545" max="12545" width="7.5" style="504" customWidth="1"/>
    <col min="12546" max="12546" width="2.33203125" style="504" customWidth="1"/>
    <col min="12547" max="12547" width="0.83203125" style="504" customWidth="1"/>
    <col min="12548" max="12548" width="10.5" style="504" customWidth="1"/>
    <col min="12549" max="12549" width="8.33203125" style="504" customWidth="1"/>
    <col min="12550" max="12550" width="7.5" style="504" customWidth="1"/>
    <col min="12551" max="12552" width="8.33203125" style="504" customWidth="1"/>
    <col min="12553" max="12553" width="10.83203125" style="504" customWidth="1"/>
    <col min="12554" max="12555" width="9.6640625" style="504" customWidth="1"/>
    <col min="12556" max="12557" width="8.33203125" style="504" customWidth="1"/>
    <col min="12558" max="12558" width="8" style="504" bestFit="1" customWidth="1"/>
    <col min="12559" max="12559" width="10" style="504" bestFit="1" customWidth="1"/>
    <col min="12560" max="12560" width="0.6640625" style="504" customWidth="1"/>
    <col min="12561" max="12561" width="0.83203125" style="504" customWidth="1"/>
    <col min="12562" max="12563" width="8.33203125" style="504" customWidth="1"/>
    <col min="12564" max="12565" width="8.83203125" style="504" customWidth="1"/>
    <col min="12566" max="12566" width="9.1640625" style="504" customWidth="1"/>
    <col min="12567" max="12569" width="5.83203125" style="504" customWidth="1"/>
    <col min="12570" max="12570" width="10" style="504" customWidth="1"/>
    <col min="12571" max="12571" width="12.5" style="504" customWidth="1"/>
    <col min="12572" max="12572" width="8.6640625" style="504" customWidth="1"/>
    <col min="12573" max="12573" width="10" style="504" bestFit="1" customWidth="1"/>
    <col min="12574" max="12574" width="8.6640625" style="504" customWidth="1"/>
    <col min="12575" max="12575" width="6" style="504" bestFit="1" customWidth="1"/>
    <col min="12576" max="12800" width="9.33203125" style="504"/>
    <col min="12801" max="12801" width="7.5" style="504" customWidth="1"/>
    <col min="12802" max="12802" width="2.33203125" style="504" customWidth="1"/>
    <col min="12803" max="12803" width="0.83203125" style="504" customWidth="1"/>
    <col min="12804" max="12804" width="10.5" style="504" customWidth="1"/>
    <col min="12805" max="12805" width="8.33203125" style="504" customWidth="1"/>
    <col min="12806" max="12806" width="7.5" style="504" customWidth="1"/>
    <col min="12807" max="12808" width="8.33203125" style="504" customWidth="1"/>
    <col min="12809" max="12809" width="10.83203125" style="504" customWidth="1"/>
    <col min="12810" max="12811" width="9.6640625" style="504" customWidth="1"/>
    <col min="12812" max="12813" width="8.33203125" style="504" customWidth="1"/>
    <col min="12814" max="12814" width="8" style="504" bestFit="1" customWidth="1"/>
    <col min="12815" max="12815" width="10" style="504" bestFit="1" customWidth="1"/>
    <col min="12816" max="12816" width="0.6640625" style="504" customWidth="1"/>
    <col min="12817" max="12817" width="0.83203125" style="504" customWidth="1"/>
    <col min="12818" max="12819" width="8.33203125" style="504" customWidth="1"/>
    <col min="12820" max="12821" width="8.83203125" style="504" customWidth="1"/>
    <col min="12822" max="12822" width="9.1640625" style="504" customWidth="1"/>
    <col min="12823" max="12825" width="5.83203125" style="504" customWidth="1"/>
    <col min="12826" max="12826" width="10" style="504" customWidth="1"/>
    <col min="12827" max="12827" width="12.5" style="504" customWidth="1"/>
    <col min="12828" max="12828" width="8.6640625" style="504" customWidth="1"/>
    <col min="12829" max="12829" width="10" style="504" bestFit="1" customWidth="1"/>
    <col min="12830" max="12830" width="8.6640625" style="504" customWidth="1"/>
    <col min="12831" max="12831" width="6" style="504" bestFit="1" customWidth="1"/>
    <col min="12832" max="13056" width="9.33203125" style="504"/>
    <col min="13057" max="13057" width="7.5" style="504" customWidth="1"/>
    <col min="13058" max="13058" width="2.33203125" style="504" customWidth="1"/>
    <col min="13059" max="13059" width="0.83203125" style="504" customWidth="1"/>
    <col min="13060" max="13060" width="10.5" style="504" customWidth="1"/>
    <col min="13061" max="13061" width="8.33203125" style="504" customWidth="1"/>
    <col min="13062" max="13062" width="7.5" style="504" customWidth="1"/>
    <col min="13063" max="13064" width="8.33203125" style="504" customWidth="1"/>
    <col min="13065" max="13065" width="10.83203125" style="504" customWidth="1"/>
    <col min="13066" max="13067" width="9.6640625" style="504" customWidth="1"/>
    <col min="13068" max="13069" width="8.33203125" style="504" customWidth="1"/>
    <col min="13070" max="13070" width="8" style="504" bestFit="1" customWidth="1"/>
    <col min="13071" max="13071" width="10" style="504" bestFit="1" customWidth="1"/>
    <col min="13072" max="13072" width="0.6640625" style="504" customWidth="1"/>
    <col min="13073" max="13073" width="0.83203125" style="504" customWidth="1"/>
    <col min="13074" max="13075" width="8.33203125" style="504" customWidth="1"/>
    <col min="13076" max="13077" width="8.83203125" style="504" customWidth="1"/>
    <col min="13078" max="13078" width="9.1640625" style="504" customWidth="1"/>
    <col min="13079" max="13081" width="5.83203125" style="504" customWidth="1"/>
    <col min="13082" max="13082" width="10" style="504" customWidth="1"/>
    <col min="13083" max="13083" width="12.5" style="504" customWidth="1"/>
    <col min="13084" max="13084" width="8.6640625" style="504" customWidth="1"/>
    <col min="13085" max="13085" width="10" style="504" bestFit="1" customWidth="1"/>
    <col min="13086" max="13086" width="8.6640625" style="504" customWidth="1"/>
    <col min="13087" max="13087" width="6" style="504" bestFit="1" customWidth="1"/>
    <col min="13088" max="13312" width="9.33203125" style="504"/>
    <col min="13313" max="13313" width="7.5" style="504" customWidth="1"/>
    <col min="13314" max="13314" width="2.33203125" style="504" customWidth="1"/>
    <col min="13315" max="13315" width="0.83203125" style="504" customWidth="1"/>
    <col min="13316" max="13316" width="10.5" style="504" customWidth="1"/>
    <col min="13317" max="13317" width="8.33203125" style="504" customWidth="1"/>
    <col min="13318" max="13318" width="7.5" style="504" customWidth="1"/>
    <col min="13319" max="13320" width="8.33203125" style="504" customWidth="1"/>
    <col min="13321" max="13321" width="10.83203125" style="504" customWidth="1"/>
    <col min="13322" max="13323" width="9.6640625" style="504" customWidth="1"/>
    <col min="13324" max="13325" width="8.33203125" style="504" customWidth="1"/>
    <col min="13326" max="13326" width="8" style="504" bestFit="1" customWidth="1"/>
    <col min="13327" max="13327" width="10" style="504" bestFit="1" customWidth="1"/>
    <col min="13328" max="13328" width="0.6640625" style="504" customWidth="1"/>
    <col min="13329" max="13329" width="0.83203125" style="504" customWidth="1"/>
    <col min="13330" max="13331" width="8.33203125" style="504" customWidth="1"/>
    <col min="13332" max="13333" width="8.83203125" style="504" customWidth="1"/>
    <col min="13334" max="13334" width="9.1640625" style="504" customWidth="1"/>
    <col min="13335" max="13337" width="5.83203125" style="504" customWidth="1"/>
    <col min="13338" max="13338" width="10" style="504" customWidth="1"/>
    <col min="13339" max="13339" width="12.5" style="504" customWidth="1"/>
    <col min="13340" max="13340" width="8.6640625" style="504" customWidth="1"/>
    <col min="13341" max="13341" width="10" style="504" bestFit="1" customWidth="1"/>
    <col min="13342" max="13342" width="8.6640625" style="504" customWidth="1"/>
    <col min="13343" max="13343" width="6" style="504" bestFit="1" customWidth="1"/>
    <col min="13344" max="13568" width="9.33203125" style="504"/>
    <col min="13569" max="13569" width="7.5" style="504" customWidth="1"/>
    <col min="13570" max="13570" width="2.33203125" style="504" customWidth="1"/>
    <col min="13571" max="13571" width="0.83203125" style="504" customWidth="1"/>
    <col min="13572" max="13572" width="10.5" style="504" customWidth="1"/>
    <col min="13573" max="13573" width="8.33203125" style="504" customWidth="1"/>
    <col min="13574" max="13574" width="7.5" style="504" customWidth="1"/>
    <col min="13575" max="13576" width="8.33203125" style="504" customWidth="1"/>
    <col min="13577" max="13577" width="10.83203125" style="504" customWidth="1"/>
    <col min="13578" max="13579" width="9.6640625" style="504" customWidth="1"/>
    <col min="13580" max="13581" width="8.33203125" style="504" customWidth="1"/>
    <col min="13582" max="13582" width="8" style="504" bestFit="1" customWidth="1"/>
    <col min="13583" max="13583" width="10" style="504" bestFit="1" customWidth="1"/>
    <col min="13584" max="13584" width="0.6640625" style="504" customWidth="1"/>
    <col min="13585" max="13585" width="0.83203125" style="504" customWidth="1"/>
    <col min="13586" max="13587" width="8.33203125" style="504" customWidth="1"/>
    <col min="13588" max="13589" width="8.83203125" style="504" customWidth="1"/>
    <col min="13590" max="13590" width="9.1640625" style="504" customWidth="1"/>
    <col min="13591" max="13593" width="5.83203125" style="504" customWidth="1"/>
    <col min="13594" max="13594" width="10" style="504" customWidth="1"/>
    <col min="13595" max="13595" width="12.5" style="504" customWidth="1"/>
    <col min="13596" max="13596" width="8.6640625" style="504" customWidth="1"/>
    <col min="13597" max="13597" width="10" style="504" bestFit="1" customWidth="1"/>
    <col min="13598" max="13598" width="8.6640625" style="504" customWidth="1"/>
    <col min="13599" max="13599" width="6" style="504" bestFit="1" customWidth="1"/>
    <col min="13600" max="13824" width="9.33203125" style="504"/>
    <col min="13825" max="13825" width="7.5" style="504" customWidth="1"/>
    <col min="13826" max="13826" width="2.33203125" style="504" customWidth="1"/>
    <col min="13827" max="13827" width="0.83203125" style="504" customWidth="1"/>
    <col min="13828" max="13828" width="10.5" style="504" customWidth="1"/>
    <col min="13829" max="13829" width="8.33203125" style="504" customWidth="1"/>
    <col min="13830" max="13830" width="7.5" style="504" customWidth="1"/>
    <col min="13831" max="13832" width="8.33203125" style="504" customWidth="1"/>
    <col min="13833" max="13833" width="10.83203125" style="504" customWidth="1"/>
    <col min="13834" max="13835" width="9.6640625" style="504" customWidth="1"/>
    <col min="13836" max="13837" width="8.33203125" style="504" customWidth="1"/>
    <col min="13838" max="13838" width="8" style="504" bestFit="1" customWidth="1"/>
    <col min="13839" max="13839" width="10" style="504" bestFit="1" customWidth="1"/>
    <col min="13840" max="13840" width="0.6640625" style="504" customWidth="1"/>
    <col min="13841" max="13841" width="0.83203125" style="504" customWidth="1"/>
    <col min="13842" max="13843" width="8.33203125" style="504" customWidth="1"/>
    <col min="13844" max="13845" width="8.83203125" style="504" customWidth="1"/>
    <col min="13846" max="13846" width="9.1640625" style="504" customWidth="1"/>
    <col min="13847" max="13849" width="5.83203125" style="504" customWidth="1"/>
    <col min="13850" max="13850" width="10" style="504" customWidth="1"/>
    <col min="13851" max="13851" width="12.5" style="504" customWidth="1"/>
    <col min="13852" max="13852" width="8.6640625" style="504" customWidth="1"/>
    <col min="13853" max="13853" width="10" style="504" bestFit="1" customWidth="1"/>
    <col min="13854" max="13854" width="8.6640625" style="504" customWidth="1"/>
    <col min="13855" max="13855" width="6" style="504" bestFit="1" customWidth="1"/>
    <col min="13856" max="14080" width="9.33203125" style="504"/>
    <col min="14081" max="14081" width="7.5" style="504" customWidth="1"/>
    <col min="14082" max="14082" width="2.33203125" style="504" customWidth="1"/>
    <col min="14083" max="14083" width="0.83203125" style="504" customWidth="1"/>
    <col min="14084" max="14084" width="10.5" style="504" customWidth="1"/>
    <col min="14085" max="14085" width="8.33203125" style="504" customWidth="1"/>
    <col min="14086" max="14086" width="7.5" style="504" customWidth="1"/>
    <col min="14087" max="14088" width="8.33203125" style="504" customWidth="1"/>
    <col min="14089" max="14089" width="10.83203125" style="504" customWidth="1"/>
    <col min="14090" max="14091" width="9.6640625" style="504" customWidth="1"/>
    <col min="14092" max="14093" width="8.33203125" style="504" customWidth="1"/>
    <col min="14094" max="14094" width="8" style="504" bestFit="1" customWidth="1"/>
    <col min="14095" max="14095" width="10" style="504" bestFit="1" customWidth="1"/>
    <col min="14096" max="14096" width="0.6640625" style="504" customWidth="1"/>
    <col min="14097" max="14097" width="0.83203125" style="504" customWidth="1"/>
    <col min="14098" max="14099" width="8.33203125" style="504" customWidth="1"/>
    <col min="14100" max="14101" width="8.83203125" style="504" customWidth="1"/>
    <col min="14102" max="14102" width="9.1640625" style="504" customWidth="1"/>
    <col min="14103" max="14105" width="5.83203125" style="504" customWidth="1"/>
    <col min="14106" max="14106" width="10" style="504" customWidth="1"/>
    <col min="14107" max="14107" width="12.5" style="504" customWidth="1"/>
    <col min="14108" max="14108" width="8.6640625" style="504" customWidth="1"/>
    <col min="14109" max="14109" width="10" style="504" bestFit="1" customWidth="1"/>
    <col min="14110" max="14110" width="8.6640625" style="504" customWidth="1"/>
    <col min="14111" max="14111" width="6" style="504" bestFit="1" customWidth="1"/>
    <col min="14112" max="14336" width="9.33203125" style="504"/>
    <col min="14337" max="14337" width="7.5" style="504" customWidth="1"/>
    <col min="14338" max="14338" width="2.33203125" style="504" customWidth="1"/>
    <col min="14339" max="14339" width="0.83203125" style="504" customWidth="1"/>
    <col min="14340" max="14340" width="10.5" style="504" customWidth="1"/>
    <col min="14341" max="14341" width="8.33203125" style="504" customWidth="1"/>
    <col min="14342" max="14342" width="7.5" style="504" customWidth="1"/>
    <col min="14343" max="14344" width="8.33203125" style="504" customWidth="1"/>
    <col min="14345" max="14345" width="10.83203125" style="504" customWidth="1"/>
    <col min="14346" max="14347" width="9.6640625" style="504" customWidth="1"/>
    <col min="14348" max="14349" width="8.33203125" style="504" customWidth="1"/>
    <col min="14350" max="14350" width="8" style="504" bestFit="1" customWidth="1"/>
    <col min="14351" max="14351" width="10" style="504" bestFit="1" customWidth="1"/>
    <col min="14352" max="14352" width="0.6640625" style="504" customWidth="1"/>
    <col min="14353" max="14353" width="0.83203125" style="504" customWidth="1"/>
    <col min="14354" max="14355" width="8.33203125" style="504" customWidth="1"/>
    <col min="14356" max="14357" width="8.83203125" style="504" customWidth="1"/>
    <col min="14358" max="14358" width="9.1640625" style="504" customWidth="1"/>
    <col min="14359" max="14361" width="5.83203125" style="504" customWidth="1"/>
    <col min="14362" max="14362" width="10" style="504" customWidth="1"/>
    <col min="14363" max="14363" width="12.5" style="504" customWidth="1"/>
    <col min="14364" max="14364" width="8.6640625" style="504" customWidth="1"/>
    <col min="14365" max="14365" width="10" style="504" bestFit="1" customWidth="1"/>
    <col min="14366" max="14366" width="8.6640625" style="504" customWidth="1"/>
    <col min="14367" max="14367" width="6" style="504" bestFit="1" customWidth="1"/>
    <col min="14368" max="14592" width="9.33203125" style="504"/>
    <col min="14593" max="14593" width="7.5" style="504" customWidth="1"/>
    <col min="14594" max="14594" width="2.33203125" style="504" customWidth="1"/>
    <col min="14595" max="14595" width="0.83203125" style="504" customWidth="1"/>
    <col min="14596" max="14596" width="10.5" style="504" customWidth="1"/>
    <col min="14597" max="14597" width="8.33203125" style="504" customWidth="1"/>
    <col min="14598" max="14598" width="7.5" style="504" customWidth="1"/>
    <col min="14599" max="14600" width="8.33203125" style="504" customWidth="1"/>
    <col min="14601" max="14601" width="10.83203125" style="504" customWidth="1"/>
    <col min="14602" max="14603" width="9.6640625" style="504" customWidth="1"/>
    <col min="14604" max="14605" width="8.33203125" style="504" customWidth="1"/>
    <col min="14606" max="14606" width="8" style="504" bestFit="1" customWidth="1"/>
    <col min="14607" max="14607" width="10" style="504" bestFit="1" customWidth="1"/>
    <col min="14608" max="14608" width="0.6640625" style="504" customWidth="1"/>
    <col min="14609" max="14609" width="0.83203125" style="504" customWidth="1"/>
    <col min="14610" max="14611" width="8.33203125" style="504" customWidth="1"/>
    <col min="14612" max="14613" width="8.83203125" style="504" customWidth="1"/>
    <col min="14614" max="14614" width="9.1640625" style="504" customWidth="1"/>
    <col min="14615" max="14617" width="5.83203125" style="504" customWidth="1"/>
    <col min="14618" max="14618" width="10" style="504" customWidth="1"/>
    <col min="14619" max="14619" width="12.5" style="504" customWidth="1"/>
    <col min="14620" max="14620" width="8.6640625" style="504" customWidth="1"/>
    <col min="14621" max="14621" width="10" style="504" bestFit="1" customWidth="1"/>
    <col min="14622" max="14622" width="8.6640625" style="504" customWidth="1"/>
    <col min="14623" max="14623" width="6" style="504" bestFit="1" customWidth="1"/>
    <col min="14624" max="14848" width="9.33203125" style="504"/>
    <col min="14849" max="14849" width="7.5" style="504" customWidth="1"/>
    <col min="14850" max="14850" width="2.33203125" style="504" customWidth="1"/>
    <col min="14851" max="14851" width="0.83203125" style="504" customWidth="1"/>
    <col min="14852" max="14852" width="10.5" style="504" customWidth="1"/>
    <col min="14853" max="14853" width="8.33203125" style="504" customWidth="1"/>
    <col min="14854" max="14854" width="7.5" style="504" customWidth="1"/>
    <col min="14855" max="14856" width="8.33203125" style="504" customWidth="1"/>
    <col min="14857" max="14857" width="10.83203125" style="504" customWidth="1"/>
    <col min="14858" max="14859" width="9.6640625" style="504" customWidth="1"/>
    <col min="14860" max="14861" width="8.33203125" style="504" customWidth="1"/>
    <col min="14862" max="14862" width="8" style="504" bestFit="1" customWidth="1"/>
    <col min="14863" max="14863" width="10" style="504" bestFit="1" customWidth="1"/>
    <col min="14864" max="14864" width="0.6640625" style="504" customWidth="1"/>
    <col min="14865" max="14865" width="0.83203125" style="504" customWidth="1"/>
    <col min="14866" max="14867" width="8.33203125" style="504" customWidth="1"/>
    <col min="14868" max="14869" width="8.83203125" style="504" customWidth="1"/>
    <col min="14870" max="14870" width="9.1640625" style="504" customWidth="1"/>
    <col min="14871" max="14873" width="5.83203125" style="504" customWidth="1"/>
    <col min="14874" max="14874" width="10" style="504" customWidth="1"/>
    <col min="14875" max="14875" width="12.5" style="504" customWidth="1"/>
    <col min="14876" max="14876" width="8.6640625" style="504" customWidth="1"/>
    <col min="14877" max="14877" width="10" style="504" bestFit="1" customWidth="1"/>
    <col min="14878" max="14878" width="8.6640625" style="504" customWidth="1"/>
    <col min="14879" max="14879" width="6" style="504" bestFit="1" customWidth="1"/>
    <col min="14880" max="15104" width="9.33203125" style="504"/>
    <col min="15105" max="15105" width="7.5" style="504" customWidth="1"/>
    <col min="15106" max="15106" width="2.33203125" style="504" customWidth="1"/>
    <col min="15107" max="15107" width="0.83203125" style="504" customWidth="1"/>
    <col min="15108" max="15108" width="10.5" style="504" customWidth="1"/>
    <col min="15109" max="15109" width="8.33203125" style="504" customWidth="1"/>
    <col min="15110" max="15110" width="7.5" style="504" customWidth="1"/>
    <col min="15111" max="15112" width="8.33203125" style="504" customWidth="1"/>
    <col min="15113" max="15113" width="10.83203125" style="504" customWidth="1"/>
    <col min="15114" max="15115" width="9.6640625" style="504" customWidth="1"/>
    <col min="15116" max="15117" width="8.33203125" style="504" customWidth="1"/>
    <col min="15118" max="15118" width="8" style="504" bestFit="1" customWidth="1"/>
    <col min="15119" max="15119" width="10" style="504" bestFit="1" customWidth="1"/>
    <col min="15120" max="15120" width="0.6640625" style="504" customWidth="1"/>
    <col min="15121" max="15121" width="0.83203125" style="504" customWidth="1"/>
    <col min="15122" max="15123" width="8.33203125" style="504" customWidth="1"/>
    <col min="15124" max="15125" width="8.83203125" style="504" customWidth="1"/>
    <col min="15126" max="15126" width="9.1640625" style="504" customWidth="1"/>
    <col min="15127" max="15129" width="5.83203125" style="504" customWidth="1"/>
    <col min="15130" max="15130" width="10" style="504" customWidth="1"/>
    <col min="15131" max="15131" width="12.5" style="504" customWidth="1"/>
    <col min="15132" max="15132" width="8.6640625" style="504" customWidth="1"/>
    <col min="15133" max="15133" width="10" style="504" bestFit="1" customWidth="1"/>
    <col min="15134" max="15134" width="8.6640625" style="504" customWidth="1"/>
    <col min="15135" max="15135" width="6" style="504" bestFit="1" customWidth="1"/>
    <col min="15136" max="15360" width="9.33203125" style="504"/>
    <col min="15361" max="15361" width="7.5" style="504" customWidth="1"/>
    <col min="15362" max="15362" width="2.33203125" style="504" customWidth="1"/>
    <col min="15363" max="15363" width="0.83203125" style="504" customWidth="1"/>
    <col min="15364" max="15364" width="10.5" style="504" customWidth="1"/>
    <col min="15365" max="15365" width="8.33203125" style="504" customWidth="1"/>
    <col min="15366" max="15366" width="7.5" style="504" customWidth="1"/>
    <col min="15367" max="15368" width="8.33203125" style="504" customWidth="1"/>
    <col min="15369" max="15369" width="10.83203125" style="504" customWidth="1"/>
    <col min="15370" max="15371" width="9.6640625" style="504" customWidth="1"/>
    <col min="15372" max="15373" width="8.33203125" style="504" customWidth="1"/>
    <col min="15374" max="15374" width="8" style="504" bestFit="1" customWidth="1"/>
    <col min="15375" max="15375" width="10" style="504" bestFit="1" customWidth="1"/>
    <col min="15376" max="15376" width="0.6640625" style="504" customWidth="1"/>
    <col min="15377" max="15377" width="0.83203125" style="504" customWidth="1"/>
    <col min="15378" max="15379" width="8.33203125" style="504" customWidth="1"/>
    <col min="15380" max="15381" width="8.83203125" style="504" customWidth="1"/>
    <col min="15382" max="15382" width="9.1640625" style="504" customWidth="1"/>
    <col min="15383" max="15385" width="5.83203125" style="504" customWidth="1"/>
    <col min="15386" max="15386" width="10" style="504" customWidth="1"/>
    <col min="15387" max="15387" width="12.5" style="504" customWidth="1"/>
    <col min="15388" max="15388" width="8.6640625" style="504" customWidth="1"/>
    <col min="15389" max="15389" width="10" style="504" bestFit="1" customWidth="1"/>
    <col min="15390" max="15390" width="8.6640625" style="504" customWidth="1"/>
    <col min="15391" max="15391" width="6" style="504" bestFit="1" customWidth="1"/>
    <col min="15392" max="15616" width="9.33203125" style="504"/>
    <col min="15617" max="15617" width="7.5" style="504" customWidth="1"/>
    <col min="15618" max="15618" width="2.33203125" style="504" customWidth="1"/>
    <col min="15619" max="15619" width="0.83203125" style="504" customWidth="1"/>
    <col min="15620" max="15620" width="10.5" style="504" customWidth="1"/>
    <col min="15621" max="15621" width="8.33203125" style="504" customWidth="1"/>
    <col min="15622" max="15622" width="7.5" style="504" customWidth="1"/>
    <col min="15623" max="15624" width="8.33203125" style="504" customWidth="1"/>
    <col min="15625" max="15625" width="10.83203125" style="504" customWidth="1"/>
    <col min="15626" max="15627" width="9.6640625" style="504" customWidth="1"/>
    <col min="15628" max="15629" width="8.33203125" style="504" customWidth="1"/>
    <col min="15630" max="15630" width="8" style="504" bestFit="1" customWidth="1"/>
    <col min="15631" max="15631" width="10" style="504" bestFit="1" customWidth="1"/>
    <col min="15632" max="15632" width="0.6640625" style="504" customWidth="1"/>
    <col min="15633" max="15633" width="0.83203125" style="504" customWidth="1"/>
    <col min="15634" max="15635" width="8.33203125" style="504" customWidth="1"/>
    <col min="15636" max="15637" width="8.83203125" style="504" customWidth="1"/>
    <col min="15638" max="15638" width="9.1640625" style="504" customWidth="1"/>
    <col min="15639" max="15641" width="5.83203125" style="504" customWidth="1"/>
    <col min="15642" max="15642" width="10" style="504" customWidth="1"/>
    <col min="15643" max="15643" width="12.5" style="504" customWidth="1"/>
    <col min="15644" max="15644" width="8.6640625" style="504" customWidth="1"/>
    <col min="15645" max="15645" width="10" style="504" bestFit="1" customWidth="1"/>
    <col min="15646" max="15646" width="8.6640625" style="504" customWidth="1"/>
    <col min="15647" max="15647" width="6" style="504" bestFit="1" customWidth="1"/>
    <col min="15648" max="15872" width="9.33203125" style="504"/>
    <col min="15873" max="15873" width="7.5" style="504" customWidth="1"/>
    <col min="15874" max="15874" width="2.33203125" style="504" customWidth="1"/>
    <col min="15875" max="15875" width="0.83203125" style="504" customWidth="1"/>
    <col min="15876" max="15876" width="10.5" style="504" customWidth="1"/>
    <col min="15877" max="15877" width="8.33203125" style="504" customWidth="1"/>
    <col min="15878" max="15878" width="7.5" style="504" customWidth="1"/>
    <col min="15879" max="15880" width="8.33203125" style="504" customWidth="1"/>
    <col min="15881" max="15881" width="10.83203125" style="504" customWidth="1"/>
    <col min="15882" max="15883" width="9.6640625" style="504" customWidth="1"/>
    <col min="15884" max="15885" width="8.33203125" style="504" customWidth="1"/>
    <col min="15886" max="15886" width="8" style="504" bestFit="1" customWidth="1"/>
    <col min="15887" max="15887" width="10" style="504" bestFit="1" customWidth="1"/>
    <col min="15888" max="15888" width="0.6640625" style="504" customWidth="1"/>
    <col min="15889" max="15889" width="0.83203125" style="504" customWidth="1"/>
    <col min="15890" max="15891" width="8.33203125" style="504" customWidth="1"/>
    <col min="15892" max="15893" width="8.83203125" style="504" customWidth="1"/>
    <col min="15894" max="15894" width="9.1640625" style="504" customWidth="1"/>
    <col min="15895" max="15897" width="5.83203125" style="504" customWidth="1"/>
    <col min="15898" max="15898" width="10" style="504" customWidth="1"/>
    <col min="15899" max="15899" width="12.5" style="504" customWidth="1"/>
    <col min="15900" max="15900" width="8.6640625" style="504" customWidth="1"/>
    <col min="15901" max="15901" width="10" style="504" bestFit="1" customWidth="1"/>
    <col min="15902" max="15902" width="8.6640625" style="504" customWidth="1"/>
    <col min="15903" max="15903" width="6" style="504" bestFit="1" customWidth="1"/>
    <col min="15904" max="16128" width="9.33203125" style="504"/>
    <col min="16129" max="16129" width="7.5" style="504" customWidth="1"/>
    <col min="16130" max="16130" width="2.33203125" style="504" customWidth="1"/>
    <col min="16131" max="16131" width="0.83203125" style="504" customWidth="1"/>
    <col min="16132" max="16132" width="10.5" style="504" customWidth="1"/>
    <col min="16133" max="16133" width="8.33203125" style="504" customWidth="1"/>
    <col min="16134" max="16134" width="7.5" style="504" customWidth="1"/>
    <col min="16135" max="16136" width="8.33203125" style="504" customWidth="1"/>
    <col min="16137" max="16137" width="10.83203125" style="504" customWidth="1"/>
    <col min="16138" max="16139" width="9.6640625" style="504" customWidth="1"/>
    <col min="16140" max="16141" width="8.33203125" style="504" customWidth="1"/>
    <col min="16142" max="16142" width="8" style="504" bestFit="1" customWidth="1"/>
    <col min="16143" max="16143" width="10" style="504" bestFit="1" customWidth="1"/>
    <col min="16144" max="16144" width="0.6640625" style="504" customWidth="1"/>
    <col min="16145" max="16145" width="0.83203125" style="504" customWidth="1"/>
    <col min="16146" max="16147" width="8.33203125" style="504" customWidth="1"/>
    <col min="16148" max="16149" width="8.83203125" style="504" customWidth="1"/>
    <col min="16150" max="16150" width="9.1640625" style="504" customWidth="1"/>
    <col min="16151" max="16153" width="5.83203125" style="504" customWidth="1"/>
    <col min="16154" max="16154" width="10" style="504" customWidth="1"/>
    <col min="16155" max="16155" width="12.5" style="504" customWidth="1"/>
    <col min="16156" max="16156" width="8.6640625" style="504" customWidth="1"/>
    <col min="16157" max="16157" width="10" style="504" bestFit="1" customWidth="1"/>
    <col min="16158" max="16158" width="8.6640625" style="504" customWidth="1"/>
    <col min="16159" max="16159" width="6" style="504" bestFit="1" customWidth="1"/>
    <col min="16160" max="16384" width="9.33203125" style="504"/>
  </cols>
  <sheetData>
    <row r="1" spans="1:32" ht="17.25">
      <c r="A1" s="502" t="s">
        <v>937</v>
      </c>
      <c r="B1" s="503"/>
      <c r="R1" s="506"/>
    </row>
    <row r="2" spans="1:32" ht="3.75" customHeight="1">
      <c r="A2" s="503"/>
      <c r="B2" s="503"/>
      <c r="R2" s="506"/>
    </row>
    <row r="3" spans="1:32" ht="13.5" customHeight="1">
      <c r="A3" s="507"/>
      <c r="B3" s="987" t="s">
        <v>938</v>
      </c>
      <c r="C3" s="987"/>
      <c r="D3" s="987"/>
      <c r="E3" s="987"/>
      <c r="F3" s="987"/>
      <c r="G3" s="987"/>
      <c r="H3" s="987"/>
      <c r="I3" s="987"/>
      <c r="J3" s="987"/>
      <c r="K3" s="987"/>
      <c r="L3" s="987"/>
      <c r="M3" s="987"/>
      <c r="N3" s="987"/>
      <c r="O3" s="987"/>
      <c r="R3" s="988" t="s">
        <v>939</v>
      </c>
      <c r="S3" s="988"/>
      <c r="T3" s="988"/>
      <c r="U3" s="988"/>
      <c r="V3" s="988"/>
      <c r="W3" s="988"/>
      <c r="X3" s="988"/>
      <c r="Y3" s="988"/>
      <c r="Z3" s="988"/>
      <c r="AA3" s="988"/>
      <c r="AB3" s="988"/>
      <c r="AC3" s="988"/>
      <c r="AD3" s="988"/>
      <c r="AE3" s="988"/>
    </row>
    <row r="4" spans="1:32" ht="13.5" customHeight="1">
      <c r="A4" s="508"/>
      <c r="B4" s="987"/>
      <c r="C4" s="987"/>
      <c r="D4" s="987"/>
      <c r="E4" s="987"/>
      <c r="F4" s="987"/>
      <c r="G4" s="987"/>
      <c r="H4" s="987"/>
      <c r="I4" s="987"/>
      <c r="J4" s="987"/>
      <c r="K4" s="987"/>
      <c r="L4" s="987"/>
      <c r="M4" s="987"/>
      <c r="N4" s="987"/>
      <c r="O4" s="987"/>
      <c r="R4" s="988"/>
      <c r="S4" s="988"/>
      <c r="T4" s="988"/>
      <c r="U4" s="988"/>
      <c r="V4" s="988"/>
      <c r="W4" s="988"/>
      <c r="X4" s="988"/>
      <c r="Y4" s="988"/>
      <c r="Z4" s="988"/>
      <c r="AA4" s="988"/>
      <c r="AB4" s="988"/>
      <c r="AC4" s="988"/>
      <c r="AD4" s="988"/>
      <c r="AE4" s="988"/>
    </row>
    <row r="5" spans="1:32" ht="13.5" customHeight="1">
      <c r="A5" s="508"/>
      <c r="B5" s="987"/>
      <c r="C5" s="987"/>
      <c r="D5" s="987"/>
      <c r="E5" s="987"/>
      <c r="F5" s="987"/>
      <c r="G5" s="987"/>
      <c r="H5" s="987"/>
      <c r="I5" s="987"/>
      <c r="J5" s="987"/>
      <c r="K5" s="987"/>
      <c r="L5" s="987"/>
      <c r="M5" s="987"/>
      <c r="N5" s="987"/>
      <c r="O5" s="987"/>
      <c r="R5" s="988"/>
      <c r="S5" s="988"/>
      <c r="T5" s="988"/>
      <c r="U5" s="988"/>
      <c r="V5" s="988"/>
      <c r="W5" s="988"/>
      <c r="X5" s="988"/>
      <c r="Y5" s="988"/>
      <c r="Z5" s="988"/>
      <c r="AA5" s="988"/>
      <c r="AB5" s="988"/>
      <c r="AC5" s="988"/>
      <c r="AD5" s="988"/>
      <c r="AE5" s="988"/>
    </row>
    <row r="6" spans="1:32" ht="13.5" customHeight="1">
      <c r="A6" s="508"/>
      <c r="B6" s="987"/>
      <c r="C6" s="987"/>
      <c r="D6" s="987"/>
      <c r="E6" s="987"/>
      <c r="F6" s="987"/>
      <c r="G6" s="987"/>
      <c r="H6" s="987"/>
      <c r="I6" s="987"/>
      <c r="J6" s="987"/>
      <c r="K6" s="987"/>
      <c r="L6" s="987"/>
      <c r="M6" s="987"/>
      <c r="N6" s="987"/>
      <c r="O6" s="987"/>
      <c r="R6" s="988"/>
      <c r="S6" s="988"/>
      <c r="T6" s="988"/>
      <c r="U6" s="988"/>
      <c r="V6" s="988"/>
      <c r="W6" s="988"/>
      <c r="X6" s="988"/>
      <c r="Y6" s="988"/>
      <c r="Z6" s="988"/>
      <c r="AA6" s="988"/>
      <c r="AB6" s="988"/>
      <c r="AC6" s="988"/>
      <c r="AD6" s="988"/>
      <c r="AE6" s="988"/>
    </row>
    <row r="7" spans="1:32" ht="13.5" customHeight="1">
      <c r="A7" s="508"/>
      <c r="B7" s="987"/>
      <c r="C7" s="987"/>
      <c r="D7" s="987"/>
      <c r="E7" s="987"/>
      <c r="F7" s="987"/>
      <c r="G7" s="987"/>
      <c r="H7" s="987"/>
      <c r="I7" s="987"/>
      <c r="J7" s="987"/>
      <c r="K7" s="987"/>
      <c r="L7" s="987"/>
      <c r="M7" s="987"/>
      <c r="N7" s="987"/>
      <c r="O7" s="987"/>
      <c r="R7" s="988"/>
      <c r="S7" s="988"/>
      <c r="T7" s="988"/>
      <c r="U7" s="988"/>
      <c r="V7" s="988"/>
      <c r="W7" s="988"/>
      <c r="X7" s="988"/>
      <c r="Y7" s="988"/>
      <c r="Z7" s="988"/>
      <c r="AA7" s="988"/>
      <c r="AB7" s="988"/>
      <c r="AC7" s="988"/>
      <c r="AD7" s="988"/>
      <c r="AE7" s="988"/>
    </row>
    <row r="8" spans="1:32" ht="10.5" customHeight="1">
      <c r="A8" s="508"/>
      <c r="B8" s="987"/>
      <c r="C8" s="987"/>
      <c r="D8" s="987"/>
      <c r="E8" s="987"/>
      <c r="F8" s="987"/>
      <c r="G8" s="987"/>
      <c r="H8" s="987"/>
      <c r="I8" s="987"/>
      <c r="J8" s="987"/>
      <c r="K8" s="987"/>
      <c r="L8" s="987"/>
      <c r="M8" s="987"/>
      <c r="N8" s="987"/>
      <c r="O8" s="987"/>
      <c r="R8" s="988"/>
      <c r="S8" s="988"/>
      <c r="T8" s="988"/>
      <c r="U8" s="988"/>
      <c r="V8" s="988"/>
      <c r="W8" s="988"/>
      <c r="X8" s="988"/>
      <c r="Y8" s="988"/>
      <c r="Z8" s="988"/>
      <c r="AA8" s="988"/>
      <c r="AB8" s="988"/>
      <c r="AC8" s="988"/>
      <c r="AD8" s="988"/>
      <c r="AE8" s="988"/>
    </row>
    <row r="9" spans="1:32" ht="10.5" customHeight="1">
      <c r="A9" s="508"/>
      <c r="B9" s="509"/>
      <c r="C9" s="509"/>
      <c r="D9" s="509"/>
      <c r="E9" s="509"/>
      <c r="F9" s="509"/>
      <c r="G9" s="509"/>
      <c r="H9" s="509"/>
      <c r="I9" s="509"/>
      <c r="J9" s="509"/>
      <c r="K9" s="509"/>
      <c r="L9" s="509"/>
      <c r="M9" s="509"/>
      <c r="N9" s="509"/>
      <c r="O9" s="510" t="s">
        <v>940</v>
      </c>
      <c r="R9" s="511"/>
      <c r="S9" s="511"/>
      <c r="T9" s="511"/>
      <c r="U9" s="511"/>
      <c r="V9" s="511"/>
      <c r="W9" s="511"/>
      <c r="X9" s="511"/>
      <c r="Y9" s="511"/>
      <c r="Z9" s="511"/>
      <c r="AA9" s="511"/>
      <c r="AB9" s="511"/>
      <c r="AC9" s="511"/>
      <c r="AD9" s="511"/>
      <c r="AE9" s="511"/>
    </row>
    <row r="10" spans="1:32" ht="14.25">
      <c r="A10" s="512" t="s">
        <v>941</v>
      </c>
      <c r="B10" s="512"/>
      <c r="P10" s="513"/>
      <c r="R10" s="514"/>
      <c r="AD10" s="515"/>
    </row>
    <row r="11" spans="1:32" ht="3.75" customHeight="1" thickBot="1">
      <c r="A11" s="516"/>
      <c r="B11" s="516"/>
      <c r="C11" s="517"/>
      <c r="D11" s="518"/>
      <c r="E11" s="518"/>
      <c r="F11" s="518"/>
      <c r="G11" s="518"/>
      <c r="H11" s="518"/>
      <c r="I11" s="518"/>
      <c r="J11" s="518"/>
      <c r="K11" s="518"/>
      <c r="L11" s="518"/>
      <c r="M11" s="518"/>
      <c r="N11" s="518"/>
      <c r="O11" s="518"/>
      <c r="P11" s="513"/>
      <c r="R11" s="519"/>
      <c r="S11" s="518"/>
      <c r="T11" s="517"/>
      <c r="U11" s="517"/>
      <c r="V11" s="517"/>
      <c r="W11" s="517"/>
      <c r="X11" s="517"/>
      <c r="Y11" s="517"/>
      <c r="Z11" s="517"/>
      <c r="AA11" s="517"/>
      <c r="AB11" s="517"/>
      <c r="AC11" s="517"/>
      <c r="AD11" s="515"/>
      <c r="AE11" s="517"/>
    </row>
    <row r="12" spans="1:32" s="523" customFormat="1" ht="11.25" customHeight="1">
      <c r="A12" s="989" t="s">
        <v>942</v>
      </c>
      <c r="B12" s="989"/>
      <c r="C12" s="990"/>
      <c r="D12" s="520" t="s">
        <v>943</v>
      </c>
      <c r="E12" s="993" t="s">
        <v>944</v>
      </c>
      <c r="F12" s="994"/>
      <c r="G12" s="994"/>
      <c r="H12" s="995"/>
      <c r="I12" s="996" t="s">
        <v>945</v>
      </c>
      <c r="J12" s="997"/>
      <c r="K12" s="998"/>
      <c r="L12" s="996" t="s">
        <v>946</v>
      </c>
      <c r="M12" s="997"/>
      <c r="N12" s="998"/>
      <c r="O12" s="999" t="s">
        <v>947</v>
      </c>
      <c r="P12" s="521"/>
      <c r="Q12" s="522"/>
      <c r="R12" s="1002" t="s">
        <v>948</v>
      </c>
      <c r="S12" s="1004" t="s">
        <v>949</v>
      </c>
      <c r="T12" s="1007" t="s">
        <v>950</v>
      </c>
      <c r="U12" s="1008"/>
      <c r="V12" s="1008"/>
      <c r="W12" s="1008"/>
      <c r="X12" s="1008"/>
      <c r="Y12" s="1008"/>
      <c r="Z12" s="1009"/>
      <c r="AA12" s="1026" t="s">
        <v>951</v>
      </c>
      <c r="AB12" s="1029" t="s">
        <v>593</v>
      </c>
      <c r="AC12" s="1030"/>
      <c r="AD12" s="1031"/>
      <c r="AE12" s="1010" t="s">
        <v>952</v>
      </c>
    </row>
    <row r="13" spans="1:32" s="528" customFormat="1" ht="11.25" customHeight="1">
      <c r="A13" s="989"/>
      <c r="B13" s="989"/>
      <c r="C13" s="990"/>
      <c r="D13" s="524" t="s">
        <v>953</v>
      </c>
      <c r="E13" s="1012" t="s">
        <v>954</v>
      </c>
      <c r="F13" s="1014" t="s">
        <v>955</v>
      </c>
      <c r="G13" s="1014" t="s">
        <v>956</v>
      </c>
      <c r="H13" s="1014" t="s">
        <v>957</v>
      </c>
      <c r="I13" s="1015" t="s">
        <v>958</v>
      </c>
      <c r="J13" s="1015" t="s">
        <v>959</v>
      </c>
      <c r="K13" s="1015" t="s">
        <v>960</v>
      </c>
      <c r="L13" s="1015" t="s">
        <v>961</v>
      </c>
      <c r="M13" s="1017" t="s">
        <v>962</v>
      </c>
      <c r="N13" s="525"/>
      <c r="O13" s="1000"/>
      <c r="P13" s="522"/>
      <c r="Q13" s="522"/>
      <c r="R13" s="1002"/>
      <c r="S13" s="1005"/>
      <c r="T13" s="1019" t="s">
        <v>963</v>
      </c>
      <c r="U13" s="1019" t="s">
        <v>964</v>
      </c>
      <c r="V13" s="526" t="s">
        <v>965</v>
      </c>
      <c r="W13" s="1025" t="s">
        <v>966</v>
      </c>
      <c r="X13" s="1021" t="s">
        <v>967</v>
      </c>
      <c r="Y13" s="1021" t="s">
        <v>968</v>
      </c>
      <c r="Z13" s="527" t="s">
        <v>969</v>
      </c>
      <c r="AA13" s="1027"/>
      <c r="AB13" s="526" t="s">
        <v>970</v>
      </c>
      <c r="AC13" s="526" t="s">
        <v>971</v>
      </c>
      <c r="AD13" s="1023" t="s">
        <v>972</v>
      </c>
      <c r="AE13" s="1011"/>
    </row>
    <row r="14" spans="1:32" s="528" customFormat="1" ht="11.25" customHeight="1">
      <c r="A14" s="991"/>
      <c r="B14" s="991"/>
      <c r="C14" s="992"/>
      <c r="D14" s="529" t="s">
        <v>973</v>
      </c>
      <c r="E14" s="1013"/>
      <c r="F14" s="1014"/>
      <c r="G14" s="1014"/>
      <c r="H14" s="1014"/>
      <c r="I14" s="1001"/>
      <c r="J14" s="1001"/>
      <c r="K14" s="1001"/>
      <c r="L14" s="1001"/>
      <c r="M14" s="1018"/>
      <c r="N14" s="530" t="s">
        <v>974</v>
      </c>
      <c r="O14" s="1001"/>
      <c r="P14" s="521"/>
      <c r="Q14" s="522"/>
      <c r="R14" s="1003"/>
      <c r="S14" s="1006"/>
      <c r="T14" s="1020"/>
      <c r="U14" s="1020"/>
      <c r="V14" s="531" t="s">
        <v>975</v>
      </c>
      <c r="W14" s="1018"/>
      <c r="X14" s="1022"/>
      <c r="Y14" s="1022"/>
      <c r="Z14" s="532" t="s">
        <v>976</v>
      </c>
      <c r="AA14" s="1028"/>
      <c r="AB14" s="533" t="s">
        <v>977</v>
      </c>
      <c r="AC14" s="534" t="s">
        <v>978</v>
      </c>
      <c r="AD14" s="1024"/>
      <c r="AE14" s="995"/>
    </row>
    <row r="15" spans="1:32" s="528" customFormat="1" ht="2.25" customHeight="1">
      <c r="A15" s="535"/>
      <c r="B15" s="535"/>
      <c r="C15" s="536"/>
      <c r="D15" s="520"/>
      <c r="E15" s="535"/>
      <c r="F15" s="520"/>
      <c r="G15" s="520"/>
      <c r="H15" s="520"/>
      <c r="I15" s="520"/>
      <c r="J15" s="520"/>
      <c r="K15" s="520"/>
      <c r="L15" s="520"/>
      <c r="M15" s="521"/>
      <c r="N15" s="520"/>
      <c r="O15" s="520"/>
      <c r="P15" s="521"/>
      <c r="Q15" s="522"/>
      <c r="R15" s="521"/>
      <c r="S15" s="521"/>
      <c r="T15" s="521"/>
      <c r="U15" s="521"/>
      <c r="V15" s="537"/>
      <c r="W15" s="521"/>
      <c r="X15" s="521"/>
      <c r="Y15" s="521"/>
      <c r="Z15" s="521"/>
      <c r="AA15" s="535"/>
      <c r="AB15" s="538"/>
      <c r="AC15" s="535"/>
      <c r="AD15" s="539"/>
      <c r="AE15" s="540"/>
    </row>
    <row r="16" spans="1:32" s="523" customFormat="1" ht="10.15" customHeight="1">
      <c r="A16" s="1016" t="s">
        <v>979</v>
      </c>
      <c r="B16" s="1016"/>
      <c r="C16" s="541"/>
      <c r="D16" s="542">
        <v>1015.3</v>
      </c>
      <c r="E16" s="542">
        <v>16.2</v>
      </c>
      <c r="F16" s="542" t="s">
        <v>980</v>
      </c>
      <c r="G16" s="542">
        <v>36.1</v>
      </c>
      <c r="H16" s="542">
        <v>-2.8</v>
      </c>
      <c r="I16" s="542">
        <v>1098</v>
      </c>
      <c r="J16" s="542">
        <v>79.5</v>
      </c>
      <c r="K16" s="542">
        <v>34</v>
      </c>
      <c r="L16" s="542">
        <v>3.7</v>
      </c>
      <c r="M16" s="542">
        <v>15.2</v>
      </c>
      <c r="N16" s="543" t="s">
        <v>981</v>
      </c>
      <c r="O16" s="544">
        <v>2127.5</v>
      </c>
      <c r="P16" s="545"/>
      <c r="R16" s="546">
        <v>62</v>
      </c>
      <c r="S16" s="542">
        <v>6.2</v>
      </c>
      <c r="T16" s="547">
        <v>25</v>
      </c>
      <c r="U16" s="547">
        <v>104</v>
      </c>
      <c r="V16" s="547">
        <v>99</v>
      </c>
      <c r="W16" s="547">
        <v>10</v>
      </c>
      <c r="X16" s="547">
        <v>13</v>
      </c>
      <c r="Y16" s="547">
        <v>12</v>
      </c>
      <c r="Z16" s="547">
        <v>62</v>
      </c>
      <c r="AA16" s="547">
        <v>5</v>
      </c>
      <c r="AB16" s="548" t="s">
        <v>982</v>
      </c>
      <c r="AC16" s="547" t="s">
        <v>982</v>
      </c>
      <c r="AD16" s="549" t="s">
        <v>982</v>
      </c>
      <c r="AE16" s="535">
        <v>48</v>
      </c>
      <c r="AF16" s="550"/>
    </row>
    <row r="17" spans="1:32" s="523" customFormat="1" ht="10.15" customHeight="1">
      <c r="A17" s="1016" t="s">
        <v>983</v>
      </c>
      <c r="B17" s="1016"/>
      <c r="C17" s="541"/>
      <c r="D17" s="542">
        <v>1014.9</v>
      </c>
      <c r="E17" s="551">
        <v>15.9</v>
      </c>
      <c r="F17" s="542" t="s">
        <v>980</v>
      </c>
      <c r="G17" s="542">
        <v>35.4</v>
      </c>
      <c r="H17" s="551">
        <v>-2.9</v>
      </c>
      <c r="I17" s="551">
        <v>1473</v>
      </c>
      <c r="J17" s="551">
        <v>102</v>
      </c>
      <c r="K17" s="551">
        <v>27</v>
      </c>
      <c r="L17" s="551">
        <v>3.7</v>
      </c>
      <c r="M17" s="551">
        <v>18.3</v>
      </c>
      <c r="N17" s="543" t="s">
        <v>984</v>
      </c>
      <c r="O17" s="552">
        <v>2198.5</v>
      </c>
      <c r="R17" s="547">
        <v>64</v>
      </c>
      <c r="S17" s="542">
        <v>6.5</v>
      </c>
      <c r="T17" s="547">
        <v>23</v>
      </c>
      <c r="U17" s="547">
        <v>118</v>
      </c>
      <c r="V17" s="547">
        <v>114</v>
      </c>
      <c r="W17" s="547">
        <v>23</v>
      </c>
      <c r="X17" s="547">
        <v>12</v>
      </c>
      <c r="Y17" s="547">
        <v>12</v>
      </c>
      <c r="Z17" s="547">
        <v>48</v>
      </c>
      <c r="AA17" s="547">
        <v>6</v>
      </c>
      <c r="AB17" s="548" t="s">
        <v>982</v>
      </c>
      <c r="AC17" s="547" t="s">
        <v>982</v>
      </c>
      <c r="AD17" s="549" t="s">
        <v>982</v>
      </c>
      <c r="AE17" s="535">
        <v>49</v>
      </c>
      <c r="AF17" s="550"/>
    </row>
    <row r="18" spans="1:32" s="523" customFormat="1" ht="10.15" customHeight="1">
      <c r="A18" s="1016" t="s">
        <v>985</v>
      </c>
      <c r="B18" s="1016"/>
      <c r="C18" s="541"/>
      <c r="D18" s="542">
        <v>1014.6</v>
      </c>
      <c r="E18" s="542">
        <v>16.3</v>
      </c>
      <c r="F18" s="542" t="s">
        <v>980</v>
      </c>
      <c r="G18" s="542">
        <v>36.299999999999997</v>
      </c>
      <c r="H18" s="542">
        <v>-1.7</v>
      </c>
      <c r="I18" s="542">
        <v>1398.5</v>
      </c>
      <c r="J18" s="542">
        <v>95.5</v>
      </c>
      <c r="K18" s="542">
        <v>38.5</v>
      </c>
      <c r="L18" s="542">
        <v>3.3</v>
      </c>
      <c r="M18" s="542">
        <v>18.899999999999999</v>
      </c>
      <c r="N18" s="543" t="s">
        <v>986</v>
      </c>
      <c r="O18" s="544">
        <v>2196.1999999999998</v>
      </c>
      <c r="P18" s="545"/>
      <c r="R18" s="547">
        <v>66</v>
      </c>
      <c r="S18" s="542">
        <v>6.5</v>
      </c>
      <c r="T18" s="547">
        <v>11</v>
      </c>
      <c r="U18" s="547">
        <v>111</v>
      </c>
      <c r="V18" s="547">
        <v>129</v>
      </c>
      <c r="W18" s="547">
        <v>18</v>
      </c>
      <c r="X18" s="547">
        <v>7</v>
      </c>
      <c r="Y18" s="547">
        <v>21</v>
      </c>
      <c r="Z18" s="547">
        <v>24</v>
      </c>
      <c r="AA18" s="547">
        <v>5</v>
      </c>
      <c r="AB18" s="548" t="s">
        <v>982</v>
      </c>
      <c r="AC18" s="547" t="s">
        <v>982</v>
      </c>
      <c r="AD18" s="549" t="s">
        <v>982</v>
      </c>
      <c r="AE18" s="535">
        <v>50</v>
      </c>
      <c r="AF18" s="550"/>
    </row>
    <row r="19" spans="1:32" s="523" customFormat="1" ht="10.15" customHeight="1">
      <c r="A19" s="1016" t="s">
        <v>987</v>
      </c>
      <c r="B19" s="1016"/>
      <c r="C19" s="541"/>
      <c r="D19" s="542">
        <v>1015.2</v>
      </c>
      <c r="E19" s="542">
        <v>15.9</v>
      </c>
      <c r="F19" s="542" t="s">
        <v>980</v>
      </c>
      <c r="G19" s="542">
        <v>34.700000000000003</v>
      </c>
      <c r="H19" s="542">
        <v>-2.2000000000000002</v>
      </c>
      <c r="I19" s="542">
        <v>1500</v>
      </c>
      <c r="J19" s="542">
        <v>119</v>
      </c>
      <c r="K19" s="542">
        <v>23.5</v>
      </c>
      <c r="L19" s="542">
        <v>3.3</v>
      </c>
      <c r="M19" s="542">
        <v>14.8</v>
      </c>
      <c r="N19" s="543" t="s">
        <v>988</v>
      </c>
      <c r="O19" s="544">
        <v>2127.1999999999998</v>
      </c>
      <c r="P19" s="545"/>
      <c r="R19" s="547">
        <v>64</v>
      </c>
      <c r="S19" s="542">
        <v>6.5</v>
      </c>
      <c r="T19" s="547">
        <v>17</v>
      </c>
      <c r="U19" s="547">
        <v>109</v>
      </c>
      <c r="V19" s="547">
        <v>116</v>
      </c>
      <c r="W19" s="547">
        <v>18</v>
      </c>
      <c r="X19" s="547">
        <v>5</v>
      </c>
      <c r="Y19" s="547">
        <v>13</v>
      </c>
      <c r="Z19" s="547">
        <v>32</v>
      </c>
      <c r="AA19" s="547">
        <v>1</v>
      </c>
      <c r="AB19" s="548" t="s">
        <v>982</v>
      </c>
      <c r="AC19" s="547">
        <v>1581</v>
      </c>
      <c r="AD19" s="549" t="s">
        <v>982</v>
      </c>
      <c r="AE19" s="535">
        <v>51</v>
      </c>
      <c r="AF19" s="550"/>
    </row>
    <row r="20" spans="1:32" s="523" customFormat="1" ht="10.15" customHeight="1">
      <c r="A20" s="1016" t="s">
        <v>989</v>
      </c>
      <c r="B20" s="1016"/>
      <c r="C20" s="541"/>
      <c r="D20" s="542">
        <v>1015.5</v>
      </c>
      <c r="E20" s="542">
        <v>16.7</v>
      </c>
      <c r="F20" s="542" t="s">
        <v>980</v>
      </c>
      <c r="G20" s="542">
        <v>35.799999999999997</v>
      </c>
      <c r="H20" s="542">
        <v>-4.5</v>
      </c>
      <c r="I20" s="542">
        <v>1061.5</v>
      </c>
      <c r="J20" s="542">
        <v>60.5</v>
      </c>
      <c r="K20" s="542">
        <v>26</v>
      </c>
      <c r="L20" s="542">
        <v>3.3</v>
      </c>
      <c r="M20" s="542">
        <v>15</v>
      </c>
      <c r="N20" s="543" t="s">
        <v>986</v>
      </c>
      <c r="O20" s="544">
        <v>2067.9</v>
      </c>
      <c r="P20" s="545"/>
      <c r="R20" s="547">
        <v>63</v>
      </c>
      <c r="S20" s="542">
        <v>6.3</v>
      </c>
      <c r="T20" s="547">
        <v>23</v>
      </c>
      <c r="U20" s="547">
        <v>106</v>
      </c>
      <c r="V20" s="547">
        <v>113</v>
      </c>
      <c r="W20" s="547">
        <v>23</v>
      </c>
      <c r="X20" s="547">
        <v>5</v>
      </c>
      <c r="Y20" s="547">
        <v>12</v>
      </c>
      <c r="Z20" s="547">
        <v>33</v>
      </c>
      <c r="AA20" s="547" t="s">
        <v>990</v>
      </c>
      <c r="AB20" s="548">
        <v>18</v>
      </c>
      <c r="AC20" s="547">
        <v>973</v>
      </c>
      <c r="AD20" s="549" t="s">
        <v>982</v>
      </c>
      <c r="AE20" s="535">
        <v>52</v>
      </c>
      <c r="AF20" s="550"/>
    </row>
    <row r="21" spans="1:32" s="523" customFormat="1" ht="10.15" customHeight="1">
      <c r="A21" s="1016" t="s">
        <v>991</v>
      </c>
      <c r="B21" s="1016"/>
      <c r="C21" s="541"/>
      <c r="D21" s="542">
        <v>1015.2</v>
      </c>
      <c r="E21" s="542">
        <v>16.8</v>
      </c>
      <c r="F21" s="542" t="s">
        <v>980</v>
      </c>
      <c r="G21" s="542">
        <v>38</v>
      </c>
      <c r="H21" s="542">
        <v>-2.4</v>
      </c>
      <c r="I21" s="542">
        <v>884</v>
      </c>
      <c r="J21" s="542">
        <v>84.5</v>
      </c>
      <c r="K21" s="542">
        <v>65</v>
      </c>
      <c r="L21" s="542">
        <v>3.4</v>
      </c>
      <c r="M21" s="542">
        <v>16.899999999999999</v>
      </c>
      <c r="N21" s="543" t="s">
        <v>988</v>
      </c>
      <c r="O21" s="544">
        <v>2152.4</v>
      </c>
      <c r="P21" s="545"/>
      <c r="R21" s="547">
        <v>63</v>
      </c>
      <c r="S21" s="542">
        <v>6.1</v>
      </c>
      <c r="T21" s="547">
        <v>28</v>
      </c>
      <c r="U21" s="547">
        <v>97</v>
      </c>
      <c r="V21" s="547">
        <v>87</v>
      </c>
      <c r="W21" s="547">
        <v>18</v>
      </c>
      <c r="X21" s="547">
        <v>7</v>
      </c>
      <c r="Y21" s="547">
        <v>13</v>
      </c>
      <c r="Z21" s="547">
        <v>35</v>
      </c>
      <c r="AA21" s="547">
        <v>4</v>
      </c>
      <c r="AB21" s="548">
        <v>15.7</v>
      </c>
      <c r="AC21" s="547">
        <v>760</v>
      </c>
      <c r="AD21" s="549" t="s">
        <v>982</v>
      </c>
      <c r="AE21" s="535">
        <v>53</v>
      </c>
      <c r="AF21" s="550"/>
    </row>
    <row r="22" spans="1:32" s="523" customFormat="1" ht="10.15" customHeight="1">
      <c r="A22" s="1016" t="s">
        <v>992</v>
      </c>
      <c r="B22" s="1016"/>
      <c r="C22" s="541"/>
      <c r="D22" s="542">
        <v>1015.2</v>
      </c>
      <c r="E22" s="542">
        <v>17.100000000000001</v>
      </c>
      <c r="F22" s="542" t="s">
        <v>980</v>
      </c>
      <c r="G22" s="542">
        <v>35.799999999999997</v>
      </c>
      <c r="H22" s="542">
        <v>0.3</v>
      </c>
      <c r="I22" s="542">
        <v>1430</v>
      </c>
      <c r="J22" s="542">
        <v>112.5</v>
      </c>
      <c r="K22" s="542">
        <v>77.5</v>
      </c>
      <c r="L22" s="542">
        <v>3.2</v>
      </c>
      <c r="M22" s="542">
        <v>17.600000000000001</v>
      </c>
      <c r="N22" s="543" t="s">
        <v>986</v>
      </c>
      <c r="O22" s="544">
        <v>2329.8000000000002</v>
      </c>
      <c r="P22" s="545"/>
      <c r="R22" s="547">
        <v>63</v>
      </c>
      <c r="S22" s="542">
        <v>6.4</v>
      </c>
      <c r="T22" s="547">
        <v>27</v>
      </c>
      <c r="U22" s="547">
        <v>113</v>
      </c>
      <c r="V22" s="547">
        <v>124</v>
      </c>
      <c r="W22" s="547">
        <v>5</v>
      </c>
      <c r="X22" s="547">
        <v>2</v>
      </c>
      <c r="Y22" s="547">
        <v>15</v>
      </c>
      <c r="Z22" s="547">
        <v>41</v>
      </c>
      <c r="AA22" s="547">
        <v>5</v>
      </c>
      <c r="AB22" s="548">
        <v>15.8</v>
      </c>
      <c r="AC22" s="547">
        <v>1315</v>
      </c>
      <c r="AD22" s="549" t="s">
        <v>982</v>
      </c>
      <c r="AE22" s="535">
        <v>54</v>
      </c>
      <c r="AF22" s="550"/>
    </row>
    <row r="23" spans="1:32" s="523" customFormat="1" ht="10.15" customHeight="1">
      <c r="A23" s="1016" t="s">
        <v>993</v>
      </c>
      <c r="B23" s="1016"/>
      <c r="C23" s="541"/>
      <c r="D23" s="542">
        <v>1014.9</v>
      </c>
      <c r="E23" s="542">
        <v>15.9</v>
      </c>
      <c r="F23" s="542" t="s">
        <v>980</v>
      </c>
      <c r="G23" s="542">
        <v>34.9</v>
      </c>
      <c r="H23" s="542">
        <v>-2.6</v>
      </c>
      <c r="I23" s="542">
        <v>1702</v>
      </c>
      <c r="J23" s="542">
        <v>95</v>
      </c>
      <c r="K23" s="542">
        <v>26.5</v>
      </c>
      <c r="L23" s="542">
        <v>3.1</v>
      </c>
      <c r="M23" s="542">
        <v>16</v>
      </c>
      <c r="N23" s="543" t="s">
        <v>994</v>
      </c>
      <c r="O23" s="544">
        <v>2177</v>
      </c>
      <c r="P23" s="545"/>
      <c r="R23" s="547">
        <v>62</v>
      </c>
      <c r="S23" s="542">
        <v>6.6</v>
      </c>
      <c r="T23" s="547">
        <v>20</v>
      </c>
      <c r="U23" s="547">
        <v>134</v>
      </c>
      <c r="V23" s="547">
        <v>133</v>
      </c>
      <c r="W23" s="547">
        <v>12</v>
      </c>
      <c r="X23" s="547">
        <v>2</v>
      </c>
      <c r="Y23" s="547">
        <v>13</v>
      </c>
      <c r="Z23" s="547">
        <v>31</v>
      </c>
      <c r="AA23" s="547">
        <v>2</v>
      </c>
      <c r="AB23" s="548">
        <v>15.8</v>
      </c>
      <c r="AC23" s="547">
        <v>1579</v>
      </c>
      <c r="AD23" s="549" t="s">
        <v>982</v>
      </c>
      <c r="AE23" s="535">
        <v>55</v>
      </c>
      <c r="AF23" s="550"/>
    </row>
    <row r="24" spans="1:32" s="523" customFormat="1" ht="10.15" customHeight="1">
      <c r="A24" s="1016" t="s">
        <v>995</v>
      </c>
      <c r="B24" s="1016"/>
      <c r="C24" s="541"/>
      <c r="D24" s="542">
        <v>1015</v>
      </c>
      <c r="E24" s="542">
        <v>15.8</v>
      </c>
      <c r="F24" s="542" t="s">
        <v>980</v>
      </c>
      <c r="G24" s="542">
        <v>36.799999999999997</v>
      </c>
      <c r="H24" s="542">
        <v>-5.5</v>
      </c>
      <c r="I24" s="542">
        <v>1094</v>
      </c>
      <c r="J24" s="542">
        <v>42</v>
      </c>
      <c r="K24" s="542">
        <v>31</v>
      </c>
      <c r="L24" s="542">
        <v>3</v>
      </c>
      <c r="M24" s="542">
        <v>14.5</v>
      </c>
      <c r="N24" s="543" t="s">
        <v>986</v>
      </c>
      <c r="O24" s="544">
        <v>1999.5</v>
      </c>
      <c r="P24" s="545"/>
      <c r="R24" s="547">
        <v>63</v>
      </c>
      <c r="S24" s="542">
        <v>6.4</v>
      </c>
      <c r="T24" s="547">
        <v>23</v>
      </c>
      <c r="U24" s="547">
        <v>105</v>
      </c>
      <c r="V24" s="547">
        <v>113</v>
      </c>
      <c r="W24" s="547">
        <v>15</v>
      </c>
      <c r="X24" s="547">
        <v>4</v>
      </c>
      <c r="Y24" s="547">
        <v>6</v>
      </c>
      <c r="Z24" s="547">
        <v>31</v>
      </c>
      <c r="AA24" s="553">
        <v>2</v>
      </c>
      <c r="AB24" s="554">
        <v>14.7</v>
      </c>
      <c r="AC24" s="547">
        <v>1010</v>
      </c>
      <c r="AD24" s="549" t="s">
        <v>982</v>
      </c>
      <c r="AE24" s="535">
        <v>56</v>
      </c>
      <c r="AF24" s="550"/>
    </row>
    <row r="25" spans="1:32" s="523" customFormat="1" ht="10.15" customHeight="1">
      <c r="A25" s="1016" t="s">
        <v>996</v>
      </c>
      <c r="B25" s="1016"/>
      <c r="C25" s="541"/>
      <c r="D25" s="542">
        <v>1015.3</v>
      </c>
      <c r="E25" s="542">
        <v>16.100000000000001</v>
      </c>
      <c r="F25" s="542" t="s">
        <v>980</v>
      </c>
      <c r="G25" s="542">
        <v>34.6</v>
      </c>
      <c r="H25" s="542">
        <v>-2.7</v>
      </c>
      <c r="I25" s="542">
        <v>1241.5</v>
      </c>
      <c r="J25" s="542">
        <v>101.5</v>
      </c>
      <c r="K25" s="542">
        <v>30.5</v>
      </c>
      <c r="L25" s="542">
        <v>3.3</v>
      </c>
      <c r="M25" s="542">
        <v>15.4</v>
      </c>
      <c r="N25" s="543" t="s">
        <v>986</v>
      </c>
      <c r="O25" s="544">
        <v>2097.6</v>
      </c>
      <c r="P25" s="545"/>
      <c r="R25" s="547">
        <v>65</v>
      </c>
      <c r="S25" s="542">
        <v>6.2</v>
      </c>
      <c r="T25" s="547">
        <v>29</v>
      </c>
      <c r="U25" s="547">
        <v>109</v>
      </c>
      <c r="V25" s="547">
        <v>108</v>
      </c>
      <c r="W25" s="547">
        <v>13</v>
      </c>
      <c r="X25" s="547">
        <v>6</v>
      </c>
      <c r="Y25" s="547">
        <v>13</v>
      </c>
      <c r="Z25" s="547">
        <v>23</v>
      </c>
      <c r="AA25" s="547">
        <v>2</v>
      </c>
      <c r="AB25" s="554">
        <v>15.1</v>
      </c>
      <c r="AC25" s="547">
        <v>1291</v>
      </c>
      <c r="AD25" s="549" t="s">
        <v>982</v>
      </c>
      <c r="AE25" s="535">
        <v>57</v>
      </c>
      <c r="AF25" s="550"/>
    </row>
    <row r="26" spans="1:32" s="523" customFormat="1" ht="10.15" customHeight="1">
      <c r="A26" s="1016" t="s">
        <v>997</v>
      </c>
      <c r="B26" s="1016"/>
      <c r="C26" s="541"/>
      <c r="D26" s="542">
        <v>1015</v>
      </c>
      <c r="E26" s="542">
        <v>16.5</v>
      </c>
      <c r="F26" s="542" t="s">
        <v>980</v>
      </c>
      <c r="G26" s="542">
        <v>38.5</v>
      </c>
      <c r="H26" s="542">
        <v>-2.5</v>
      </c>
      <c r="I26" s="542">
        <v>1242</v>
      </c>
      <c r="J26" s="542">
        <v>149</v>
      </c>
      <c r="K26" s="542">
        <v>26.5</v>
      </c>
      <c r="L26" s="542">
        <v>3.7</v>
      </c>
      <c r="M26" s="542">
        <v>17.8</v>
      </c>
      <c r="N26" s="543" t="s">
        <v>998</v>
      </c>
      <c r="O26" s="544">
        <v>2112.4</v>
      </c>
      <c r="P26" s="545"/>
      <c r="R26" s="547">
        <v>64</v>
      </c>
      <c r="S26" s="542">
        <v>6.2</v>
      </c>
      <c r="T26" s="547">
        <v>18</v>
      </c>
      <c r="U26" s="547">
        <v>97</v>
      </c>
      <c r="V26" s="547">
        <v>102</v>
      </c>
      <c r="W26" s="547">
        <v>17</v>
      </c>
      <c r="X26" s="547">
        <v>4</v>
      </c>
      <c r="Y26" s="547">
        <v>13</v>
      </c>
      <c r="Z26" s="547">
        <v>33</v>
      </c>
      <c r="AA26" s="547">
        <v>6</v>
      </c>
      <c r="AB26" s="554">
        <v>15.3</v>
      </c>
      <c r="AC26" s="547">
        <v>1169</v>
      </c>
      <c r="AD26" s="549" t="s">
        <v>982</v>
      </c>
      <c r="AE26" s="535">
        <v>58</v>
      </c>
      <c r="AF26" s="550"/>
    </row>
    <row r="27" spans="1:32" s="523" customFormat="1" ht="10.15" customHeight="1">
      <c r="A27" s="1016" t="s">
        <v>999</v>
      </c>
      <c r="B27" s="1016"/>
      <c r="C27" s="541"/>
      <c r="D27" s="542">
        <v>1015.3</v>
      </c>
      <c r="E27" s="542">
        <v>15.8</v>
      </c>
      <c r="F27" s="542" t="s">
        <v>980</v>
      </c>
      <c r="G27" s="542">
        <v>36.9</v>
      </c>
      <c r="H27" s="542">
        <v>-2.9</v>
      </c>
      <c r="I27" s="542">
        <v>1059.5</v>
      </c>
      <c r="J27" s="542">
        <v>101</v>
      </c>
      <c r="K27" s="542">
        <v>37</v>
      </c>
      <c r="L27" s="542">
        <v>3.5</v>
      </c>
      <c r="M27" s="542">
        <v>13.9</v>
      </c>
      <c r="N27" s="543" t="s">
        <v>986</v>
      </c>
      <c r="O27" s="544">
        <v>2263.1</v>
      </c>
      <c r="P27" s="545"/>
      <c r="R27" s="547">
        <v>65</v>
      </c>
      <c r="S27" s="542">
        <v>6.2</v>
      </c>
      <c r="T27" s="547">
        <v>24</v>
      </c>
      <c r="U27" s="547">
        <v>111</v>
      </c>
      <c r="V27" s="547">
        <v>87</v>
      </c>
      <c r="W27" s="547">
        <v>42</v>
      </c>
      <c r="X27" s="547">
        <v>4</v>
      </c>
      <c r="Y27" s="547">
        <v>19</v>
      </c>
      <c r="Z27" s="547">
        <v>28</v>
      </c>
      <c r="AA27" s="547">
        <v>19</v>
      </c>
      <c r="AB27" s="554">
        <v>14.5</v>
      </c>
      <c r="AC27" s="547">
        <v>1021</v>
      </c>
      <c r="AD27" s="549" t="s">
        <v>982</v>
      </c>
      <c r="AE27" s="535">
        <v>59</v>
      </c>
      <c r="AF27" s="550"/>
    </row>
    <row r="28" spans="1:32" s="523" customFormat="1" ht="10.15" customHeight="1">
      <c r="A28" s="1016" t="s">
        <v>1000</v>
      </c>
      <c r="B28" s="1016"/>
      <c r="C28" s="541"/>
      <c r="D28" s="542">
        <v>1015.4</v>
      </c>
      <c r="E28" s="542">
        <v>16.600000000000001</v>
      </c>
      <c r="F28" s="542" t="s">
        <v>980</v>
      </c>
      <c r="G28" s="542">
        <v>38.1</v>
      </c>
      <c r="H28" s="542">
        <v>-2.7</v>
      </c>
      <c r="I28" s="542">
        <v>1276.5</v>
      </c>
      <c r="J28" s="542">
        <v>92.5</v>
      </c>
      <c r="K28" s="542">
        <v>32.5</v>
      </c>
      <c r="L28" s="542">
        <v>3.5</v>
      </c>
      <c r="M28" s="542">
        <v>13.9</v>
      </c>
      <c r="N28" s="543" t="s">
        <v>986</v>
      </c>
      <c r="O28" s="544">
        <v>2270.8000000000002</v>
      </c>
      <c r="P28" s="545"/>
      <c r="R28" s="547">
        <v>66</v>
      </c>
      <c r="S28" s="542">
        <v>6.6</v>
      </c>
      <c r="T28" s="547">
        <v>20</v>
      </c>
      <c r="U28" s="547">
        <v>128</v>
      </c>
      <c r="V28" s="547">
        <v>117</v>
      </c>
      <c r="W28" s="547">
        <v>14</v>
      </c>
      <c r="X28" s="547">
        <v>6</v>
      </c>
      <c r="Y28" s="547">
        <v>14</v>
      </c>
      <c r="Z28" s="547">
        <v>31</v>
      </c>
      <c r="AA28" s="547">
        <v>8</v>
      </c>
      <c r="AB28" s="554">
        <v>15.3</v>
      </c>
      <c r="AC28" s="547">
        <v>1281</v>
      </c>
      <c r="AD28" s="549" t="s">
        <v>982</v>
      </c>
      <c r="AE28" s="535">
        <v>60</v>
      </c>
      <c r="AF28" s="550"/>
    </row>
    <row r="29" spans="1:32" s="523" customFormat="1" ht="10.15" customHeight="1">
      <c r="A29" s="1016" t="s">
        <v>1001</v>
      </c>
      <c r="B29" s="1016"/>
      <c r="C29" s="541"/>
      <c r="D29" s="542">
        <v>1015.1</v>
      </c>
      <c r="E29" s="542">
        <v>15.8</v>
      </c>
      <c r="F29" s="542" t="s">
        <v>980</v>
      </c>
      <c r="G29" s="542">
        <v>35.9</v>
      </c>
      <c r="H29" s="542">
        <v>-2.1</v>
      </c>
      <c r="I29" s="542">
        <v>1203.5</v>
      </c>
      <c r="J29" s="542">
        <v>55.5</v>
      </c>
      <c r="K29" s="542">
        <v>36.5</v>
      </c>
      <c r="L29" s="542">
        <v>3.4</v>
      </c>
      <c r="M29" s="542">
        <v>12.6</v>
      </c>
      <c r="N29" s="543" t="s">
        <v>984</v>
      </c>
      <c r="O29" s="544">
        <v>2169.4</v>
      </c>
      <c r="P29" s="545"/>
      <c r="R29" s="547">
        <v>65</v>
      </c>
      <c r="S29" s="542">
        <v>6.3</v>
      </c>
      <c r="T29" s="547">
        <v>29</v>
      </c>
      <c r="U29" s="547">
        <v>113</v>
      </c>
      <c r="V29" s="547">
        <v>107</v>
      </c>
      <c r="W29" s="547">
        <v>24</v>
      </c>
      <c r="X29" s="547">
        <v>7</v>
      </c>
      <c r="Y29" s="547">
        <v>9</v>
      </c>
      <c r="Z29" s="547">
        <v>24</v>
      </c>
      <c r="AA29" s="547">
        <v>4</v>
      </c>
      <c r="AB29" s="554">
        <v>15.1</v>
      </c>
      <c r="AC29" s="547">
        <v>999</v>
      </c>
      <c r="AD29" s="549" t="s">
        <v>982</v>
      </c>
      <c r="AE29" s="535">
        <v>61</v>
      </c>
      <c r="AF29" s="550"/>
    </row>
    <row r="30" spans="1:32" s="523" customFormat="1" ht="10.15" customHeight="1">
      <c r="A30" s="1016" t="s">
        <v>1002</v>
      </c>
      <c r="B30" s="1016"/>
      <c r="C30" s="541"/>
      <c r="D30" s="542">
        <v>1015.7</v>
      </c>
      <c r="E30" s="542">
        <v>16.8</v>
      </c>
      <c r="F30" s="542" t="s">
        <v>980</v>
      </c>
      <c r="G30" s="542">
        <v>35.200000000000003</v>
      </c>
      <c r="H30" s="542">
        <v>-1.5</v>
      </c>
      <c r="I30" s="542">
        <v>949.5</v>
      </c>
      <c r="J30" s="542">
        <v>69.5</v>
      </c>
      <c r="K30" s="542">
        <v>42</v>
      </c>
      <c r="L30" s="542">
        <v>3.4</v>
      </c>
      <c r="M30" s="542">
        <v>15.7</v>
      </c>
      <c r="N30" s="543" t="s">
        <v>984</v>
      </c>
      <c r="O30" s="544">
        <v>2055.5</v>
      </c>
      <c r="P30" s="545"/>
      <c r="R30" s="547">
        <v>65</v>
      </c>
      <c r="S30" s="542">
        <v>6.2</v>
      </c>
      <c r="T30" s="547">
        <v>29</v>
      </c>
      <c r="U30" s="547">
        <v>100</v>
      </c>
      <c r="V30" s="547">
        <v>105</v>
      </c>
      <c r="W30" s="547">
        <v>22</v>
      </c>
      <c r="X30" s="547" t="s">
        <v>990</v>
      </c>
      <c r="Y30" s="547">
        <v>10</v>
      </c>
      <c r="Z30" s="547">
        <v>25</v>
      </c>
      <c r="AA30" s="547">
        <v>6</v>
      </c>
      <c r="AB30" s="554">
        <v>15.7</v>
      </c>
      <c r="AC30" s="547">
        <v>955</v>
      </c>
      <c r="AD30" s="549" t="s">
        <v>982</v>
      </c>
      <c r="AE30" s="535">
        <v>62</v>
      </c>
      <c r="AF30" s="550"/>
    </row>
    <row r="31" spans="1:32" s="523" customFormat="1" ht="10.15" customHeight="1">
      <c r="A31" s="1016" t="s">
        <v>1003</v>
      </c>
      <c r="B31" s="1016"/>
      <c r="C31" s="541"/>
      <c r="D31" s="542">
        <v>1014.6</v>
      </c>
      <c r="E31" s="542">
        <v>16.100000000000001</v>
      </c>
      <c r="F31" s="542" t="s">
        <v>980</v>
      </c>
      <c r="G31" s="542">
        <v>35.4</v>
      </c>
      <c r="H31" s="542">
        <v>-0.6</v>
      </c>
      <c r="I31" s="542">
        <v>1300</v>
      </c>
      <c r="J31" s="542">
        <v>120.5</v>
      </c>
      <c r="K31" s="542">
        <v>37</v>
      </c>
      <c r="L31" s="542">
        <v>3.4</v>
      </c>
      <c r="M31" s="542">
        <v>12.9</v>
      </c>
      <c r="N31" s="543" t="s">
        <v>998</v>
      </c>
      <c r="O31" s="544">
        <v>2062.1</v>
      </c>
      <c r="P31" s="545"/>
      <c r="R31" s="547">
        <v>64</v>
      </c>
      <c r="S31" s="542">
        <v>6.6</v>
      </c>
      <c r="T31" s="547">
        <v>24</v>
      </c>
      <c r="U31" s="547">
        <v>129</v>
      </c>
      <c r="V31" s="547">
        <v>116</v>
      </c>
      <c r="W31" s="547">
        <v>20</v>
      </c>
      <c r="X31" s="547">
        <v>1</v>
      </c>
      <c r="Y31" s="547">
        <v>12</v>
      </c>
      <c r="Z31" s="547">
        <v>33</v>
      </c>
      <c r="AA31" s="547">
        <v>1</v>
      </c>
      <c r="AB31" s="554">
        <v>15</v>
      </c>
      <c r="AC31" s="547">
        <v>1228</v>
      </c>
      <c r="AD31" s="549" t="s">
        <v>982</v>
      </c>
      <c r="AE31" s="535">
        <v>63</v>
      </c>
      <c r="AF31" s="550"/>
    </row>
    <row r="32" spans="1:32" s="523" customFormat="1" ht="10.15" customHeight="1">
      <c r="A32" s="1016" t="s">
        <v>1004</v>
      </c>
      <c r="B32" s="1016"/>
      <c r="C32" s="541"/>
      <c r="D32" s="542">
        <v>1015.3</v>
      </c>
      <c r="E32" s="542">
        <v>16.899999999999999</v>
      </c>
      <c r="F32" s="542" t="s">
        <v>980</v>
      </c>
      <c r="G32" s="542">
        <v>35.4</v>
      </c>
      <c r="H32" s="542">
        <v>-0.2</v>
      </c>
      <c r="I32" s="542">
        <v>1712.5</v>
      </c>
      <c r="J32" s="542">
        <v>174</v>
      </c>
      <c r="K32" s="542">
        <v>30</v>
      </c>
      <c r="L32" s="542">
        <v>3.3</v>
      </c>
      <c r="M32" s="542">
        <v>13.1</v>
      </c>
      <c r="N32" s="543" t="s">
        <v>986</v>
      </c>
      <c r="O32" s="544">
        <v>1882.2</v>
      </c>
      <c r="P32" s="545"/>
      <c r="R32" s="547">
        <v>65</v>
      </c>
      <c r="S32" s="542">
        <v>6.6</v>
      </c>
      <c r="T32" s="547">
        <v>26</v>
      </c>
      <c r="U32" s="547">
        <v>123</v>
      </c>
      <c r="V32" s="547">
        <v>117</v>
      </c>
      <c r="W32" s="547">
        <v>8</v>
      </c>
      <c r="X32" s="547">
        <v>7</v>
      </c>
      <c r="Y32" s="547">
        <v>25</v>
      </c>
      <c r="Z32" s="547">
        <v>25</v>
      </c>
      <c r="AA32" s="547">
        <v>5</v>
      </c>
      <c r="AB32" s="554">
        <v>15.5</v>
      </c>
      <c r="AC32" s="547">
        <v>1566</v>
      </c>
      <c r="AD32" s="549" t="s">
        <v>982</v>
      </c>
      <c r="AE32" s="535" t="s">
        <v>1005</v>
      </c>
      <c r="AF32" s="550"/>
    </row>
    <row r="33" spans="1:32" s="523" customFormat="1" ht="10.15" customHeight="1">
      <c r="A33" s="1016" t="s">
        <v>1006</v>
      </c>
      <c r="B33" s="1016"/>
      <c r="C33" s="541"/>
      <c r="D33" s="542">
        <v>1015.7</v>
      </c>
      <c r="E33" s="542">
        <v>17.399999999999999</v>
      </c>
      <c r="F33" s="542" t="s">
        <v>980</v>
      </c>
      <c r="G33" s="542">
        <v>38.299999999999997</v>
      </c>
      <c r="H33" s="542">
        <v>-2.5</v>
      </c>
      <c r="I33" s="542">
        <v>1740</v>
      </c>
      <c r="J33" s="542">
        <v>106</v>
      </c>
      <c r="K33" s="542">
        <v>64.5</v>
      </c>
      <c r="L33" s="542">
        <v>3.3</v>
      </c>
      <c r="M33" s="542">
        <v>17.100000000000001</v>
      </c>
      <c r="N33" s="543" t="s">
        <v>998</v>
      </c>
      <c r="O33" s="544">
        <v>1942.5</v>
      </c>
      <c r="P33" s="545"/>
      <c r="R33" s="547">
        <v>65</v>
      </c>
      <c r="S33" s="542">
        <v>6.5</v>
      </c>
      <c r="T33" s="547">
        <v>20</v>
      </c>
      <c r="U33" s="547">
        <v>127</v>
      </c>
      <c r="V33" s="547">
        <v>120</v>
      </c>
      <c r="W33" s="547">
        <v>8</v>
      </c>
      <c r="X33" s="547" t="s">
        <v>990</v>
      </c>
      <c r="Y33" s="547">
        <v>19</v>
      </c>
      <c r="Z33" s="547">
        <v>23</v>
      </c>
      <c r="AA33" s="547">
        <v>6</v>
      </c>
      <c r="AB33" s="554">
        <v>16.2</v>
      </c>
      <c r="AC33" s="547">
        <v>1505</v>
      </c>
      <c r="AD33" s="549" t="s">
        <v>982</v>
      </c>
      <c r="AE33" s="535">
        <v>2</v>
      </c>
      <c r="AF33" s="550"/>
    </row>
    <row r="34" spans="1:32" s="523" customFormat="1" ht="10.15" customHeight="1">
      <c r="A34" s="1016" t="s">
        <v>1007</v>
      </c>
      <c r="B34" s="1016"/>
      <c r="C34" s="541"/>
      <c r="D34" s="542">
        <v>1014.7</v>
      </c>
      <c r="E34" s="542">
        <v>17.100000000000001</v>
      </c>
      <c r="F34" s="542" t="s">
        <v>980</v>
      </c>
      <c r="G34" s="542">
        <v>37.299999999999997</v>
      </c>
      <c r="H34" s="542">
        <v>-2.4</v>
      </c>
      <c r="I34" s="542">
        <v>1433</v>
      </c>
      <c r="J34" s="542">
        <v>78</v>
      </c>
      <c r="K34" s="542">
        <v>32</v>
      </c>
      <c r="L34" s="542">
        <v>3.2</v>
      </c>
      <c r="M34" s="542">
        <v>17.2</v>
      </c>
      <c r="N34" s="543" t="s">
        <v>1008</v>
      </c>
      <c r="O34" s="544">
        <v>1994.7</v>
      </c>
      <c r="P34" s="545"/>
      <c r="R34" s="547">
        <v>65</v>
      </c>
      <c r="S34" s="542">
        <v>6.9</v>
      </c>
      <c r="T34" s="547">
        <v>21</v>
      </c>
      <c r="U34" s="547">
        <v>138</v>
      </c>
      <c r="V34" s="547">
        <v>118</v>
      </c>
      <c r="W34" s="547">
        <v>16</v>
      </c>
      <c r="X34" s="547">
        <v>2</v>
      </c>
      <c r="Y34" s="547">
        <v>17</v>
      </c>
      <c r="Z34" s="547">
        <v>25</v>
      </c>
      <c r="AA34" s="547">
        <v>7</v>
      </c>
      <c r="AB34" s="554">
        <v>16.3</v>
      </c>
      <c r="AC34" s="547">
        <v>1294</v>
      </c>
      <c r="AD34" s="549" t="s">
        <v>982</v>
      </c>
      <c r="AE34" s="535">
        <v>3</v>
      </c>
      <c r="AF34" s="550"/>
    </row>
    <row r="35" spans="1:32" s="523" customFormat="1" ht="10.15" customHeight="1">
      <c r="A35" s="1016" t="s">
        <v>1009</v>
      </c>
      <c r="B35" s="1016"/>
      <c r="C35" s="541"/>
      <c r="D35" s="542">
        <v>1015.1</v>
      </c>
      <c r="E35" s="542">
        <v>16.899999999999999</v>
      </c>
      <c r="F35" s="542" t="s">
        <v>980</v>
      </c>
      <c r="G35" s="542">
        <v>35.799999999999997</v>
      </c>
      <c r="H35" s="542">
        <v>-0.3</v>
      </c>
      <c r="I35" s="542">
        <v>1220.5</v>
      </c>
      <c r="J35" s="542">
        <v>89</v>
      </c>
      <c r="K35" s="542">
        <v>18.5</v>
      </c>
      <c r="L35" s="542">
        <v>2.9</v>
      </c>
      <c r="M35" s="542">
        <v>15.1</v>
      </c>
      <c r="N35" s="543" t="s">
        <v>1010</v>
      </c>
      <c r="O35" s="544">
        <v>1731.9</v>
      </c>
      <c r="P35" s="545"/>
      <c r="R35" s="547">
        <v>63</v>
      </c>
      <c r="S35" s="542">
        <v>6.9</v>
      </c>
      <c r="T35" s="547">
        <v>17</v>
      </c>
      <c r="U35" s="547">
        <v>135</v>
      </c>
      <c r="V35" s="547">
        <v>111</v>
      </c>
      <c r="W35" s="547">
        <v>8</v>
      </c>
      <c r="X35" s="553">
        <v>2</v>
      </c>
      <c r="Y35" s="547">
        <v>15</v>
      </c>
      <c r="Z35" s="547">
        <v>9</v>
      </c>
      <c r="AA35" s="547">
        <v>4</v>
      </c>
      <c r="AB35" s="554">
        <v>15.9</v>
      </c>
      <c r="AC35" s="547">
        <v>1180</v>
      </c>
      <c r="AD35" s="549" t="s">
        <v>982</v>
      </c>
      <c r="AE35" s="535">
        <v>4</v>
      </c>
      <c r="AF35" s="550"/>
    </row>
    <row r="36" spans="1:32" s="523" customFormat="1" ht="10.15" customHeight="1">
      <c r="A36" s="1016" t="s">
        <v>1011</v>
      </c>
      <c r="B36" s="1016"/>
      <c r="C36" s="541"/>
      <c r="D36" s="542">
        <v>1015</v>
      </c>
      <c r="E36" s="542">
        <v>16.3</v>
      </c>
      <c r="F36" s="542" t="s">
        <v>980</v>
      </c>
      <c r="G36" s="542">
        <v>35</v>
      </c>
      <c r="H36" s="542">
        <v>0</v>
      </c>
      <c r="I36" s="542">
        <v>1635</v>
      </c>
      <c r="J36" s="542">
        <v>93</v>
      </c>
      <c r="K36" s="542">
        <v>31.5</v>
      </c>
      <c r="L36" s="542">
        <v>3.6</v>
      </c>
      <c r="M36" s="542">
        <v>19.399999999999999</v>
      </c>
      <c r="N36" s="543" t="s">
        <v>988</v>
      </c>
      <c r="O36" s="544">
        <v>1845.8</v>
      </c>
      <c r="P36" s="545"/>
      <c r="R36" s="547">
        <v>64</v>
      </c>
      <c r="S36" s="542">
        <v>7.1</v>
      </c>
      <c r="T36" s="547">
        <v>13</v>
      </c>
      <c r="U36" s="547">
        <v>159</v>
      </c>
      <c r="V36" s="547">
        <v>130</v>
      </c>
      <c r="W36" s="547">
        <v>12</v>
      </c>
      <c r="X36" s="547">
        <v>5</v>
      </c>
      <c r="Y36" s="547">
        <v>11</v>
      </c>
      <c r="Z36" s="547">
        <v>67</v>
      </c>
      <c r="AA36" s="547">
        <v>1</v>
      </c>
      <c r="AB36" s="554">
        <v>15.4</v>
      </c>
      <c r="AC36" s="547">
        <v>1503</v>
      </c>
      <c r="AD36" s="549" t="s">
        <v>982</v>
      </c>
      <c r="AE36" s="535">
        <v>5</v>
      </c>
      <c r="AF36" s="550"/>
    </row>
    <row r="37" spans="1:32" s="523" customFormat="1" ht="10.15" customHeight="1">
      <c r="A37" s="1016" t="s">
        <v>1012</v>
      </c>
      <c r="B37" s="1016"/>
      <c r="C37" s="541"/>
      <c r="D37" s="542">
        <v>1015</v>
      </c>
      <c r="E37" s="542">
        <v>17.7</v>
      </c>
      <c r="F37" s="542" t="s">
        <v>980</v>
      </c>
      <c r="G37" s="542">
        <v>39.1</v>
      </c>
      <c r="H37" s="542">
        <v>-0.4</v>
      </c>
      <c r="I37" s="542">
        <v>744</v>
      </c>
      <c r="J37" s="542">
        <v>60</v>
      </c>
      <c r="K37" s="542">
        <v>37</v>
      </c>
      <c r="L37" s="542">
        <v>3.7</v>
      </c>
      <c r="M37" s="542">
        <v>16.399999999999999</v>
      </c>
      <c r="N37" s="543" t="s">
        <v>1010</v>
      </c>
      <c r="O37" s="544">
        <v>1642.1</v>
      </c>
      <c r="P37" s="545"/>
      <c r="R37" s="547">
        <v>61</v>
      </c>
      <c r="S37" s="542">
        <v>6.3</v>
      </c>
      <c r="T37" s="547">
        <v>25</v>
      </c>
      <c r="U37" s="547">
        <v>102</v>
      </c>
      <c r="V37" s="547">
        <v>87</v>
      </c>
      <c r="W37" s="547">
        <v>12</v>
      </c>
      <c r="X37" s="547">
        <v>5</v>
      </c>
      <c r="Y37" s="547">
        <v>18</v>
      </c>
      <c r="Z37" s="547">
        <v>57</v>
      </c>
      <c r="AA37" s="547">
        <v>5</v>
      </c>
      <c r="AB37" s="554">
        <v>16.8</v>
      </c>
      <c r="AC37" s="547">
        <v>551</v>
      </c>
      <c r="AD37" s="549" t="s">
        <v>982</v>
      </c>
      <c r="AE37" s="535">
        <v>6</v>
      </c>
      <c r="AF37" s="550"/>
    </row>
    <row r="38" spans="1:32" s="523" customFormat="1" ht="10.15" customHeight="1">
      <c r="A38" s="1016" t="s">
        <v>1013</v>
      </c>
      <c r="B38" s="1016"/>
      <c r="C38" s="541"/>
      <c r="D38" s="542">
        <v>1015</v>
      </c>
      <c r="E38" s="542">
        <v>16.600000000000001</v>
      </c>
      <c r="F38" s="542" t="s">
        <v>980</v>
      </c>
      <c r="G38" s="542">
        <v>37.6</v>
      </c>
      <c r="H38" s="542">
        <v>-0.3</v>
      </c>
      <c r="I38" s="542">
        <v>1379</v>
      </c>
      <c r="J38" s="542">
        <v>117</v>
      </c>
      <c r="K38" s="542">
        <v>51</v>
      </c>
      <c r="L38" s="542">
        <v>3.7</v>
      </c>
      <c r="M38" s="542">
        <v>16.100000000000001</v>
      </c>
      <c r="N38" s="543" t="s">
        <v>986</v>
      </c>
      <c r="O38" s="544">
        <v>2225.1</v>
      </c>
      <c r="P38" s="545"/>
      <c r="R38" s="547">
        <v>61</v>
      </c>
      <c r="S38" s="542">
        <v>6.4</v>
      </c>
      <c r="T38" s="547">
        <v>29</v>
      </c>
      <c r="U38" s="547">
        <v>117</v>
      </c>
      <c r="V38" s="547">
        <v>106</v>
      </c>
      <c r="W38" s="547">
        <v>16</v>
      </c>
      <c r="X38" s="553">
        <v>3</v>
      </c>
      <c r="Y38" s="547">
        <v>17</v>
      </c>
      <c r="Z38" s="547">
        <v>69</v>
      </c>
      <c r="AA38" s="547">
        <v>30</v>
      </c>
      <c r="AB38" s="554">
        <v>15.5</v>
      </c>
      <c r="AC38" s="547">
        <v>1048</v>
      </c>
      <c r="AD38" s="549" t="s">
        <v>982</v>
      </c>
      <c r="AE38" s="535">
        <v>7</v>
      </c>
      <c r="AF38" s="550"/>
    </row>
    <row r="39" spans="1:32" s="523" customFormat="1" ht="10.15" customHeight="1">
      <c r="A39" s="1016" t="s">
        <v>1014</v>
      </c>
      <c r="B39" s="1016"/>
      <c r="C39" s="541"/>
      <c r="D39" s="542">
        <v>1015.3</v>
      </c>
      <c r="E39" s="542">
        <v>16.3</v>
      </c>
      <c r="F39" s="542" t="s">
        <v>980</v>
      </c>
      <c r="G39" s="542">
        <v>36.4</v>
      </c>
      <c r="H39" s="542">
        <v>-0.9</v>
      </c>
      <c r="I39" s="542">
        <v>1281.5</v>
      </c>
      <c r="J39" s="542">
        <v>71</v>
      </c>
      <c r="K39" s="542">
        <v>51.5</v>
      </c>
      <c r="L39" s="542">
        <v>3.6</v>
      </c>
      <c r="M39" s="542">
        <v>19.100000000000001</v>
      </c>
      <c r="N39" s="543" t="s">
        <v>986</v>
      </c>
      <c r="O39" s="544">
        <v>2012</v>
      </c>
      <c r="P39" s="545"/>
      <c r="R39" s="547">
        <v>64</v>
      </c>
      <c r="S39" s="542">
        <v>6.5</v>
      </c>
      <c r="T39" s="547">
        <v>19</v>
      </c>
      <c r="U39" s="547">
        <v>117</v>
      </c>
      <c r="V39" s="547">
        <v>106</v>
      </c>
      <c r="W39" s="547">
        <v>18</v>
      </c>
      <c r="X39" s="547">
        <v>10</v>
      </c>
      <c r="Y39" s="547">
        <v>12</v>
      </c>
      <c r="Z39" s="547">
        <v>55</v>
      </c>
      <c r="AA39" s="547">
        <v>2</v>
      </c>
      <c r="AB39" s="554">
        <v>15.4</v>
      </c>
      <c r="AC39" s="547">
        <v>1060</v>
      </c>
      <c r="AD39" s="549" t="s">
        <v>990</v>
      </c>
      <c r="AE39" s="535">
        <v>8</v>
      </c>
      <c r="AF39" s="550"/>
    </row>
    <row r="40" spans="1:32" s="523" customFormat="1" ht="10.15" customHeight="1">
      <c r="A40" s="1016" t="s">
        <v>1015</v>
      </c>
      <c r="B40" s="1016"/>
      <c r="C40" s="541"/>
      <c r="D40" s="542">
        <v>1015.1</v>
      </c>
      <c r="E40" s="542">
        <v>16.8</v>
      </c>
      <c r="F40" s="542" t="s">
        <v>980</v>
      </c>
      <c r="G40" s="542">
        <v>35.1</v>
      </c>
      <c r="H40" s="542">
        <v>-3.8</v>
      </c>
      <c r="I40" s="542">
        <v>1337.5</v>
      </c>
      <c r="J40" s="542">
        <v>79</v>
      </c>
      <c r="K40" s="542">
        <v>46</v>
      </c>
      <c r="L40" s="542">
        <v>3.7</v>
      </c>
      <c r="M40" s="542">
        <v>19.2</v>
      </c>
      <c r="N40" s="543" t="s">
        <v>1010</v>
      </c>
      <c r="O40" s="544">
        <v>2028.4</v>
      </c>
      <c r="P40" s="545"/>
      <c r="R40" s="547">
        <v>64</v>
      </c>
      <c r="S40" s="542">
        <v>6.3</v>
      </c>
      <c r="T40" s="547">
        <v>29</v>
      </c>
      <c r="U40" s="547">
        <v>117</v>
      </c>
      <c r="V40" s="547">
        <v>111</v>
      </c>
      <c r="W40" s="547">
        <v>14</v>
      </c>
      <c r="X40" s="547">
        <v>3</v>
      </c>
      <c r="Y40" s="547">
        <v>20</v>
      </c>
      <c r="Z40" s="547">
        <v>63</v>
      </c>
      <c r="AA40" s="547">
        <v>2</v>
      </c>
      <c r="AB40" s="554">
        <v>16</v>
      </c>
      <c r="AC40" s="547">
        <v>1195</v>
      </c>
      <c r="AD40" s="549">
        <v>2</v>
      </c>
      <c r="AE40" s="535">
        <v>9</v>
      </c>
      <c r="AF40" s="550"/>
    </row>
    <row r="41" spans="1:32" s="523" customFormat="1" ht="10.15" customHeight="1">
      <c r="A41" s="1016" t="s">
        <v>1016</v>
      </c>
      <c r="B41" s="1016"/>
      <c r="C41" s="541"/>
      <c r="D41" s="542">
        <v>1015.4</v>
      </c>
      <c r="E41" s="542">
        <v>17.8</v>
      </c>
      <c r="F41" s="542" t="s">
        <v>980</v>
      </c>
      <c r="G41" s="542">
        <v>35.700000000000003</v>
      </c>
      <c r="H41" s="542">
        <v>-1</v>
      </c>
      <c r="I41" s="542">
        <v>1605</v>
      </c>
      <c r="J41" s="542">
        <v>93.5</v>
      </c>
      <c r="K41" s="542">
        <v>26.5</v>
      </c>
      <c r="L41" s="542">
        <v>3.6</v>
      </c>
      <c r="M41" s="542">
        <v>24.8</v>
      </c>
      <c r="N41" s="543" t="s">
        <v>998</v>
      </c>
      <c r="O41" s="544">
        <v>2088.5</v>
      </c>
      <c r="P41" s="545"/>
      <c r="R41" s="547">
        <v>67</v>
      </c>
      <c r="S41" s="542">
        <v>7.2</v>
      </c>
      <c r="T41" s="547">
        <v>14</v>
      </c>
      <c r="U41" s="547">
        <v>161</v>
      </c>
      <c r="V41" s="547">
        <v>121</v>
      </c>
      <c r="W41" s="547">
        <v>4</v>
      </c>
      <c r="X41" s="547">
        <v>3</v>
      </c>
      <c r="Y41" s="547">
        <v>13</v>
      </c>
      <c r="Z41" s="547">
        <v>49</v>
      </c>
      <c r="AA41" s="547">
        <v>3</v>
      </c>
      <c r="AB41" s="554">
        <v>16.600000000000001</v>
      </c>
      <c r="AC41" s="547">
        <v>1504</v>
      </c>
      <c r="AD41" s="549">
        <v>4</v>
      </c>
      <c r="AE41" s="535">
        <v>10</v>
      </c>
      <c r="AF41" s="550"/>
    </row>
    <row r="42" spans="1:32" s="523" customFormat="1" ht="10.15" customHeight="1">
      <c r="A42" s="1016" t="s">
        <v>1017</v>
      </c>
      <c r="B42" s="1016"/>
      <c r="C42" s="541"/>
      <c r="D42" s="542">
        <v>1014.8</v>
      </c>
      <c r="E42" s="542">
        <v>17.3</v>
      </c>
      <c r="F42" s="542" t="s">
        <v>980</v>
      </c>
      <c r="G42" s="542">
        <v>37</v>
      </c>
      <c r="H42" s="542">
        <v>-2.9</v>
      </c>
      <c r="I42" s="542">
        <v>1365.5</v>
      </c>
      <c r="J42" s="542">
        <v>108</v>
      </c>
      <c r="K42" s="542">
        <v>38.5</v>
      </c>
      <c r="L42" s="542">
        <v>2.8</v>
      </c>
      <c r="M42" s="542">
        <v>14.3</v>
      </c>
      <c r="N42" s="543" t="s">
        <v>986</v>
      </c>
      <c r="O42" s="544">
        <v>1857.8</v>
      </c>
      <c r="P42" s="545"/>
      <c r="R42" s="547">
        <v>63</v>
      </c>
      <c r="S42" s="542">
        <v>6.6</v>
      </c>
      <c r="T42" s="547">
        <v>20</v>
      </c>
      <c r="U42" s="547">
        <v>123</v>
      </c>
      <c r="V42" s="547">
        <v>99</v>
      </c>
      <c r="W42" s="547">
        <v>11</v>
      </c>
      <c r="X42" s="547">
        <v>3</v>
      </c>
      <c r="Y42" s="547">
        <v>30</v>
      </c>
      <c r="Z42" s="547">
        <v>18</v>
      </c>
      <c r="AA42" s="547">
        <v>5</v>
      </c>
      <c r="AB42" s="554">
        <v>16.399999999999999</v>
      </c>
      <c r="AC42" s="547">
        <v>1387</v>
      </c>
      <c r="AD42" s="549">
        <v>7</v>
      </c>
      <c r="AE42" s="535">
        <v>11</v>
      </c>
      <c r="AF42" s="550"/>
    </row>
    <row r="43" spans="1:32" s="523" customFormat="1" ht="10.15" customHeight="1">
      <c r="A43" s="1016" t="s">
        <v>1018</v>
      </c>
      <c r="B43" s="1016"/>
      <c r="C43" s="541"/>
      <c r="D43" s="542">
        <v>1014.6</v>
      </c>
      <c r="E43" s="542">
        <v>17.2</v>
      </c>
      <c r="F43" s="542" t="s">
        <v>980</v>
      </c>
      <c r="G43" s="542">
        <v>37.700000000000003</v>
      </c>
      <c r="H43" s="542">
        <v>-0.4</v>
      </c>
      <c r="I43" s="542">
        <v>1163.5</v>
      </c>
      <c r="J43" s="542">
        <v>127.5</v>
      </c>
      <c r="K43" s="542">
        <v>23.5</v>
      </c>
      <c r="L43" s="542">
        <v>2.5</v>
      </c>
      <c r="M43" s="542">
        <v>12.9</v>
      </c>
      <c r="N43" s="543" t="s">
        <v>988</v>
      </c>
      <c r="O43" s="544">
        <v>2052.1</v>
      </c>
      <c r="P43" s="545"/>
      <c r="R43" s="547">
        <v>62</v>
      </c>
      <c r="S43" s="542">
        <v>6.5</v>
      </c>
      <c r="T43" s="547">
        <v>21</v>
      </c>
      <c r="U43" s="547">
        <v>123</v>
      </c>
      <c r="V43" s="547">
        <v>98</v>
      </c>
      <c r="W43" s="547">
        <v>14</v>
      </c>
      <c r="X43" s="547">
        <v>60</v>
      </c>
      <c r="Y43" s="547">
        <v>27</v>
      </c>
      <c r="Z43" s="547">
        <v>6</v>
      </c>
      <c r="AA43" s="547">
        <v>5</v>
      </c>
      <c r="AB43" s="554">
        <v>16.2</v>
      </c>
      <c r="AC43" s="547">
        <v>952</v>
      </c>
      <c r="AD43" s="549">
        <v>11</v>
      </c>
      <c r="AE43" s="535">
        <v>12</v>
      </c>
      <c r="AF43" s="550"/>
    </row>
    <row r="44" spans="1:32" s="523" customFormat="1" ht="10.15" customHeight="1">
      <c r="A44" s="1016" t="s">
        <v>1019</v>
      </c>
      <c r="B44" s="1016"/>
      <c r="C44" s="541"/>
      <c r="D44" s="542">
        <v>1014.4</v>
      </c>
      <c r="E44" s="542">
        <v>17.100000000000001</v>
      </c>
      <c r="F44" s="542" t="s">
        <v>980</v>
      </c>
      <c r="G44" s="542">
        <v>38.4</v>
      </c>
      <c r="H44" s="542">
        <v>-1.3</v>
      </c>
      <c r="I44" s="542">
        <v>1041.5</v>
      </c>
      <c r="J44" s="542">
        <v>99.5</v>
      </c>
      <c r="K44" s="542">
        <v>25</v>
      </c>
      <c r="L44" s="542">
        <v>2.6</v>
      </c>
      <c r="M44" s="542">
        <v>11.5</v>
      </c>
      <c r="N44" s="543" t="s">
        <v>1020</v>
      </c>
      <c r="O44" s="544">
        <v>2016.6</v>
      </c>
      <c r="P44" s="545"/>
      <c r="R44" s="547">
        <v>61</v>
      </c>
      <c r="S44" s="542">
        <v>6.5</v>
      </c>
      <c r="T44" s="547">
        <v>24</v>
      </c>
      <c r="U44" s="547">
        <v>115</v>
      </c>
      <c r="V44" s="547">
        <v>96</v>
      </c>
      <c r="W44" s="547">
        <v>16</v>
      </c>
      <c r="X44" s="547" t="s">
        <v>990</v>
      </c>
      <c r="Y44" s="547">
        <v>8</v>
      </c>
      <c r="Z44" s="547">
        <v>6</v>
      </c>
      <c r="AA44" s="547">
        <v>3</v>
      </c>
      <c r="AB44" s="554">
        <v>16.100000000000001</v>
      </c>
      <c r="AC44" s="547">
        <v>1005</v>
      </c>
      <c r="AD44" s="549">
        <v>10</v>
      </c>
      <c r="AE44" s="535">
        <v>13</v>
      </c>
      <c r="AF44" s="550"/>
    </row>
    <row r="45" spans="1:32" s="523" customFormat="1" ht="10.15" customHeight="1">
      <c r="A45" s="1016" t="s">
        <v>1021</v>
      </c>
      <c r="B45" s="1016"/>
      <c r="C45" s="541"/>
      <c r="D45" s="542">
        <v>1014.6</v>
      </c>
      <c r="E45" s="542">
        <v>17.3</v>
      </c>
      <c r="F45" s="542" t="s">
        <v>980</v>
      </c>
      <c r="G45" s="542">
        <v>37.4</v>
      </c>
      <c r="H45" s="542">
        <v>-1</v>
      </c>
      <c r="I45" s="542">
        <v>954</v>
      </c>
      <c r="J45" s="542">
        <v>43.5</v>
      </c>
      <c r="K45" s="542">
        <v>28.5</v>
      </c>
      <c r="L45" s="542">
        <v>2.7</v>
      </c>
      <c r="M45" s="542">
        <v>11.5</v>
      </c>
      <c r="N45" s="543" t="s">
        <v>1022</v>
      </c>
      <c r="O45" s="544">
        <v>2154.3000000000002</v>
      </c>
      <c r="P45" s="545"/>
      <c r="R45" s="547">
        <v>63</v>
      </c>
      <c r="S45" s="542">
        <v>6.8</v>
      </c>
      <c r="T45" s="547">
        <v>18</v>
      </c>
      <c r="U45" s="547">
        <v>134</v>
      </c>
      <c r="V45" s="547">
        <v>109</v>
      </c>
      <c r="W45" s="547">
        <v>12</v>
      </c>
      <c r="X45" s="547">
        <v>2</v>
      </c>
      <c r="Y45" s="547">
        <v>15</v>
      </c>
      <c r="Z45" s="547">
        <v>4</v>
      </c>
      <c r="AA45" s="547" t="s">
        <v>990</v>
      </c>
      <c r="AB45" s="554">
        <v>16.399999999999999</v>
      </c>
      <c r="AC45" s="547">
        <v>891</v>
      </c>
      <c r="AD45" s="549">
        <v>2</v>
      </c>
      <c r="AE45" s="535">
        <v>14</v>
      </c>
      <c r="AF45" s="550"/>
    </row>
    <row r="46" spans="1:32" s="523" customFormat="1" ht="10.15" customHeight="1">
      <c r="A46" s="1016" t="s">
        <v>1023</v>
      </c>
      <c r="B46" s="1016"/>
      <c r="C46" s="541"/>
      <c r="D46" s="542">
        <v>1015</v>
      </c>
      <c r="E46" s="542">
        <v>16.899999999999999</v>
      </c>
      <c r="F46" s="542" t="s">
        <v>980</v>
      </c>
      <c r="G46" s="542">
        <v>35.5</v>
      </c>
      <c r="H46" s="542">
        <v>-2.7</v>
      </c>
      <c r="I46" s="542">
        <v>1528.5</v>
      </c>
      <c r="J46" s="542">
        <v>88</v>
      </c>
      <c r="K46" s="542">
        <v>31.5</v>
      </c>
      <c r="L46" s="542">
        <v>2.5</v>
      </c>
      <c r="M46" s="542">
        <v>11.7</v>
      </c>
      <c r="N46" s="543" t="s">
        <v>1024</v>
      </c>
      <c r="O46" s="544">
        <v>2075.3000000000002</v>
      </c>
      <c r="P46" s="545"/>
      <c r="R46" s="547">
        <v>66</v>
      </c>
      <c r="S46" s="542">
        <v>7.1</v>
      </c>
      <c r="T46" s="547">
        <v>16</v>
      </c>
      <c r="U46" s="547">
        <v>156</v>
      </c>
      <c r="V46" s="547">
        <v>127</v>
      </c>
      <c r="W46" s="547">
        <v>16</v>
      </c>
      <c r="X46" s="547">
        <v>3</v>
      </c>
      <c r="Y46" s="547">
        <v>15</v>
      </c>
      <c r="Z46" s="547">
        <v>4</v>
      </c>
      <c r="AA46" s="547">
        <v>2</v>
      </c>
      <c r="AB46" s="554">
        <v>15.8</v>
      </c>
      <c r="AC46" s="547">
        <v>1451</v>
      </c>
      <c r="AD46" s="549">
        <v>3</v>
      </c>
      <c r="AE46" s="535">
        <v>15</v>
      </c>
      <c r="AF46" s="550"/>
    </row>
    <row r="47" spans="1:32" s="523" customFormat="1" ht="10.15" customHeight="1">
      <c r="A47" s="1016" t="s">
        <v>1025</v>
      </c>
      <c r="B47" s="1016"/>
      <c r="C47" s="541"/>
      <c r="D47" s="542">
        <v>1015.3</v>
      </c>
      <c r="E47" s="542">
        <v>17.899999999999999</v>
      </c>
      <c r="F47" s="542">
        <v>16.5</v>
      </c>
      <c r="G47" s="542">
        <v>36.4</v>
      </c>
      <c r="H47" s="542">
        <v>-2.2000000000000002</v>
      </c>
      <c r="I47" s="542">
        <v>1594.5</v>
      </c>
      <c r="J47" s="542">
        <v>155</v>
      </c>
      <c r="K47" s="542">
        <v>40</v>
      </c>
      <c r="L47" s="542">
        <v>2.6</v>
      </c>
      <c r="M47" s="542" t="s">
        <v>1026</v>
      </c>
      <c r="N47" s="543" t="s">
        <v>1027</v>
      </c>
      <c r="O47" s="544">
        <v>1822.6</v>
      </c>
      <c r="P47" s="545"/>
      <c r="R47" s="547">
        <v>63</v>
      </c>
      <c r="S47" s="542">
        <v>6.5</v>
      </c>
      <c r="T47" s="547">
        <v>27</v>
      </c>
      <c r="U47" s="547">
        <v>122</v>
      </c>
      <c r="V47" s="547">
        <v>102</v>
      </c>
      <c r="W47" s="547">
        <v>15</v>
      </c>
      <c r="X47" s="547" t="s">
        <v>990</v>
      </c>
      <c r="Y47" s="547">
        <v>18</v>
      </c>
      <c r="Z47" s="547">
        <v>14</v>
      </c>
      <c r="AA47" s="547">
        <v>7</v>
      </c>
      <c r="AB47" s="554">
        <v>17</v>
      </c>
      <c r="AC47" s="547">
        <v>1407</v>
      </c>
      <c r="AD47" s="549">
        <v>12</v>
      </c>
      <c r="AE47" s="535">
        <v>16</v>
      </c>
      <c r="AF47" s="550"/>
    </row>
    <row r="48" spans="1:32" s="523" customFormat="1" ht="10.15" customHeight="1">
      <c r="A48" s="1016" t="s">
        <v>1028</v>
      </c>
      <c r="B48" s="1016"/>
      <c r="C48" s="541"/>
      <c r="D48" s="542">
        <v>1014.4</v>
      </c>
      <c r="E48" s="542">
        <v>17</v>
      </c>
      <c r="F48" s="542">
        <v>16.5</v>
      </c>
      <c r="G48" s="542">
        <v>37</v>
      </c>
      <c r="H48" s="542">
        <v>-1.2</v>
      </c>
      <c r="I48" s="542">
        <v>909</v>
      </c>
      <c r="J48" s="542">
        <v>47.5</v>
      </c>
      <c r="K48" s="542">
        <v>36</v>
      </c>
      <c r="L48" s="542">
        <v>2.6</v>
      </c>
      <c r="M48" s="542">
        <v>11.1</v>
      </c>
      <c r="N48" s="543" t="s">
        <v>1027</v>
      </c>
      <c r="O48" s="544">
        <v>2243.8000000000002</v>
      </c>
      <c r="P48" s="545"/>
      <c r="R48" s="547">
        <v>62</v>
      </c>
      <c r="S48" s="542">
        <v>6.9</v>
      </c>
      <c r="T48" s="547">
        <v>14</v>
      </c>
      <c r="U48" s="547">
        <v>126</v>
      </c>
      <c r="V48" s="547">
        <v>105</v>
      </c>
      <c r="W48" s="547">
        <v>18</v>
      </c>
      <c r="X48" s="553">
        <v>1</v>
      </c>
      <c r="Y48" s="547">
        <v>18</v>
      </c>
      <c r="Z48" s="547">
        <v>5</v>
      </c>
      <c r="AA48" s="555">
        <v>3</v>
      </c>
      <c r="AB48" s="554">
        <v>16.3</v>
      </c>
      <c r="AC48" s="555">
        <v>882</v>
      </c>
      <c r="AD48" s="549">
        <v>4</v>
      </c>
      <c r="AE48" s="535">
        <v>17</v>
      </c>
      <c r="AF48" s="550"/>
    </row>
    <row r="49" spans="1:32" s="523" customFormat="1" ht="10.15" customHeight="1">
      <c r="A49" s="1016" t="s">
        <v>1029</v>
      </c>
      <c r="B49" s="1016"/>
      <c r="C49" s="541"/>
      <c r="D49" s="556">
        <v>1014.9</v>
      </c>
      <c r="E49" s="556">
        <v>17</v>
      </c>
      <c r="F49" s="542">
        <v>16.5</v>
      </c>
      <c r="G49" s="556">
        <v>37.9</v>
      </c>
      <c r="H49" s="556">
        <v>-1.9</v>
      </c>
      <c r="I49" s="556">
        <v>1399.5</v>
      </c>
      <c r="J49" s="556">
        <v>75.5</v>
      </c>
      <c r="K49" s="556">
        <v>19.5</v>
      </c>
      <c r="L49" s="556">
        <v>2.4</v>
      </c>
      <c r="M49" s="556">
        <v>11.5</v>
      </c>
      <c r="N49" s="557" t="s">
        <v>1030</v>
      </c>
      <c r="O49" s="558">
        <v>2098.3000000000002</v>
      </c>
      <c r="P49" s="559"/>
      <c r="Q49" s="550"/>
      <c r="R49" s="555">
        <v>64</v>
      </c>
      <c r="S49" s="556">
        <v>7</v>
      </c>
      <c r="T49" s="555">
        <v>20</v>
      </c>
      <c r="U49" s="555">
        <v>151</v>
      </c>
      <c r="V49" s="555">
        <v>121</v>
      </c>
      <c r="W49" s="555">
        <v>19</v>
      </c>
      <c r="X49" s="560">
        <v>1</v>
      </c>
      <c r="Y49" s="555">
        <v>19</v>
      </c>
      <c r="Z49" s="555">
        <v>9</v>
      </c>
      <c r="AA49" s="547">
        <v>1</v>
      </c>
      <c r="AB49" s="554">
        <v>16.399999999999999</v>
      </c>
      <c r="AC49" s="555">
        <v>1339</v>
      </c>
      <c r="AD49" s="549">
        <v>3</v>
      </c>
      <c r="AE49" s="535">
        <v>18</v>
      </c>
      <c r="AF49" s="550"/>
    </row>
    <row r="50" spans="1:32" s="523" customFormat="1" ht="10.15" customHeight="1">
      <c r="A50" s="1016" t="s">
        <v>1031</v>
      </c>
      <c r="B50" s="1016"/>
      <c r="C50" s="541"/>
      <c r="D50" s="556">
        <v>1014.8</v>
      </c>
      <c r="E50" s="556">
        <v>17.600000000000001</v>
      </c>
      <c r="F50" s="542">
        <v>16.5</v>
      </c>
      <c r="G50" s="556">
        <v>38.299999999999997</v>
      </c>
      <c r="H50" s="556">
        <v>0.4</v>
      </c>
      <c r="I50" s="556">
        <v>962.5</v>
      </c>
      <c r="J50" s="556">
        <v>57</v>
      </c>
      <c r="K50" s="556">
        <v>28</v>
      </c>
      <c r="L50" s="556">
        <v>2.4</v>
      </c>
      <c r="M50" s="556">
        <v>10.9</v>
      </c>
      <c r="N50" s="557" t="s">
        <v>1020</v>
      </c>
      <c r="O50" s="558">
        <v>1859.9</v>
      </c>
      <c r="P50" s="559"/>
      <c r="Q50" s="550"/>
      <c r="R50" s="555">
        <v>61</v>
      </c>
      <c r="S50" s="556">
        <v>6.6</v>
      </c>
      <c r="T50" s="555">
        <v>22</v>
      </c>
      <c r="U50" s="555">
        <v>121</v>
      </c>
      <c r="V50" s="555">
        <v>109</v>
      </c>
      <c r="W50" s="555">
        <v>5</v>
      </c>
      <c r="X50" s="555">
        <v>1</v>
      </c>
      <c r="Y50" s="555">
        <v>19</v>
      </c>
      <c r="Z50" s="555">
        <v>2</v>
      </c>
      <c r="AA50" s="561">
        <v>5</v>
      </c>
      <c r="AB50" s="554">
        <v>16.899999999999999</v>
      </c>
      <c r="AC50" s="555">
        <v>1053</v>
      </c>
      <c r="AD50" s="549">
        <v>7</v>
      </c>
      <c r="AE50" s="535">
        <v>19</v>
      </c>
      <c r="AF50" s="550"/>
    </row>
    <row r="51" spans="1:32" s="523" customFormat="1" ht="10.15" customHeight="1">
      <c r="A51" s="1016" t="s">
        <v>1032</v>
      </c>
      <c r="B51" s="1016"/>
      <c r="C51" s="541"/>
      <c r="D51" s="556">
        <v>1015</v>
      </c>
      <c r="E51" s="556">
        <v>17</v>
      </c>
      <c r="F51" s="542">
        <v>16.5</v>
      </c>
      <c r="G51" s="556">
        <v>36.4</v>
      </c>
      <c r="H51" s="556">
        <v>-0.7</v>
      </c>
      <c r="I51" s="556">
        <v>1262.5</v>
      </c>
      <c r="J51" s="556">
        <v>57</v>
      </c>
      <c r="K51" s="556">
        <v>46</v>
      </c>
      <c r="L51" s="556">
        <v>2.2999999999999998</v>
      </c>
      <c r="M51" s="556">
        <v>10.1</v>
      </c>
      <c r="N51" s="557" t="s">
        <v>1033</v>
      </c>
      <c r="O51" s="558">
        <v>2124.5</v>
      </c>
      <c r="P51" s="559"/>
      <c r="Q51" s="550"/>
      <c r="R51" s="555">
        <v>63</v>
      </c>
      <c r="S51" s="556">
        <v>6.9</v>
      </c>
      <c r="T51" s="555">
        <v>19</v>
      </c>
      <c r="U51" s="555">
        <v>132</v>
      </c>
      <c r="V51" s="555">
        <v>121</v>
      </c>
      <c r="W51" s="555">
        <v>31</v>
      </c>
      <c r="X51" s="555" t="s">
        <v>990</v>
      </c>
      <c r="Y51" s="555">
        <v>25</v>
      </c>
      <c r="Z51" s="555">
        <v>2</v>
      </c>
      <c r="AA51" s="555">
        <v>2</v>
      </c>
      <c r="AB51" s="554">
        <v>16.600000000000001</v>
      </c>
      <c r="AC51" s="555">
        <v>1193.5</v>
      </c>
      <c r="AD51" s="549">
        <v>1</v>
      </c>
      <c r="AE51" s="535">
        <v>20</v>
      </c>
      <c r="AF51" s="550"/>
    </row>
    <row r="52" spans="1:32" s="523" customFormat="1" ht="10.15" customHeight="1">
      <c r="A52" s="1016" t="s">
        <v>1034</v>
      </c>
      <c r="B52" s="1016"/>
      <c r="C52" s="541"/>
      <c r="D52" s="554">
        <v>1014.3</v>
      </c>
      <c r="E52" s="556">
        <v>17.100000000000001</v>
      </c>
      <c r="F52" s="542">
        <v>16.5</v>
      </c>
      <c r="G52" s="556">
        <v>36.299999999999997</v>
      </c>
      <c r="H52" s="556">
        <v>0</v>
      </c>
      <c r="I52" s="556">
        <v>1165</v>
      </c>
      <c r="J52" s="556">
        <v>48.5</v>
      </c>
      <c r="K52" s="556">
        <v>18</v>
      </c>
      <c r="L52" s="556">
        <v>2.2999999999999998</v>
      </c>
      <c r="M52" s="556">
        <v>11.5</v>
      </c>
      <c r="N52" s="557" t="s">
        <v>1020</v>
      </c>
      <c r="O52" s="558">
        <v>2030</v>
      </c>
      <c r="P52" s="559"/>
      <c r="Q52" s="550"/>
      <c r="R52" s="555">
        <v>63</v>
      </c>
      <c r="S52" s="556">
        <v>6.9</v>
      </c>
      <c r="T52" s="555">
        <v>18</v>
      </c>
      <c r="U52" s="555">
        <v>140</v>
      </c>
      <c r="V52" s="555">
        <v>116</v>
      </c>
      <c r="W52" s="555">
        <v>14</v>
      </c>
      <c r="X52" s="560" t="s">
        <v>990</v>
      </c>
      <c r="Y52" s="555">
        <v>16</v>
      </c>
      <c r="Z52" s="555">
        <v>3</v>
      </c>
      <c r="AA52" s="555">
        <v>4</v>
      </c>
      <c r="AB52" s="554">
        <v>16.899999999999999</v>
      </c>
      <c r="AC52" s="555">
        <v>1268</v>
      </c>
      <c r="AD52" s="549">
        <v>3</v>
      </c>
      <c r="AE52" s="535">
        <v>21</v>
      </c>
      <c r="AF52" s="550"/>
    </row>
    <row r="53" spans="1:32" s="523" customFormat="1" ht="10.15" customHeight="1">
      <c r="A53" s="1016" t="s">
        <v>1035</v>
      </c>
      <c r="B53" s="1016"/>
      <c r="C53" s="559"/>
      <c r="D53" s="554">
        <v>1015.2</v>
      </c>
      <c r="E53" s="556">
        <v>17.3</v>
      </c>
      <c r="F53" s="556">
        <v>16.899999999999999</v>
      </c>
      <c r="G53" s="556">
        <v>37.4</v>
      </c>
      <c r="H53" s="556">
        <v>-1.3</v>
      </c>
      <c r="I53" s="556">
        <v>1568</v>
      </c>
      <c r="J53" s="556">
        <v>69</v>
      </c>
      <c r="K53" s="556">
        <v>33</v>
      </c>
      <c r="L53" s="556">
        <v>2.5</v>
      </c>
      <c r="M53" s="556">
        <v>11.7</v>
      </c>
      <c r="N53" s="557" t="s">
        <v>1020</v>
      </c>
      <c r="O53" s="558">
        <v>2000.6</v>
      </c>
      <c r="P53" s="559"/>
      <c r="Q53" s="550"/>
      <c r="R53" s="555">
        <v>62</v>
      </c>
      <c r="S53" s="556">
        <v>6.9</v>
      </c>
      <c r="T53" s="555">
        <v>16</v>
      </c>
      <c r="U53" s="555">
        <v>139</v>
      </c>
      <c r="V53" s="555">
        <v>108</v>
      </c>
      <c r="W53" s="555">
        <v>14</v>
      </c>
      <c r="X53" s="555">
        <v>3</v>
      </c>
      <c r="Y53" s="555">
        <v>14</v>
      </c>
      <c r="Z53" s="555">
        <v>5</v>
      </c>
      <c r="AA53" s="555">
        <v>1</v>
      </c>
      <c r="AB53" s="554">
        <v>17.100000000000001</v>
      </c>
      <c r="AC53" s="555">
        <v>1421.5</v>
      </c>
      <c r="AD53" s="549">
        <v>2</v>
      </c>
      <c r="AE53" s="535">
        <v>22</v>
      </c>
      <c r="AF53" s="550"/>
    </row>
    <row r="54" spans="1:32" s="523" customFormat="1" ht="10.15" customHeight="1">
      <c r="A54" s="1016" t="s">
        <v>1036</v>
      </c>
      <c r="B54" s="1016"/>
      <c r="C54" s="559"/>
      <c r="D54" s="554">
        <v>1015.1</v>
      </c>
      <c r="E54" s="556">
        <v>16.899999999999999</v>
      </c>
      <c r="F54" s="556">
        <v>16.899999999999999</v>
      </c>
      <c r="G54" s="556">
        <v>36.200000000000003</v>
      </c>
      <c r="H54" s="556">
        <v>-2.7</v>
      </c>
      <c r="I54" s="556">
        <v>1614</v>
      </c>
      <c r="J54" s="556">
        <v>103</v>
      </c>
      <c r="K54" s="556">
        <v>77.5</v>
      </c>
      <c r="L54" s="556">
        <v>2.5</v>
      </c>
      <c r="M54" s="556">
        <v>10.9</v>
      </c>
      <c r="N54" s="557" t="s">
        <v>1020</v>
      </c>
      <c r="O54" s="558">
        <v>2031.9</v>
      </c>
      <c r="P54" s="559"/>
      <c r="Q54" s="550"/>
      <c r="R54" s="555">
        <v>63</v>
      </c>
      <c r="S54" s="556">
        <v>6.9</v>
      </c>
      <c r="T54" s="555">
        <v>23</v>
      </c>
      <c r="U54" s="555">
        <v>151</v>
      </c>
      <c r="V54" s="555">
        <v>104</v>
      </c>
      <c r="W54" s="555">
        <v>18</v>
      </c>
      <c r="X54" s="555" t="s">
        <v>990</v>
      </c>
      <c r="Y54" s="555">
        <v>12</v>
      </c>
      <c r="Z54" s="555">
        <v>2</v>
      </c>
      <c r="AA54" s="555">
        <v>12</v>
      </c>
      <c r="AB54" s="554">
        <v>16.600000000000001</v>
      </c>
      <c r="AC54" s="555">
        <v>1433.5</v>
      </c>
      <c r="AD54" s="549">
        <v>17</v>
      </c>
      <c r="AE54" s="535">
        <v>23</v>
      </c>
      <c r="AF54" s="550"/>
    </row>
    <row r="55" spans="1:32" s="523" customFormat="1" ht="10.15" customHeight="1">
      <c r="A55" s="1016" t="s">
        <v>1037</v>
      </c>
      <c r="B55" s="1016"/>
      <c r="C55" s="559"/>
      <c r="D55" s="554">
        <v>1014.7</v>
      </c>
      <c r="E55" s="556">
        <v>16.600000000000001</v>
      </c>
      <c r="F55" s="556">
        <v>16.899999999999999</v>
      </c>
      <c r="G55" s="556">
        <v>36.700000000000003</v>
      </c>
      <c r="H55" s="556">
        <v>-2.9</v>
      </c>
      <c r="I55" s="556">
        <v>1519.5</v>
      </c>
      <c r="J55" s="556">
        <v>97.5</v>
      </c>
      <c r="K55" s="556">
        <v>58</v>
      </c>
      <c r="L55" s="556">
        <v>2.5</v>
      </c>
      <c r="M55" s="556">
        <v>14.9</v>
      </c>
      <c r="N55" s="557" t="s">
        <v>1033</v>
      </c>
      <c r="O55" s="558">
        <v>2162.6</v>
      </c>
      <c r="P55" s="550"/>
      <c r="Q55" s="550"/>
      <c r="R55" s="555">
        <v>63</v>
      </c>
      <c r="S55" s="556">
        <v>7</v>
      </c>
      <c r="T55" s="555">
        <v>13</v>
      </c>
      <c r="U55" s="555">
        <v>138</v>
      </c>
      <c r="V55" s="555">
        <v>112</v>
      </c>
      <c r="W55" s="555">
        <v>13</v>
      </c>
      <c r="X55" s="555">
        <v>2</v>
      </c>
      <c r="Y55" s="555">
        <v>38</v>
      </c>
      <c r="Z55" s="555">
        <v>4</v>
      </c>
      <c r="AA55" s="555">
        <v>2</v>
      </c>
      <c r="AB55" s="554">
        <v>16.399999999999999</v>
      </c>
      <c r="AC55" s="555">
        <v>1348.5</v>
      </c>
      <c r="AD55" s="549">
        <v>3</v>
      </c>
      <c r="AE55" s="535">
        <v>24</v>
      </c>
      <c r="AF55" s="550"/>
    </row>
    <row r="56" spans="1:32" s="523" customFormat="1" ht="10.15" customHeight="1">
      <c r="A56" s="1016" t="s">
        <v>1038</v>
      </c>
      <c r="B56" s="1016"/>
      <c r="D56" s="554">
        <v>1014.8</v>
      </c>
      <c r="E56" s="556">
        <v>17.100000000000001</v>
      </c>
      <c r="F56" s="556">
        <v>16.899999999999999</v>
      </c>
      <c r="G56" s="556">
        <v>38.4</v>
      </c>
      <c r="H56" s="556">
        <v>-1.1000000000000001</v>
      </c>
      <c r="I56" s="556">
        <v>1418</v>
      </c>
      <c r="J56" s="556">
        <v>102.5</v>
      </c>
      <c r="K56" s="556">
        <v>49</v>
      </c>
      <c r="L56" s="556">
        <v>2.5</v>
      </c>
      <c r="M56" s="556">
        <v>11.1</v>
      </c>
      <c r="N56" s="557" t="s">
        <v>1020</v>
      </c>
      <c r="O56" s="558">
        <v>2299.5</v>
      </c>
      <c r="P56" s="550"/>
      <c r="Q56" s="550"/>
      <c r="R56" s="555">
        <v>61</v>
      </c>
      <c r="S56" s="556">
        <v>6.5</v>
      </c>
      <c r="T56" s="555">
        <v>24</v>
      </c>
      <c r="U56" s="555">
        <v>131</v>
      </c>
      <c r="V56" s="555">
        <v>99</v>
      </c>
      <c r="W56" s="555">
        <v>20</v>
      </c>
      <c r="X56" s="560" t="s">
        <v>990</v>
      </c>
      <c r="Y56" s="555">
        <v>17</v>
      </c>
      <c r="Z56" s="555">
        <v>3</v>
      </c>
      <c r="AA56" s="549">
        <v>3</v>
      </c>
      <c r="AB56" s="556">
        <v>16.8</v>
      </c>
      <c r="AC56" s="555">
        <v>1194.5</v>
      </c>
      <c r="AD56" s="549">
        <v>5</v>
      </c>
      <c r="AE56" s="535">
        <v>25</v>
      </c>
      <c r="AF56" s="550"/>
    </row>
    <row r="57" spans="1:32" s="523" customFormat="1" ht="10.15" customHeight="1">
      <c r="A57" s="1016" t="s">
        <v>1039</v>
      </c>
      <c r="B57" s="1016"/>
      <c r="D57" s="554">
        <v>1015.3</v>
      </c>
      <c r="E57" s="556">
        <v>16.7</v>
      </c>
      <c r="F57" s="556">
        <v>16.899999999999999</v>
      </c>
      <c r="G57" s="556">
        <v>37.1</v>
      </c>
      <c r="H57" s="556">
        <v>0.5</v>
      </c>
      <c r="I57" s="556">
        <v>1278.5</v>
      </c>
      <c r="J57" s="556">
        <v>125.5</v>
      </c>
      <c r="K57" s="556">
        <v>29</v>
      </c>
      <c r="L57" s="556">
        <v>2.5</v>
      </c>
      <c r="M57" s="556">
        <v>10.9</v>
      </c>
      <c r="N57" s="557" t="s">
        <v>1030</v>
      </c>
      <c r="O57" s="558">
        <v>2161.3000000000002</v>
      </c>
      <c r="P57" s="550"/>
      <c r="Q57" s="550"/>
      <c r="R57" s="555">
        <v>64.3</v>
      </c>
      <c r="S57" s="556">
        <v>6.8</v>
      </c>
      <c r="T57" s="555">
        <v>18</v>
      </c>
      <c r="U57" s="555">
        <v>135</v>
      </c>
      <c r="V57" s="555">
        <v>108</v>
      </c>
      <c r="W57" s="555">
        <v>18</v>
      </c>
      <c r="X57" s="555">
        <v>1</v>
      </c>
      <c r="Y57" s="555">
        <v>10</v>
      </c>
      <c r="Z57" s="555">
        <v>1</v>
      </c>
      <c r="AA57" s="549">
        <v>6</v>
      </c>
      <c r="AB57" s="556">
        <v>16.399999999999999</v>
      </c>
      <c r="AC57" s="555">
        <v>1216.5</v>
      </c>
      <c r="AD57" s="549">
        <v>4</v>
      </c>
      <c r="AE57" s="535">
        <v>26</v>
      </c>
      <c r="AF57" s="550"/>
    </row>
    <row r="58" spans="1:32" s="523" customFormat="1" ht="10.15" customHeight="1">
      <c r="A58" s="1016" t="s">
        <v>1040</v>
      </c>
      <c r="B58" s="1016"/>
      <c r="D58" s="554">
        <v>1015.2333333333335</v>
      </c>
      <c r="E58" s="556">
        <v>17.216666666666665</v>
      </c>
      <c r="F58" s="556">
        <v>16.899999999999999</v>
      </c>
      <c r="G58" s="556">
        <v>38</v>
      </c>
      <c r="H58" s="556">
        <v>0</v>
      </c>
      <c r="I58" s="556">
        <v>1648.5</v>
      </c>
      <c r="J58" s="556">
        <v>155.5</v>
      </c>
      <c r="K58" s="556">
        <v>25.5</v>
      </c>
      <c r="L58" s="556">
        <v>2.4166666666666665</v>
      </c>
      <c r="M58" s="556">
        <v>10.1</v>
      </c>
      <c r="N58" s="557" t="s">
        <v>986</v>
      </c>
      <c r="O58" s="558">
        <v>2006.2</v>
      </c>
      <c r="P58" s="550"/>
      <c r="Q58" s="550"/>
      <c r="R58" s="555">
        <v>66.166666666666671</v>
      </c>
      <c r="S58" s="556">
        <v>6.9333333333333345</v>
      </c>
      <c r="T58" s="555">
        <v>21</v>
      </c>
      <c r="U58" s="555">
        <v>146</v>
      </c>
      <c r="V58" s="555">
        <v>129</v>
      </c>
      <c r="W58" s="555">
        <v>15</v>
      </c>
      <c r="X58" s="560">
        <v>1</v>
      </c>
      <c r="Y58" s="555">
        <v>15</v>
      </c>
      <c r="Z58" s="555">
        <v>1</v>
      </c>
      <c r="AA58" s="562">
        <v>3</v>
      </c>
      <c r="AB58" s="554">
        <v>16.824999999999999</v>
      </c>
      <c r="AC58" s="555">
        <v>1493.5</v>
      </c>
      <c r="AD58" s="549">
        <v>6</v>
      </c>
      <c r="AE58" s="535">
        <v>27</v>
      </c>
      <c r="AF58" s="550"/>
    </row>
    <row r="59" spans="1:32" s="523" customFormat="1" ht="10.15" customHeight="1">
      <c r="A59" s="1016" t="s">
        <v>1041</v>
      </c>
      <c r="B59" s="1016"/>
      <c r="D59" s="554">
        <v>1015.4333329999999</v>
      </c>
      <c r="E59" s="556">
        <v>17.708333329999999</v>
      </c>
      <c r="F59" s="556">
        <v>16.899999999999999</v>
      </c>
      <c r="G59" s="556">
        <v>38.1</v>
      </c>
      <c r="H59" s="556">
        <v>-3.5</v>
      </c>
      <c r="I59" s="556">
        <v>1453.5</v>
      </c>
      <c r="J59" s="556">
        <v>145.5</v>
      </c>
      <c r="K59" s="556">
        <v>40.5</v>
      </c>
      <c r="L59" s="556">
        <v>2.3833333329999999</v>
      </c>
      <c r="M59" s="556">
        <v>10.199999999999999</v>
      </c>
      <c r="N59" s="557" t="s">
        <v>1008</v>
      </c>
      <c r="O59" s="558">
        <v>2127</v>
      </c>
      <c r="P59" s="550"/>
      <c r="Q59" s="550"/>
      <c r="R59" s="555">
        <v>65.416666669999998</v>
      </c>
      <c r="S59" s="556">
        <v>7.0416666670000003</v>
      </c>
      <c r="T59" s="555">
        <v>15</v>
      </c>
      <c r="U59" s="555">
        <v>141</v>
      </c>
      <c r="V59" s="555">
        <v>114</v>
      </c>
      <c r="W59" s="555">
        <v>10</v>
      </c>
      <c r="X59" s="560">
        <v>0</v>
      </c>
      <c r="Y59" s="555">
        <v>17</v>
      </c>
      <c r="Z59" s="555">
        <v>1</v>
      </c>
      <c r="AA59" s="562">
        <v>6</v>
      </c>
      <c r="AB59" s="554">
        <v>17.399999999999999</v>
      </c>
      <c r="AC59" s="555">
        <v>1311</v>
      </c>
      <c r="AD59" s="549">
        <v>6</v>
      </c>
      <c r="AE59" s="535">
        <v>28</v>
      </c>
      <c r="AF59" s="550"/>
    </row>
    <row r="60" spans="1:32" s="523" customFormat="1" ht="10.15" customHeight="1">
      <c r="A60" s="1016" t="s">
        <v>1042</v>
      </c>
      <c r="B60" s="1016"/>
      <c r="D60" s="554">
        <v>1014.9249999999998</v>
      </c>
      <c r="E60" s="556">
        <v>16.8</v>
      </c>
      <c r="F60" s="556">
        <v>16.866666666666667</v>
      </c>
      <c r="G60" s="556">
        <v>37.4</v>
      </c>
      <c r="H60" s="556">
        <v>-0.8</v>
      </c>
      <c r="I60" s="556">
        <v>1275.5</v>
      </c>
      <c r="J60" s="556">
        <v>174</v>
      </c>
      <c r="K60" s="556">
        <v>24</v>
      </c>
      <c r="L60" s="556">
        <v>2.4</v>
      </c>
      <c r="M60" s="556">
        <v>12.4</v>
      </c>
      <c r="N60" s="557" t="s">
        <v>1043</v>
      </c>
      <c r="O60" s="558">
        <v>2184.6</v>
      </c>
      <c r="P60" s="550"/>
      <c r="Q60" s="550"/>
      <c r="R60" s="555">
        <v>64</v>
      </c>
      <c r="S60" s="556">
        <v>6.7833333333333323</v>
      </c>
      <c r="T60" s="555">
        <v>24</v>
      </c>
      <c r="U60" s="555">
        <v>142</v>
      </c>
      <c r="V60" s="555">
        <v>97</v>
      </c>
      <c r="W60" s="555">
        <v>17</v>
      </c>
      <c r="X60" s="560">
        <v>4</v>
      </c>
      <c r="Y60" s="555">
        <v>12</v>
      </c>
      <c r="Z60" s="555">
        <v>3</v>
      </c>
      <c r="AA60" s="562">
        <v>1</v>
      </c>
      <c r="AB60" s="554">
        <v>16.474999999999998</v>
      </c>
      <c r="AC60" s="555">
        <v>1210</v>
      </c>
      <c r="AD60" s="549">
        <v>3</v>
      </c>
      <c r="AE60" s="535">
        <v>29</v>
      </c>
      <c r="AF60" s="550"/>
    </row>
    <row r="61" spans="1:32" s="523" customFormat="1" ht="10.15" customHeight="1">
      <c r="A61" s="1016" t="s">
        <v>1044</v>
      </c>
      <c r="B61" s="1016"/>
      <c r="D61" s="554">
        <v>1015.5083333333333</v>
      </c>
      <c r="E61" s="556">
        <v>17.433333333333334</v>
      </c>
      <c r="F61" s="556">
        <v>16.866666666666667</v>
      </c>
      <c r="G61" s="556">
        <v>38</v>
      </c>
      <c r="H61" s="556">
        <v>-2.5</v>
      </c>
      <c r="I61" s="556">
        <v>1651.5</v>
      </c>
      <c r="J61" s="556">
        <v>124.5</v>
      </c>
      <c r="K61" s="556">
        <v>30</v>
      </c>
      <c r="L61" s="556">
        <v>2.4333333333333331</v>
      </c>
      <c r="M61" s="556">
        <v>27.3</v>
      </c>
      <c r="N61" s="563" t="s">
        <v>1010</v>
      </c>
      <c r="O61" s="558">
        <v>2265.6000000000004</v>
      </c>
      <c r="P61" s="550"/>
      <c r="Q61" s="550"/>
      <c r="R61" s="555">
        <v>65.416666666666671</v>
      </c>
      <c r="S61" s="556">
        <v>6.4583333333333348</v>
      </c>
      <c r="T61" s="555">
        <v>29</v>
      </c>
      <c r="U61" s="555">
        <v>124</v>
      </c>
      <c r="V61" s="555">
        <v>109</v>
      </c>
      <c r="W61" s="555">
        <v>13</v>
      </c>
      <c r="X61" s="555">
        <v>1</v>
      </c>
      <c r="Y61" s="555">
        <v>15</v>
      </c>
      <c r="Z61" s="555">
        <v>4</v>
      </c>
      <c r="AA61" s="555">
        <v>8</v>
      </c>
      <c r="AB61" s="554">
        <v>17.05</v>
      </c>
      <c r="AC61" s="555">
        <v>1265.5</v>
      </c>
      <c r="AD61" s="549">
        <v>6</v>
      </c>
      <c r="AE61" s="535">
        <v>30</v>
      </c>
      <c r="AF61" s="550"/>
    </row>
    <row r="62" spans="1:32" s="523" customFormat="1" ht="10.15" customHeight="1">
      <c r="A62" s="1016" t="s">
        <v>1045</v>
      </c>
      <c r="B62" s="1016"/>
      <c r="D62" s="554">
        <v>1015.1333333333332</v>
      </c>
      <c r="E62" s="556">
        <v>17.566666666666666</v>
      </c>
      <c r="F62" s="556">
        <v>16.866666666666667</v>
      </c>
      <c r="G62" s="556">
        <v>37.5</v>
      </c>
      <c r="H62" s="556">
        <v>0.7</v>
      </c>
      <c r="I62" s="556">
        <v>1219</v>
      </c>
      <c r="J62" s="556">
        <v>101.5</v>
      </c>
      <c r="K62" s="556">
        <v>31</v>
      </c>
      <c r="L62" s="556">
        <v>2.3583333333333334</v>
      </c>
      <c r="M62" s="556">
        <v>10.1</v>
      </c>
      <c r="N62" s="563" t="s">
        <v>1046</v>
      </c>
      <c r="O62" s="558">
        <v>2101.1999999999998</v>
      </c>
      <c r="P62" s="550"/>
      <c r="Q62" s="550"/>
      <c r="R62" s="555">
        <v>65.5</v>
      </c>
      <c r="S62" s="556">
        <v>6.8583333333333334</v>
      </c>
      <c r="T62" s="555">
        <v>19</v>
      </c>
      <c r="U62" s="555">
        <v>143</v>
      </c>
      <c r="V62" s="555">
        <v>106</v>
      </c>
      <c r="W62" s="555">
        <v>5</v>
      </c>
      <c r="X62" s="555">
        <v>3</v>
      </c>
      <c r="Y62" s="555">
        <v>22</v>
      </c>
      <c r="Z62" s="555">
        <v>1</v>
      </c>
      <c r="AA62" s="555">
        <v>0</v>
      </c>
      <c r="AB62" s="554">
        <v>17.191666666666666</v>
      </c>
      <c r="AC62" s="555">
        <v>1175.5</v>
      </c>
      <c r="AD62" s="549">
        <v>1</v>
      </c>
      <c r="AE62" s="535" t="s">
        <v>1005</v>
      </c>
      <c r="AF62" s="550"/>
    </row>
    <row r="63" spans="1:32" s="523" customFormat="1" ht="10.15" customHeight="1">
      <c r="A63" s="1016" t="s">
        <v>1047</v>
      </c>
      <c r="B63" s="1016"/>
      <c r="D63" s="554">
        <v>1014.7727272727275</v>
      </c>
      <c r="E63" s="556">
        <v>18.481818181818181</v>
      </c>
      <c r="F63" s="556">
        <v>17.125</v>
      </c>
      <c r="G63" s="556">
        <v>38.6</v>
      </c>
      <c r="H63" s="556">
        <v>-0.1</v>
      </c>
      <c r="I63" s="556">
        <v>1503</v>
      </c>
      <c r="J63" s="556">
        <v>64</v>
      </c>
      <c r="K63" s="556">
        <v>34</v>
      </c>
      <c r="L63" s="556">
        <v>2.3999999999999995</v>
      </c>
      <c r="M63" s="556">
        <v>10.199999999999999</v>
      </c>
      <c r="N63" s="563" t="s">
        <v>1010</v>
      </c>
      <c r="O63" s="558">
        <v>1962.6</v>
      </c>
      <c r="P63" s="550"/>
      <c r="Q63" s="550"/>
      <c r="R63" s="555">
        <v>65.545454545454547</v>
      </c>
      <c r="S63" s="556">
        <v>6.8</v>
      </c>
      <c r="T63" s="555">
        <v>20</v>
      </c>
      <c r="U63" s="555">
        <v>131</v>
      </c>
      <c r="V63" s="555">
        <v>109</v>
      </c>
      <c r="W63" s="555">
        <v>1</v>
      </c>
      <c r="X63" s="555">
        <v>2</v>
      </c>
      <c r="Y63" s="555">
        <v>15</v>
      </c>
      <c r="Z63" s="555">
        <v>1</v>
      </c>
      <c r="AA63" s="561">
        <v>0</v>
      </c>
      <c r="AB63" s="554">
        <v>18.081818181818182</v>
      </c>
      <c r="AC63" s="555">
        <v>1372.5</v>
      </c>
      <c r="AD63" s="549">
        <v>1</v>
      </c>
      <c r="AE63" s="535">
        <v>2</v>
      </c>
      <c r="AF63" s="550"/>
    </row>
    <row r="64" spans="1:32" s="564" customFormat="1" ht="10.15" customHeight="1">
      <c r="A64" s="1033" t="s">
        <v>1048</v>
      </c>
      <c r="B64" s="1033"/>
      <c r="D64" s="565">
        <f>AVERAGE(D66:D77)</f>
        <v>1015.6083333333335</v>
      </c>
      <c r="E64" s="566">
        <f>AVERAGE(E66:E77)</f>
        <v>17.541666666666668</v>
      </c>
      <c r="F64" s="566">
        <f>AVERAGE(F66:F77)</f>
        <v>17.125</v>
      </c>
      <c r="G64" s="567">
        <v>38.9</v>
      </c>
      <c r="H64" s="567">
        <v>-1.5</v>
      </c>
      <c r="I64" s="566">
        <f>SUM(I66:I77)</f>
        <v>2014.5</v>
      </c>
      <c r="J64" s="567">
        <v>105</v>
      </c>
      <c r="K64" s="567">
        <v>49.5</v>
      </c>
      <c r="L64" s="566">
        <f>AVERAGE(L66:L77)</f>
        <v>2.3499999999999996</v>
      </c>
      <c r="M64" s="567">
        <v>10.8</v>
      </c>
      <c r="N64" s="568" t="s">
        <v>1010</v>
      </c>
      <c r="O64" s="569">
        <f>SUM(O66:O77)</f>
        <v>2179.8000000000002</v>
      </c>
      <c r="P64" s="570"/>
      <c r="Q64" s="570"/>
      <c r="R64" s="571">
        <f>AVERAGE(R66:R77)</f>
        <v>65.5</v>
      </c>
      <c r="S64" s="566">
        <f>AVERAGE(S66:S77)</f>
        <v>6.6499999999999995</v>
      </c>
      <c r="T64" s="571">
        <f t="shared" ref="T64:AA64" si="0">SUM(T66:T77)</f>
        <v>22</v>
      </c>
      <c r="U64" s="571">
        <f t="shared" si="0"/>
        <v>136</v>
      </c>
      <c r="V64" s="571">
        <f t="shared" si="0"/>
        <v>112</v>
      </c>
      <c r="W64" s="571">
        <f t="shared" si="0"/>
        <v>9</v>
      </c>
      <c r="X64" s="571">
        <f t="shared" si="0"/>
        <v>0</v>
      </c>
      <c r="Y64" s="571">
        <f t="shared" si="0"/>
        <v>15</v>
      </c>
      <c r="Z64" s="571">
        <f t="shared" si="0"/>
        <v>2</v>
      </c>
      <c r="AA64" s="571">
        <f t="shared" si="0"/>
        <v>4</v>
      </c>
      <c r="AB64" s="565">
        <f>AVERAGE(AB66:AB77)</f>
        <v>17.116666666666667</v>
      </c>
      <c r="AC64" s="571">
        <f>SUM(AC66:AC77)</f>
        <v>1499.5</v>
      </c>
      <c r="AD64" s="572">
        <f>SUM(AD66:AD77)</f>
        <v>8</v>
      </c>
      <c r="AE64" s="573">
        <v>3</v>
      </c>
      <c r="AF64" s="570"/>
    </row>
    <row r="65" spans="1:33" s="523" customFormat="1" ht="1.5" customHeight="1">
      <c r="A65" s="1016"/>
      <c r="B65" s="1016"/>
      <c r="C65" s="559"/>
      <c r="D65" s="554"/>
      <c r="E65" s="556"/>
      <c r="F65" s="574"/>
      <c r="G65" s="556"/>
      <c r="H65" s="556"/>
      <c r="I65" s="556"/>
      <c r="J65" s="556"/>
      <c r="K65" s="556"/>
      <c r="L65" s="556"/>
      <c r="M65" s="556"/>
      <c r="N65" s="557"/>
      <c r="O65" s="558"/>
      <c r="P65" s="559"/>
      <c r="Q65" s="550"/>
      <c r="R65" s="555"/>
      <c r="S65" s="556"/>
      <c r="T65" s="555"/>
      <c r="U65" s="555"/>
      <c r="V65" s="555"/>
      <c r="W65" s="555"/>
      <c r="X65" s="555"/>
      <c r="Y65" s="555"/>
      <c r="Z65" s="555"/>
      <c r="AA65" s="549"/>
      <c r="AB65" s="554"/>
      <c r="AC65" s="556"/>
      <c r="AD65" s="549"/>
      <c r="AE65" s="535"/>
      <c r="AF65" s="550"/>
    </row>
    <row r="66" spans="1:33" s="586" customFormat="1" ht="9" customHeight="1">
      <c r="A66" s="1032" t="s">
        <v>1049</v>
      </c>
      <c r="B66" s="1032"/>
      <c r="C66" s="575"/>
      <c r="D66" s="576">
        <v>1020.8</v>
      </c>
      <c r="E66" s="567">
        <v>6.2</v>
      </c>
      <c r="F66" s="567">
        <v>6.2</v>
      </c>
      <c r="G66" s="567">
        <v>19</v>
      </c>
      <c r="H66" s="567">
        <v>-1.5</v>
      </c>
      <c r="I66" s="567">
        <v>64.5</v>
      </c>
      <c r="J66" s="567">
        <v>26.5</v>
      </c>
      <c r="K66" s="567">
        <v>6</v>
      </c>
      <c r="L66" s="567">
        <v>2.5</v>
      </c>
      <c r="M66" s="567">
        <v>7.8</v>
      </c>
      <c r="N66" s="568" t="s">
        <v>984</v>
      </c>
      <c r="O66" s="567">
        <v>176.3</v>
      </c>
      <c r="P66" s="577"/>
      <c r="Q66" s="578"/>
      <c r="R66" s="579">
        <v>62</v>
      </c>
      <c r="S66" s="580">
        <v>5.5</v>
      </c>
      <c r="T66" s="581">
        <v>3</v>
      </c>
      <c r="U66" s="581">
        <v>9</v>
      </c>
      <c r="V66" s="581">
        <v>8</v>
      </c>
      <c r="W66" s="581">
        <v>4</v>
      </c>
      <c r="X66" s="581">
        <v>0</v>
      </c>
      <c r="Y66" s="581">
        <v>0</v>
      </c>
      <c r="Z66" s="581">
        <v>0</v>
      </c>
      <c r="AA66" s="582">
        <v>0</v>
      </c>
      <c r="AB66" s="583">
        <v>6</v>
      </c>
      <c r="AC66" s="577">
        <v>52</v>
      </c>
      <c r="AD66" s="582">
        <v>0</v>
      </c>
      <c r="AE66" s="584">
        <v>1</v>
      </c>
      <c r="AF66" s="585"/>
    </row>
    <row r="67" spans="1:33" s="586" customFormat="1" ht="9" customHeight="1">
      <c r="A67" s="1032" t="s">
        <v>1050</v>
      </c>
      <c r="B67" s="1032"/>
      <c r="C67" s="575"/>
      <c r="D67" s="576">
        <v>1019</v>
      </c>
      <c r="E67" s="567">
        <v>8.6999999999999993</v>
      </c>
      <c r="F67" s="567">
        <v>6.6</v>
      </c>
      <c r="G67" s="567">
        <v>20.5</v>
      </c>
      <c r="H67" s="567">
        <v>-0.4</v>
      </c>
      <c r="I67" s="567">
        <v>45</v>
      </c>
      <c r="J67" s="567">
        <v>24</v>
      </c>
      <c r="K67" s="567">
        <v>8.5</v>
      </c>
      <c r="L67" s="567">
        <v>2.5</v>
      </c>
      <c r="M67" s="567">
        <v>8.1999999999999993</v>
      </c>
      <c r="N67" s="568" t="s">
        <v>984</v>
      </c>
      <c r="O67" s="567">
        <v>189.3</v>
      </c>
      <c r="P67" s="577"/>
      <c r="Q67" s="578"/>
      <c r="R67" s="579">
        <v>57</v>
      </c>
      <c r="S67" s="580">
        <v>5.0999999999999996</v>
      </c>
      <c r="T67" s="581">
        <v>2</v>
      </c>
      <c r="U67" s="581">
        <v>4</v>
      </c>
      <c r="V67" s="581">
        <v>5</v>
      </c>
      <c r="W67" s="581">
        <v>5</v>
      </c>
      <c r="X67" s="581">
        <v>0</v>
      </c>
      <c r="Y67" s="581">
        <v>0</v>
      </c>
      <c r="Z67" s="581">
        <v>0</v>
      </c>
      <c r="AA67" s="582">
        <v>1</v>
      </c>
      <c r="AB67" s="583">
        <v>8.3000000000000007</v>
      </c>
      <c r="AC67" s="577">
        <v>31.5</v>
      </c>
      <c r="AD67" s="582">
        <v>2</v>
      </c>
      <c r="AE67" s="584">
        <v>2</v>
      </c>
      <c r="AF67" s="585"/>
      <c r="AG67" s="587"/>
    </row>
    <row r="68" spans="1:33" s="586" customFormat="1" ht="9" customHeight="1">
      <c r="A68" s="1032" t="s">
        <v>1051</v>
      </c>
      <c r="B68" s="1032"/>
      <c r="C68" s="575"/>
      <c r="D68" s="576">
        <v>1018.9</v>
      </c>
      <c r="E68" s="567">
        <v>12.2</v>
      </c>
      <c r="F68" s="567">
        <v>9.9</v>
      </c>
      <c r="G68" s="567">
        <v>22.3</v>
      </c>
      <c r="H68" s="567">
        <v>3.9</v>
      </c>
      <c r="I68" s="567">
        <v>145.5</v>
      </c>
      <c r="J68" s="567">
        <v>48</v>
      </c>
      <c r="K68" s="567">
        <v>14</v>
      </c>
      <c r="L68" s="567">
        <v>2.5</v>
      </c>
      <c r="M68" s="567">
        <v>8.4</v>
      </c>
      <c r="N68" s="568" t="s">
        <v>1052</v>
      </c>
      <c r="O68" s="567">
        <v>194.5</v>
      </c>
      <c r="P68" s="577"/>
      <c r="Q68" s="578"/>
      <c r="R68" s="579">
        <v>62</v>
      </c>
      <c r="S68" s="580">
        <v>6.3</v>
      </c>
      <c r="T68" s="581">
        <v>3</v>
      </c>
      <c r="U68" s="581">
        <v>12</v>
      </c>
      <c r="V68" s="581">
        <v>9</v>
      </c>
      <c r="W68" s="581">
        <v>0</v>
      </c>
      <c r="X68" s="581">
        <v>0</v>
      </c>
      <c r="Y68" s="581">
        <v>1</v>
      </c>
      <c r="Z68" s="581">
        <v>0</v>
      </c>
      <c r="AA68" s="581">
        <v>0</v>
      </c>
      <c r="AB68" s="583">
        <v>11.9</v>
      </c>
      <c r="AC68" s="577">
        <v>127.5</v>
      </c>
      <c r="AD68" s="582">
        <v>0</v>
      </c>
      <c r="AE68" s="584">
        <v>3</v>
      </c>
      <c r="AF68" s="585"/>
    </row>
    <row r="69" spans="1:33" s="586" customFormat="1" ht="9" customHeight="1">
      <c r="A69" s="1032" t="s">
        <v>1053</v>
      </c>
      <c r="B69" s="1032"/>
      <c r="C69" s="575"/>
      <c r="D69" s="576">
        <v>1018.4</v>
      </c>
      <c r="E69" s="567">
        <v>15.5</v>
      </c>
      <c r="F69" s="567">
        <v>15.2</v>
      </c>
      <c r="G69" s="567">
        <v>26.7</v>
      </c>
      <c r="H69" s="567">
        <v>5.5</v>
      </c>
      <c r="I69" s="567">
        <v>224</v>
      </c>
      <c r="J69" s="567">
        <v>105</v>
      </c>
      <c r="K69" s="567">
        <v>13</v>
      </c>
      <c r="L69" s="567">
        <v>2.6</v>
      </c>
      <c r="M69" s="567">
        <v>8</v>
      </c>
      <c r="N69" s="568" t="s">
        <v>981</v>
      </c>
      <c r="O69" s="567">
        <v>221.2</v>
      </c>
      <c r="P69" s="577"/>
      <c r="Q69" s="578"/>
      <c r="R69" s="579">
        <v>58</v>
      </c>
      <c r="S69" s="580">
        <v>6.3</v>
      </c>
      <c r="T69" s="581">
        <v>3</v>
      </c>
      <c r="U69" s="581">
        <v>9</v>
      </c>
      <c r="V69" s="581">
        <v>9</v>
      </c>
      <c r="W69" s="581">
        <v>0</v>
      </c>
      <c r="X69" s="581">
        <v>0</v>
      </c>
      <c r="Y69" s="581">
        <v>2</v>
      </c>
      <c r="Z69" s="581">
        <v>0</v>
      </c>
      <c r="AA69" s="581">
        <v>0</v>
      </c>
      <c r="AB69" s="583">
        <v>15</v>
      </c>
      <c r="AC69" s="577">
        <v>184</v>
      </c>
      <c r="AD69" s="582">
        <v>0</v>
      </c>
      <c r="AE69" s="584">
        <v>4</v>
      </c>
      <c r="AF69" s="585"/>
    </row>
    <row r="70" spans="1:33" s="586" customFormat="1" ht="9" customHeight="1">
      <c r="A70" s="1032" t="s">
        <v>1054</v>
      </c>
      <c r="B70" s="1032"/>
      <c r="C70" s="575"/>
      <c r="D70" s="576">
        <v>1010.5</v>
      </c>
      <c r="E70" s="567">
        <v>20</v>
      </c>
      <c r="F70" s="567">
        <v>20.100000000000001</v>
      </c>
      <c r="G70" s="567">
        <v>28.7</v>
      </c>
      <c r="H70" s="567">
        <v>10.5</v>
      </c>
      <c r="I70" s="567">
        <v>340</v>
      </c>
      <c r="J70" s="567">
        <v>101</v>
      </c>
      <c r="K70" s="567">
        <v>40</v>
      </c>
      <c r="L70" s="567">
        <v>2.4</v>
      </c>
      <c r="M70" s="567">
        <v>10.8</v>
      </c>
      <c r="N70" s="568" t="s">
        <v>1010</v>
      </c>
      <c r="O70" s="567">
        <v>169.9</v>
      </c>
      <c r="P70" s="577"/>
      <c r="Q70" s="578"/>
      <c r="R70" s="579">
        <v>68</v>
      </c>
      <c r="S70" s="580">
        <v>7.8</v>
      </c>
      <c r="T70" s="581">
        <v>3</v>
      </c>
      <c r="U70" s="581">
        <v>20</v>
      </c>
      <c r="V70" s="581">
        <v>15</v>
      </c>
      <c r="W70" s="581">
        <v>0</v>
      </c>
      <c r="X70" s="581">
        <v>0</v>
      </c>
      <c r="Y70" s="581">
        <v>2</v>
      </c>
      <c r="Z70" s="581">
        <v>1</v>
      </c>
      <c r="AA70" s="582">
        <v>0</v>
      </c>
      <c r="AB70" s="583">
        <v>19.7</v>
      </c>
      <c r="AC70" s="577">
        <v>168</v>
      </c>
      <c r="AD70" s="582">
        <v>0</v>
      </c>
      <c r="AE70" s="584">
        <v>5</v>
      </c>
      <c r="AF70" s="585"/>
    </row>
    <row r="71" spans="1:33" s="586" customFormat="1" ht="9" customHeight="1">
      <c r="A71" s="1032" t="s">
        <v>1055</v>
      </c>
      <c r="B71" s="1032"/>
      <c r="C71" s="575"/>
      <c r="D71" s="576">
        <v>1009.4</v>
      </c>
      <c r="E71" s="567">
        <v>23.9</v>
      </c>
      <c r="F71" s="567">
        <v>23.6</v>
      </c>
      <c r="G71" s="567">
        <v>32.200000000000003</v>
      </c>
      <c r="H71" s="567">
        <v>17</v>
      </c>
      <c r="I71" s="567">
        <v>172</v>
      </c>
      <c r="J71" s="567">
        <v>46</v>
      </c>
      <c r="K71" s="567">
        <v>34</v>
      </c>
      <c r="L71" s="567">
        <v>2</v>
      </c>
      <c r="M71" s="567">
        <v>6.9</v>
      </c>
      <c r="N71" s="568" t="s">
        <v>984</v>
      </c>
      <c r="O71" s="567">
        <v>173.6</v>
      </c>
      <c r="P71" s="577"/>
      <c r="Q71" s="578"/>
      <c r="R71" s="579">
        <v>69</v>
      </c>
      <c r="S71" s="580">
        <v>8.1999999999999993</v>
      </c>
      <c r="T71" s="581">
        <v>0</v>
      </c>
      <c r="U71" s="581">
        <v>17</v>
      </c>
      <c r="V71" s="581">
        <v>9</v>
      </c>
      <c r="W71" s="581">
        <v>0</v>
      </c>
      <c r="X71" s="581">
        <v>0</v>
      </c>
      <c r="Y71" s="581">
        <v>1</v>
      </c>
      <c r="Z71" s="581">
        <v>0</v>
      </c>
      <c r="AA71" s="581">
        <v>0</v>
      </c>
      <c r="AB71" s="583">
        <v>23.5</v>
      </c>
      <c r="AC71" s="577">
        <v>98</v>
      </c>
      <c r="AD71" s="582">
        <v>0</v>
      </c>
      <c r="AE71" s="584">
        <v>6</v>
      </c>
      <c r="AF71" s="585"/>
    </row>
    <row r="72" spans="1:33" s="586" customFormat="1" ht="9" customHeight="1">
      <c r="A72" s="1032" t="s">
        <v>1056</v>
      </c>
      <c r="B72" s="1032"/>
      <c r="C72" s="575"/>
      <c r="D72" s="576">
        <v>1009.9</v>
      </c>
      <c r="E72" s="567">
        <v>27.9</v>
      </c>
      <c r="F72" s="567">
        <v>27.7</v>
      </c>
      <c r="G72" s="567">
        <v>35.700000000000003</v>
      </c>
      <c r="H72" s="567">
        <v>20.9</v>
      </c>
      <c r="I72" s="567">
        <v>268.5</v>
      </c>
      <c r="J72" s="567">
        <v>64</v>
      </c>
      <c r="K72" s="567">
        <v>49.5</v>
      </c>
      <c r="L72" s="567">
        <v>2.2000000000000002</v>
      </c>
      <c r="M72" s="567">
        <v>8.3000000000000007</v>
      </c>
      <c r="N72" s="568" t="s">
        <v>1057</v>
      </c>
      <c r="O72" s="567">
        <v>191</v>
      </c>
      <c r="P72" s="577"/>
      <c r="Q72" s="578"/>
      <c r="R72" s="579">
        <v>72</v>
      </c>
      <c r="S72" s="580">
        <v>7.8</v>
      </c>
      <c r="T72" s="581">
        <v>1</v>
      </c>
      <c r="U72" s="581">
        <v>16</v>
      </c>
      <c r="V72" s="581">
        <v>11</v>
      </c>
      <c r="W72" s="581">
        <v>0</v>
      </c>
      <c r="X72" s="581">
        <v>0</v>
      </c>
      <c r="Y72" s="581">
        <v>6</v>
      </c>
      <c r="Z72" s="581">
        <v>0</v>
      </c>
      <c r="AA72" s="582">
        <v>0</v>
      </c>
      <c r="AB72" s="583">
        <v>27.4</v>
      </c>
      <c r="AC72" s="577">
        <v>189.5</v>
      </c>
      <c r="AD72" s="582">
        <v>1</v>
      </c>
      <c r="AE72" s="584">
        <v>7</v>
      </c>
      <c r="AF72" s="585"/>
    </row>
    <row r="73" spans="1:33" s="586" customFormat="1" ht="9" customHeight="1">
      <c r="A73" s="1032" t="s">
        <v>1058</v>
      </c>
      <c r="B73" s="1032"/>
      <c r="C73" s="575"/>
      <c r="D73" s="576">
        <v>1009.8</v>
      </c>
      <c r="E73" s="567">
        <v>28.1</v>
      </c>
      <c r="F73" s="567">
        <v>29</v>
      </c>
      <c r="G73" s="567">
        <v>38.9</v>
      </c>
      <c r="H73" s="567">
        <v>21.5</v>
      </c>
      <c r="I73" s="567">
        <v>314.5</v>
      </c>
      <c r="J73" s="567">
        <v>65</v>
      </c>
      <c r="K73" s="567">
        <v>27.5</v>
      </c>
      <c r="L73" s="567">
        <v>2.4</v>
      </c>
      <c r="M73" s="567">
        <v>10.5</v>
      </c>
      <c r="N73" s="568" t="s">
        <v>1010</v>
      </c>
      <c r="O73" s="567">
        <v>165.2</v>
      </c>
      <c r="P73" s="577"/>
      <c r="Q73" s="578"/>
      <c r="R73" s="579">
        <v>73</v>
      </c>
      <c r="S73" s="580">
        <v>8</v>
      </c>
      <c r="T73" s="581">
        <v>0</v>
      </c>
      <c r="U73" s="581">
        <v>17</v>
      </c>
      <c r="V73" s="581">
        <v>12</v>
      </c>
      <c r="W73" s="581">
        <v>0</v>
      </c>
      <c r="X73" s="581">
        <v>0</v>
      </c>
      <c r="Y73" s="581">
        <v>1</v>
      </c>
      <c r="Z73" s="581">
        <v>1</v>
      </c>
      <c r="AA73" s="581">
        <v>2</v>
      </c>
      <c r="AB73" s="583">
        <v>27.8</v>
      </c>
      <c r="AC73" s="577">
        <v>304.5</v>
      </c>
      <c r="AD73" s="582">
        <v>2</v>
      </c>
      <c r="AE73" s="584">
        <v>8</v>
      </c>
      <c r="AF73" s="585"/>
    </row>
    <row r="74" spans="1:33" s="586" customFormat="1" ht="9" customHeight="1">
      <c r="A74" s="1032" t="s">
        <v>1059</v>
      </c>
      <c r="B74" s="1032"/>
      <c r="C74" s="575"/>
      <c r="D74" s="576">
        <v>1013.3</v>
      </c>
      <c r="E74" s="567">
        <v>24.8</v>
      </c>
      <c r="F74" s="567">
        <v>25.2</v>
      </c>
      <c r="G74" s="567">
        <v>32.299999999999997</v>
      </c>
      <c r="H74" s="567">
        <v>19.399999999999999</v>
      </c>
      <c r="I74" s="567">
        <v>192</v>
      </c>
      <c r="J74" s="567">
        <v>49.5</v>
      </c>
      <c r="K74" s="567">
        <v>29</v>
      </c>
      <c r="L74" s="567">
        <v>2.2999999999999998</v>
      </c>
      <c r="M74" s="567">
        <v>6.2</v>
      </c>
      <c r="N74" s="568" t="s">
        <v>981</v>
      </c>
      <c r="O74" s="567">
        <v>124.9</v>
      </c>
      <c r="P74" s="577"/>
      <c r="Q74" s="578"/>
      <c r="R74" s="579">
        <v>73</v>
      </c>
      <c r="S74" s="580">
        <v>8.1999999999999993</v>
      </c>
      <c r="T74" s="581">
        <v>0</v>
      </c>
      <c r="U74" s="581">
        <v>18</v>
      </c>
      <c r="V74" s="581">
        <v>13</v>
      </c>
      <c r="W74" s="581">
        <v>0</v>
      </c>
      <c r="X74" s="581">
        <v>0</v>
      </c>
      <c r="Y74" s="581">
        <v>2</v>
      </c>
      <c r="Z74" s="581">
        <v>0</v>
      </c>
      <c r="AA74" s="582">
        <v>0</v>
      </c>
      <c r="AB74" s="583">
        <v>24.6</v>
      </c>
      <c r="AC74" s="577">
        <v>110</v>
      </c>
      <c r="AD74" s="582">
        <v>0</v>
      </c>
      <c r="AE74" s="584">
        <v>9</v>
      </c>
      <c r="AF74" s="585"/>
    </row>
    <row r="75" spans="1:33" s="586" customFormat="1" ht="9" customHeight="1">
      <c r="A75" s="1032" t="s">
        <v>1060</v>
      </c>
      <c r="B75" s="1032"/>
      <c r="C75" s="575"/>
      <c r="D75" s="576">
        <v>1019</v>
      </c>
      <c r="E75" s="567">
        <v>20.3</v>
      </c>
      <c r="F75" s="567">
        <v>19.5</v>
      </c>
      <c r="G75" s="567">
        <v>31.4</v>
      </c>
      <c r="H75" s="567">
        <v>9.6999999999999993</v>
      </c>
      <c r="I75" s="567">
        <v>68.5</v>
      </c>
      <c r="J75" s="567">
        <v>35.5</v>
      </c>
      <c r="K75" s="567">
        <v>17</v>
      </c>
      <c r="L75" s="567">
        <v>2.2000000000000002</v>
      </c>
      <c r="M75" s="567">
        <v>7.5</v>
      </c>
      <c r="N75" s="568" t="s">
        <v>981</v>
      </c>
      <c r="O75" s="567">
        <v>203.1</v>
      </c>
      <c r="P75" s="577"/>
      <c r="Q75" s="578"/>
      <c r="R75" s="579">
        <v>65</v>
      </c>
      <c r="S75" s="580">
        <v>5.6</v>
      </c>
      <c r="T75" s="581">
        <v>5</v>
      </c>
      <c r="U75" s="581">
        <v>6</v>
      </c>
      <c r="V75" s="581">
        <v>7</v>
      </c>
      <c r="W75" s="581">
        <v>0</v>
      </c>
      <c r="X75" s="581">
        <v>0</v>
      </c>
      <c r="Y75" s="581">
        <v>0</v>
      </c>
      <c r="Z75" s="581">
        <v>0</v>
      </c>
      <c r="AA75" s="582">
        <v>0</v>
      </c>
      <c r="AB75" s="583">
        <v>19.7</v>
      </c>
      <c r="AC75" s="577">
        <v>63.5</v>
      </c>
      <c r="AD75" s="582">
        <v>0</v>
      </c>
      <c r="AE75" s="584">
        <v>10</v>
      </c>
      <c r="AF75" s="585"/>
    </row>
    <row r="76" spans="1:33" s="586" customFormat="1" ht="9" customHeight="1">
      <c r="A76" s="1032" t="s">
        <v>1061</v>
      </c>
      <c r="B76" s="1032"/>
      <c r="C76" s="575"/>
      <c r="D76" s="576">
        <v>1018.2</v>
      </c>
      <c r="E76" s="567">
        <v>14.1</v>
      </c>
      <c r="F76" s="567">
        <v>13.8</v>
      </c>
      <c r="G76" s="567">
        <v>24</v>
      </c>
      <c r="H76" s="567">
        <v>4.5999999999999996</v>
      </c>
      <c r="I76" s="567">
        <v>98.5</v>
      </c>
      <c r="J76" s="567">
        <v>33.5</v>
      </c>
      <c r="K76" s="567">
        <v>16.5</v>
      </c>
      <c r="L76" s="567">
        <v>2.2000000000000002</v>
      </c>
      <c r="M76" s="567">
        <v>7.1</v>
      </c>
      <c r="N76" s="568" t="s">
        <v>1057</v>
      </c>
      <c r="O76" s="567">
        <v>190.5</v>
      </c>
      <c r="P76" s="577"/>
      <c r="Q76" s="578"/>
      <c r="R76" s="579">
        <v>63</v>
      </c>
      <c r="S76" s="580">
        <v>5.8</v>
      </c>
      <c r="T76" s="581">
        <v>0</v>
      </c>
      <c r="U76" s="581">
        <v>5</v>
      </c>
      <c r="V76" s="581">
        <v>7</v>
      </c>
      <c r="W76" s="581">
        <v>0</v>
      </c>
      <c r="X76" s="581">
        <v>0</v>
      </c>
      <c r="Y76" s="581">
        <v>0</v>
      </c>
      <c r="Z76" s="581">
        <v>0</v>
      </c>
      <c r="AA76" s="581">
        <v>0</v>
      </c>
      <c r="AB76" s="583">
        <v>13.3</v>
      </c>
      <c r="AC76" s="577">
        <v>82.5</v>
      </c>
      <c r="AD76" s="582">
        <v>2</v>
      </c>
      <c r="AE76" s="584">
        <v>11</v>
      </c>
      <c r="AF76" s="585"/>
    </row>
    <row r="77" spans="1:33" s="586" customFormat="1" ht="9" customHeight="1">
      <c r="A77" s="1032" t="s">
        <v>1062</v>
      </c>
      <c r="B77" s="1032"/>
      <c r="C77" s="575"/>
      <c r="D77" s="576">
        <v>1020.1</v>
      </c>
      <c r="E77" s="567">
        <v>8.8000000000000007</v>
      </c>
      <c r="F77" s="567">
        <v>8.6999999999999993</v>
      </c>
      <c r="G77" s="567">
        <v>17.3</v>
      </c>
      <c r="H77" s="567">
        <v>0.7</v>
      </c>
      <c r="I77" s="567">
        <v>81.5</v>
      </c>
      <c r="J77" s="567">
        <v>32</v>
      </c>
      <c r="K77" s="567">
        <v>16</v>
      </c>
      <c r="L77" s="567">
        <v>2.4</v>
      </c>
      <c r="M77" s="567">
        <v>8.1999999999999993</v>
      </c>
      <c r="N77" s="568" t="s">
        <v>984</v>
      </c>
      <c r="O77" s="567">
        <v>180.3</v>
      </c>
      <c r="P77" s="577"/>
      <c r="Q77" s="578"/>
      <c r="R77" s="579">
        <v>64</v>
      </c>
      <c r="S77" s="580">
        <v>5.2</v>
      </c>
      <c r="T77" s="581">
        <v>2</v>
      </c>
      <c r="U77" s="581">
        <v>3</v>
      </c>
      <c r="V77" s="581">
        <v>7</v>
      </c>
      <c r="W77" s="581">
        <v>0</v>
      </c>
      <c r="X77" s="581">
        <v>0</v>
      </c>
      <c r="Y77" s="581">
        <v>0</v>
      </c>
      <c r="Z77" s="581">
        <v>0</v>
      </c>
      <c r="AA77" s="582">
        <v>1</v>
      </c>
      <c r="AB77" s="583">
        <v>8.1999999999999993</v>
      </c>
      <c r="AC77" s="577">
        <v>88.5</v>
      </c>
      <c r="AD77" s="582">
        <v>1</v>
      </c>
      <c r="AE77" s="584">
        <v>12</v>
      </c>
      <c r="AF77" s="585"/>
    </row>
    <row r="78" spans="1:33" s="528" customFormat="1" ht="3.75" customHeight="1" thickBot="1">
      <c r="A78" s="588"/>
      <c r="B78" s="588"/>
      <c r="C78" s="588"/>
      <c r="D78" s="589"/>
      <c r="E78" s="590"/>
      <c r="F78" s="590"/>
      <c r="G78" s="590"/>
      <c r="H78" s="590"/>
      <c r="I78" s="590"/>
      <c r="J78" s="590"/>
      <c r="K78" s="590"/>
      <c r="L78" s="590"/>
      <c r="M78" s="590"/>
      <c r="N78" s="591"/>
      <c r="O78" s="590"/>
      <c r="P78" s="592"/>
      <c r="Q78" s="593"/>
      <c r="R78" s="588"/>
      <c r="S78" s="590"/>
      <c r="T78" s="588"/>
      <c r="U78" s="588"/>
      <c r="V78" s="588"/>
      <c r="W78" s="588"/>
      <c r="X78" s="588"/>
      <c r="Y78" s="588"/>
      <c r="Z78" s="588"/>
      <c r="AA78" s="594"/>
      <c r="AB78" s="588"/>
      <c r="AC78" s="588"/>
      <c r="AD78" s="594"/>
      <c r="AE78" s="595"/>
      <c r="AF78" s="596"/>
    </row>
    <row r="79" spans="1:33" s="598" customFormat="1" ht="12.95" customHeight="1">
      <c r="A79" s="597" t="s">
        <v>1063</v>
      </c>
      <c r="B79" s="597"/>
      <c r="D79" s="599"/>
      <c r="E79" s="599"/>
      <c r="F79" s="599"/>
      <c r="G79" s="599"/>
      <c r="H79" s="599"/>
      <c r="I79" s="599"/>
      <c r="J79" s="599"/>
      <c r="K79" s="599"/>
      <c r="L79" s="599"/>
      <c r="M79" s="599"/>
      <c r="N79" s="599"/>
      <c r="O79" s="599"/>
      <c r="P79" s="600"/>
      <c r="Q79" s="600"/>
      <c r="S79" s="599"/>
    </row>
    <row r="84" spans="6:6">
      <c r="F84" s="567"/>
    </row>
    <row r="85" spans="6:6">
      <c r="F85" s="567"/>
    </row>
    <row r="86" spans="6:6">
      <c r="F86" s="567"/>
    </row>
    <row r="87" spans="6:6">
      <c r="F87" s="567"/>
    </row>
    <row r="88" spans="6:6">
      <c r="F88" s="567"/>
    </row>
    <row r="89" spans="6:6">
      <c r="F89" s="567"/>
    </row>
    <row r="90" spans="6:6">
      <c r="F90" s="567"/>
    </row>
    <row r="91" spans="6:6">
      <c r="F91" s="567"/>
    </row>
    <row r="92" spans="6:6">
      <c r="F92" s="567"/>
    </row>
    <row r="93" spans="6:6">
      <c r="F93" s="567"/>
    </row>
    <row r="94" spans="6:6">
      <c r="F94" s="567"/>
    </row>
    <row r="95" spans="6:6">
      <c r="F95" s="567"/>
    </row>
  </sheetData>
  <mergeCells count="90">
    <mergeCell ref="A74:B74"/>
    <mergeCell ref="A75:B75"/>
    <mergeCell ref="A76:B76"/>
    <mergeCell ref="A77:B77"/>
    <mergeCell ref="A68:B68"/>
    <mergeCell ref="A69:B69"/>
    <mergeCell ref="A70:B70"/>
    <mergeCell ref="A71:B71"/>
    <mergeCell ref="A72:B72"/>
    <mergeCell ref="A73:B73"/>
    <mergeCell ref="A67:B67"/>
    <mergeCell ref="A56:B56"/>
    <mergeCell ref="A57:B57"/>
    <mergeCell ref="A58:B58"/>
    <mergeCell ref="A59:B59"/>
    <mergeCell ref="A60:B60"/>
    <mergeCell ref="A61:B61"/>
    <mergeCell ref="A62:B62"/>
    <mergeCell ref="A63:B63"/>
    <mergeCell ref="A64:B64"/>
    <mergeCell ref="A65:B65"/>
    <mergeCell ref="A66:B66"/>
    <mergeCell ref="A55:B55"/>
    <mergeCell ref="A44:B44"/>
    <mergeCell ref="A45:B45"/>
    <mergeCell ref="A46:B46"/>
    <mergeCell ref="A47:B47"/>
    <mergeCell ref="A48:B48"/>
    <mergeCell ref="A49:B49"/>
    <mergeCell ref="A50:B50"/>
    <mergeCell ref="A51:B51"/>
    <mergeCell ref="A52:B52"/>
    <mergeCell ref="A53:B53"/>
    <mergeCell ref="A54:B54"/>
    <mergeCell ref="A43:B43"/>
    <mergeCell ref="A32:B32"/>
    <mergeCell ref="A33:B33"/>
    <mergeCell ref="A34:B34"/>
    <mergeCell ref="A35:B35"/>
    <mergeCell ref="A36:B36"/>
    <mergeCell ref="A37:B37"/>
    <mergeCell ref="A38:B38"/>
    <mergeCell ref="A39:B39"/>
    <mergeCell ref="A40:B40"/>
    <mergeCell ref="A41:B41"/>
    <mergeCell ref="A42:B42"/>
    <mergeCell ref="A31:B31"/>
    <mergeCell ref="A20:B20"/>
    <mergeCell ref="A21:B21"/>
    <mergeCell ref="A22:B22"/>
    <mergeCell ref="A23:B23"/>
    <mergeCell ref="A24:B24"/>
    <mergeCell ref="A25:B25"/>
    <mergeCell ref="A26:B26"/>
    <mergeCell ref="A27:B27"/>
    <mergeCell ref="A28:B28"/>
    <mergeCell ref="A29:B29"/>
    <mergeCell ref="A30:B30"/>
    <mergeCell ref="T13:T14"/>
    <mergeCell ref="U13:U14"/>
    <mergeCell ref="Y13:Y14"/>
    <mergeCell ref="AD13:AD14"/>
    <mergeCell ref="A16:B16"/>
    <mergeCell ref="W13:W14"/>
    <mergeCell ref="X13:X14"/>
    <mergeCell ref="AA12:AA14"/>
    <mergeCell ref="AB12:AD12"/>
    <mergeCell ref="J13:J14"/>
    <mergeCell ref="K13:K14"/>
    <mergeCell ref="A19:B19"/>
    <mergeCell ref="L13:L14"/>
    <mergeCell ref="M13:M14"/>
    <mergeCell ref="A17:B17"/>
    <mergeCell ref="A18:B18"/>
    <mergeCell ref="B3:O8"/>
    <mergeCell ref="R3:AE8"/>
    <mergeCell ref="A12:C14"/>
    <mergeCell ref="E12:H12"/>
    <mergeCell ref="I12:K12"/>
    <mergeCell ref="L12:N12"/>
    <mergeCell ref="O12:O14"/>
    <mergeCell ref="R12:R14"/>
    <mergeCell ref="S12:S14"/>
    <mergeCell ref="T12:Z12"/>
    <mergeCell ref="AE12:AE14"/>
    <mergeCell ref="E13:E14"/>
    <mergeCell ref="F13:F14"/>
    <mergeCell ref="G13:G14"/>
    <mergeCell ref="H13:H14"/>
    <mergeCell ref="I13:I14"/>
  </mergeCells>
  <phoneticPr fontId="4"/>
  <conditionalFormatting sqref="R66:AD77 D66:O77 D64:E64 G64:O64 R64:AD64">
    <cfRule type="containsBlanks" dxfId="25" priority="2" stopIfTrue="1">
      <formula>LEN(TRIM(D64))=0</formula>
    </cfRule>
  </conditionalFormatting>
  <conditionalFormatting sqref="F64">
    <cfRule type="containsBlanks" dxfId="24" priority="1" stopIfTrue="1">
      <formula>LEN(TRIM(F64))=0</formula>
    </cfRule>
  </conditionalFormatting>
  <printOptions horizontalCentered="1"/>
  <pageMargins left="0.39370078740157483" right="0.39370078740157483" top="0.70866141732283472" bottom="0.51181102362204722" header="0.35433070866141736" footer="0.43307086614173229"/>
  <pageSetup paperSize="9" scale="97" fitToWidth="2" fitToHeight="0" orientation="portrait" r:id="rId1"/>
  <headerFooter alignWithMargins="0"/>
  <colBreaks count="1" manualBreakCount="1">
    <brk id="16"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1"/>
  <sheetViews>
    <sheetView zoomScale="110" zoomScaleNormal="110" zoomScaleSheetLayoutView="100" workbookViewId="0"/>
  </sheetViews>
  <sheetFormatPr defaultRowHeight="13.5"/>
  <cols>
    <col min="1" max="1" width="5" style="602" customWidth="1"/>
    <col min="2" max="2" width="10" style="602" customWidth="1"/>
    <col min="3" max="3" width="1" style="602" customWidth="1"/>
    <col min="4" max="15" width="8.5" style="602" customWidth="1"/>
    <col min="16" max="256" width="9.33203125" style="602"/>
    <col min="257" max="257" width="5" style="602" customWidth="1"/>
    <col min="258" max="258" width="10" style="602" customWidth="1"/>
    <col min="259" max="259" width="1" style="602" customWidth="1"/>
    <col min="260" max="271" width="8.5" style="602" customWidth="1"/>
    <col min="272" max="512" width="9.33203125" style="602"/>
    <col min="513" max="513" width="5" style="602" customWidth="1"/>
    <col min="514" max="514" width="10" style="602" customWidth="1"/>
    <col min="515" max="515" width="1" style="602" customWidth="1"/>
    <col min="516" max="527" width="8.5" style="602" customWidth="1"/>
    <col min="528" max="768" width="9.33203125" style="602"/>
    <col min="769" max="769" width="5" style="602" customWidth="1"/>
    <col min="770" max="770" width="10" style="602" customWidth="1"/>
    <col min="771" max="771" width="1" style="602" customWidth="1"/>
    <col min="772" max="783" width="8.5" style="602" customWidth="1"/>
    <col min="784" max="1024" width="9.33203125" style="602"/>
    <col min="1025" max="1025" width="5" style="602" customWidth="1"/>
    <col min="1026" max="1026" width="10" style="602" customWidth="1"/>
    <col min="1027" max="1027" width="1" style="602" customWidth="1"/>
    <col min="1028" max="1039" width="8.5" style="602" customWidth="1"/>
    <col min="1040" max="1280" width="9.33203125" style="602"/>
    <col min="1281" max="1281" width="5" style="602" customWidth="1"/>
    <col min="1282" max="1282" width="10" style="602" customWidth="1"/>
    <col min="1283" max="1283" width="1" style="602" customWidth="1"/>
    <col min="1284" max="1295" width="8.5" style="602" customWidth="1"/>
    <col min="1296" max="1536" width="9.33203125" style="602"/>
    <col min="1537" max="1537" width="5" style="602" customWidth="1"/>
    <col min="1538" max="1538" width="10" style="602" customWidth="1"/>
    <col min="1539" max="1539" width="1" style="602" customWidth="1"/>
    <col min="1540" max="1551" width="8.5" style="602" customWidth="1"/>
    <col min="1552" max="1792" width="9.33203125" style="602"/>
    <col min="1793" max="1793" width="5" style="602" customWidth="1"/>
    <col min="1794" max="1794" width="10" style="602" customWidth="1"/>
    <col min="1795" max="1795" width="1" style="602" customWidth="1"/>
    <col min="1796" max="1807" width="8.5" style="602" customWidth="1"/>
    <col min="1808" max="2048" width="9.33203125" style="602"/>
    <col min="2049" max="2049" width="5" style="602" customWidth="1"/>
    <col min="2050" max="2050" width="10" style="602" customWidth="1"/>
    <col min="2051" max="2051" width="1" style="602" customWidth="1"/>
    <col min="2052" max="2063" width="8.5" style="602" customWidth="1"/>
    <col min="2064" max="2304" width="9.33203125" style="602"/>
    <col min="2305" max="2305" width="5" style="602" customWidth="1"/>
    <col min="2306" max="2306" width="10" style="602" customWidth="1"/>
    <col min="2307" max="2307" width="1" style="602" customWidth="1"/>
    <col min="2308" max="2319" width="8.5" style="602" customWidth="1"/>
    <col min="2320" max="2560" width="9.33203125" style="602"/>
    <col min="2561" max="2561" width="5" style="602" customWidth="1"/>
    <col min="2562" max="2562" width="10" style="602" customWidth="1"/>
    <col min="2563" max="2563" width="1" style="602" customWidth="1"/>
    <col min="2564" max="2575" width="8.5" style="602" customWidth="1"/>
    <col min="2576" max="2816" width="9.33203125" style="602"/>
    <col min="2817" max="2817" width="5" style="602" customWidth="1"/>
    <col min="2818" max="2818" width="10" style="602" customWidth="1"/>
    <col min="2819" max="2819" width="1" style="602" customWidth="1"/>
    <col min="2820" max="2831" width="8.5" style="602" customWidth="1"/>
    <col min="2832" max="3072" width="9.33203125" style="602"/>
    <col min="3073" max="3073" width="5" style="602" customWidth="1"/>
    <col min="3074" max="3074" width="10" style="602" customWidth="1"/>
    <col min="3075" max="3075" width="1" style="602" customWidth="1"/>
    <col min="3076" max="3087" width="8.5" style="602" customWidth="1"/>
    <col min="3088" max="3328" width="9.33203125" style="602"/>
    <col min="3329" max="3329" width="5" style="602" customWidth="1"/>
    <col min="3330" max="3330" width="10" style="602" customWidth="1"/>
    <col min="3331" max="3331" width="1" style="602" customWidth="1"/>
    <col min="3332" max="3343" width="8.5" style="602" customWidth="1"/>
    <col min="3344" max="3584" width="9.33203125" style="602"/>
    <col min="3585" max="3585" width="5" style="602" customWidth="1"/>
    <col min="3586" max="3586" width="10" style="602" customWidth="1"/>
    <col min="3587" max="3587" width="1" style="602" customWidth="1"/>
    <col min="3588" max="3599" width="8.5" style="602" customWidth="1"/>
    <col min="3600" max="3840" width="9.33203125" style="602"/>
    <col min="3841" max="3841" width="5" style="602" customWidth="1"/>
    <col min="3842" max="3842" width="10" style="602" customWidth="1"/>
    <col min="3843" max="3843" width="1" style="602" customWidth="1"/>
    <col min="3844" max="3855" width="8.5" style="602" customWidth="1"/>
    <col min="3856" max="4096" width="9.33203125" style="602"/>
    <col min="4097" max="4097" width="5" style="602" customWidth="1"/>
    <col min="4098" max="4098" width="10" style="602" customWidth="1"/>
    <col min="4099" max="4099" width="1" style="602" customWidth="1"/>
    <col min="4100" max="4111" width="8.5" style="602" customWidth="1"/>
    <col min="4112" max="4352" width="9.33203125" style="602"/>
    <col min="4353" max="4353" width="5" style="602" customWidth="1"/>
    <col min="4354" max="4354" width="10" style="602" customWidth="1"/>
    <col min="4355" max="4355" width="1" style="602" customWidth="1"/>
    <col min="4356" max="4367" width="8.5" style="602" customWidth="1"/>
    <col min="4368" max="4608" width="9.33203125" style="602"/>
    <col min="4609" max="4609" width="5" style="602" customWidth="1"/>
    <col min="4610" max="4610" width="10" style="602" customWidth="1"/>
    <col min="4611" max="4611" width="1" style="602" customWidth="1"/>
    <col min="4612" max="4623" width="8.5" style="602" customWidth="1"/>
    <col min="4624" max="4864" width="9.33203125" style="602"/>
    <col min="4865" max="4865" width="5" style="602" customWidth="1"/>
    <col min="4866" max="4866" width="10" style="602" customWidth="1"/>
    <col min="4867" max="4867" width="1" style="602" customWidth="1"/>
    <col min="4868" max="4879" width="8.5" style="602" customWidth="1"/>
    <col min="4880" max="5120" width="9.33203125" style="602"/>
    <col min="5121" max="5121" width="5" style="602" customWidth="1"/>
    <col min="5122" max="5122" width="10" style="602" customWidth="1"/>
    <col min="5123" max="5123" width="1" style="602" customWidth="1"/>
    <col min="5124" max="5135" width="8.5" style="602" customWidth="1"/>
    <col min="5136" max="5376" width="9.33203125" style="602"/>
    <col min="5377" max="5377" width="5" style="602" customWidth="1"/>
    <col min="5378" max="5378" width="10" style="602" customWidth="1"/>
    <col min="5379" max="5379" width="1" style="602" customWidth="1"/>
    <col min="5380" max="5391" width="8.5" style="602" customWidth="1"/>
    <col min="5392" max="5632" width="9.33203125" style="602"/>
    <col min="5633" max="5633" width="5" style="602" customWidth="1"/>
    <col min="5634" max="5634" width="10" style="602" customWidth="1"/>
    <col min="5635" max="5635" width="1" style="602" customWidth="1"/>
    <col min="5636" max="5647" width="8.5" style="602" customWidth="1"/>
    <col min="5648" max="5888" width="9.33203125" style="602"/>
    <col min="5889" max="5889" width="5" style="602" customWidth="1"/>
    <col min="5890" max="5890" width="10" style="602" customWidth="1"/>
    <col min="5891" max="5891" width="1" style="602" customWidth="1"/>
    <col min="5892" max="5903" width="8.5" style="602" customWidth="1"/>
    <col min="5904" max="6144" width="9.33203125" style="602"/>
    <col min="6145" max="6145" width="5" style="602" customWidth="1"/>
    <col min="6146" max="6146" width="10" style="602" customWidth="1"/>
    <col min="6147" max="6147" width="1" style="602" customWidth="1"/>
    <col min="6148" max="6159" width="8.5" style="602" customWidth="1"/>
    <col min="6160" max="6400" width="9.33203125" style="602"/>
    <col min="6401" max="6401" width="5" style="602" customWidth="1"/>
    <col min="6402" max="6402" width="10" style="602" customWidth="1"/>
    <col min="6403" max="6403" width="1" style="602" customWidth="1"/>
    <col min="6404" max="6415" width="8.5" style="602" customWidth="1"/>
    <col min="6416" max="6656" width="9.33203125" style="602"/>
    <col min="6657" max="6657" width="5" style="602" customWidth="1"/>
    <col min="6658" max="6658" width="10" style="602" customWidth="1"/>
    <col min="6659" max="6659" width="1" style="602" customWidth="1"/>
    <col min="6660" max="6671" width="8.5" style="602" customWidth="1"/>
    <col min="6672" max="6912" width="9.33203125" style="602"/>
    <col min="6913" max="6913" width="5" style="602" customWidth="1"/>
    <col min="6914" max="6914" width="10" style="602" customWidth="1"/>
    <col min="6915" max="6915" width="1" style="602" customWidth="1"/>
    <col min="6916" max="6927" width="8.5" style="602" customWidth="1"/>
    <col min="6928" max="7168" width="9.33203125" style="602"/>
    <col min="7169" max="7169" width="5" style="602" customWidth="1"/>
    <col min="7170" max="7170" width="10" style="602" customWidth="1"/>
    <col min="7171" max="7171" width="1" style="602" customWidth="1"/>
    <col min="7172" max="7183" width="8.5" style="602" customWidth="1"/>
    <col min="7184" max="7424" width="9.33203125" style="602"/>
    <col min="7425" max="7425" width="5" style="602" customWidth="1"/>
    <col min="7426" max="7426" width="10" style="602" customWidth="1"/>
    <col min="7427" max="7427" width="1" style="602" customWidth="1"/>
    <col min="7428" max="7439" width="8.5" style="602" customWidth="1"/>
    <col min="7440" max="7680" width="9.33203125" style="602"/>
    <col min="7681" max="7681" width="5" style="602" customWidth="1"/>
    <col min="7682" max="7682" width="10" style="602" customWidth="1"/>
    <col min="7683" max="7683" width="1" style="602" customWidth="1"/>
    <col min="7684" max="7695" width="8.5" style="602" customWidth="1"/>
    <col min="7696" max="7936" width="9.33203125" style="602"/>
    <col min="7937" max="7937" width="5" style="602" customWidth="1"/>
    <col min="7938" max="7938" width="10" style="602" customWidth="1"/>
    <col min="7939" max="7939" width="1" style="602" customWidth="1"/>
    <col min="7940" max="7951" width="8.5" style="602" customWidth="1"/>
    <col min="7952" max="8192" width="9.33203125" style="602"/>
    <col min="8193" max="8193" width="5" style="602" customWidth="1"/>
    <col min="8194" max="8194" width="10" style="602" customWidth="1"/>
    <col min="8195" max="8195" width="1" style="602" customWidth="1"/>
    <col min="8196" max="8207" width="8.5" style="602" customWidth="1"/>
    <col min="8208" max="8448" width="9.33203125" style="602"/>
    <col min="8449" max="8449" width="5" style="602" customWidth="1"/>
    <col min="8450" max="8450" width="10" style="602" customWidth="1"/>
    <col min="8451" max="8451" width="1" style="602" customWidth="1"/>
    <col min="8452" max="8463" width="8.5" style="602" customWidth="1"/>
    <col min="8464" max="8704" width="9.33203125" style="602"/>
    <col min="8705" max="8705" width="5" style="602" customWidth="1"/>
    <col min="8706" max="8706" width="10" style="602" customWidth="1"/>
    <col min="8707" max="8707" width="1" style="602" customWidth="1"/>
    <col min="8708" max="8719" width="8.5" style="602" customWidth="1"/>
    <col min="8720" max="8960" width="9.33203125" style="602"/>
    <col min="8961" max="8961" width="5" style="602" customWidth="1"/>
    <col min="8962" max="8962" width="10" style="602" customWidth="1"/>
    <col min="8963" max="8963" width="1" style="602" customWidth="1"/>
    <col min="8964" max="8975" width="8.5" style="602" customWidth="1"/>
    <col min="8976" max="9216" width="9.33203125" style="602"/>
    <col min="9217" max="9217" width="5" style="602" customWidth="1"/>
    <col min="9218" max="9218" width="10" style="602" customWidth="1"/>
    <col min="9219" max="9219" width="1" style="602" customWidth="1"/>
    <col min="9220" max="9231" width="8.5" style="602" customWidth="1"/>
    <col min="9232" max="9472" width="9.33203125" style="602"/>
    <col min="9473" max="9473" width="5" style="602" customWidth="1"/>
    <col min="9474" max="9474" width="10" style="602" customWidth="1"/>
    <col min="9475" max="9475" width="1" style="602" customWidth="1"/>
    <col min="9476" max="9487" width="8.5" style="602" customWidth="1"/>
    <col min="9488" max="9728" width="9.33203125" style="602"/>
    <col min="9729" max="9729" width="5" style="602" customWidth="1"/>
    <col min="9730" max="9730" width="10" style="602" customWidth="1"/>
    <col min="9731" max="9731" width="1" style="602" customWidth="1"/>
    <col min="9732" max="9743" width="8.5" style="602" customWidth="1"/>
    <col min="9744" max="9984" width="9.33203125" style="602"/>
    <col min="9985" max="9985" width="5" style="602" customWidth="1"/>
    <col min="9986" max="9986" width="10" style="602" customWidth="1"/>
    <col min="9987" max="9987" width="1" style="602" customWidth="1"/>
    <col min="9988" max="9999" width="8.5" style="602" customWidth="1"/>
    <col min="10000" max="10240" width="9.33203125" style="602"/>
    <col min="10241" max="10241" width="5" style="602" customWidth="1"/>
    <col min="10242" max="10242" width="10" style="602" customWidth="1"/>
    <col min="10243" max="10243" width="1" style="602" customWidth="1"/>
    <col min="10244" max="10255" width="8.5" style="602" customWidth="1"/>
    <col min="10256" max="10496" width="9.33203125" style="602"/>
    <col min="10497" max="10497" width="5" style="602" customWidth="1"/>
    <col min="10498" max="10498" width="10" style="602" customWidth="1"/>
    <col min="10499" max="10499" width="1" style="602" customWidth="1"/>
    <col min="10500" max="10511" width="8.5" style="602" customWidth="1"/>
    <col min="10512" max="10752" width="9.33203125" style="602"/>
    <col min="10753" max="10753" width="5" style="602" customWidth="1"/>
    <col min="10754" max="10754" width="10" style="602" customWidth="1"/>
    <col min="10755" max="10755" width="1" style="602" customWidth="1"/>
    <col min="10756" max="10767" width="8.5" style="602" customWidth="1"/>
    <col min="10768" max="11008" width="9.33203125" style="602"/>
    <col min="11009" max="11009" width="5" style="602" customWidth="1"/>
    <col min="11010" max="11010" width="10" style="602" customWidth="1"/>
    <col min="11011" max="11011" width="1" style="602" customWidth="1"/>
    <col min="11012" max="11023" width="8.5" style="602" customWidth="1"/>
    <col min="11024" max="11264" width="9.33203125" style="602"/>
    <col min="11265" max="11265" width="5" style="602" customWidth="1"/>
    <col min="11266" max="11266" width="10" style="602" customWidth="1"/>
    <col min="11267" max="11267" width="1" style="602" customWidth="1"/>
    <col min="11268" max="11279" width="8.5" style="602" customWidth="1"/>
    <col min="11280" max="11520" width="9.33203125" style="602"/>
    <col min="11521" max="11521" width="5" style="602" customWidth="1"/>
    <col min="11522" max="11522" width="10" style="602" customWidth="1"/>
    <col min="11523" max="11523" width="1" style="602" customWidth="1"/>
    <col min="11524" max="11535" width="8.5" style="602" customWidth="1"/>
    <col min="11536" max="11776" width="9.33203125" style="602"/>
    <col min="11777" max="11777" width="5" style="602" customWidth="1"/>
    <col min="11778" max="11778" width="10" style="602" customWidth="1"/>
    <col min="11779" max="11779" width="1" style="602" customWidth="1"/>
    <col min="11780" max="11791" width="8.5" style="602" customWidth="1"/>
    <col min="11792" max="12032" width="9.33203125" style="602"/>
    <col min="12033" max="12033" width="5" style="602" customWidth="1"/>
    <col min="12034" max="12034" width="10" style="602" customWidth="1"/>
    <col min="12035" max="12035" width="1" style="602" customWidth="1"/>
    <col min="12036" max="12047" width="8.5" style="602" customWidth="1"/>
    <col min="12048" max="12288" width="9.33203125" style="602"/>
    <col min="12289" max="12289" width="5" style="602" customWidth="1"/>
    <col min="12290" max="12290" width="10" style="602" customWidth="1"/>
    <col min="12291" max="12291" width="1" style="602" customWidth="1"/>
    <col min="12292" max="12303" width="8.5" style="602" customWidth="1"/>
    <col min="12304" max="12544" width="9.33203125" style="602"/>
    <col min="12545" max="12545" width="5" style="602" customWidth="1"/>
    <col min="12546" max="12546" width="10" style="602" customWidth="1"/>
    <col min="12547" max="12547" width="1" style="602" customWidth="1"/>
    <col min="12548" max="12559" width="8.5" style="602" customWidth="1"/>
    <col min="12560" max="12800" width="9.33203125" style="602"/>
    <col min="12801" max="12801" width="5" style="602" customWidth="1"/>
    <col min="12802" max="12802" width="10" style="602" customWidth="1"/>
    <col min="12803" max="12803" width="1" style="602" customWidth="1"/>
    <col min="12804" max="12815" width="8.5" style="602" customWidth="1"/>
    <col min="12816" max="13056" width="9.33203125" style="602"/>
    <col min="13057" max="13057" width="5" style="602" customWidth="1"/>
    <col min="13058" max="13058" width="10" style="602" customWidth="1"/>
    <col min="13059" max="13059" width="1" style="602" customWidth="1"/>
    <col min="13060" max="13071" width="8.5" style="602" customWidth="1"/>
    <col min="13072" max="13312" width="9.33203125" style="602"/>
    <col min="13313" max="13313" width="5" style="602" customWidth="1"/>
    <col min="13314" max="13314" width="10" style="602" customWidth="1"/>
    <col min="13315" max="13315" width="1" style="602" customWidth="1"/>
    <col min="13316" max="13327" width="8.5" style="602" customWidth="1"/>
    <col min="13328" max="13568" width="9.33203125" style="602"/>
    <col min="13569" max="13569" width="5" style="602" customWidth="1"/>
    <col min="13570" max="13570" width="10" style="602" customWidth="1"/>
    <col min="13571" max="13571" width="1" style="602" customWidth="1"/>
    <col min="13572" max="13583" width="8.5" style="602" customWidth="1"/>
    <col min="13584" max="13824" width="9.33203125" style="602"/>
    <col min="13825" max="13825" width="5" style="602" customWidth="1"/>
    <col min="13826" max="13826" width="10" style="602" customWidth="1"/>
    <col min="13827" max="13827" width="1" style="602" customWidth="1"/>
    <col min="13828" max="13839" width="8.5" style="602" customWidth="1"/>
    <col min="13840" max="14080" width="9.33203125" style="602"/>
    <col min="14081" max="14081" width="5" style="602" customWidth="1"/>
    <col min="14082" max="14082" width="10" style="602" customWidth="1"/>
    <col min="14083" max="14083" width="1" style="602" customWidth="1"/>
    <col min="14084" max="14095" width="8.5" style="602" customWidth="1"/>
    <col min="14096" max="14336" width="9.33203125" style="602"/>
    <col min="14337" max="14337" width="5" style="602" customWidth="1"/>
    <col min="14338" max="14338" width="10" style="602" customWidth="1"/>
    <col min="14339" max="14339" width="1" style="602" customWidth="1"/>
    <col min="14340" max="14351" width="8.5" style="602" customWidth="1"/>
    <col min="14352" max="14592" width="9.33203125" style="602"/>
    <col min="14593" max="14593" width="5" style="602" customWidth="1"/>
    <col min="14594" max="14594" width="10" style="602" customWidth="1"/>
    <col min="14595" max="14595" width="1" style="602" customWidth="1"/>
    <col min="14596" max="14607" width="8.5" style="602" customWidth="1"/>
    <col min="14608" max="14848" width="9.33203125" style="602"/>
    <col min="14849" max="14849" width="5" style="602" customWidth="1"/>
    <col min="14850" max="14850" width="10" style="602" customWidth="1"/>
    <col min="14851" max="14851" width="1" style="602" customWidth="1"/>
    <col min="14852" max="14863" width="8.5" style="602" customWidth="1"/>
    <col min="14864" max="15104" width="9.33203125" style="602"/>
    <col min="15105" max="15105" width="5" style="602" customWidth="1"/>
    <col min="15106" max="15106" width="10" style="602" customWidth="1"/>
    <col min="15107" max="15107" width="1" style="602" customWidth="1"/>
    <col min="15108" max="15119" width="8.5" style="602" customWidth="1"/>
    <col min="15120" max="15360" width="9.33203125" style="602"/>
    <col min="15361" max="15361" width="5" style="602" customWidth="1"/>
    <col min="15362" max="15362" width="10" style="602" customWidth="1"/>
    <col min="15363" max="15363" width="1" style="602" customWidth="1"/>
    <col min="15364" max="15375" width="8.5" style="602" customWidth="1"/>
    <col min="15376" max="15616" width="9.33203125" style="602"/>
    <col min="15617" max="15617" width="5" style="602" customWidth="1"/>
    <col min="15618" max="15618" width="10" style="602" customWidth="1"/>
    <col min="15619" max="15619" width="1" style="602" customWidth="1"/>
    <col min="15620" max="15631" width="8.5" style="602" customWidth="1"/>
    <col min="15632" max="15872" width="9.33203125" style="602"/>
    <col min="15873" max="15873" width="5" style="602" customWidth="1"/>
    <col min="15874" max="15874" width="10" style="602" customWidth="1"/>
    <col min="15875" max="15875" width="1" style="602" customWidth="1"/>
    <col min="15876" max="15887" width="8.5" style="602" customWidth="1"/>
    <col min="15888" max="16128" width="9.33203125" style="602"/>
    <col min="16129" max="16129" width="5" style="602" customWidth="1"/>
    <col min="16130" max="16130" width="10" style="602" customWidth="1"/>
    <col min="16131" max="16131" width="1" style="602" customWidth="1"/>
    <col min="16132" max="16143" width="8.5" style="602" customWidth="1"/>
    <col min="16144" max="16384" width="9.33203125" style="602"/>
  </cols>
  <sheetData>
    <row r="1" spans="1:16" ht="18" customHeight="1">
      <c r="A1" s="601" t="s">
        <v>1064</v>
      </c>
    </row>
    <row r="2" spans="1:16" ht="10.5" customHeight="1">
      <c r="A2" s="603"/>
    </row>
    <row r="3" spans="1:16" s="605" customFormat="1" ht="10.5" customHeight="1">
      <c r="A3" s="604" t="s">
        <v>1065</v>
      </c>
    </row>
    <row r="4" spans="1:16" ht="5.25" customHeight="1">
      <c r="A4" s="604"/>
    </row>
    <row r="5" spans="1:16" s="607" customFormat="1" ht="14.1" customHeight="1" thickBot="1">
      <c r="A5" s="606" t="s">
        <v>1066</v>
      </c>
    </row>
    <row r="6" spans="1:16" s="611" customFormat="1" ht="26.25" customHeight="1">
      <c r="A6" s="1035" t="s">
        <v>1067</v>
      </c>
      <c r="B6" s="1035"/>
      <c r="C6" s="1036"/>
      <c r="D6" s="608" t="s">
        <v>1068</v>
      </c>
      <c r="E6" s="609" t="s">
        <v>1069</v>
      </c>
      <c r="F6" s="610" t="s">
        <v>1070</v>
      </c>
      <c r="G6" s="609" t="s">
        <v>1071</v>
      </c>
      <c r="H6" s="610" t="s">
        <v>1072</v>
      </c>
      <c r="I6" s="609" t="s">
        <v>1073</v>
      </c>
      <c r="J6" s="610" t="s">
        <v>1074</v>
      </c>
      <c r="K6" s="608" t="s">
        <v>1075</v>
      </c>
      <c r="L6" s="609" t="s">
        <v>1076</v>
      </c>
      <c r="M6" s="609" t="s">
        <v>1077</v>
      </c>
      <c r="N6" s="609" t="s">
        <v>1078</v>
      </c>
      <c r="O6" s="609" t="s">
        <v>1079</v>
      </c>
    </row>
    <row r="7" spans="1:16" s="607" customFormat="1" ht="6" customHeight="1">
      <c r="A7" s="1037"/>
      <c r="B7" s="1037"/>
      <c r="C7" s="612"/>
      <c r="D7" s="613"/>
      <c r="E7" s="613"/>
      <c r="F7" s="614"/>
      <c r="G7" s="613"/>
      <c r="H7" s="614"/>
      <c r="I7" s="613"/>
      <c r="J7" s="613"/>
      <c r="K7" s="614"/>
      <c r="L7" s="613"/>
      <c r="M7" s="614"/>
      <c r="N7" s="614"/>
      <c r="O7" s="614"/>
      <c r="P7" s="615"/>
    </row>
    <row r="8" spans="1:16" s="607" customFormat="1" ht="14.1" customHeight="1">
      <c r="A8" s="616"/>
      <c r="B8" s="616" t="s">
        <v>1080</v>
      </c>
      <c r="C8" s="617"/>
      <c r="D8" s="618">
        <v>5.9935483870967747</v>
      </c>
      <c r="E8" s="619">
        <v>6.1107142857142858</v>
      </c>
      <c r="F8" s="619">
        <v>8.9645161290322584</v>
      </c>
      <c r="G8" s="619">
        <v>15.32</v>
      </c>
      <c r="H8" s="619">
        <v>20.290322580645157</v>
      </c>
      <c r="I8" s="619">
        <v>22.323333333333331</v>
      </c>
      <c r="J8" s="619">
        <v>28.522580645161291</v>
      </c>
      <c r="K8" s="619">
        <v>29.170967741935485</v>
      </c>
      <c r="L8" s="619">
        <v>24.163333333333334</v>
      </c>
      <c r="M8" s="619">
        <v>18.122580645161293</v>
      </c>
      <c r="N8" s="619">
        <v>12.02</v>
      </c>
      <c r="O8" s="619">
        <v>6.6999999999999975</v>
      </c>
      <c r="P8" s="615"/>
    </row>
    <row r="9" spans="1:16" s="607" customFormat="1" ht="14.1" customHeight="1">
      <c r="B9" s="616" t="s">
        <v>1081</v>
      </c>
      <c r="D9" s="618">
        <v>4.8225806451612909</v>
      </c>
      <c r="E9" s="619">
        <v>5.0571428571428578</v>
      </c>
      <c r="F9" s="619">
        <v>11.045161290322582</v>
      </c>
      <c r="G9" s="619">
        <v>16.253333333333334</v>
      </c>
      <c r="H9" s="619">
        <v>19.541935483870965</v>
      </c>
      <c r="I9" s="619">
        <v>23.219999999999995</v>
      </c>
      <c r="J9" s="619">
        <v>28.877419354838707</v>
      </c>
      <c r="K9" s="619">
        <v>29.448387096774194</v>
      </c>
      <c r="L9" s="619" t="s">
        <v>1082</v>
      </c>
      <c r="M9" s="619">
        <v>19.329032258064515</v>
      </c>
      <c r="N9" s="619">
        <v>13.900000000000002</v>
      </c>
      <c r="O9" s="619">
        <v>9.193548387096774</v>
      </c>
      <c r="P9" s="615"/>
    </row>
    <row r="10" spans="1:16" s="607" customFormat="1" ht="14.1" customHeight="1">
      <c r="B10" s="616" t="s">
        <v>1083</v>
      </c>
      <c r="D10" s="618">
        <v>6.1290322580645142</v>
      </c>
      <c r="E10" s="619">
        <v>7.4964285714285719</v>
      </c>
      <c r="F10" s="619">
        <v>10.387096774193548</v>
      </c>
      <c r="G10" s="619">
        <v>14.45</v>
      </c>
      <c r="H10" s="619">
        <v>20.138709677419357</v>
      </c>
      <c r="I10" s="619">
        <v>23.416666666666668</v>
      </c>
      <c r="J10" s="619">
        <v>26.348387096774196</v>
      </c>
      <c r="K10" s="619">
        <v>28.693548387096779</v>
      </c>
      <c r="L10" s="619">
        <v>26.423333333333339</v>
      </c>
      <c r="M10" s="619">
        <v>20.351612903225806</v>
      </c>
      <c r="N10" s="619">
        <v>13.4</v>
      </c>
      <c r="O10" s="619">
        <v>9.0838709677419356</v>
      </c>
      <c r="P10" s="615"/>
    </row>
    <row r="11" spans="1:16" s="607" customFormat="1" ht="14.1" customHeight="1">
      <c r="B11" s="616" t="s">
        <v>1084</v>
      </c>
      <c r="D11" s="618">
        <v>8.4290322580645167</v>
      </c>
      <c r="E11" s="619">
        <v>7.568965517241379</v>
      </c>
      <c r="F11" s="619">
        <v>11.122580645161289</v>
      </c>
      <c r="G11" s="619">
        <v>13.570000000000002</v>
      </c>
      <c r="H11" s="619">
        <v>20.325806451612905</v>
      </c>
      <c r="I11" s="619">
        <v>24.526666666666674</v>
      </c>
      <c r="J11" s="619">
        <v>25.861290322580647</v>
      </c>
      <c r="K11" s="619">
        <v>30.219354838709673</v>
      </c>
      <c r="L11" s="619">
        <v>25.259999999999998</v>
      </c>
      <c r="M11" s="619">
        <v>18.038709677419355</v>
      </c>
      <c r="N11" s="619">
        <v>13.96666666666667</v>
      </c>
      <c r="O11" s="619">
        <v>8.1580645161290306</v>
      </c>
      <c r="P11" s="615"/>
    </row>
    <row r="12" spans="1:16" s="620" customFormat="1" ht="14.1" customHeight="1">
      <c r="B12" s="621" t="s">
        <v>1085</v>
      </c>
      <c r="C12" s="622"/>
      <c r="D12" s="623">
        <f>AVERAGE(D14:D18,D20:D24,D26:D30,D32:D33,4.5,D35:D36,D38:D42,D44:D49)</f>
        <v>5.9903225806451621</v>
      </c>
      <c r="E12" s="624">
        <f>AVERAGE(E14:E18,E20:E24,E26:E30,E32:E36,E38:E42,E44:E46)</f>
        <v>8.3464285714285715</v>
      </c>
      <c r="F12" s="624">
        <f t="shared" ref="F12:O12" si="0">AVERAGE(F14:F49)</f>
        <v>11.912903225806453</v>
      </c>
      <c r="G12" s="624">
        <f t="shared" si="0"/>
        <v>15.030000000000001</v>
      </c>
      <c r="H12" s="624">
        <f t="shared" si="0"/>
        <v>19.661290322580641</v>
      </c>
      <c r="I12" s="624">
        <f t="shared" si="0"/>
        <v>23.516666666666669</v>
      </c>
      <c r="J12" s="624">
        <f>AVERAGE(J14:J45,28.6,J47:J49)</f>
        <v>27.403225806451616</v>
      </c>
      <c r="K12" s="624">
        <f t="shared" si="0"/>
        <v>27.764516129032256</v>
      </c>
      <c r="L12" s="624">
        <f t="shared" si="0"/>
        <v>24.586666666666666</v>
      </c>
      <c r="M12" s="624">
        <f t="shared" si="0"/>
        <v>19.70645161290323</v>
      </c>
      <c r="N12" s="624">
        <f>AVERAGE(N14:N18,N20:N21,18.6,N23:N24,N26:N30,N32:N36,N38:N42,N44:N48)</f>
        <v>13.476666666666667</v>
      </c>
      <c r="O12" s="624">
        <f t="shared" si="0"/>
        <v>8.2000000000000011</v>
      </c>
      <c r="P12" s="625"/>
    </row>
    <row r="13" spans="1:16" s="607" customFormat="1" ht="12" customHeight="1">
      <c r="A13" s="1034"/>
      <c r="B13" s="1034"/>
      <c r="C13" s="617"/>
      <c r="D13" s="618"/>
      <c r="E13" s="619"/>
      <c r="F13" s="619"/>
      <c r="G13" s="619"/>
      <c r="H13" s="619"/>
      <c r="I13" s="619"/>
      <c r="J13" s="619"/>
      <c r="K13" s="619"/>
      <c r="L13" s="619"/>
      <c r="M13" s="619"/>
      <c r="N13" s="619"/>
      <c r="O13" s="619"/>
      <c r="P13" s="615"/>
    </row>
    <row r="14" spans="1:16" s="607" customFormat="1" ht="12.95" customHeight="1">
      <c r="A14" s="1034" t="s">
        <v>1086</v>
      </c>
      <c r="B14" s="1034"/>
      <c r="C14" s="617"/>
      <c r="D14" s="618">
        <v>4.8</v>
      </c>
      <c r="E14" s="619">
        <v>9.6999999999999993</v>
      </c>
      <c r="F14" s="619">
        <v>14</v>
      </c>
      <c r="G14" s="619">
        <v>16</v>
      </c>
      <c r="H14" s="619">
        <v>18.100000000000001</v>
      </c>
      <c r="I14" s="619">
        <v>22.6</v>
      </c>
      <c r="J14" s="619">
        <v>23.3</v>
      </c>
      <c r="K14" s="619">
        <v>29.4</v>
      </c>
      <c r="L14" s="619">
        <v>28.3</v>
      </c>
      <c r="M14" s="619">
        <v>24.1</v>
      </c>
      <c r="N14" s="619">
        <v>17.3</v>
      </c>
      <c r="O14" s="619">
        <v>10.199999999999999</v>
      </c>
      <c r="P14" s="615"/>
    </row>
    <row r="15" spans="1:16" s="607" customFormat="1" ht="12.95" customHeight="1">
      <c r="A15" s="1034" t="s">
        <v>1087</v>
      </c>
      <c r="B15" s="1034"/>
      <c r="C15" s="617"/>
      <c r="D15" s="618">
        <v>5.7</v>
      </c>
      <c r="E15" s="619">
        <v>9.6999999999999993</v>
      </c>
      <c r="F15" s="619">
        <v>10.199999999999999</v>
      </c>
      <c r="G15" s="619">
        <v>17.600000000000001</v>
      </c>
      <c r="H15" s="619">
        <v>13.5</v>
      </c>
      <c r="I15" s="619">
        <v>22.8</v>
      </c>
      <c r="J15" s="619">
        <v>24.7</v>
      </c>
      <c r="K15" s="619">
        <v>29.5</v>
      </c>
      <c r="L15" s="619">
        <v>25.2</v>
      </c>
      <c r="M15" s="619">
        <v>22.6</v>
      </c>
      <c r="N15" s="619">
        <v>17</v>
      </c>
      <c r="O15" s="619">
        <v>7.3</v>
      </c>
      <c r="P15" s="615"/>
    </row>
    <row r="16" spans="1:16" s="607" customFormat="1" ht="12.95" customHeight="1">
      <c r="A16" s="1034" t="s">
        <v>1088</v>
      </c>
      <c r="B16" s="1034"/>
      <c r="C16" s="617"/>
      <c r="D16" s="618">
        <v>6.3</v>
      </c>
      <c r="E16" s="619">
        <v>5.5</v>
      </c>
      <c r="F16" s="619">
        <v>6.8</v>
      </c>
      <c r="G16" s="619">
        <v>17.100000000000001</v>
      </c>
      <c r="H16" s="619">
        <v>14.5</v>
      </c>
      <c r="I16" s="619">
        <v>22.5</v>
      </c>
      <c r="J16" s="619">
        <v>26.9</v>
      </c>
      <c r="K16" s="619">
        <v>27.6</v>
      </c>
      <c r="L16" s="619">
        <v>23.1</v>
      </c>
      <c r="M16" s="619">
        <v>23.3</v>
      </c>
      <c r="N16" s="619">
        <v>15.7</v>
      </c>
      <c r="O16" s="619">
        <v>9.4</v>
      </c>
      <c r="P16" s="615"/>
    </row>
    <row r="17" spans="1:16" s="607" customFormat="1" ht="12.95" customHeight="1">
      <c r="A17" s="1034" t="s">
        <v>1089</v>
      </c>
      <c r="B17" s="1034"/>
      <c r="C17" s="617"/>
      <c r="D17" s="618">
        <v>5.8</v>
      </c>
      <c r="E17" s="619">
        <v>6.2</v>
      </c>
      <c r="F17" s="619">
        <v>10.8</v>
      </c>
      <c r="G17" s="619">
        <v>17.3</v>
      </c>
      <c r="H17" s="619">
        <v>18.100000000000001</v>
      </c>
      <c r="I17" s="619">
        <v>20.7</v>
      </c>
      <c r="J17" s="619">
        <v>27.9</v>
      </c>
      <c r="K17" s="619">
        <v>29.5</v>
      </c>
      <c r="L17" s="619">
        <v>24.3</v>
      </c>
      <c r="M17" s="619">
        <v>23.2</v>
      </c>
      <c r="N17" s="619">
        <v>14.7</v>
      </c>
      <c r="O17" s="619">
        <v>9.8000000000000007</v>
      </c>
      <c r="P17" s="615"/>
    </row>
    <row r="18" spans="1:16" s="607" customFormat="1" ht="12.95" customHeight="1">
      <c r="A18" s="1034" t="s">
        <v>1090</v>
      </c>
      <c r="B18" s="1034"/>
      <c r="C18" s="617"/>
      <c r="D18" s="618">
        <v>5.7</v>
      </c>
      <c r="E18" s="619">
        <v>6.7</v>
      </c>
      <c r="F18" s="619">
        <v>12.5</v>
      </c>
      <c r="G18" s="619">
        <v>12.2</v>
      </c>
      <c r="H18" s="619">
        <v>17</v>
      </c>
      <c r="I18" s="619">
        <v>20.100000000000001</v>
      </c>
      <c r="J18" s="619">
        <v>28.7</v>
      </c>
      <c r="K18" s="619">
        <v>30</v>
      </c>
      <c r="L18" s="619">
        <v>25.3</v>
      </c>
      <c r="M18" s="619">
        <v>23.8</v>
      </c>
      <c r="N18" s="619">
        <v>15.2</v>
      </c>
      <c r="O18" s="619">
        <v>6.7</v>
      </c>
      <c r="P18" s="615"/>
    </row>
    <row r="19" spans="1:16" s="607" customFormat="1" ht="9.9499999999999993" customHeight="1">
      <c r="A19" s="616"/>
      <c r="B19" s="616"/>
      <c r="C19" s="617"/>
      <c r="D19" s="626"/>
      <c r="E19" s="619"/>
      <c r="F19" s="619"/>
      <c r="G19" s="619"/>
      <c r="H19" s="619"/>
      <c r="I19" s="619"/>
      <c r="J19" s="619"/>
      <c r="K19" s="619"/>
      <c r="L19" s="619"/>
      <c r="M19" s="627"/>
      <c r="N19" s="627"/>
      <c r="O19" s="627"/>
      <c r="P19" s="615"/>
    </row>
    <row r="20" spans="1:16" s="607" customFormat="1" ht="12.95" customHeight="1">
      <c r="A20" s="1034" t="s">
        <v>1091</v>
      </c>
      <c r="B20" s="1034"/>
      <c r="C20" s="617"/>
      <c r="D20" s="618">
        <v>6.8</v>
      </c>
      <c r="E20" s="619">
        <v>9.6999999999999993</v>
      </c>
      <c r="F20" s="619">
        <v>11.7</v>
      </c>
      <c r="G20" s="619">
        <v>10.9</v>
      </c>
      <c r="H20" s="619">
        <v>17.600000000000001</v>
      </c>
      <c r="I20" s="619">
        <v>21.6</v>
      </c>
      <c r="J20" s="619">
        <v>27.7</v>
      </c>
      <c r="K20" s="619">
        <v>30</v>
      </c>
      <c r="L20" s="619">
        <v>26.1</v>
      </c>
      <c r="M20" s="619">
        <v>23.1</v>
      </c>
      <c r="N20" s="619">
        <v>15</v>
      </c>
      <c r="O20" s="619">
        <v>10.1</v>
      </c>
      <c r="P20" s="615"/>
    </row>
    <row r="21" spans="1:16" s="607" customFormat="1" ht="12.95" customHeight="1">
      <c r="A21" s="1034" t="s">
        <v>1092</v>
      </c>
      <c r="B21" s="1034"/>
      <c r="C21" s="617"/>
      <c r="D21" s="618">
        <v>3.2</v>
      </c>
      <c r="E21" s="619">
        <v>8.9</v>
      </c>
      <c r="F21" s="619">
        <v>8.9</v>
      </c>
      <c r="G21" s="619">
        <v>13.8</v>
      </c>
      <c r="H21" s="619">
        <v>16.8</v>
      </c>
      <c r="I21" s="619">
        <v>23.7</v>
      </c>
      <c r="J21" s="619">
        <v>25.7</v>
      </c>
      <c r="K21" s="619">
        <v>30.9</v>
      </c>
      <c r="L21" s="619">
        <v>25.1</v>
      </c>
      <c r="M21" s="619">
        <v>23.8</v>
      </c>
      <c r="N21" s="619">
        <v>18</v>
      </c>
      <c r="O21" s="619">
        <v>10.5</v>
      </c>
      <c r="P21" s="615"/>
    </row>
    <row r="22" spans="1:16" s="607" customFormat="1" ht="12.95" customHeight="1">
      <c r="A22" s="1034" t="s">
        <v>1093</v>
      </c>
      <c r="B22" s="1034"/>
      <c r="C22" s="617"/>
      <c r="D22" s="618">
        <v>0.8</v>
      </c>
      <c r="E22" s="619">
        <v>6.7</v>
      </c>
      <c r="F22" s="619">
        <v>8.6</v>
      </c>
      <c r="G22" s="619">
        <v>14.5</v>
      </c>
      <c r="H22" s="619">
        <v>18</v>
      </c>
      <c r="I22" s="619">
        <v>24.9</v>
      </c>
      <c r="J22" s="619">
        <v>25.1</v>
      </c>
      <c r="K22" s="619">
        <v>31.1</v>
      </c>
      <c r="L22" s="619">
        <v>25.6</v>
      </c>
      <c r="M22" s="619">
        <v>24.4</v>
      </c>
      <c r="N22" s="619" t="s">
        <v>1094</v>
      </c>
      <c r="O22" s="619">
        <v>11.4</v>
      </c>
      <c r="P22" s="615"/>
    </row>
    <row r="23" spans="1:16" s="607" customFormat="1" ht="12.95" customHeight="1">
      <c r="A23" s="1034" t="s">
        <v>1095</v>
      </c>
      <c r="B23" s="1034"/>
      <c r="C23" s="617"/>
      <c r="D23" s="618">
        <v>1.3</v>
      </c>
      <c r="E23" s="619">
        <v>4.7</v>
      </c>
      <c r="F23" s="619">
        <v>8.1999999999999993</v>
      </c>
      <c r="G23" s="619">
        <v>11.9</v>
      </c>
      <c r="H23" s="619">
        <v>20.6</v>
      </c>
      <c r="I23" s="619">
        <v>25.3</v>
      </c>
      <c r="J23" s="619">
        <v>26.2</v>
      </c>
      <c r="K23" s="619">
        <v>28.1</v>
      </c>
      <c r="L23" s="619">
        <v>25.3</v>
      </c>
      <c r="M23" s="619">
        <v>24.9</v>
      </c>
      <c r="N23" s="619">
        <v>14.4</v>
      </c>
      <c r="O23" s="619">
        <v>9.5</v>
      </c>
      <c r="P23" s="615"/>
    </row>
    <row r="24" spans="1:16" s="607" customFormat="1" ht="12.95" customHeight="1">
      <c r="A24" s="1034" t="s">
        <v>1096</v>
      </c>
      <c r="B24" s="1034"/>
      <c r="C24" s="617"/>
      <c r="D24" s="618">
        <v>3</v>
      </c>
      <c r="E24" s="619">
        <v>6.7</v>
      </c>
      <c r="F24" s="619">
        <v>10.4</v>
      </c>
      <c r="G24" s="619">
        <v>10.7</v>
      </c>
      <c r="H24" s="619">
        <v>18.3</v>
      </c>
      <c r="I24" s="619">
        <v>24.3</v>
      </c>
      <c r="J24" s="619">
        <v>27.1</v>
      </c>
      <c r="K24" s="619">
        <v>27.9</v>
      </c>
      <c r="L24" s="619">
        <v>26</v>
      </c>
      <c r="M24" s="619">
        <v>24.7</v>
      </c>
      <c r="N24" s="619">
        <v>14.3</v>
      </c>
      <c r="O24" s="619">
        <v>10.5</v>
      </c>
      <c r="P24" s="615"/>
    </row>
    <row r="25" spans="1:16" s="607" customFormat="1" ht="9.9499999999999993" customHeight="1">
      <c r="A25" s="616"/>
      <c r="B25" s="616"/>
      <c r="C25" s="617"/>
      <c r="D25" s="618"/>
      <c r="E25" s="619"/>
      <c r="F25" s="619"/>
      <c r="G25" s="619"/>
      <c r="H25" s="619"/>
      <c r="I25" s="619"/>
      <c r="J25" s="619"/>
      <c r="K25" s="619"/>
      <c r="L25" s="619"/>
      <c r="M25" s="627"/>
      <c r="N25" s="627"/>
      <c r="O25" s="627"/>
      <c r="P25" s="615"/>
    </row>
    <row r="26" spans="1:16" s="607" customFormat="1" ht="12.95" customHeight="1">
      <c r="A26" s="1034" t="s">
        <v>1097</v>
      </c>
      <c r="B26" s="1034"/>
      <c r="C26" s="617"/>
      <c r="D26" s="618">
        <v>3.2</v>
      </c>
      <c r="E26" s="619">
        <v>9.6</v>
      </c>
      <c r="F26" s="619">
        <v>8.6999999999999993</v>
      </c>
      <c r="G26" s="619">
        <v>12.9</v>
      </c>
      <c r="H26" s="619">
        <v>19.399999999999999</v>
      </c>
      <c r="I26" s="619">
        <v>23.9</v>
      </c>
      <c r="J26" s="619">
        <v>27.6</v>
      </c>
      <c r="K26" s="619">
        <v>27.9</v>
      </c>
      <c r="L26" s="619">
        <v>24.8</v>
      </c>
      <c r="M26" s="619">
        <v>25</v>
      </c>
      <c r="N26" s="619">
        <v>13.8</v>
      </c>
      <c r="O26" s="619">
        <v>10</v>
      </c>
      <c r="P26" s="615"/>
    </row>
    <row r="27" spans="1:16" s="607" customFormat="1" ht="12.95" customHeight="1">
      <c r="A27" s="1034" t="s">
        <v>1098</v>
      </c>
      <c r="B27" s="1034"/>
      <c r="C27" s="617"/>
      <c r="D27" s="618">
        <v>3</v>
      </c>
      <c r="E27" s="619">
        <v>9.4</v>
      </c>
      <c r="F27" s="619">
        <v>11.7</v>
      </c>
      <c r="G27" s="619">
        <v>16.600000000000001</v>
      </c>
      <c r="H27" s="619">
        <v>17.899999999999999</v>
      </c>
      <c r="I27" s="619">
        <v>24</v>
      </c>
      <c r="J27" s="619">
        <v>25.7</v>
      </c>
      <c r="K27" s="619">
        <v>24.4</v>
      </c>
      <c r="L27" s="619">
        <v>23.8</v>
      </c>
      <c r="M27" s="619">
        <v>24.7</v>
      </c>
      <c r="N27" s="619">
        <v>11.8</v>
      </c>
      <c r="O27" s="619">
        <v>12.6</v>
      </c>
      <c r="P27" s="615"/>
    </row>
    <row r="28" spans="1:16" s="607" customFormat="1" ht="12.95" customHeight="1">
      <c r="A28" s="1034" t="s">
        <v>1099</v>
      </c>
      <c r="B28" s="1034"/>
      <c r="C28" s="617"/>
      <c r="D28" s="618">
        <v>4.5999999999999996</v>
      </c>
      <c r="E28" s="619">
        <v>12.3</v>
      </c>
      <c r="F28" s="619">
        <v>11.4</v>
      </c>
      <c r="G28" s="619">
        <v>18.100000000000001</v>
      </c>
      <c r="H28" s="619">
        <v>21.4</v>
      </c>
      <c r="I28" s="619">
        <v>23.1</v>
      </c>
      <c r="J28" s="619">
        <v>26.1</v>
      </c>
      <c r="K28" s="619">
        <v>25.3</v>
      </c>
      <c r="L28" s="619">
        <v>24.6</v>
      </c>
      <c r="M28" s="619">
        <v>24.5</v>
      </c>
      <c r="N28" s="619">
        <v>11.3</v>
      </c>
      <c r="O28" s="619">
        <v>9</v>
      </c>
      <c r="P28" s="615"/>
    </row>
    <row r="29" spans="1:16" s="607" customFormat="1" ht="12.95" customHeight="1">
      <c r="A29" s="1034" t="s">
        <v>1100</v>
      </c>
      <c r="B29" s="1034"/>
      <c r="C29" s="617"/>
      <c r="D29" s="618">
        <v>6.2</v>
      </c>
      <c r="E29" s="619">
        <v>13.7</v>
      </c>
      <c r="F29" s="619">
        <v>10.1</v>
      </c>
      <c r="G29" s="619">
        <v>14.4</v>
      </c>
      <c r="H29" s="619">
        <v>21.6</v>
      </c>
      <c r="I29" s="619">
        <v>23.9</v>
      </c>
      <c r="J29" s="619">
        <v>25.7</v>
      </c>
      <c r="K29" s="619">
        <v>26.6</v>
      </c>
      <c r="L29" s="619">
        <v>21.5</v>
      </c>
      <c r="M29" s="619">
        <v>22.8</v>
      </c>
      <c r="N29" s="619">
        <v>12.6</v>
      </c>
      <c r="O29" s="619">
        <v>6.4</v>
      </c>
      <c r="P29" s="615"/>
    </row>
    <row r="30" spans="1:16" s="607" customFormat="1" ht="12.95" customHeight="1">
      <c r="A30" s="1034" t="s">
        <v>1101</v>
      </c>
      <c r="B30" s="1034"/>
      <c r="C30" s="617"/>
      <c r="D30" s="618">
        <v>8.3000000000000007</v>
      </c>
      <c r="E30" s="619">
        <v>12.9</v>
      </c>
      <c r="F30" s="619">
        <v>10.1</v>
      </c>
      <c r="G30" s="619">
        <v>12.1</v>
      </c>
      <c r="H30" s="619">
        <v>22.1</v>
      </c>
      <c r="I30" s="619">
        <v>24.7</v>
      </c>
      <c r="J30" s="619">
        <v>25.5</v>
      </c>
      <c r="K30" s="619">
        <v>24.5</v>
      </c>
      <c r="L30" s="619">
        <v>23.4</v>
      </c>
      <c r="M30" s="619">
        <v>22.3</v>
      </c>
      <c r="N30" s="619">
        <v>13</v>
      </c>
      <c r="O30" s="619">
        <v>8.6999999999999993</v>
      </c>
      <c r="P30" s="615"/>
    </row>
    <row r="31" spans="1:16" s="607" customFormat="1" ht="9.9499999999999993" customHeight="1">
      <c r="A31" s="616"/>
      <c r="B31" s="616"/>
      <c r="C31" s="617"/>
      <c r="D31" s="618"/>
      <c r="E31" s="619"/>
      <c r="F31" s="619"/>
      <c r="G31" s="619"/>
      <c r="H31" s="619"/>
      <c r="I31" s="619"/>
      <c r="J31" s="619"/>
      <c r="K31" s="619"/>
      <c r="L31" s="619"/>
      <c r="M31" s="627"/>
      <c r="N31" s="627"/>
      <c r="O31" s="627"/>
      <c r="P31" s="615"/>
    </row>
    <row r="32" spans="1:16" s="607" customFormat="1" ht="12.95" customHeight="1">
      <c r="A32" s="1034" t="s">
        <v>1102</v>
      </c>
      <c r="B32" s="1034"/>
      <c r="C32" s="617"/>
      <c r="D32" s="618">
        <v>8.1</v>
      </c>
      <c r="E32" s="619">
        <v>8.1999999999999993</v>
      </c>
      <c r="F32" s="619">
        <v>13.1</v>
      </c>
      <c r="G32" s="619">
        <v>16.7</v>
      </c>
      <c r="H32" s="619">
        <v>21.9</v>
      </c>
      <c r="I32" s="619">
        <v>22</v>
      </c>
      <c r="J32" s="619">
        <v>26.3</v>
      </c>
      <c r="K32" s="619">
        <v>25.2</v>
      </c>
      <c r="L32" s="619">
        <v>23.6</v>
      </c>
      <c r="M32" s="619">
        <v>22.5</v>
      </c>
      <c r="N32" s="619">
        <v>13.3</v>
      </c>
      <c r="O32" s="619">
        <v>10.7</v>
      </c>
      <c r="P32" s="615"/>
    </row>
    <row r="33" spans="1:16" s="607" customFormat="1" ht="12.95" customHeight="1">
      <c r="A33" s="1034" t="s">
        <v>1103</v>
      </c>
      <c r="B33" s="1034"/>
      <c r="C33" s="617"/>
      <c r="D33" s="618">
        <v>6.5</v>
      </c>
      <c r="E33" s="619">
        <v>3.4</v>
      </c>
      <c r="F33" s="619">
        <v>12.5</v>
      </c>
      <c r="G33" s="619">
        <v>13.9</v>
      </c>
      <c r="H33" s="619">
        <v>24.5</v>
      </c>
      <c r="I33" s="619">
        <v>24.3</v>
      </c>
      <c r="J33" s="619">
        <v>28.5</v>
      </c>
      <c r="K33" s="619">
        <v>24</v>
      </c>
      <c r="L33" s="619">
        <v>23.6</v>
      </c>
      <c r="M33" s="619">
        <v>16.5</v>
      </c>
      <c r="N33" s="619">
        <v>12.5</v>
      </c>
      <c r="O33" s="619">
        <v>9.5</v>
      </c>
      <c r="P33" s="615"/>
    </row>
    <row r="34" spans="1:16" s="607" customFormat="1" ht="12.95" customHeight="1">
      <c r="A34" s="1034" t="s">
        <v>1104</v>
      </c>
      <c r="B34" s="1034"/>
      <c r="C34" s="617"/>
      <c r="D34" s="618" t="s">
        <v>1105</v>
      </c>
      <c r="E34" s="619">
        <v>2.7</v>
      </c>
      <c r="F34" s="619">
        <v>10.6</v>
      </c>
      <c r="G34" s="619">
        <v>11.6</v>
      </c>
      <c r="H34" s="619">
        <v>21.9</v>
      </c>
      <c r="I34" s="619">
        <v>22.9</v>
      </c>
      <c r="J34" s="619">
        <v>27.9</v>
      </c>
      <c r="K34" s="619">
        <v>25.7</v>
      </c>
      <c r="L34" s="619">
        <v>25.3</v>
      </c>
      <c r="M34" s="619">
        <v>15.6</v>
      </c>
      <c r="N34" s="619">
        <v>13</v>
      </c>
      <c r="O34" s="619">
        <v>4.8</v>
      </c>
      <c r="P34" s="615"/>
    </row>
    <row r="35" spans="1:16" s="607" customFormat="1" ht="12.95" customHeight="1">
      <c r="A35" s="1034" t="s">
        <v>1106</v>
      </c>
      <c r="B35" s="1034"/>
      <c r="C35" s="617"/>
      <c r="D35" s="618">
        <v>4.3</v>
      </c>
      <c r="E35" s="619">
        <v>4.7</v>
      </c>
      <c r="F35" s="619">
        <v>13.4</v>
      </c>
      <c r="G35" s="619">
        <v>12.8</v>
      </c>
      <c r="H35" s="619">
        <v>20.5</v>
      </c>
      <c r="I35" s="619">
        <v>21.3</v>
      </c>
      <c r="J35" s="619">
        <v>28.2</v>
      </c>
      <c r="K35" s="619">
        <v>23.3</v>
      </c>
      <c r="L35" s="619">
        <v>24.7</v>
      </c>
      <c r="M35" s="619">
        <v>16.899999999999999</v>
      </c>
      <c r="N35" s="619">
        <v>12.8</v>
      </c>
      <c r="O35" s="619">
        <v>6.8</v>
      </c>
      <c r="P35" s="615"/>
    </row>
    <row r="36" spans="1:16" s="607" customFormat="1" ht="12.95" customHeight="1">
      <c r="A36" s="1034" t="s">
        <v>1107</v>
      </c>
      <c r="B36" s="1034"/>
      <c r="C36" s="617"/>
      <c r="D36" s="618">
        <v>3.9</v>
      </c>
      <c r="E36" s="619">
        <v>9.6</v>
      </c>
      <c r="F36" s="619">
        <v>15.5</v>
      </c>
      <c r="G36" s="619">
        <v>15.6</v>
      </c>
      <c r="H36" s="619">
        <v>21</v>
      </c>
      <c r="I36" s="619">
        <v>23.1</v>
      </c>
      <c r="J36" s="619">
        <v>28.1</v>
      </c>
      <c r="K36" s="619">
        <v>24.3</v>
      </c>
      <c r="L36" s="619">
        <v>25.5</v>
      </c>
      <c r="M36" s="619">
        <v>15</v>
      </c>
      <c r="N36" s="619">
        <v>13.7</v>
      </c>
      <c r="O36" s="619">
        <v>8.4</v>
      </c>
      <c r="P36" s="615"/>
    </row>
    <row r="37" spans="1:16" s="607" customFormat="1" ht="9.9499999999999993" customHeight="1">
      <c r="A37" s="616"/>
      <c r="B37" s="616"/>
      <c r="C37" s="617"/>
      <c r="D37" s="618"/>
      <c r="E37" s="619"/>
      <c r="F37" s="619"/>
      <c r="G37" s="619"/>
      <c r="H37" s="619"/>
      <c r="I37" s="619"/>
      <c r="J37" s="619"/>
      <c r="K37" s="619"/>
      <c r="L37" s="619"/>
      <c r="M37" s="627"/>
      <c r="N37" s="627"/>
      <c r="O37" s="627"/>
      <c r="P37" s="615"/>
    </row>
    <row r="38" spans="1:16" s="607" customFormat="1" ht="12.95" customHeight="1">
      <c r="A38" s="1034" t="s">
        <v>1108</v>
      </c>
      <c r="B38" s="1034"/>
      <c r="C38" s="617"/>
      <c r="D38" s="618">
        <v>6.3</v>
      </c>
      <c r="E38" s="619">
        <v>12.1</v>
      </c>
      <c r="F38" s="619">
        <v>14.7</v>
      </c>
      <c r="G38" s="619">
        <v>17.399999999999999</v>
      </c>
      <c r="H38" s="619">
        <v>21.3</v>
      </c>
      <c r="I38" s="619">
        <v>24.2</v>
      </c>
      <c r="J38" s="619">
        <v>28.2</v>
      </c>
      <c r="K38" s="619">
        <v>25.4</v>
      </c>
      <c r="L38" s="619">
        <v>25</v>
      </c>
      <c r="M38" s="619">
        <v>13.9</v>
      </c>
      <c r="N38" s="619">
        <v>13.8</v>
      </c>
      <c r="O38" s="619">
        <v>9</v>
      </c>
      <c r="P38" s="615"/>
    </row>
    <row r="39" spans="1:16" s="607" customFormat="1" ht="12.95" customHeight="1">
      <c r="A39" s="1034" t="s">
        <v>1109</v>
      </c>
      <c r="B39" s="1034"/>
      <c r="C39" s="617"/>
      <c r="D39" s="618">
        <v>8.6999999999999993</v>
      </c>
      <c r="E39" s="619">
        <v>13.5</v>
      </c>
      <c r="F39" s="619">
        <v>10</v>
      </c>
      <c r="G39" s="619">
        <v>18.2</v>
      </c>
      <c r="H39" s="619">
        <v>19.2</v>
      </c>
      <c r="I39" s="619">
        <v>24</v>
      </c>
      <c r="J39" s="619">
        <v>28.5</v>
      </c>
      <c r="K39" s="619">
        <v>27.8</v>
      </c>
      <c r="L39" s="619">
        <v>25.4</v>
      </c>
      <c r="M39" s="619">
        <v>15.6</v>
      </c>
      <c r="N39" s="619">
        <v>14.4</v>
      </c>
      <c r="O39" s="619">
        <v>8.6</v>
      </c>
      <c r="P39" s="615"/>
    </row>
    <row r="40" spans="1:16" s="607" customFormat="1" ht="12.95" customHeight="1">
      <c r="A40" s="1034" t="s">
        <v>1110</v>
      </c>
      <c r="B40" s="1034"/>
      <c r="C40" s="617"/>
      <c r="D40" s="618">
        <v>8.9</v>
      </c>
      <c r="E40" s="619">
        <v>10.5</v>
      </c>
      <c r="F40" s="619">
        <v>9.4</v>
      </c>
      <c r="G40" s="619">
        <v>17.2</v>
      </c>
      <c r="H40" s="619">
        <v>20.7</v>
      </c>
      <c r="I40" s="619">
        <v>24.5</v>
      </c>
      <c r="J40" s="619">
        <v>28.7</v>
      </c>
      <c r="K40" s="619">
        <v>27.7</v>
      </c>
      <c r="L40" s="619">
        <v>24.9</v>
      </c>
      <c r="M40" s="619">
        <v>14.6</v>
      </c>
      <c r="N40" s="619">
        <v>10.5</v>
      </c>
      <c r="O40" s="619">
        <v>6.8</v>
      </c>
      <c r="P40" s="615"/>
    </row>
    <row r="41" spans="1:16" s="607" customFormat="1" ht="12.95" customHeight="1">
      <c r="A41" s="1034" t="s">
        <v>1111</v>
      </c>
      <c r="B41" s="1034"/>
      <c r="C41" s="617"/>
      <c r="D41" s="618">
        <v>8.3000000000000007</v>
      </c>
      <c r="E41" s="619">
        <v>6.3</v>
      </c>
      <c r="F41" s="619">
        <v>13.4</v>
      </c>
      <c r="G41" s="619">
        <v>17.100000000000001</v>
      </c>
      <c r="H41" s="619">
        <v>19.7</v>
      </c>
      <c r="I41" s="619">
        <v>24.4</v>
      </c>
      <c r="J41" s="619">
        <v>28.6</v>
      </c>
      <c r="K41" s="619">
        <v>28.4</v>
      </c>
      <c r="L41" s="619">
        <v>24.2</v>
      </c>
      <c r="M41" s="619">
        <v>13.5</v>
      </c>
      <c r="N41" s="619">
        <v>11.2</v>
      </c>
      <c r="O41" s="619">
        <v>8</v>
      </c>
      <c r="P41" s="615"/>
    </row>
    <row r="42" spans="1:16" s="607" customFormat="1" ht="12.95" customHeight="1">
      <c r="A42" s="1034" t="s">
        <v>1112</v>
      </c>
      <c r="B42" s="1034"/>
      <c r="C42" s="617"/>
      <c r="D42" s="618">
        <v>9.6999999999999993</v>
      </c>
      <c r="E42" s="619">
        <v>6.6</v>
      </c>
      <c r="F42" s="619">
        <v>13.5</v>
      </c>
      <c r="G42" s="619">
        <v>16.100000000000001</v>
      </c>
      <c r="H42" s="619">
        <v>21.4</v>
      </c>
      <c r="I42" s="619">
        <v>25.2</v>
      </c>
      <c r="J42" s="619">
        <v>28.4</v>
      </c>
      <c r="K42" s="619">
        <v>30</v>
      </c>
      <c r="L42" s="619">
        <v>23.9</v>
      </c>
      <c r="M42" s="619">
        <v>14</v>
      </c>
      <c r="N42" s="619">
        <v>13.7</v>
      </c>
      <c r="O42" s="619">
        <v>8.6</v>
      </c>
      <c r="P42" s="615"/>
    </row>
    <row r="43" spans="1:16" s="607" customFormat="1" ht="9.9499999999999993" customHeight="1">
      <c r="A43" s="616"/>
      <c r="B43" s="616"/>
      <c r="C43" s="617"/>
      <c r="D43" s="618"/>
      <c r="E43" s="619"/>
      <c r="F43" s="619"/>
      <c r="G43" s="619"/>
      <c r="H43" s="619"/>
      <c r="I43" s="619"/>
      <c r="J43" s="619"/>
      <c r="K43" s="619"/>
      <c r="L43" s="619"/>
      <c r="M43" s="627"/>
      <c r="N43" s="627"/>
      <c r="O43" s="627"/>
      <c r="P43" s="615"/>
    </row>
    <row r="44" spans="1:16" s="607" customFormat="1" ht="12.95" customHeight="1">
      <c r="A44" s="1034" t="s">
        <v>1113</v>
      </c>
      <c r="B44" s="1034"/>
      <c r="C44" s="617"/>
      <c r="D44" s="618">
        <v>12</v>
      </c>
      <c r="E44" s="619">
        <v>7.8</v>
      </c>
      <c r="F44" s="619">
        <v>13.2</v>
      </c>
      <c r="G44" s="619">
        <v>13.6</v>
      </c>
      <c r="H44" s="619">
        <v>19.899999999999999</v>
      </c>
      <c r="I44" s="619">
        <v>23.9</v>
      </c>
      <c r="J44" s="619">
        <v>29.1</v>
      </c>
      <c r="K44" s="619">
        <v>29.1</v>
      </c>
      <c r="L44" s="619">
        <v>21.7</v>
      </c>
      <c r="M44" s="619">
        <v>15.9</v>
      </c>
      <c r="N44" s="619">
        <v>14</v>
      </c>
      <c r="O44" s="619">
        <v>3.6</v>
      </c>
      <c r="P44" s="615"/>
    </row>
    <row r="45" spans="1:16" s="607" customFormat="1" ht="12.95" customHeight="1">
      <c r="A45" s="1034" t="s">
        <v>1114</v>
      </c>
      <c r="B45" s="1034"/>
      <c r="C45" s="617"/>
      <c r="D45" s="618">
        <v>11.6</v>
      </c>
      <c r="E45" s="619">
        <v>7.1</v>
      </c>
      <c r="F45" s="619">
        <v>13.2</v>
      </c>
      <c r="G45" s="619">
        <v>14.7</v>
      </c>
      <c r="H45" s="619">
        <v>16.600000000000001</v>
      </c>
      <c r="I45" s="619">
        <v>23.4</v>
      </c>
      <c r="J45" s="619">
        <v>29</v>
      </c>
      <c r="K45" s="619">
        <v>29.4</v>
      </c>
      <c r="L45" s="619">
        <v>23.9</v>
      </c>
      <c r="M45" s="619">
        <v>15.7</v>
      </c>
      <c r="N45" s="619">
        <v>8.1999999999999993</v>
      </c>
      <c r="O45" s="619">
        <v>3.4</v>
      </c>
      <c r="P45" s="615"/>
    </row>
    <row r="46" spans="1:16" s="607" customFormat="1" ht="12.95" customHeight="1">
      <c r="A46" s="1034" t="s">
        <v>1115</v>
      </c>
      <c r="B46" s="1034"/>
      <c r="C46" s="617"/>
      <c r="D46" s="618">
        <v>7.8</v>
      </c>
      <c r="E46" s="619">
        <v>8.8000000000000007</v>
      </c>
      <c r="F46" s="619">
        <v>15.3</v>
      </c>
      <c r="G46" s="619">
        <v>16.899999999999999</v>
      </c>
      <c r="H46" s="619">
        <v>19.8</v>
      </c>
      <c r="I46" s="619">
        <v>24.1</v>
      </c>
      <c r="J46" s="619" t="s">
        <v>1116</v>
      </c>
      <c r="K46" s="619">
        <v>29.4</v>
      </c>
      <c r="L46" s="619">
        <v>23.9</v>
      </c>
      <c r="M46" s="619">
        <v>16.600000000000001</v>
      </c>
      <c r="N46" s="619">
        <v>7.8</v>
      </c>
      <c r="O46" s="619">
        <v>5.5</v>
      </c>
      <c r="P46" s="615"/>
    </row>
    <row r="47" spans="1:16" s="607" customFormat="1" ht="12.95" customHeight="1">
      <c r="A47" s="1034" t="s">
        <v>1117</v>
      </c>
      <c r="B47" s="1034"/>
      <c r="C47" s="617"/>
      <c r="D47" s="618">
        <v>3.5</v>
      </c>
      <c r="E47" s="619"/>
      <c r="F47" s="619">
        <v>16.100000000000001</v>
      </c>
      <c r="G47" s="619">
        <v>15.3</v>
      </c>
      <c r="H47" s="619">
        <v>22.9</v>
      </c>
      <c r="I47" s="619">
        <v>25</v>
      </c>
      <c r="J47" s="619">
        <v>28.9</v>
      </c>
      <c r="K47" s="619">
        <v>29.5</v>
      </c>
      <c r="L47" s="619">
        <v>24.6</v>
      </c>
      <c r="M47" s="619">
        <v>14.6</v>
      </c>
      <c r="N47" s="619">
        <v>8.6999999999999993</v>
      </c>
      <c r="O47" s="619">
        <v>6.4</v>
      </c>
      <c r="P47" s="615"/>
    </row>
    <row r="48" spans="1:16" s="607" customFormat="1" ht="12.95" customHeight="1">
      <c r="A48" s="1034" t="s">
        <v>1118</v>
      </c>
      <c r="B48" s="1034"/>
      <c r="C48" s="617"/>
      <c r="D48" s="618">
        <v>4.9000000000000004</v>
      </c>
      <c r="E48" s="619"/>
      <c r="F48" s="619">
        <v>16.3</v>
      </c>
      <c r="G48" s="619">
        <v>17.7</v>
      </c>
      <c r="H48" s="619">
        <v>21.6</v>
      </c>
      <c r="I48" s="619">
        <v>25.1</v>
      </c>
      <c r="J48" s="619">
        <v>29.1</v>
      </c>
      <c r="K48" s="619">
        <v>29.2</v>
      </c>
      <c r="L48" s="619">
        <v>25</v>
      </c>
      <c r="M48" s="619">
        <v>15.6</v>
      </c>
      <c r="N48" s="619">
        <v>14</v>
      </c>
      <c r="O48" s="619">
        <v>8</v>
      </c>
      <c r="P48" s="615"/>
    </row>
    <row r="49" spans="1:16" s="607" customFormat="1" ht="12.95" customHeight="1">
      <c r="A49" s="1034" t="s">
        <v>1119</v>
      </c>
      <c r="B49" s="1034"/>
      <c r="C49" s="617"/>
      <c r="D49" s="618">
        <v>8</v>
      </c>
      <c r="E49" s="619"/>
      <c r="F49" s="619">
        <v>15</v>
      </c>
      <c r="G49" s="619"/>
      <c r="H49" s="619">
        <v>21.7</v>
      </c>
      <c r="I49" s="619"/>
      <c r="J49" s="619">
        <v>29.5</v>
      </c>
      <c r="K49" s="619">
        <v>29.6</v>
      </c>
      <c r="L49" s="619"/>
      <c r="M49" s="619">
        <v>17.2</v>
      </c>
      <c r="N49" s="619"/>
      <c r="O49" s="619">
        <v>4</v>
      </c>
      <c r="P49" s="615"/>
    </row>
    <row r="50" spans="1:16" s="607" customFormat="1" ht="9.9499999999999993" customHeight="1">
      <c r="A50" s="1039"/>
      <c r="B50" s="1039"/>
      <c r="C50" s="628"/>
      <c r="D50" s="618"/>
      <c r="E50" s="619"/>
      <c r="F50" s="619"/>
      <c r="G50" s="619"/>
      <c r="H50" s="619"/>
      <c r="I50" s="619"/>
      <c r="J50" s="619"/>
      <c r="K50" s="619"/>
      <c r="L50" s="619"/>
      <c r="M50" s="619"/>
      <c r="N50" s="619"/>
      <c r="O50" s="619"/>
      <c r="P50" s="615"/>
    </row>
    <row r="51" spans="1:16" s="607" customFormat="1" ht="5.0999999999999996" customHeight="1">
      <c r="A51" s="629"/>
      <c r="B51" s="630"/>
      <c r="C51" s="631"/>
      <c r="D51" s="618"/>
      <c r="E51" s="619"/>
      <c r="F51" s="619"/>
      <c r="G51" s="619"/>
      <c r="H51" s="619"/>
      <c r="I51" s="619"/>
      <c r="J51" s="619"/>
      <c r="K51" s="619"/>
      <c r="L51" s="619"/>
      <c r="M51" s="619"/>
      <c r="N51" s="619"/>
      <c r="O51" s="619"/>
      <c r="P51" s="615"/>
    </row>
    <row r="52" spans="1:16" s="607" customFormat="1" ht="14.1" customHeight="1">
      <c r="A52" s="1038" t="s">
        <v>1120</v>
      </c>
      <c r="B52" s="632" t="s">
        <v>1121</v>
      </c>
      <c r="C52" s="616"/>
      <c r="D52" s="618">
        <f>AVERAGE(D14:D24)</f>
        <v>4.34</v>
      </c>
      <c r="E52" s="619">
        <f t="shared" ref="E52:O52" si="1">AVERAGE(E14:E24)</f>
        <v>7.45</v>
      </c>
      <c r="F52" s="619">
        <f t="shared" si="1"/>
        <v>10.210000000000001</v>
      </c>
      <c r="G52" s="619">
        <f t="shared" si="1"/>
        <v>14.2</v>
      </c>
      <c r="H52" s="619">
        <f t="shared" si="1"/>
        <v>17.250000000000004</v>
      </c>
      <c r="I52" s="619">
        <f t="shared" si="1"/>
        <v>22.85</v>
      </c>
      <c r="J52" s="619">
        <f t="shared" si="1"/>
        <v>26.329999999999995</v>
      </c>
      <c r="K52" s="619">
        <f t="shared" si="1"/>
        <v>29.4</v>
      </c>
      <c r="L52" s="619">
        <f t="shared" si="1"/>
        <v>25.43</v>
      </c>
      <c r="M52" s="619">
        <f t="shared" si="1"/>
        <v>23.79</v>
      </c>
      <c r="N52" s="619">
        <f>AVERAGE(N14:N21,18.6,N23:N24)</f>
        <v>16.020000000000003</v>
      </c>
      <c r="O52" s="619">
        <f t="shared" si="1"/>
        <v>9.5400000000000009</v>
      </c>
      <c r="P52" s="615"/>
    </row>
    <row r="53" spans="1:16" s="607" customFormat="1" ht="14.1" customHeight="1">
      <c r="A53" s="1038"/>
      <c r="B53" s="616" t="s">
        <v>1122</v>
      </c>
      <c r="C53" s="616"/>
      <c r="D53" s="618">
        <f>AVERAGE(D26:D33,4.5,D35:D36)</f>
        <v>5.26</v>
      </c>
      <c r="E53" s="619">
        <f t="shared" ref="E53:O53" si="2">AVERAGE(E26:E36)</f>
        <v>8.65</v>
      </c>
      <c r="F53" s="619">
        <f t="shared" si="2"/>
        <v>11.709999999999999</v>
      </c>
      <c r="G53" s="619">
        <f t="shared" si="2"/>
        <v>14.469999999999999</v>
      </c>
      <c r="H53" s="619">
        <f t="shared" si="2"/>
        <v>21.220000000000002</v>
      </c>
      <c r="I53" s="619">
        <f t="shared" si="2"/>
        <v>23.320000000000004</v>
      </c>
      <c r="J53" s="619">
        <f t="shared" si="2"/>
        <v>26.96</v>
      </c>
      <c r="K53" s="619">
        <f t="shared" si="2"/>
        <v>25.119999999999997</v>
      </c>
      <c r="L53" s="619">
        <f t="shared" si="2"/>
        <v>24.08</v>
      </c>
      <c r="M53" s="619">
        <f t="shared" si="2"/>
        <v>20.580000000000002</v>
      </c>
      <c r="N53" s="619">
        <f t="shared" si="2"/>
        <v>12.780000000000001</v>
      </c>
      <c r="O53" s="619">
        <f t="shared" si="2"/>
        <v>8.6900000000000013</v>
      </c>
      <c r="P53" s="615"/>
    </row>
    <row r="54" spans="1:16" s="607" customFormat="1" ht="14.1" customHeight="1">
      <c r="A54" s="1038"/>
      <c r="B54" s="616" t="s">
        <v>1123</v>
      </c>
      <c r="C54" s="616"/>
      <c r="D54" s="618">
        <f>AVERAGE(D38:D49)</f>
        <v>8.1545454545454543</v>
      </c>
      <c r="E54" s="619">
        <f t="shared" ref="E54:O54" si="3">AVERAGE(E38:E49)</f>
        <v>9.0875000000000004</v>
      </c>
      <c r="F54" s="619">
        <f t="shared" si="3"/>
        <v>13.645454545454548</v>
      </c>
      <c r="G54" s="619">
        <f t="shared" si="3"/>
        <v>16.419999999999998</v>
      </c>
      <c r="H54" s="619">
        <f t="shared" si="3"/>
        <v>20.436363636363637</v>
      </c>
      <c r="I54" s="619">
        <f t="shared" si="3"/>
        <v>24.38</v>
      </c>
      <c r="J54" s="619">
        <f>AVERAGE(J38:J45,28.6,J47:J49)</f>
        <v>28.781818181818185</v>
      </c>
      <c r="K54" s="619">
        <f t="shared" si="3"/>
        <v>28.681818181818187</v>
      </c>
      <c r="L54" s="619">
        <f t="shared" si="3"/>
        <v>24.25</v>
      </c>
      <c r="M54" s="619">
        <f t="shared" si="3"/>
        <v>15.2</v>
      </c>
      <c r="N54" s="619">
        <f t="shared" si="3"/>
        <v>11.63</v>
      </c>
      <c r="O54" s="619">
        <f t="shared" si="3"/>
        <v>6.536363636363637</v>
      </c>
      <c r="P54" s="615"/>
    </row>
    <row r="55" spans="1:16" s="607" customFormat="1" ht="5.0999999999999996" customHeight="1">
      <c r="A55" s="633"/>
      <c r="B55" s="634"/>
      <c r="C55" s="634"/>
      <c r="D55" s="618"/>
      <c r="E55" s="619"/>
      <c r="F55" s="619"/>
      <c r="G55" s="619"/>
      <c r="H55" s="619"/>
      <c r="I55" s="619"/>
      <c r="J55" s="619"/>
      <c r="K55" s="619"/>
      <c r="L55" s="619"/>
      <c r="M55" s="619"/>
      <c r="N55" s="619"/>
      <c r="O55" s="619"/>
      <c r="P55" s="615"/>
    </row>
    <row r="56" spans="1:16" s="607" customFormat="1" ht="15.95" customHeight="1">
      <c r="A56" s="1038" t="s">
        <v>1124</v>
      </c>
      <c r="B56" s="616" t="s">
        <v>1125</v>
      </c>
      <c r="C56" s="635"/>
      <c r="D56" s="636">
        <f>COUNTIF(D14:D49,"&lt;5")+1</f>
        <v>13</v>
      </c>
      <c r="E56" s="637">
        <f t="shared" ref="E56:O56" si="4">COUNTIF(E14:E49,"&lt;5")</f>
        <v>4</v>
      </c>
      <c r="F56" s="637">
        <f t="shared" si="4"/>
        <v>0</v>
      </c>
      <c r="G56" s="637">
        <f t="shared" si="4"/>
        <v>0</v>
      </c>
      <c r="H56" s="637">
        <f t="shared" si="4"/>
        <v>0</v>
      </c>
      <c r="I56" s="637">
        <f t="shared" si="4"/>
        <v>0</v>
      </c>
      <c r="J56" s="637">
        <f t="shared" si="4"/>
        <v>0</v>
      </c>
      <c r="K56" s="637">
        <f t="shared" si="4"/>
        <v>0</v>
      </c>
      <c r="L56" s="637">
        <f t="shared" si="4"/>
        <v>0</v>
      </c>
      <c r="M56" s="637">
        <f t="shared" si="4"/>
        <v>0</v>
      </c>
      <c r="N56" s="637">
        <f t="shared" si="4"/>
        <v>0</v>
      </c>
      <c r="O56" s="637">
        <f t="shared" si="4"/>
        <v>4</v>
      </c>
      <c r="P56" s="615"/>
    </row>
    <row r="57" spans="1:16" s="607" customFormat="1" ht="14.1" customHeight="1">
      <c r="A57" s="1038"/>
      <c r="B57" s="616" t="s">
        <v>1126</v>
      </c>
      <c r="C57" s="616"/>
      <c r="D57" s="636">
        <f>COUNTIF(D14:D49,"&lt;10")+1</f>
        <v>29</v>
      </c>
      <c r="E57" s="637">
        <f t="shared" ref="E57:O57" si="5">COUNTIF(E14:E49,"&lt;10")</f>
        <v>22</v>
      </c>
      <c r="F57" s="637">
        <f t="shared" si="5"/>
        <v>6</v>
      </c>
      <c r="G57" s="637">
        <f t="shared" si="5"/>
        <v>0</v>
      </c>
      <c r="H57" s="637">
        <f t="shared" si="5"/>
        <v>0</v>
      </c>
      <c r="I57" s="637">
        <f t="shared" si="5"/>
        <v>0</v>
      </c>
      <c r="J57" s="637">
        <f t="shared" si="5"/>
        <v>0</v>
      </c>
      <c r="K57" s="637">
        <f t="shared" si="5"/>
        <v>0</v>
      </c>
      <c r="L57" s="637">
        <f t="shared" si="5"/>
        <v>0</v>
      </c>
      <c r="M57" s="637">
        <f t="shared" si="5"/>
        <v>0</v>
      </c>
      <c r="N57" s="637">
        <f t="shared" si="5"/>
        <v>3</v>
      </c>
      <c r="O57" s="637">
        <f t="shared" si="5"/>
        <v>23</v>
      </c>
      <c r="P57" s="615"/>
    </row>
    <row r="58" spans="1:16" s="607" customFormat="1" ht="14.1" customHeight="1">
      <c r="A58" s="1038"/>
      <c r="B58" s="616" t="s">
        <v>1127</v>
      </c>
      <c r="C58" s="616"/>
      <c r="D58" s="636">
        <f>COUNTIF(D14:D49,"&gt;=15")</f>
        <v>0</v>
      </c>
      <c r="E58" s="637">
        <f t="shared" ref="E58:O58" si="6">COUNTIF(E14:E49,"&gt;=15")</f>
        <v>0</v>
      </c>
      <c r="F58" s="637">
        <f t="shared" si="6"/>
        <v>5</v>
      </c>
      <c r="G58" s="637">
        <f t="shared" si="6"/>
        <v>16</v>
      </c>
      <c r="H58" s="637">
        <f t="shared" si="6"/>
        <v>29</v>
      </c>
      <c r="I58" s="637">
        <f t="shared" si="6"/>
        <v>30</v>
      </c>
      <c r="J58" s="637">
        <f>COUNTIF(J14:J49,"&gt;=15")+1</f>
        <v>31</v>
      </c>
      <c r="K58" s="637">
        <f t="shared" si="6"/>
        <v>31</v>
      </c>
      <c r="L58" s="637">
        <f t="shared" si="6"/>
        <v>30</v>
      </c>
      <c r="M58" s="637">
        <f t="shared" si="6"/>
        <v>26</v>
      </c>
      <c r="N58" s="637">
        <f>COUNTIF(N14:N49,"&gt;=15")+1</f>
        <v>7</v>
      </c>
      <c r="O58" s="637">
        <f t="shared" si="6"/>
        <v>0</v>
      </c>
      <c r="P58" s="615"/>
    </row>
    <row r="59" spans="1:16" s="607" customFormat="1" ht="14.1" customHeight="1">
      <c r="A59" s="1038"/>
      <c r="B59" s="616" t="s">
        <v>1128</v>
      </c>
      <c r="C59" s="616"/>
      <c r="D59" s="636">
        <f>COUNTIF(D14:D49,"&gt;=25")</f>
        <v>0</v>
      </c>
      <c r="E59" s="637">
        <f t="shared" ref="E59:O59" si="7">COUNTIF(E14:E49,"&gt;=25")</f>
        <v>0</v>
      </c>
      <c r="F59" s="637">
        <f t="shared" si="7"/>
        <v>0</v>
      </c>
      <c r="G59" s="637">
        <f t="shared" si="7"/>
        <v>0</v>
      </c>
      <c r="H59" s="637">
        <f t="shared" si="7"/>
        <v>0</v>
      </c>
      <c r="I59" s="637">
        <f t="shared" si="7"/>
        <v>4</v>
      </c>
      <c r="J59" s="637">
        <f>COUNTIF(J14:J49,"&gt;=25")+1</f>
        <v>29</v>
      </c>
      <c r="K59" s="637">
        <f t="shared" si="7"/>
        <v>26</v>
      </c>
      <c r="L59" s="637">
        <f t="shared" si="7"/>
        <v>13</v>
      </c>
      <c r="M59" s="637">
        <f t="shared" si="7"/>
        <v>1</v>
      </c>
      <c r="N59" s="637">
        <f t="shared" si="7"/>
        <v>0</v>
      </c>
      <c r="O59" s="637">
        <f t="shared" si="7"/>
        <v>0</v>
      </c>
      <c r="P59" s="615"/>
    </row>
    <row r="60" spans="1:16" s="607" customFormat="1" ht="2.1" customHeight="1" thickBot="1">
      <c r="A60" s="638"/>
      <c r="B60" s="639"/>
      <c r="C60" s="640"/>
      <c r="D60" s="639"/>
      <c r="E60" s="640"/>
      <c r="F60" s="640"/>
      <c r="G60" s="640"/>
      <c r="H60" s="640"/>
      <c r="I60" s="640"/>
      <c r="J60" s="640"/>
      <c r="K60" s="640"/>
      <c r="L60" s="640"/>
      <c r="M60" s="640"/>
      <c r="N60" s="640"/>
      <c r="O60" s="640"/>
      <c r="P60" s="615"/>
    </row>
    <row r="61" spans="1:16" s="607" customFormat="1" ht="15" customHeight="1">
      <c r="A61" s="606" t="s">
        <v>1063</v>
      </c>
    </row>
  </sheetData>
  <mergeCells count="37">
    <mergeCell ref="A56:A59"/>
    <mergeCell ref="A46:B46"/>
    <mergeCell ref="A47:B47"/>
    <mergeCell ref="A48:B48"/>
    <mergeCell ref="A49:B49"/>
    <mergeCell ref="A50:B50"/>
    <mergeCell ref="A52:A54"/>
    <mergeCell ref="A45:B45"/>
    <mergeCell ref="A32:B32"/>
    <mergeCell ref="A33:B33"/>
    <mergeCell ref="A34:B34"/>
    <mergeCell ref="A35:B35"/>
    <mergeCell ref="A36:B36"/>
    <mergeCell ref="A38:B38"/>
    <mergeCell ref="A39:B39"/>
    <mergeCell ref="A40:B40"/>
    <mergeCell ref="A41:B41"/>
    <mergeCell ref="A42:B42"/>
    <mergeCell ref="A44:B44"/>
    <mergeCell ref="A30:B30"/>
    <mergeCell ref="A17:B17"/>
    <mergeCell ref="A18:B18"/>
    <mergeCell ref="A20:B20"/>
    <mergeCell ref="A21:B21"/>
    <mergeCell ref="A22:B22"/>
    <mergeCell ref="A23:B23"/>
    <mergeCell ref="A24:B24"/>
    <mergeCell ref="A26:B26"/>
    <mergeCell ref="A27:B27"/>
    <mergeCell ref="A28:B28"/>
    <mergeCell ref="A29:B29"/>
    <mergeCell ref="A16:B16"/>
    <mergeCell ref="A6:C6"/>
    <mergeCell ref="A7:B7"/>
    <mergeCell ref="A13:B13"/>
    <mergeCell ref="A14:B14"/>
    <mergeCell ref="A15:B15"/>
  </mergeCells>
  <phoneticPr fontId="4"/>
  <conditionalFormatting sqref="D12:O12">
    <cfRule type="containsBlanks" dxfId="23" priority="8" stopIfTrue="1">
      <formula>LEN(TRIM(D12))=0</formula>
    </cfRule>
  </conditionalFormatting>
  <conditionalFormatting sqref="D14:O18">
    <cfRule type="containsBlanks" dxfId="22" priority="7" stopIfTrue="1">
      <formula>LEN(TRIM(D14))=0</formula>
    </cfRule>
  </conditionalFormatting>
  <conditionalFormatting sqref="D20:O24">
    <cfRule type="containsBlanks" dxfId="21" priority="6" stopIfTrue="1">
      <formula>LEN(TRIM(D20))=0</formula>
    </cfRule>
  </conditionalFormatting>
  <conditionalFormatting sqref="D26:O30">
    <cfRule type="containsBlanks" dxfId="20" priority="5" stopIfTrue="1">
      <formula>LEN(TRIM(D26))=0</formula>
    </cfRule>
  </conditionalFormatting>
  <conditionalFormatting sqref="D32:O36">
    <cfRule type="containsBlanks" dxfId="19" priority="4" stopIfTrue="1">
      <formula>LEN(TRIM(D32))=0</formula>
    </cfRule>
  </conditionalFormatting>
  <conditionalFormatting sqref="D38:O42">
    <cfRule type="containsBlanks" dxfId="18" priority="3" stopIfTrue="1">
      <formula>LEN(TRIM(D38))=0</formula>
    </cfRule>
  </conditionalFormatting>
  <conditionalFormatting sqref="D44:O46 D47:D48 F47:O48">
    <cfRule type="containsBlanks" dxfId="17" priority="2" stopIfTrue="1">
      <formula>LEN(TRIM(D44))=0</formula>
    </cfRule>
  </conditionalFormatting>
  <conditionalFormatting sqref="D49 F49 H49 J49:K49 M49 O49">
    <cfRule type="containsBlanks" dxfId="16" priority="1" stopIfTrue="1">
      <formula>LEN(TRIM(D49))=0</formula>
    </cfRule>
  </conditionalFormatting>
  <printOptions horizontalCentered="1"/>
  <pageMargins left="0.39370078740157483" right="0.39370078740157483" top="0.70866141732283472" bottom="0.51181102362204722" header="0.35433070866141736" footer="0.43307086614173229"/>
  <pageSetup paperSize="9" scale="99" fitToHeight="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zoomScaleNormal="100" zoomScaleSheetLayoutView="100" workbookViewId="0"/>
  </sheetViews>
  <sheetFormatPr defaultRowHeight="13.5"/>
  <cols>
    <col min="1" max="1" width="4.6640625" style="602" customWidth="1"/>
    <col min="2" max="2" width="10.1640625" style="602" customWidth="1"/>
    <col min="3" max="3" width="1.1640625" style="602" customWidth="1"/>
    <col min="4" max="15" width="8.5" style="602" customWidth="1"/>
    <col min="16" max="256" width="9.33203125" style="602"/>
    <col min="257" max="257" width="4.6640625" style="602" customWidth="1"/>
    <col min="258" max="258" width="10.1640625" style="602" customWidth="1"/>
    <col min="259" max="259" width="1.1640625" style="602" customWidth="1"/>
    <col min="260" max="271" width="8.5" style="602" customWidth="1"/>
    <col min="272" max="512" width="9.33203125" style="602"/>
    <col min="513" max="513" width="4.6640625" style="602" customWidth="1"/>
    <col min="514" max="514" width="10.1640625" style="602" customWidth="1"/>
    <col min="515" max="515" width="1.1640625" style="602" customWidth="1"/>
    <col min="516" max="527" width="8.5" style="602" customWidth="1"/>
    <col min="528" max="768" width="9.33203125" style="602"/>
    <col min="769" max="769" width="4.6640625" style="602" customWidth="1"/>
    <col min="770" max="770" width="10.1640625" style="602" customWidth="1"/>
    <col min="771" max="771" width="1.1640625" style="602" customWidth="1"/>
    <col min="772" max="783" width="8.5" style="602" customWidth="1"/>
    <col min="784" max="1024" width="9.33203125" style="602"/>
    <col min="1025" max="1025" width="4.6640625" style="602" customWidth="1"/>
    <col min="1026" max="1026" width="10.1640625" style="602" customWidth="1"/>
    <col min="1027" max="1027" width="1.1640625" style="602" customWidth="1"/>
    <col min="1028" max="1039" width="8.5" style="602" customWidth="1"/>
    <col min="1040" max="1280" width="9.33203125" style="602"/>
    <col min="1281" max="1281" width="4.6640625" style="602" customWidth="1"/>
    <col min="1282" max="1282" width="10.1640625" style="602" customWidth="1"/>
    <col min="1283" max="1283" width="1.1640625" style="602" customWidth="1"/>
    <col min="1284" max="1295" width="8.5" style="602" customWidth="1"/>
    <col min="1296" max="1536" width="9.33203125" style="602"/>
    <col min="1537" max="1537" width="4.6640625" style="602" customWidth="1"/>
    <col min="1538" max="1538" width="10.1640625" style="602" customWidth="1"/>
    <col min="1539" max="1539" width="1.1640625" style="602" customWidth="1"/>
    <col min="1540" max="1551" width="8.5" style="602" customWidth="1"/>
    <col min="1552" max="1792" width="9.33203125" style="602"/>
    <col min="1793" max="1793" width="4.6640625" style="602" customWidth="1"/>
    <col min="1794" max="1794" width="10.1640625" style="602" customWidth="1"/>
    <col min="1795" max="1795" width="1.1640625" style="602" customWidth="1"/>
    <col min="1796" max="1807" width="8.5" style="602" customWidth="1"/>
    <col min="1808" max="2048" width="9.33203125" style="602"/>
    <col min="2049" max="2049" width="4.6640625" style="602" customWidth="1"/>
    <col min="2050" max="2050" width="10.1640625" style="602" customWidth="1"/>
    <col min="2051" max="2051" width="1.1640625" style="602" customWidth="1"/>
    <col min="2052" max="2063" width="8.5" style="602" customWidth="1"/>
    <col min="2064" max="2304" width="9.33203125" style="602"/>
    <col min="2305" max="2305" width="4.6640625" style="602" customWidth="1"/>
    <col min="2306" max="2306" width="10.1640625" style="602" customWidth="1"/>
    <col min="2307" max="2307" width="1.1640625" style="602" customWidth="1"/>
    <col min="2308" max="2319" width="8.5" style="602" customWidth="1"/>
    <col min="2320" max="2560" width="9.33203125" style="602"/>
    <col min="2561" max="2561" width="4.6640625" style="602" customWidth="1"/>
    <col min="2562" max="2562" width="10.1640625" style="602" customWidth="1"/>
    <col min="2563" max="2563" width="1.1640625" style="602" customWidth="1"/>
    <col min="2564" max="2575" width="8.5" style="602" customWidth="1"/>
    <col min="2576" max="2816" width="9.33203125" style="602"/>
    <col min="2817" max="2817" width="4.6640625" style="602" customWidth="1"/>
    <col min="2818" max="2818" width="10.1640625" style="602" customWidth="1"/>
    <col min="2819" max="2819" width="1.1640625" style="602" customWidth="1"/>
    <col min="2820" max="2831" width="8.5" style="602" customWidth="1"/>
    <col min="2832" max="3072" width="9.33203125" style="602"/>
    <col min="3073" max="3073" width="4.6640625" style="602" customWidth="1"/>
    <col min="3074" max="3074" width="10.1640625" style="602" customWidth="1"/>
    <col min="3075" max="3075" width="1.1640625" style="602" customWidth="1"/>
    <col min="3076" max="3087" width="8.5" style="602" customWidth="1"/>
    <col min="3088" max="3328" width="9.33203125" style="602"/>
    <col min="3329" max="3329" width="4.6640625" style="602" customWidth="1"/>
    <col min="3330" max="3330" width="10.1640625" style="602" customWidth="1"/>
    <col min="3331" max="3331" width="1.1640625" style="602" customWidth="1"/>
    <col min="3332" max="3343" width="8.5" style="602" customWidth="1"/>
    <col min="3344" max="3584" width="9.33203125" style="602"/>
    <col min="3585" max="3585" width="4.6640625" style="602" customWidth="1"/>
    <col min="3586" max="3586" width="10.1640625" style="602" customWidth="1"/>
    <col min="3587" max="3587" width="1.1640625" style="602" customWidth="1"/>
    <col min="3588" max="3599" width="8.5" style="602" customWidth="1"/>
    <col min="3600" max="3840" width="9.33203125" style="602"/>
    <col min="3841" max="3841" width="4.6640625" style="602" customWidth="1"/>
    <col min="3842" max="3842" width="10.1640625" style="602" customWidth="1"/>
    <col min="3843" max="3843" width="1.1640625" style="602" customWidth="1"/>
    <col min="3844" max="3855" width="8.5" style="602" customWidth="1"/>
    <col min="3856" max="4096" width="9.33203125" style="602"/>
    <col min="4097" max="4097" width="4.6640625" style="602" customWidth="1"/>
    <col min="4098" max="4098" width="10.1640625" style="602" customWidth="1"/>
    <col min="4099" max="4099" width="1.1640625" style="602" customWidth="1"/>
    <col min="4100" max="4111" width="8.5" style="602" customWidth="1"/>
    <col min="4112" max="4352" width="9.33203125" style="602"/>
    <col min="4353" max="4353" width="4.6640625" style="602" customWidth="1"/>
    <col min="4354" max="4354" width="10.1640625" style="602" customWidth="1"/>
    <col min="4355" max="4355" width="1.1640625" style="602" customWidth="1"/>
    <col min="4356" max="4367" width="8.5" style="602" customWidth="1"/>
    <col min="4368" max="4608" width="9.33203125" style="602"/>
    <col min="4609" max="4609" width="4.6640625" style="602" customWidth="1"/>
    <col min="4610" max="4610" width="10.1640625" style="602" customWidth="1"/>
    <col min="4611" max="4611" width="1.1640625" style="602" customWidth="1"/>
    <col min="4612" max="4623" width="8.5" style="602" customWidth="1"/>
    <col min="4624" max="4864" width="9.33203125" style="602"/>
    <col min="4865" max="4865" width="4.6640625" style="602" customWidth="1"/>
    <col min="4866" max="4866" width="10.1640625" style="602" customWidth="1"/>
    <col min="4867" max="4867" width="1.1640625" style="602" customWidth="1"/>
    <col min="4868" max="4879" width="8.5" style="602" customWidth="1"/>
    <col min="4880" max="5120" width="9.33203125" style="602"/>
    <col min="5121" max="5121" width="4.6640625" style="602" customWidth="1"/>
    <col min="5122" max="5122" width="10.1640625" style="602" customWidth="1"/>
    <col min="5123" max="5123" width="1.1640625" style="602" customWidth="1"/>
    <col min="5124" max="5135" width="8.5" style="602" customWidth="1"/>
    <col min="5136" max="5376" width="9.33203125" style="602"/>
    <col min="5377" max="5377" width="4.6640625" style="602" customWidth="1"/>
    <col min="5378" max="5378" width="10.1640625" style="602" customWidth="1"/>
    <col min="5379" max="5379" width="1.1640625" style="602" customWidth="1"/>
    <col min="5380" max="5391" width="8.5" style="602" customWidth="1"/>
    <col min="5392" max="5632" width="9.33203125" style="602"/>
    <col min="5633" max="5633" width="4.6640625" style="602" customWidth="1"/>
    <col min="5634" max="5634" width="10.1640625" style="602" customWidth="1"/>
    <col min="5635" max="5635" width="1.1640625" style="602" customWidth="1"/>
    <col min="5636" max="5647" width="8.5" style="602" customWidth="1"/>
    <col min="5648" max="5888" width="9.33203125" style="602"/>
    <col min="5889" max="5889" width="4.6640625" style="602" customWidth="1"/>
    <col min="5890" max="5890" width="10.1640625" style="602" customWidth="1"/>
    <col min="5891" max="5891" width="1.1640625" style="602" customWidth="1"/>
    <col min="5892" max="5903" width="8.5" style="602" customWidth="1"/>
    <col min="5904" max="6144" width="9.33203125" style="602"/>
    <col min="6145" max="6145" width="4.6640625" style="602" customWidth="1"/>
    <col min="6146" max="6146" width="10.1640625" style="602" customWidth="1"/>
    <col min="6147" max="6147" width="1.1640625" style="602" customWidth="1"/>
    <col min="6148" max="6159" width="8.5" style="602" customWidth="1"/>
    <col min="6160" max="6400" width="9.33203125" style="602"/>
    <col min="6401" max="6401" width="4.6640625" style="602" customWidth="1"/>
    <col min="6402" max="6402" width="10.1640625" style="602" customWidth="1"/>
    <col min="6403" max="6403" width="1.1640625" style="602" customWidth="1"/>
    <col min="6404" max="6415" width="8.5" style="602" customWidth="1"/>
    <col min="6416" max="6656" width="9.33203125" style="602"/>
    <col min="6657" max="6657" width="4.6640625" style="602" customWidth="1"/>
    <col min="6658" max="6658" width="10.1640625" style="602" customWidth="1"/>
    <col min="6659" max="6659" width="1.1640625" style="602" customWidth="1"/>
    <col min="6660" max="6671" width="8.5" style="602" customWidth="1"/>
    <col min="6672" max="6912" width="9.33203125" style="602"/>
    <col min="6913" max="6913" width="4.6640625" style="602" customWidth="1"/>
    <col min="6914" max="6914" width="10.1640625" style="602" customWidth="1"/>
    <col min="6915" max="6915" width="1.1640625" style="602" customWidth="1"/>
    <col min="6916" max="6927" width="8.5" style="602" customWidth="1"/>
    <col min="6928" max="7168" width="9.33203125" style="602"/>
    <col min="7169" max="7169" width="4.6640625" style="602" customWidth="1"/>
    <col min="7170" max="7170" width="10.1640625" style="602" customWidth="1"/>
    <col min="7171" max="7171" width="1.1640625" style="602" customWidth="1"/>
    <col min="7172" max="7183" width="8.5" style="602" customWidth="1"/>
    <col min="7184" max="7424" width="9.33203125" style="602"/>
    <col min="7425" max="7425" width="4.6640625" style="602" customWidth="1"/>
    <col min="7426" max="7426" width="10.1640625" style="602" customWidth="1"/>
    <col min="7427" max="7427" width="1.1640625" style="602" customWidth="1"/>
    <col min="7428" max="7439" width="8.5" style="602" customWidth="1"/>
    <col min="7440" max="7680" width="9.33203125" style="602"/>
    <col min="7681" max="7681" width="4.6640625" style="602" customWidth="1"/>
    <col min="7682" max="7682" width="10.1640625" style="602" customWidth="1"/>
    <col min="7683" max="7683" width="1.1640625" style="602" customWidth="1"/>
    <col min="7684" max="7695" width="8.5" style="602" customWidth="1"/>
    <col min="7696" max="7936" width="9.33203125" style="602"/>
    <col min="7937" max="7937" width="4.6640625" style="602" customWidth="1"/>
    <col min="7938" max="7938" width="10.1640625" style="602" customWidth="1"/>
    <col min="7939" max="7939" width="1.1640625" style="602" customWidth="1"/>
    <col min="7940" max="7951" width="8.5" style="602" customWidth="1"/>
    <col min="7952" max="8192" width="9.33203125" style="602"/>
    <col min="8193" max="8193" width="4.6640625" style="602" customWidth="1"/>
    <col min="8194" max="8194" width="10.1640625" style="602" customWidth="1"/>
    <col min="8195" max="8195" width="1.1640625" style="602" customWidth="1"/>
    <col min="8196" max="8207" width="8.5" style="602" customWidth="1"/>
    <col min="8208" max="8448" width="9.33203125" style="602"/>
    <col min="8449" max="8449" width="4.6640625" style="602" customWidth="1"/>
    <col min="8450" max="8450" width="10.1640625" style="602" customWidth="1"/>
    <col min="8451" max="8451" width="1.1640625" style="602" customWidth="1"/>
    <col min="8452" max="8463" width="8.5" style="602" customWidth="1"/>
    <col min="8464" max="8704" width="9.33203125" style="602"/>
    <col min="8705" max="8705" width="4.6640625" style="602" customWidth="1"/>
    <col min="8706" max="8706" width="10.1640625" style="602" customWidth="1"/>
    <col min="8707" max="8707" width="1.1640625" style="602" customWidth="1"/>
    <col min="8708" max="8719" width="8.5" style="602" customWidth="1"/>
    <col min="8720" max="8960" width="9.33203125" style="602"/>
    <col min="8961" max="8961" width="4.6640625" style="602" customWidth="1"/>
    <col min="8962" max="8962" width="10.1640625" style="602" customWidth="1"/>
    <col min="8963" max="8963" width="1.1640625" style="602" customWidth="1"/>
    <col min="8964" max="8975" width="8.5" style="602" customWidth="1"/>
    <col min="8976" max="9216" width="9.33203125" style="602"/>
    <col min="9217" max="9217" width="4.6640625" style="602" customWidth="1"/>
    <col min="9218" max="9218" width="10.1640625" style="602" customWidth="1"/>
    <col min="9219" max="9219" width="1.1640625" style="602" customWidth="1"/>
    <col min="9220" max="9231" width="8.5" style="602" customWidth="1"/>
    <col min="9232" max="9472" width="9.33203125" style="602"/>
    <col min="9473" max="9473" width="4.6640625" style="602" customWidth="1"/>
    <col min="9474" max="9474" width="10.1640625" style="602" customWidth="1"/>
    <col min="9475" max="9475" width="1.1640625" style="602" customWidth="1"/>
    <col min="9476" max="9487" width="8.5" style="602" customWidth="1"/>
    <col min="9488" max="9728" width="9.33203125" style="602"/>
    <col min="9729" max="9729" width="4.6640625" style="602" customWidth="1"/>
    <col min="9730" max="9730" width="10.1640625" style="602" customWidth="1"/>
    <col min="9731" max="9731" width="1.1640625" style="602" customWidth="1"/>
    <col min="9732" max="9743" width="8.5" style="602" customWidth="1"/>
    <col min="9744" max="9984" width="9.33203125" style="602"/>
    <col min="9985" max="9985" width="4.6640625" style="602" customWidth="1"/>
    <col min="9986" max="9986" width="10.1640625" style="602" customWidth="1"/>
    <col min="9987" max="9987" width="1.1640625" style="602" customWidth="1"/>
    <col min="9988" max="9999" width="8.5" style="602" customWidth="1"/>
    <col min="10000" max="10240" width="9.33203125" style="602"/>
    <col min="10241" max="10241" width="4.6640625" style="602" customWidth="1"/>
    <col min="10242" max="10242" width="10.1640625" style="602" customWidth="1"/>
    <col min="10243" max="10243" width="1.1640625" style="602" customWidth="1"/>
    <col min="10244" max="10255" width="8.5" style="602" customWidth="1"/>
    <col min="10256" max="10496" width="9.33203125" style="602"/>
    <col min="10497" max="10497" width="4.6640625" style="602" customWidth="1"/>
    <col min="10498" max="10498" width="10.1640625" style="602" customWidth="1"/>
    <col min="10499" max="10499" width="1.1640625" style="602" customWidth="1"/>
    <col min="10500" max="10511" width="8.5" style="602" customWidth="1"/>
    <col min="10512" max="10752" width="9.33203125" style="602"/>
    <col min="10753" max="10753" width="4.6640625" style="602" customWidth="1"/>
    <col min="10754" max="10754" width="10.1640625" style="602" customWidth="1"/>
    <col min="10755" max="10755" width="1.1640625" style="602" customWidth="1"/>
    <col min="10756" max="10767" width="8.5" style="602" customWidth="1"/>
    <col min="10768" max="11008" width="9.33203125" style="602"/>
    <col min="11009" max="11009" width="4.6640625" style="602" customWidth="1"/>
    <col min="11010" max="11010" width="10.1640625" style="602" customWidth="1"/>
    <col min="11011" max="11011" width="1.1640625" style="602" customWidth="1"/>
    <col min="11012" max="11023" width="8.5" style="602" customWidth="1"/>
    <col min="11024" max="11264" width="9.33203125" style="602"/>
    <col min="11265" max="11265" width="4.6640625" style="602" customWidth="1"/>
    <col min="11266" max="11266" width="10.1640625" style="602" customWidth="1"/>
    <col min="11267" max="11267" width="1.1640625" style="602" customWidth="1"/>
    <col min="11268" max="11279" width="8.5" style="602" customWidth="1"/>
    <col min="11280" max="11520" width="9.33203125" style="602"/>
    <col min="11521" max="11521" width="4.6640625" style="602" customWidth="1"/>
    <col min="11522" max="11522" width="10.1640625" style="602" customWidth="1"/>
    <col min="11523" max="11523" width="1.1640625" style="602" customWidth="1"/>
    <col min="11524" max="11535" width="8.5" style="602" customWidth="1"/>
    <col min="11536" max="11776" width="9.33203125" style="602"/>
    <col min="11777" max="11777" width="4.6640625" style="602" customWidth="1"/>
    <col min="11778" max="11778" width="10.1640625" style="602" customWidth="1"/>
    <col min="11779" max="11779" width="1.1640625" style="602" customWidth="1"/>
    <col min="11780" max="11791" width="8.5" style="602" customWidth="1"/>
    <col min="11792" max="12032" width="9.33203125" style="602"/>
    <col min="12033" max="12033" width="4.6640625" style="602" customWidth="1"/>
    <col min="12034" max="12034" width="10.1640625" style="602" customWidth="1"/>
    <col min="12035" max="12035" width="1.1640625" style="602" customWidth="1"/>
    <col min="12036" max="12047" width="8.5" style="602" customWidth="1"/>
    <col min="12048" max="12288" width="9.33203125" style="602"/>
    <col min="12289" max="12289" width="4.6640625" style="602" customWidth="1"/>
    <col min="12290" max="12290" width="10.1640625" style="602" customWidth="1"/>
    <col min="12291" max="12291" width="1.1640625" style="602" customWidth="1"/>
    <col min="12292" max="12303" width="8.5" style="602" customWidth="1"/>
    <col min="12304" max="12544" width="9.33203125" style="602"/>
    <col min="12545" max="12545" width="4.6640625" style="602" customWidth="1"/>
    <col min="12546" max="12546" width="10.1640625" style="602" customWidth="1"/>
    <col min="12547" max="12547" width="1.1640625" style="602" customWidth="1"/>
    <col min="12548" max="12559" width="8.5" style="602" customWidth="1"/>
    <col min="12560" max="12800" width="9.33203125" style="602"/>
    <col min="12801" max="12801" width="4.6640625" style="602" customWidth="1"/>
    <col min="12802" max="12802" width="10.1640625" style="602" customWidth="1"/>
    <col min="12803" max="12803" width="1.1640625" style="602" customWidth="1"/>
    <col min="12804" max="12815" width="8.5" style="602" customWidth="1"/>
    <col min="12816" max="13056" width="9.33203125" style="602"/>
    <col min="13057" max="13057" width="4.6640625" style="602" customWidth="1"/>
    <col min="13058" max="13058" width="10.1640625" style="602" customWidth="1"/>
    <col min="13059" max="13059" width="1.1640625" style="602" customWidth="1"/>
    <col min="13060" max="13071" width="8.5" style="602" customWidth="1"/>
    <col min="13072" max="13312" width="9.33203125" style="602"/>
    <col min="13313" max="13313" width="4.6640625" style="602" customWidth="1"/>
    <col min="13314" max="13314" width="10.1640625" style="602" customWidth="1"/>
    <col min="13315" max="13315" width="1.1640625" style="602" customWidth="1"/>
    <col min="13316" max="13327" width="8.5" style="602" customWidth="1"/>
    <col min="13328" max="13568" width="9.33203125" style="602"/>
    <col min="13569" max="13569" width="4.6640625" style="602" customWidth="1"/>
    <col min="13570" max="13570" width="10.1640625" style="602" customWidth="1"/>
    <col min="13571" max="13571" width="1.1640625" style="602" customWidth="1"/>
    <col min="13572" max="13583" width="8.5" style="602" customWidth="1"/>
    <col min="13584" max="13824" width="9.33203125" style="602"/>
    <col min="13825" max="13825" width="4.6640625" style="602" customWidth="1"/>
    <col min="13826" max="13826" width="10.1640625" style="602" customWidth="1"/>
    <col min="13827" max="13827" width="1.1640625" style="602" customWidth="1"/>
    <col min="13828" max="13839" width="8.5" style="602" customWidth="1"/>
    <col min="13840" max="14080" width="9.33203125" style="602"/>
    <col min="14081" max="14081" width="4.6640625" style="602" customWidth="1"/>
    <col min="14082" max="14082" width="10.1640625" style="602" customWidth="1"/>
    <col min="14083" max="14083" width="1.1640625" style="602" customWidth="1"/>
    <col min="14084" max="14095" width="8.5" style="602" customWidth="1"/>
    <col min="14096" max="14336" width="9.33203125" style="602"/>
    <col min="14337" max="14337" width="4.6640625" style="602" customWidth="1"/>
    <col min="14338" max="14338" width="10.1640625" style="602" customWidth="1"/>
    <col min="14339" max="14339" width="1.1640625" style="602" customWidth="1"/>
    <col min="14340" max="14351" width="8.5" style="602" customWidth="1"/>
    <col min="14352" max="14592" width="9.33203125" style="602"/>
    <col min="14593" max="14593" width="4.6640625" style="602" customWidth="1"/>
    <col min="14594" max="14594" width="10.1640625" style="602" customWidth="1"/>
    <col min="14595" max="14595" width="1.1640625" style="602" customWidth="1"/>
    <col min="14596" max="14607" width="8.5" style="602" customWidth="1"/>
    <col min="14608" max="14848" width="9.33203125" style="602"/>
    <col min="14849" max="14849" width="4.6640625" style="602" customWidth="1"/>
    <col min="14850" max="14850" width="10.1640625" style="602" customWidth="1"/>
    <col min="14851" max="14851" width="1.1640625" style="602" customWidth="1"/>
    <col min="14852" max="14863" width="8.5" style="602" customWidth="1"/>
    <col min="14864" max="15104" width="9.33203125" style="602"/>
    <col min="15105" max="15105" width="4.6640625" style="602" customWidth="1"/>
    <col min="15106" max="15106" width="10.1640625" style="602" customWidth="1"/>
    <col min="15107" max="15107" width="1.1640625" style="602" customWidth="1"/>
    <col min="15108" max="15119" width="8.5" style="602" customWidth="1"/>
    <col min="15120" max="15360" width="9.33203125" style="602"/>
    <col min="15361" max="15361" width="4.6640625" style="602" customWidth="1"/>
    <col min="15362" max="15362" width="10.1640625" style="602" customWidth="1"/>
    <col min="15363" max="15363" width="1.1640625" style="602" customWidth="1"/>
    <col min="15364" max="15375" width="8.5" style="602" customWidth="1"/>
    <col min="15376" max="15616" width="9.33203125" style="602"/>
    <col min="15617" max="15617" width="4.6640625" style="602" customWidth="1"/>
    <col min="15618" max="15618" width="10.1640625" style="602" customWidth="1"/>
    <col min="15619" max="15619" width="1.1640625" style="602" customWidth="1"/>
    <col min="15620" max="15631" width="8.5" style="602" customWidth="1"/>
    <col min="15632" max="15872" width="9.33203125" style="602"/>
    <col min="15873" max="15873" width="4.6640625" style="602" customWidth="1"/>
    <col min="15874" max="15874" width="10.1640625" style="602" customWidth="1"/>
    <col min="15875" max="15875" width="1.1640625" style="602" customWidth="1"/>
    <col min="15876" max="15887" width="8.5" style="602" customWidth="1"/>
    <col min="15888" max="16128" width="9.33203125" style="602"/>
    <col min="16129" max="16129" width="4.6640625" style="602" customWidth="1"/>
    <col min="16130" max="16130" width="10.1640625" style="602" customWidth="1"/>
    <col min="16131" max="16131" width="1.1640625" style="602" customWidth="1"/>
    <col min="16132" max="16143" width="8.5" style="602" customWidth="1"/>
    <col min="16144" max="16384" width="9.33203125" style="602"/>
  </cols>
  <sheetData>
    <row r="1" spans="1:16" ht="18" customHeight="1">
      <c r="A1" s="601" t="s">
        <v>1129</v>
      </c>
      <c r="B1" s="641"/>
    </row>
    <row r="2" spans="1:16" ht="4.5" customHeight="1">
      <c r="A2" s="642"/>
      <c r="B2" s="641"/>
    </row>
    <row r="3" spans="1:16" s="604" customFormat="1" ht="17.25" customHeight="1">
      <c r="A3" s="1040" t="s">
        <v>1130</v>
      </c>
      <c r="B3" s="1040"/>
      <c r="C3" s="1040"/>
      <c r="D3" s="1040"/>
      <c r="E3" s="1040"/>
      <c r="F3" s="1040"/>
      <c r="G3" s="1040"/>
      <c r="H3" s="1040"/>
      <c r="I3" s="1040"/>
      <c r="J3" s="1040"/>
      <c r="K3" s="1040"/>
      <c r="L3" s="1040"/>
      <c r="M3" s="1040"/>
      <c r="N3" s="1040"/>
      <c r="O3" s="1040"/>
    </row>
    <row r="4" spans="1:16" ht="14.1" customHeight="1" thickBot="1">
      <c r="A4" s="643" t="s">
        <v>1131</v>
      </c>
      <c r="B4" s="627"/>
      <c r="C4" s="607"/>
      <c r="D4" s="607"/>
      <c r="E4" s="607"/>
      <c r="F4" s="607"/>
      <c r="G4" s="607"/>
      <c r="H4" s="607"/>
      <c r="I4" s="607"/>
      <c r="J4" s="607"/>
      <c r="K4" s="607"/>
      <c r="L4" s="607"/>
      <c r="M4" s="607"/>
      <c r="N4" s="607"/>
      <c r="O4" s="607"/>
    </row>
    <row r="5" spans="1:16" ht="26.25" customHeight="1">
      <c r="A5" s="1035" t="s">
        <v>1132</v>
      </c>
      <c r="B5" s="1035"/>
      <c r="C5" s="1036"/>
      <c r="D5" s="608" t="s">
        <v>1068</v>
      </c>
      <c r="E5" s="610" t="s">
        <v>1069</v>
      </c>
      <c r="F5" s="610" t="s">
        <v>1070</v>
      </c>
      <c r="G5" s="610" t="s">
        <v>1071</v>
      </c>
      <c r="H5" s="610" t="s">
        <v>1072</v>
      </c>
      <c r="I5" s="610" t="s">
        <v>1073</v>
      </c>
      <c r="J5" s="610" t="s">
        <v>1074</v>
      </c>
      <c r="K5" s="610" t="s">
        <v>1075</v>
      </c>
      <c r="L5" s="610" t="s">
        <v>1076</v>
      </c>
      <c r="M5" s="610" t="s">
        <v>1077</v>
      </c>
      <c r="N5" s="610" t="s">
        <v>1078</v>
      </c>
      <c r="O5" s="609" t="s">
        <v>1079</v>
      </c>
    </row>
    <row r="6" spans="1:16" ht="3" customHeight="1">
      <c r="A6" s="1041"/>
      <c r="B6" s="1041"/>
      <c r="C6" s="644"/>
      <c r="D6" s="645"/>
      <c r="E6" s="645"/>
      <c r="F6" s="646"/>
      <c r="G6" s="645"/>
      <c r="H6" s="646"/>
      <c r="I6" s="645"/>
      <c r="J6" s="645"/>
      <c r="K6" s="646"/>
      <c r="L6" s="645"/>
      <c r="M6" s="646"/>
      <c r="N6" s="645"/>
      <c r="O6" s="646"/>
      <c r="P6" s="647"/>
    </row>
    <row r="7" spans="1:16" ht="14.1" customHeight="1">
      <c r="A7" s="1034" t="s">
        <v>1133</v>
      </c>
      <c r="B7" s="1034"/>
      <c r="C7" s="648"/>
      <c r="D7" s="618">
        <v>34</v>
      </c>
      <c r="E7" s="619">
        <v>43.5</v>
      </c>
      <c r="F7" s="619">
        <v>44.5</v>
      </c>
      <c r="G7" s="619">
        <v>72.5</v>
      </c>
      <c r="H7" s="619">
        <v>83</v>
      </c>
      <c r="I7" s="619">
        <v>121</v>
      </c>
      <c r="J7" s="619">
        <v>49.5</v>
      </c>
      <c r="K7" s="619">
        <v>92.5</v>
      </c>
      <c r="L7" s="619">
        <v>119.5</v>
      </c>
      <c r="M7" s="619">
        <v>467</v>
      </c>
      <c r="N7" s="619">
        <v>55.5</v>
      </c>
      <c r="O7" s="619">
        <v>27</v>
      </c>
      <c r="P7" s="647"/>
    </row>
    <row r="8" spans="1:16" ht="14.1" customHeight="1">
      <c r="A8" s="1034" t="s">
        <v>1134</v>
      </c>
      <c r="B8" s="1034"/>
      <c r="C8" s="649"/>
      <c r="D8" s="618">
        <v>62.5</v>
      </c>
      <c r="E8" s="619">
        <v>29</v>
      </c>
      <c r="F8" s="619">
        <v>124.5</v>
      </c>
      <c r="G8" s="619">
        <v>131.5</v>
      </c>
      <c r="H8" s="619">
        <v>252</v>
      </c>
      <c r="I8" s="619">
        <v>168.5</v>
      </c>
      <c r="J8" s="619">
        <v>354</v>
      </c>
      <c r="K8" s="619">
        <v>28</v>
      </c>
      <c r="L8" s="619" t="s">
        <v>1135</v>
      </c>
      <c r="M8" s="619">
        <v>31.5</v>
      </c>
      <c r="N8" s="619">
        <v>23.5</v>
      </c>
      <c r="O8" s="619">
        <v>60.5</v>
      </c>
      <c r="P8" s="647"/>
    </row>
    <row r="9" spans="1:16" s="651" customFormat="1" ht="14.1" customHeight="1">
      <c r="A9" s="1034" t="s">
        <v>1136</v>
      </c>
      <c r="B9" s="1034"/>
      <c r="C9" s="602"/>
      <c r="D9" s="618">
        <v>22</v>
      </c>
      <c r="E9" s="619">
        <v>53.5</v>
      </c>
      <c r="F9" s="619">
        <v>76</v>
      </c>
      <c r="G9" s="619">
        <v>63</v>
      </c>
      <c r="H9" s="619">
        <v>79</v>
      </c>
      <c r="I9" s="619">
        <v>112.5</v>
      </c>
      <c r="J9" s="619">
        <v>225.5</v>
      </c>
      <c r="K9" s="619">
        <v>216</v>
      </c>
      <c r="L9" s="619">
        <v>60</v>
      </c>
      <c r="M9" s="619">
        <v>205</v>
      </c>
      <c r="N9" s="619">
        <v>12</v>
      </c>
      <c r="O9" s="619">
        <v>51</v>
      </c>
      <c r="P9" s="650"/>
    </row>
    <row r="10" spans="1:16" s="651" customFormat="1" ht="14.1" customHeight="1">
      <c r="A10" s="1034" t="s">
        <v>1084</v>
      </c>
      <c r="B10" s="1034"/>
      <c r="C10" s="602"/>
      <c r="D10" s="618">
        <v>59</v>
      </c>
      <c r="E10" s="619">
        <v>67.5</v>
      </c>
      <c r="F10" s="619">
        <v>91.5</v>
      </c>
      <c r="G10" s="619">
        <v>96</v>
      </c>
      <c r="H10" s="619">
        <v>89</v>
      </c>
      <c r="I10" s="619">
        <v>155</v>
      </c>
      <c r="J10" s="619">
        <v>360</v>
      </c>
      <c r="K10" s="619">
        <v>64</v>
      </c>
      <c r="L10" s="619">
        <v>127.5</v>
      </c>
      <c r="M10" s="619">
        <v>219</v>
      </c>
      <c r="N10" s="619">
        <v>44</v>
      </c>
      <c r="O10" s="619">
        <v>21.5</v>
      </c>
      <c r="P10" s="650"/>
    </row>
    <row r="11" spans="1:16" s="656" customFormat="1" ht="14.1" customHeight="1">
      <c r="A11" s="1042" t="s">
        <v>1085</v>
      </c>
      <c r="B11" s="1042"/>
      <c r="C11" s="652"/>
      <c r="D11" s="653">
        <f>SUM(D13:D47)</f>
        <v>52</v>
      </c>
      <c r="E11" s="654">
        <f t="shared" ref="E11:O11" si="0">SUM(E13:E47)</f>
        <v>31.5</v>
      </c>
      <c r="F11" s="654">
        <f t="shared" si="0"/>
        <v>127.5</v>
      </c>
      <c r="G11" s="654">
        <f t="shared" si="0"/>
        <v>184</v>
      </c>
      <c r="H11" s="654">
        <f t="shared" si="0"/>
        <v>168</v>
      </c>
      <c r="I11" s="654">
        <f t="shared" si="0"/>
        <v>98</v>
      </c>
      <c r="J11" s="654">
        <f>SUM(J13:J47)</f>
        <v>189.5</v>
      </c>
      <c r="K11" s="654">
        <f t="shared" si="0"/>
        <v>304.5</v>
      </c>
      <c r="L11" s="654">
        <f t="shared" si="0"/>
        <v>110</v>
      </c>
      <c r="M11" s="654">
        <f t="shared" si="0"/>
        <v>63.5</v>
      </c>
      <c r="N11" s="654">
        <f>SUM(N13:N19,0.5,N21:N47)</f>
        <v>82.5</v>
      </c>
      <c r="O11" s="654">
        <f t="shared" si="0"/>
        <v>88.5</v>
      </c>
      <c r="P11" s="655"/>
    </row>
    <row r="12" spans="1:16" ht="10.5" customHeight="1">
      <c r="A12" s="1034"/>
      <c r="B12" s="1034"/>
      <c r="C12" s="649"/>
      <c r="D12" s="657"/>
      <c r="E12" s="658"/>
      <c r="F12" s="658"/>
      <c r="G12" s="658"/>
      <c r="H12" s="658"/>
      <c r="I12" s="658"/>
      <c r="J12" s="658"/>
      <c r="K12" s="658"/>
      <c r="L12" s="658"/>
      <c r="M12" s="658"/>
      <c r="N12" s="658"/>
      <c r="O12" s="658"/>
      <c r="P12" s="647"/>
    </row>
    <row r="13" spans="1:16" ht="12" customHeight="1">
      <c r="A13" s="1034" t="s">
        <v>1086</v>
      </c>
      <c r="B13" s="1034"/>
      <c r="C13" s="649"/>
      <c r="D13" s="659">
        <v>0</v>
      </c>
      <c r="E13" s="660">
        <v>4</v>
      </c>
      <c r="F13" s="660">
        <v>0</v>
      </c>
      <c r="G13" s="660">
        <v>0</v>
      </c>
      <c r="H13" s="660">
        <v>0.5</v>
      </c>
      <c r="I13" s="660">
        <v>0</v>
      </c>
      <c r="J13" s="660">
        <v>31</v>
      </c>
      <c r="K13" s="660">
        <v>0</v>
      </c>
      <c r="L13" s="660">
        <v>0</v>
      </c>
      <c r="M13" s="660">
        <v>0</v>
      </c>
      <c r="N13" s="660">
        <v>0</v>
      </c>
      <c r="O13" s="660">
        <v>29</v>
      </c>
      <c r="P13" s="661"/>
    </row>
    <row r="14" spans="1:16" ht="12" customHeight="1">
      <c r="A14" s="1034" t="s">
        <v>1087</v>
      </c>
      <c r="B14" s="1034"/>
      <c r="C14" s="649"/>
      <c r="D14" s="659">
        <v>0</v>
      </c>
      <c r="E14" s="660">
        <v>4</v>
      </c>
      <c r="F14" s="660">
        <v>33.5</v>
      </c>
      <c r="G14" s="660">
        <v>0</v>
      </c>
      <c r="H14" s="660">
        <v>0.5</v>
      </c>
      <c r="I14" s="660">
        <v>0</v>
      </c>
      <c r="J14" s="660">
        <v>15</v>
      </c>
      <c r="K14" s="660">
        <v>0</v>
      </c>
      <c r="L14" s="660">
        <v>11.5</v>
      </c>
      <c r="M14" s="660">
        <v>0</v>
      </c>
      <c r="N14" s="660">
        <v>0</v>
      </c>
      <c r="O14" s="660">
        <v>0</v>
      </c>
      <c r="P14" s="661"/>
    </row>
    <row r="15" spans="1:16" ht="12" customHeight="1">
      <c r="A15" s="1034" t="s">
        <v>1088</v>
      </c>
      <c r="B15" s="1034"/>
      <c r="C15" s="649"/>
      <c r="D15" s="659">
        <v>0</v>
      </c>
      <c r="E15" s="660">
        <v>0</v>
      </c>
      <c r="F15" s="660">
        <v>0</v>
      </c>
      <c r="G15" s="660">
        <v>0</v>
      </c>
      <c r="H15" s="660">
        <v>0</v>
      </c>
      <c r="I15" s="660">
        <v>0</v>
      </c>
      <c r="J15" s="660">
        <v>3.5</v>
      </c>
      <c r="K15" s="660">
        <v>5.5</v>
      </c>
      <c r="L15" s="660">
        <v>14</v>
      </c>
      <c r="M15" s="660">
        <v>0</v>
      </c>
      <c r="N15" s="660">
        <v>0</v>
      </c>
      <c r="O15" s="660">
        <v>0</v>
      </c>
      <c r="P15" s="661"/>
    </row>
    <row r="16" spans="1:16" ht="12" customHeight="1">
      <c r="A16" s="1034" t="s">
        <v>1089</v>
      </c>
      <c r="B16" s="1034"/>
      <c r="C16" s="649"/>
      <c r="D16" s="659">
        <v>0</v>
      </c>
      <c r="E16" s="660">
        <v>0</v>
      </c>
      <c r="F16" s="660">
        <v>0</v>
      </c>
      <c r="G16" s="660">
        <v>31.5</v>
      </c>
      <c r="H16" s="660">
        <v>0</v>
      </c>
      <c r="I16" s="660">
        <v>25.5</v>
      </c>
      <c r="J16" s="660">
        <v>0</v>
      </c>
      <c r="K16" s="660">
        <v>0</v>
      </c>
      <c r="L16" s="660">
        <v>5</v>
      </c>
      <c r="M16" s="660">
        <v>0</v>
      </c>
      <c r="N16" s="660">
        <v>0</v>
      </c>
      <c r="O16" s="660">
        <v>0</v>
      </c>
      <c r="P16" s="661"/>
    </row>
    <row r="17" spans="1:16" ht="12" customHeight="1">
      <c r="A17" s="1034" t="s">
        <v>1090</v>
      </c>
      <c r="B17" s="1034"/>
      <c r="C17" s="649"/>
      <c r="D17" s="659">
        <v>0</v>
      </c>
      <c r="E17" s="660">
        <v>0</v>
      </c>
      <c r="F17" s="660">
        <v>7.5</v>
      </c>
      <c r="G17" s="660">
        <v>0</v>
      </c>
      <c r="H17" s="660">
        <v>26</v>
      </c>
      <c r="I17" s="660">
        <v>0</v>
      </c>
      <c r="J17" s="660">
        <v>0</v>
      </c>
      <c r="K17" s="660">
        <v>0</v>
      </c>
      <c r="L17" s="660">
        <v>0</v>
      </c>
      <c r="M17" s="660">
        <v>0</v>
      </c>
      <c r="N17" s="660">
        <v>0</v>
      </c>
      <c r="O17" s="660">
        <v>0</v>
      </c>
      <c r="P17" s="661"/>
    </row>
    <row r="18" spans="1:16" ht="12" customHeight="1">
      <c r="A18" s="1034" t="s">
        <v>1091</v>
      </c>
      <c r="B18" s="1034"/>
      <c r="C18" s="649"/>
      <c r="D18" s="659">
        <v>0</v>
      </c>
      <c r="E18" s="660">
        <v>0</v>
      </c>
      <c r="F18" s="660">
        <v>1</v>
      </c>
      <c r="G18" s="660">
        <v>4.5</v>
      </c>
      <c r="H18" s="660">
        <v>0.5</v>
      </c>
      <c r="I18" s="660">
        <v>0</v>
      </c>
      <c r="J18" s="660">
        <v>0</v>
      </c>
      <c r="K18" s="660">
        <v>0</v>
      </c>
      <c r="L18" s="660">
        <v>0</v>
      </c>
      <c r="M18" s="660">
        <v>0</v>
      </c>
      <c r="N18" s="660">
        <v>0</v>
      </c>
      <c r="O18" s="660">
        <v>0</v>
      </c>
      <c r="P18" s="661"/>
    </row>
    <row r="19" spans="1:16" ht="12" customHeight="1">
      <c r="A19" s="1034" t="s">
        <v>1092</v>
      </c>
      <c r="B19" s="1034"/>
      <c r="C19" s="649"/>
      <c r="D19" s="659">
        <v>1.5</v>
      </c>
      <c r="E19" s="660">
        <v>0</v>
      </c>
      <c r="F19" s="660">
        <v>0</v>
      </c>
      <c r="G19" s="660">
        <v>0</v>
      </c>
      <c r="H19" s="660">
        <v>1.5</v>
      </c>
      <c r="I19" s="660">
        <v>0</v>
      </c>
      <c r="J19" s="660">
        <v>35</v>
      </c>
      <c r="K19" s="660">
        <v>0</v>
      </c>
      <c r="L19" s="660">
        <v>0</v>
      </c>
      <c r="M19" s="660">
        <v>0</v>
      </c>
      <c r="N19" s="660">
        <v>0</v>
      </c>
      <c r="O19" s="660">
        <v>32</v>
      </c>
      <c r="P19" s="661"/>
    </row>
    <row r="20" spans="1:16" ht="12" customHeight="1">
      <c r="A20" s="1034" t="s">
        <v>1093</v>
      </c>
      <c r="B20" s="1034"/>
      <c r="C20" s="649"/>
      <c r="D20" s="659">
        <v>0</v>
      </c>
      <c r="E20" s="660">
        <v>0</v>
      </c>
      <c r="F20" s="660">
        <v>4.5</v>
      </c>
      <c r="G20" s="660">
        <v>0</v>
      </c>
      <c r="H20" s="660">
        <v>0</v>
      </c>
      <c r="I20" s="660">
        <v>0</v>
      </c>
      <c r="J20" s="660">
        <v>38</v>
      </c>
      <c r="K20" s="660">
        <v>0</v>
      </c>
      <c r="L20" s="660">
        <v>2</v>
      </c>
      <c r="M20" s="660">
        <v>0</v>
      </c>
      <c r="N20" s="660" t="s">
        <v>1137</v>
      </c>
      <c r="O20" s="660">
        <v>0</v>
      </c>
      <c r="P20" s="661"/>
    </row>
    <row r="21" spans="1:16" ht="12" customHeight="1">
      <c r="A21" s="1034" t="s">
        <v>1095</v>
      </c>
      <c r="B21" s="1034"/>
      <c r="C21" s="649"/>
      <c r="D21" s="659">
        <v>0</v>
      </c>
      <c r="E21" s="660">
        <v>0</v>
      </c>
      <c r="F21" s="660">
        <v>0</v>
      </c>
      <c r="G21" s="660">
        <v>0</v>
      </c>
      <c r="H21" s="660">
        <v>0</v>
      </c>
      <c r="I21" s="660">
        <v>0</v>
      </c>
      <c r="J21" s="660">
        <v>7</v>
      </c>
      <c r="K21" s="660">
        <v>12.5</v>
      </c>
      <c r="L21" s="660">
        <v>5</v>
      </c>
      <c r="M21" s="660">
        <v>0</v>
      </c>
      <c r="N21" s="660">
        <v>26</v>
      </c>
      <c r="O21" s="660">
        <v>0</v>
      </c>
      <c r="P21" s="661"/>
    </row>
    <row r="22" spans="1:16" ht="12" customHeight="1">
      <c r="A22" s="1034" t="s">
        <v>1096</v>
      </c>
      <c r="B22" s="1034"/>
      <c r="C22" s="649"/>
      <c r="D22" s="659">
        <v>0</v>
      </c>
      <c r="E22" s="660">
        <v>0</v>
      </c>
      <c r="F22" s="660">
        <v>0</v>
      </c>
      <c r="G22" s="660">
        <v>0</v>
      </c>
      <c r="H22" s="660">
        <v>0</v>
      </c>
      <c r="I22" s="660">
        <v>0</v>
      </c>
      <c r="J22" s="660">
        <v>0</v>
      </c>
      <c r="K22" s="660">
        <v>0</v>
      </c>
      <c r="L22" s="660">
        <v>0</v>
      </c>
      <c r="M22" s="660">
        <v>0</v>
      </c>
      <c r="N22" s="660">
        <v>2.5</v>
      </c>
      <c r="O22" s="660">
        <v>0</v>
      </c>
      <c r="P22" s="661"/>
    </row>
    <row r="23" spans="1:16" ht="6.95" customHeight="1">
      <c r="A23" s="616"/>
      <c r="B23" s="616"/>
      <c r="C23" s="649"/>
      <c r="D23" s="662"/>
      <c r="E23" s="641"/>
      <c r="F23" s="641"/>
      <c r="G23" s="641"/>
      <c r="H23" s="641"/>
      <c r="I23" s="641"/>
      <c r="J23" s="641"/>
      <c r="K23" s="641"/>
      <c r="L23" s="641"/>
      <c r="M23" s="641"/>
      <c r="N23" s="641"/>
      <c r="O23" s="641"/>
      <c r="P23" s="661"/>
    </row>
    <row r="24" spans="1:16" ht="6.95" customHeight="1">
      <c r="A24" s="616"/>
      <c r="B24" s="616"/>
      <c r="C24" s="649"/>
      <c r="D24" s="662"/>
      <c r="E24" s="641"/>
      <c r="F24" s="641"/>
      <c r="G24" s="641"/>
      <c r="H24" s="641"/>
      <c r="I24" s="641"/>
      <c r="J24" s="641"/>
      <c r="K24" s="641"/>
      <c r="L24" s="641"/>
      <c r="M24" s="641"/>
      <c r="N24" s="641"/>
      <c r="O24" s="641"/>
      <c r="P24" s="661"/>
    </row>
    <row r="25" spans="1:16" ht="12" customHeight="1">
      <c r="A25" s="1034" t="s">
        <v>1097</v>
      </c>
      <c r="B25" s="1034"/>
      <c r="C25" s="649"/>
      <c r="D25" s="659">
        <v>0</v>
      </c>
      <c r="E25" s="660">
        <v>0</v>
      </c>
      <c r="F25" s="660">
        <v>0</v>
      </c>
      <c r="G25" s="660">
        <v>0</v>
      </c>
      <c r="H25" s="660">
        <v>0</v>
      </c>
      <c r="I25" s="660">
        <v>0</v>
      </c>
      <c r="J25" s="660">
        <v>0</v>
      </c>
      <c r="K25" s="660">
        <v>0</v>
      </c>
      <c r="L25" s="660">
        <v>10</v>
      </c>
      <c r="M25" s="660">
        <v>0</v>
      </c>
      <c r="N25" s="660">
        <v>4.5</v>
      </c>
      <c r="O25" s="660">
        <v>0</v>
      </c>
      <c r="P25" s="661"/>
    </row>
    <row r="26" spans="1:16" ht="12" customHeight="1">
      <c r="A26" s="1034" t="s">
        <v>1098</v>
      </c>
      <c r="B26" s="1034"/>
      <c r="C26" s="649"/>
      <c r="D26" s="659">
        <v>3.5</v>
      </c>
      <c r="E26" s="660">
        <v>0</v>
      </c>
      <c r="F26" s="660">
        <v>8</v>
      </c>
      <c r="G26" s="660">
        <v>0</v>
      </c>
      <c r="H26" s="660">
        <v>7.5</v>
      </c>
      <c r="I26" s="660">
        <v>0</v>
      </c>
      <c r="J26" s="660">
        <v>16.5</v>
      </c>
      <c r="K26" s="660">
        <v>72.5</v>
      </c>
      <c r="L26" s="660">
        <v>5.5</v>
      </c>
      <c r="M26" s="660">
        <v>7</v>
      </c>
      <c r="N26" s="660">
        <v>2</v>
      </c>
      <c r="O26" s="660">
        <v>0</v>
      </c>
      <c r="P26" s="661"/>
    </row>
    <row r="27" spans="1:16" ht="12" customHeight="1">
      <c r="A27" s="1034" t="s">
        <v>1099</v>
      </c>
      <c r="B27" s="1034"/>
      <c r="C27" s="649"/>
      <c r="D27" s="659">
        <v>0</v>
      </c>
      <c r="E27" s="660">
        <v>0</v>
      </c>
      <c r="F27" s="660">
        <v>7.5</v>
      </c>
      <c r="G27" s="660">
        <v>3.5</v>
      </c>
      <c r="H27" s="660">
        <v>3</v>
      </c>
      <c r="I27" s="660">
        <v>2.5</v>
      </c>
      <c r="J27" s="660">
        <v>0</v>
      </c>
      <c r="K27" s="660">
        <v>31.5</v>
      </c>
      <c r="L27" s="660">
        <v>0</v>
      </c>
      <c r="M27" s="660">
        <v>0</v>
      </c>
      <c r="N27" s="660">
        <v>0</v>
      </c>
      <c r="O27" s="660">
        <v>0</v>
      </c>
      <c r="P27" s="661"/>
    </row>
    <row r="28" spans="1:16" ht="12" customHeight="1">
      <c r="A28" s="1034" t="s">
        <v>1100</v>
      </c>
      <c r="B28" s="1034"/>
      <c r="C28" s="649"/>
      <c r="D28" s="659">
        <v>0</v>
      </c>
      <c r="E28" s="660">
        <v>0.5</v>
      </c>
      <c r="F28" s="660">
        <v>0</v>
      </c>
      <c r="G28" s="660">
        <v>5.5</v>
      </c>
      <c r="H28" s="660">
        <v>0</v>
      </c>
      <c r="I28" s="660">
        <v>12.5</v>
      </c>
      <c r="J28" s="660">
        <v>18.5</v>
      </c>
      <c r="K28" s="660">
        <v>22.5</v>
      </c>
      <c r="L28" s="660">
        <v>8</v>
      </c>
      <c r="M28" s="660">
        <v>0</v>
      </c>
      <c r="N28" s="660">
        <v>0</v>
      </c>
      <c r="O28" s="660">
        <v>0</v>
      </c>
      <c r="P28" s="661"/>
    </row>
    <row r="29" spans="1:16" ht="12" customHeight="1">
      <c r="A29" s="1034" t="s">
        <v>1101</v>
      </c>
      <c r="B29" s="1034"/>
      <c r="C29" s="649"/>
      <c r="D29" s="659">
        <v>0</v>
      </c>
      <c r="E29" s="660">
        <v>18.5</v>
      </c>
      <c r="F29" s="660">
        <v>0</v>
      </c>
      <c r="G29" s="660">
        <v>0</v>
      </c>
      <c r="H29" s="660">
        <v>0</v>
      </c>
      <c r="I29" s="660">
        <v>0</v>
      </c>
      <c r="J29" s="660">
        <v>9.5</v>
      </c>
      <c r="K29" s="660">
        <v>23.5</v>
      </c>
      <c r="L29" s="660">
        <v>10</v>
      </c>
      <c r="M29" s="660">
        <v>0</v>
      </c>
      <c r="N29" s="660">
        <v>0</v>
      </c>
      <c r="O29" s="660">
        <v>0</v>
      </c>
      <c r="P29" s="661"/>
    </row>
    <row r="30" spans="1:16" ht="12" customHeight="1">
      <c r="A30" s="1034" t="s">
        <v>1102</v>
      </c>
      <c r="B30" s="1034"/>
      <c r="C30" s="649"/>
      <c r="D30" s="659">
        <v>0.5</v>
      </c>
      <c r="E30" s="660">
        <v>0</v>
      </c>
      <c r="F30" s="660">
        <v>0</v>
      </c>
      <c r="G30" s="660">
        <v>1.5</v>
      </c>
      <c r="H30" s="660">
        <v>2</v>
      </c>
      <c r="I30" s="660">
        <v>19</v>
      </c>
      <c r="J30" s="660">
        <v>15.5</v>
      </c>
      <c r="K30" s="660">
        <v>0</v>
      </c>
      <c r="L30" s="660">
        <v>0</v>
      </c>
      <c r="M30" s="660">
        <v>12</v>
      </c>
      <c r="N30" s="660">
        <v>0</v>
      </c>
      <c r="O30" s="660">
        <v>4.5</v>
      </c>
      <c r="P30" s="661"/>
    </row>
    <row r="31" spans="1:16" ht="12" customHeight="1">
      <c r="A31" s="1034" t="s">
        <v>1103</v>
      </c>
      <c r="B31" s="1034"/>
      <c r="C31" s="649"/>
      <c r="D31" s="659">
        <v>0</v>
      </c>
      <c r="E31" s="660">
        <v>3.5</v>
      </c>
      <c r="F31" s="660">
        <v>0</v>
      </c>
      <c r="G31" s="660">
        <v>41.5</v>
      </c>
      <c r="H31" s="660">
        <v>14.5</v>
      </c>
      <c r="I31" s="660">
        <v>0</v>
      </c>
      <c r="J31" s="660">
        <v>0</v>
      </c>
      <c r="K31" s="660">
        <v>61</v>
      </c>
      <c r="L31" s="660">
        <v>10.5</v>
      </c>
      <c r="M31" s="660">
        <v>9</v>
      </c>
      <c r="N31" s="660">
        <v>0</v>
      </c>
      <c r="O31" s="660">
        <v>15.5</v>
      </c>
      <c r="P31" s="661"/>
    </row>
    <row r="32" spans="1:16" ht="12" customHeight="1">
      <c r="A32" s="1034" t="s">
        <v>1104</v>
      </c>
      <c r="B32" s="1034"/>
      <c r="C32" s="649"/>
      <c r="D32" s="659" t="s">
        <v>1138</v>
      </c>
      <c r="E32" s="660">
        <v>0</v>
      </c>
      <c r="F32" s="660">
        <v>0</v>
      </c>
      <c r="G32" s="660">
        <v>3.5</v>
      </c>
      <c r="H32" s="660">
        <v>2</v>
      </c>
      <c r="I32" s="660">
        <v>1</v>
      </c>
      <c r="J32" s="660">
        <v>0</v>
      </c>
      <c r="K32" s="660">
        <v>35.5</v>
      </c>
      <c r="L32" s="660">
        <v>25.5</v>
      </c>
      <c r="M32" s="660">
        <v>0</v>
      </c>
      <c r="N32" s="660">
        <v>0</v>
      </c>
      <c r="O32" s="660">
        <v>0</v>
      </c>
      <c r="P32" s="661"/>
    </row>
    <row r="33" spans="1:17" ht="12" customHeight="1">
      <c r="A33" s="1034" t="s">
        <v>1106</v>
      </c>
      <c r="B33" s="1034"/>
      <c r="C33" s="649"/>
      <c r="D33" s="659">
        <v>0</v>
      </c>
      <c r="E33" s="660">
        <v>0</v>
      </c>
      <c r="F33" s="660">
        <v>0</v>
      </c>
      <c r="G33" s="660">
        <v>0</v>
      </c>
      <c r="H33" s="660">
        <v>3</v>
      </c>
      <c r="I33" s="660">
        <v>18.5</v>
      </c>
      <c r="J33" s="660">
        <v>0</v>
      </c>
      <c r="K33" s="660">
        <v>32</v>
      </c>
      <c r="L33" s="660">
        <v>0</v>
      </c>
      <c r="M33" s="660">
        <v>0</v>
      </c>
      <c r="N33" s="660">
        <v>0</v>
      </c>
      <c r="O33" s="660">
        <v>0</v>
      </c>
      <c r="P33" s="661"/>
    </row>
    <row r="34" spans="1:17" ht="12" customHeight="1">
      <c r="A34" s="1034" t="s">
        <v>1107</v>
      </c>
      <c r="B34" s="1034"/>
      <c r="C34" s="649"/>
      <c r="D34" s="659">
        <v>0</v>
      </c>
      <c r="E34" s="660">
        <v>0</v>
      </c>
      <c r="F34" s="660">
        <v>0</v>
      </c>
      <c r="G34" s="660">
        <v>0</v>
      </c>
      <c r="H34" s="660">
        <v>37.5</v>
      </c>
      <c r="I34" s="660">
        <v>0</v>
      </c>
      <c r="J34" s="660">
        <v>0</v>
      </c>
      <c r="K34" s="660">
        <v>6.5</v>
      </c>
      <c r="L34" s="660">
        <v>0</v>
      </c>
      <c r="M34" s="660">
        <v>0</v>
      </c>
      <c r="N34" s="660">
        <v>0</v>
      </c>
      <c r="O34" s="660">
        <v>0</v>
      </c>
      <c r="P34" s="661"/>
    </row>
    <row r="35" spans="1:17" ht="6.95" customHeight="1">
      <c r="A35" s="616"/>
      <c r="B35" s="616"/>
      <c r="C35" s="649"/>
      <c r="D35" s="662"/>
      <c r="E35" s="641"/>
      <c r="F35" s="641"/>
      <c r="G35" s="641"/>
      <c r="H35" s="641"/>
      <c r="I35" s="641"/>
      <c r="J35" s="641"/>
      <c r="K35" s="641"/>
      <c r="L35" s="641"/>
      <c r="M35" s="641"/>
      <c r="N35" s="641"/>
      <c r="O35" s="641"/>
      <c r="P35" s="661"/>
    </row>
    <row r="36" spans="1:17" ht="6.95" customHeight="1">
      <c r="A36" s="1034"/>
      <c r="B36" s="1034"/>
      <c r="C36" s="649"/>
      <c r="D36" s="662"/>
      <c r="E36" s="641"/>
      <c r="F36" s="641"/>
      <c r="G36" s="641"/>
      <c r="H36" s="641"/>
      <c r="I36" s="641"/>
      <c r="J36" s="641"/>
      <c r="K36" s="641"/>
      <c r="L36" s="641"/>
      <c r="M36" s="641"/>
      <c r="N36" s="641"/>
      <c r="O36" s="641"/>
      <c r="P36" s="661"/>
    </row>
    <row r="37" spans="1:17" ht="12" customHeight="1">
      <c r="A37" s="1034" t="s">
        <v>1108</v>
      </c>
      <c r="B37" s="1034"/>
      <c r="C37" s="649"/>
      <c r="D37" s="659">
        <v>0</v>
      </c>
      <c r="E37" s="660">
        <v>0</v>
      </c>
      <c r="F37" s="660">
        <v>29.5</v>
      </c>
      <c r="G37" s="660">
        <v>0</v>
      </c>
      <c r="H37" s="660">
        <v>33.5</v>
      </c>
      <c r="I37" s="660">
        <v>0</v>
      </c>
      <c r="J37" s="660">
        <v>0</v>
      </c>
      <c r="K37" s="660">
        <v>1.5</v>
      </c>
      <c r="L37" s="660">
        <v>0</v>
      </c>
      <c r="M37" s="660">
        <v>0</v>
      </c>
      <c r="N37" s="660">
        <v>0</v>
      </c>
      <c r="O37" s="660">
        <v>0</v>
      </c>
      <c r="P37" s="661"/>
      <c r="Q37" s="663"/>
    </row>
    <row r="38" spans="1:17" ht="12" customHeight="1">
      <c r="A38" s="1034" t="s">
        <v>1109</v>
      </c>
      <c r="B38" s="1034"/>
      <c r="C38" s="649"/>
      <c r="D38" s="659">
        <v>3</v>
      </c>
      <c r="E38" s="660">
        <v>0</v>
      </c>
      <c r="F38" s="660">
        <v>2</v>
      </c>
      <c r="G38" s="660">
        <v>0</v>
      </c>
      <c r="H38" s="660">
        <v>0</v>
      </c>
      <c r="I38" s="660">
        <v>0</v>
      </c>
      <c r="J38" s="660">
        <v>0</v>
      </c>
      <c r="K38" s="660">
        <v>0</v>
      </c>
      <c r="L38" s="660">
        <v>1</v>
      </c>
      <c r="M38" s="660">
        <v>0</v>
      </c>
      <c r="N38" s="660">
        <v>28.5</v>
      </c>
      <c r="O38" s="660">
        <v>0</v>
      </c>
      <c r="P38" s="661"/>
      <c r="Q38" s="663"/>
    </row>
    <row r="39" spans="1:17" ht="12" customHeight="1">
      <c r="A39" s="1034" t="s">
        <v>1110</v>
      </c>
      <c r="B39" s="1034"/>
      <c r="C39" s="649"/>
      <c r="D39" s="659">
        <v>18</v>
      </c>
      <c r="E39" s="660">
        <v>0</v>
      </c>
      <c r="F39" s="660">
        <v>0</v>
      </c>
      <c r="G39" s="660">
        <v>0</v>
      </c>
      <c r="H39" s="660">
        <v>0</v>
      </c>
      <c r="I39" s="660">
        <v>0</v>
      </c>
      <c r="J39" s="660">
        <v>0</v>
      </c>
      <c r="K39" s="660">
        <v>0</v>
      </c>
      <c r="L39" s="660">
        <v>0</v>
      </c>
      <c r="M39" s="660">
        <v>0</v>
      </c>
      <c r="N39" s="660">
        <v>1</v>
      </c>
      <c r="O39" s="660">
        <v>0</v>
      </c>
      <c r="P39" s="661"/>
      <c r="Q39" s="663"/>
    </row>
    <row r="40" spans="1:17" ht="12" customHeight="1">
      <c r="A40" s="1034" t="s">
        <v>1111</v>
      </c>
      <c r="B40" s="1034"/>
      <c r="C40" s="649"/>
      <c r="D40" s="659">
        <v>14.5</v>
      </c>
      <c r="E40" s="660">
        <v>0</v>
      </c>
      <c r="F40" s="660">
        <v>0</v>
      </c>
      <c r="G40" s="660">
        <v>0</v>
      </c>
      <c r="H40" s="660">
        <v>0.5</v>
      </c>
      <c r="I40" s="660">
        <v>0</v>
      </c>
      <c r="J40" s="660">
        <v>0</v>
      </c>
      <c r="K40" s="660">
        <v>0</v>
      </c>
      <c r="L40" s="660">
        <v>0</v>
      </c>
      <c r="M40" s="660">
        <v>0</v>
      </c>
      <c r="N40" s="660">
        <v>0.5</v>
      </c>
      <c r="O40" s="660">
        <v>6</v>
      </c>
      <c r="P40" s="661"/>
      <c r="Q40" s="663"/>
    </row>
    <row r="41" spans="1:17" ht="12" customHeight="1">
      <c r="A41" s="1034" t="s">
        <v>1112</v>
      </c>
      <c r="B41" s="1034"/>
      <c r="C41" s="649"/>
      <c r="D41" s="659">
        <v>0</v>
      </c>
      <c r="E41" s="660">
        <v>0</v>
      </c>
      <c r="F41" s="660">
        <v>1</v>
      </c>
      <c r="G41" s="660">
        <v>0</v>
      </c>
      <c r="H41" s="660">
        <v>0</v>
      </c>
      <c r="I41" s="660">
        <v>0</v>
      </c>
      <c r="J41" s="660">
        <v>0</v>
      </c>
      <c r="K41" s="660">
        <v>0</v>
      </c>
      <c r="L41" s="660">
        <v>1.5</v>
      </c>
      <c r="M41" s="660">
        <v>34.5</v>
      </c>
      <c r="N41" s="660">
        <v>0</v>
      </c>
      <c r="O41" s="660">
        <v>0.5</v>
      </c>
      <c r="P41" s="661"/>
      <c r="Q41" s="663"/>
    </row>
    <row r="42" spans="1:17" ht="12" customHeight="1">
      <c r="A42" s="1034" t="s">
        <v>1113</v>
      </c>
      <c r="B42" s="1034"/>
      <c r="C42" s="649"/>
      <c r="D42" s="659">
        <v>5</v>
      </c>
      <c r="E42" s="660">
        <v>1</v>
      </c>
      <c r="F42" s="660">
        <v>0</v>
      </c>
      <c r="G42" s="660">
        <v>0</v>
      </c>
      <c r="H42" s="660">
        <v>0</v>
      </c>
      <c r="I42" s="660">
        <v>0</v>
      </c>
      <c r="J42" s="660">
        <v>0</v>
      </c>
      <c r="K42" s="660">
        <v>0</v>
      </c>
      <c r="L42" s="660">
        <v>0.5</v>
      </c>
      <c r="M42" s="660">
        <v>0</v>
      </c>
      <c r="N42" s="660">
        <v>0</v>
      </c>
      <c r="O42" s="660">
        <v>0</v>
      </c>
      <c r="P42" s="661"/>
      <c r="Q42" s="663"/>
    </row>
    <row r="43" spans="1:17" ht="12" customHeight="1">
      <c r="A43" s="1034" t="s">
        <v>1114</v>
      </c>
      <c r="B43" s="1034"/>
      <c r="C43" s="649"/>
      <c r="D43" s="659">
        <v>6</v>
      </c>
      <c r="E43" s="660">
        <v>0</v>
      </c>
      <c r="F43" s="660">
        <v>0</v>
      </c>
      <c r="G43" s="660">
        <v>0</v>
      </c>
      <c r="H43" s="660">
        <v>35.5</v>
      </c>
      <c r="I43" s="660">
        <v>0.5</v>
      </c>
      <c r="J43" s="660">
        <v>0</v>
      </c>
      <c r="K43" s="660">
        <v>0</v>
      </c>
      <c r="L43" s="660">
        <v>0</v>
      </c>
      <c r="M43" s="660">
        <v>0</v>
      </c>
      <c r="N43" s="660">
        <v>0</v>
      </c>
      <c r="O43" s="660">
        <v>0</v>
      </c>
      <c r="P43" s="661"/>
      <c r="Q43" s="663"/>
    </row>
    <row r="44" spans="1:17" ht="12" customHeight="1">
      <c r="A44" s="1034" t="s">
        <v>1115</v>
      </c>
      <c r="B44" s="1034"/>
      <c r="C44" s="649"/>
      <c r="D44" s="659">
        <v>0</v>
      </c>
      <c r="E44" s="660">
        <v>0</v>
      </c>
      <c r="F44" s="660">
        <v>33</v>
      </c>
      <c r="G44" s="660">
        <v>11.5</v>
      </c>
      <c r="H44" s="660">
        <v>0</v>
      </c>
      <c r="I44" s="660">
        <v>0</v>
      </c>
      <c r="J44" s="660" t="s">
        <v>1139</v>
      </c>
      <c r="K44" s="660">
        <v>0</v>
      </c>
      <c r="L44" s="660">
        <v>0</v>
      </c>
      <c r="M44" s="660">
        <v>0</v>
      </c>
      <c r="N44" s="660">
        <v>0</v>
      </c>
      <c r="O44" s="660">
        <v>0</v>
      </c>
      <c r="P44" s="661"/>
      <c r="Q44" s="663"/>
    </row>
    <row r="45" spans="1:17" ht="12" customHeight="1">
      <c r="A45" s="1034" t="s">
        <v>1117</v>
      </c>
      <c r="B45" s="1034"/>
      <c r="C45" s="649"/>
      <c r="D45" s="659">
        <v>0</v>
      </c>
      <c r="E45" s="660"/>
      <c r="F45" s="660">
        <v>0</v>
      </c>
      <c r="G45" s="660">
        <v>81</v>
      </c>
      <c r="H45" s="660">
        <v>0</v>
      </c>
      <c r="I45" s="660">
        <v>4.5</v>
      </c>
      <c r="J45" s="660">
        <v>0</v>
      </c>
      <c r="K45" s="660">
        <v>0</v>
      </c>
      <c r="L45" s="660">
        <v>0</v>
      </c>
      <c r="M45" s="660">
        <v>0</v>
      </c>
      <c r="N45" s="660">
        <v>0</v>
      </c>
      <c r="O45" s="660">
        <v>0</v>
      </c>
      <c r="P45" s="661"/>
      <c r="Q45" s="663"/>
    </row>
    <row r="46" spans="1:17" ht="12" customHeight="1">
      <c r="A46" s="1034" t="s">
        <v>1118</v>
      </c>
      <c r="B46" s="1034"/>
      <c r="C46" s="649"/>
      <c r="D46" s="659">
        <v>0</v>
      </c>
      <c r="E46" s="660"/>
      <c r="F46" s="660">
        <v>0</v>
      </c>
      <c r="G46" s="660">
        <v>0</v>
      </c>
      <c r="H46" s="660">
        <v>0</v>
      </c>
      <c r="I46" s="660">
        <v>14</v>
      </c>
      <c r="J46" s="660">
        <v>0</v>
      </c>
      <c r="K46" s="660">
        <v>0</v>
      </c>
      <c r="L46" s="660">
        <v>0</v>
      </c>
      <c r="M46" s="660">
        <v>0</v>
      </c>
      <c r="N46" s="660">
        <v>17</v>
      </c>
      <c r="O46" s="660">
        <v>1</v>
      </c>
      <c r="P46" s="661"/>
      <c r="Q46" s="663"/>
    </row>
    <row r="47" spans="1:17" ht="12" customHeight="1">
      <c r="A47" s="1034" t="s">
        <v>1119</v>
      </c>
      <c r="B47" s="1034"/>
      <c r="C47" s="649"/>
      <c r="D47" s="659">
        <v>0</v>
      </c>
      <c r="E47" s="660"/>
      <c r="F47" s="660">
        <v>0</v>
      </c>
      <c r="G47" s="660"/>
      <c r="H47" s="660">
        <v>0</v>
      </c>
      <c r="I47" s="660">
        <v>0</v>
      </c>
      <c r="J47" s="660">
        <v>0</v>
      </c>
      <c r="K47" s="660">
        <v>0</v>
      </c>
      <c r="L47" s="660">
        <v>0</v>
      </c>
      <c r="M47" s="660">
        <v>1</v>
      </c>
      <c r="N47" s="660">
        <v>0</v>
      </c>
      <c r="O47" s="660">
        <v>0</v>
      </c>
      <c r="P47" s="661"/>
      <c r="Q47" s="663"/>
    </row>
    <row r="48" spans="1:17" ht="12" customHeight="1">
      <c r="A48" s="1039"/>
      <c r="B48" s="1039"/>
      <c r="C48" s="664"/>
      <c r="D48" s="659"/>
      <c r="E48" s="660"/>
      <c r="F48" s="660"/>
      <c r="G48" s="660"/>
      <c r="H48" s="660"/>
      <c r="I48" s="660"/>
      <c r="J48" s="660"/>
      <c r="K48" s="660"/>
      <c r="L48" s="660"/>
      <c r="M48" s="660"/>
      <c r="N48" s="660"/>
      <c r="O48" s="660"/>
      <c r="P48" s="647"/>
      <c r="Q48" s="663"/>
    </row>
    <row r="49" spans="1:17" ht="16.5" customHeight="1">
      <c r="A49" s="1043" t="s">
        <v>1140</v>
      </c>
      <c r="B49" s="665" t="s">
        <v>1121</v>
      </c>
      <c r="C49" s="666"/>
      <c r="D49" s="660">
        <f>SUM(D13:D22)</f>
        <v>1.5</v>
      </c>
      <c r="E49" s="660">
        <f t="shared" ref="E49:O49" si="1">SUM(E13:E22)</f>
        <v>8</v>
      </c>
      <c r="F49" s="660">
        <f t="shared" si="1"/>
        <v>46.5</v>
      </c>
      <c r="G49" s="660">
        <f t="shared" si="1"/>
        <v>36</v>
      </c>
      <c r="H49" s="660">
        <f t="shared" si="1"/>
        <v>29</v>
      </c>
      <c r="I49" s="660">
        <f t="shared" si="1"/>
        <v>25.5</v>
      </c>
      <c r="J49" s="660">
        <f t="shared" si="1"/>
        <v>129.5</v>
      </c>
      <c r="K49" s="660">
        <f t="shared" si="1"/>
        <v>18</v>
      </c>
      <c r="L49" s="660">
        <f t="shared" si="1"/>
        <v>37.5</v>
      </c>
      <c r="M49" s="660">
        <f t="shared" si="1"/>
        <v>0</v>
      </c>
      <c r="N49" s="660">
        <f>SUM(N13:N19,0.5,N21:N22)</f>
        <v>29</v>
      </c>
      <c r="O49" s="660">
        <f t="shared" si="1"/>
        <v>61</v>
      </c>
      <c r="P49" s="647"/>
      <c r="Q49" s="663"/>
    </row>
    <row r="50" spans="1:17" ht="16.5" customHeight="1">
      <c r="A50" s="1044"/>
      <c r="B50" s="667" t="s">
        <v>1122</v>
      </c>
      <c r="C50" s="668"/>
      <c r="D50" s="660">
        <f>SUM(D25:D34)</f>
        <v>4</v>
      </c>
      <c r="E50" s="660">
        <f t="shared" ref="E50:O50" si="2">SUM(E25:E34)</f>
        <v>22.5</v>
      </c>
      <c r="F50" s="660">
        <f t="shared" si="2"/>
        <v>15.5</v>
      </c>
      <c r="G50" s="660">
        <f t="shared" si="2"/>
        <v>55.5</v>
      </c>
      <c r="H50" s="660">
        <f t="shared" si="2"/>
        <v>69.5</v>
      </c>
      <c r="I50" s="660">
        <f t="shared" si="2"/>
        <v>53.5</v>
      </c>
      <c r="J50" s="660">
        <f t="shared" si="2"/>
        <v>60</v>
      </c>
      <c r="K50" s="660">
        <f t="shared" si="2"/>
        <v>285</v>
      </c>
      <c r="L50" s="660">
        <f t="shared" si="2"/>
        <v>69.5</v>
      </c>
      <c r="M50" s="660">
        <f t="shared" si="2"/>
        <v>28</v>
      </c>
      <c r="N50" s="660">
        <f t="shared" si="2"/>
        <v>6.5</v>
      </c>
      <c r="O50" s="660">
        <f t="shared" si="2"/>
        <v>20</v>
      </c>
      <c r="P50" s="647"/>
      <c r="Q50" s="663"/>
    </row>
    <row r="51" spans="1:17" ht="16.5" customHeight="1">
      <c r="A51" s="1045"/>
      <c r="B51" s="669" t="s">
        <v>1123</v>
      </c>
      <c r="C51" s="670"/>
      <c r="D51" s="660">
        <f>SUM(D37:D47)</f>
        <v>46.5</v>
      </c>
      <c r="E51" s="660">
        <f t="shared" ref="E51:O51" si="3">SUM(E37:E47)</f>
        <v>1</v>
      </c>
      <c r="F51" s="660">
        <f t="shared" si="3"/>
        <v>65.5</v>
      </c>
      <c r="G51" s="660">
        <f t="shared" si="3"/>
        <v>92.5</v>
      </c>
      <c r="H51" s="660">
        <f t="shared" si="3"/>
        <v>69.5</v>
      </c>
      <c r="I51" s="660">
        <f t="shared" si="3"/>
        <v>19</v>
      </c>
      <c r="J51" s="660">
        <f t="shared" si="3"/>
        <v>0</v>
      </c>
      <c r="K51" s="660">
        <f t="shared" si="3"/>
        <v>1.5</v>
      </c>
      <c r="L51" s="660">
        <f t="shared" si="3"/>
        <v>3</v>
      </c>
      <c r="M51" s="660">
        <f t="shared" si="3"/>
        <v>35.5</v>
      </c>
      <c r="N51" s="660">
        <f t="shared" si="3"/>
        <v>47</v>
      </c>
      <c r="O51" s="660">
        <f t="shared" si="3"/>
        <v>7.5</v>
      </c>
      <c r="P51" s="647"/>
      <c r="Q51" s="663"/>
    </row>
    <row r="52" spans="1:17" ht="28.5" customHeight="1">
      <c r="A52" s="1046" t="s">
        <v>1141</v>
      </c>
      <c r="B52" s="1046"/>
      <c r="C52" s="671"/>
      <c r="D52" s="672">
        <f>MAX(D13:D47)</f>
        <v>18</v>
      </c>
      <c r="E52" s="672">
        <f t="shared" ref="E52:O52" si="4">MAX(E13:E47)</f>
        <v>18.5</v>
      </c>
      <c r="F52" s="672">
        <f t="shared" si="4"/>
        <v>33.5</v>
      </c>
      <c r="G52" s="672">
        <f t="shared" si="4"/>
        <v>81</v>
      </c>
      <c r="H52" s="672">
        <f t="shared" si="4"/>
        <v>37.5</v>
      </c>
      <c r="I52" s="672">
        <f t="shared" si="4"/>
        <v>25.5</v>
      </c>
      <c r="J52" s="672">
        <f t="shared" si="4"/>
        <v>38</v>
      </c>
      <c r="K52" s="672">
        <f t="shared" si="4"/>
        <v>72.5</v>
      </c>
      <c r="L52" s="673">
        <f t="shared" si="4"/>
        <v>25.5</v>
      </c>
      <c r="M52" s="672">
        <f t="shared" si="4"/>
        <v>34.5</v>
      </c>
      <c r="N52" s="672">
        <f t="shared" si="4"/>
        <v>28.5</v>
      </c>
      <c r="O52" s="672">
        <f t="shared" si="4"/>
        <v>32</v>
      </c>
      <c r="P52" s="647"/>
      <c r="Q52" s="663"/>
    </row>
    <row r="53" spans="1:17" ht="28.5" customHeight="1">
      <c r="A53" s="1046" t="s">
        <v>1142</v>
      </c>
      <c r="B53" s="1046"/>
      <c r="C53" s="674"/>
      <c r="D53" s="675" t="s">
        <v>1143</v>
      </c>
      <c r="E53" s="675">
        <v>5.5</v>
      </c>
      <c r="F53" s="675">
        <v>16.5</v>
      </c>
      <c r="G53" s="675">
        <v>12.5</v>
      </c>
      <c r="H53" s="675">
        <v>17.5</v>
      </c>
      <c r="I53" s="675">
        <v>9</v>
      </c>
      <c r="J53" s="675">
        <v>18</v>
      </c>
      <c r="K53" s="675">
        <v>24</v>
      </c>
      <c r="L53" s="675">
        <v>13.5</v>
      </c>
      <c r="M53" s="675">
        <v>9.5</v>
      </c>
      <c r="N53" s="675" t="s">
        <v>1144</v>
      </c>
      <c r="O53" s="675">
        <v>16.5</v>
      </c>
      <c r="P53" s="647"/>
    </row>
    <row r="54" spans="1:17" ht="16.5" customHeight="1">
      <c r="A54" s="1043" t="s">
        <v>1124</v>
      </c>
      <c r="B54" s="665" t="s">
        <v>1145</v>
      </c>
      <c r="C54" s="666"/>
      <c r="D54" s="676">
        <f>COUNTIF(D13:D47,"&gt;=1")</f>
        <v>7</v>
      </c>
      <c r="E54" s="676">
        <f t="shared" ref="E54:O54" si="5">COUNTIF(E13:E47,"&gt;=1")</f>
        <v>5</v>
      </c>
      <c r="F54" s="676">
        <f t="shared" si="5"/>
        <v>10</v>
      </c>
      <c r="G54" s="676">
        <f t="shared" si="5"/>
        <v>9</v>
      </c>
      <c r="H54" s="676">
        <f t="shared" si="5"/>
        <v>11</v>
      </c>
      <c r="I54" s="676">
        <f t="shared" si="5"/>
        <v>8</v>
      </c>
      <c r="J54" s="676">
        <f t="shared" si="5"/>
        <v>10</v>
      </c>
      <c r="K54" s="676">
        <f t="shared" si="5"/>
        <v>11</v>
      </c>
      <c r="L54" s="676">
        <f t="shared" si="5"/>
        <v>13</v>
      </c>
      <c r="M54" s="676">
        <f t="shared" si="5"/>
        <v>5</v>
      </c>
      <c r="N54" s="676">
        <f t="shared" si="5"/>
        <v>7</v>
      </c>
      <c r="O54" s="676">
        <f t="shared" si="5"/>
        <v>6</v>
      </c>
      <c r="P54" s="647"/>
    </row>
    <row r="55" spans="1:17" ht="16.5" customHeight="1">
      <c r="A55" s="1044"/>
      <c r="B55" s="667" t="s">
        <v>1146</v>
      </c>
      <c r="C55" s="668"/>
      <c r="D55" s="676">
        <f>COUNTIF(D13:D47,"&gt;=10")</f>
        <v>2</v>
      </c>
      <c r="E55" s="676">
        <f t="shared" ref="E55:O55" si="6">COUNTIF(E13:E47,"&gt;=10")</f>
        <v>1</v>
      </c>
      <c r="F55" s="676">
        <f t="shared" si="6"/>
        <v>3</v>
      </c>
      <c r="G55" s="676">
        <f t="shared" si="6"/>
        <v>4</v>
      </c>
      <c r="H55" s="676">
        <f t="shared" si="6"/>
        <v>5</v>
      </c>
      <c r="I55" s="676">
        <f t="shared" si="6"/>
        <v>5</v>
      </c>
      <c r="J55" s="676">
        <f t="shared" si="6"/>
        <v>7</v>
      </c>
      <c r="K55" s="676">
        <f t="shared" si="6"/>
        <v>8</v>
      </c>
      <c r="L55" s="676">
        <f t="shared" si="6"/>
        <v>6</v>
      </c>
      <c r="M55" s="676">
        <f t="shared" si="6"/>
        <v>2</v>
      </c>
      <c r="N55" s="676">
        <f t="shared" si="6"/>
        <v>3</v>
      </c>
      <c r="O55" s="676">
        <f t="shared" si="6"/>
        <v>3</v>
      </c>
      <c r="P55" s="647"/>
    </row>
    <row r="56" spans="1:17" ht="16.5" customHeight="1">
      <c r="A56" s="1044"/>
      <c r="B56" s="667" t="s">
        <v>1147</v>
      </c>
      <c r="C56" s="668"/>
      <c r="D56" s="676">
        <f>COUNTIF(D13:D47,"&gt;=30")</f>
        <v>0</v>
      </c>
      <c r="E56" s="676">
        <f t="shared" ref="E56:O56" si="7">COUNTIF(E13:E47,"&gt;=30")</f>
        <v>0</v>
      </c>
      <c r="F56" s="676">
        <f t="shared" si="7"/>
        <v>2</v>
      </c>
      <c r="G56" s="676">
        <f t="shared" si="7"/>
        <v>3</v>
      </c>
      <c r="H56" s="676">
        <f t="shared" si="7"/>
        <v>3</v>
      </c>
      <c r="I56" s="676">
        <f t="shared" si="7"/>
        <v>0</v>
      </c>
      <c r="J56" s="676">
        <f t="shared" si="7"/>
        <v>3</v>
      </c>
      <c r="K56" s="676">
        <f t="shared" si="7"/>
        <v>5</v>
      </c>
      <c r="L56" s="676">
        <f t="shared" si="7"/>
        <v>0</v>
      </c>
      <c r="M56" s="676">
        <f t="shared" si="7"/>
        <v>1</v>
      </c>
      <c r="N56" s="676">
        <f t="shared" si="7"/>
        <v>0</v>
      </c>
      <c r="O56" s="676">
        <f t="shared" si="7"/>
        <v>1</v>
      </c>
      <c r="P56" s="647"/>
    </row>
    <row r="57" spans="1:17" ht="3" customHeight="1" thickBot="1">
      <c r="A57" s="638"/>
      <c r="B57" s="677"/>
      <c r="C57" s="678"/>
      <c r="D57" s="679"/>
      <c r="E57" s="679"/>
      <c r="F57" s="679"/>
      <c r="G57" s="679"/>
      <c r="H57" s="679"/>
      <c r="I57" s="679"/>
      <c r="J57" s="679"/>
      <c r="K57" s="679"/>
      <c r="L57" s="679"/>
      <c r="M57" s="679"/>
      <c r="N57" s="679"/>
      <c r="O57" s="680"/>
      <c r="P57" s="647"/>
    </row>
    <row r="58" spans="1:17" ht="15" customHeight="1">
      <c r="A58" s="606" t="s">
        <v>1063</v>
      </c>
      <c r="B58" s="607"/>
      <c r="C58" s="607"/>
      <c r="D58" s="607"/>
      <c r="E58" s="607"/>
      <c r="F58" s="607"/>
      <c r="G58" s="607"/>
      <c r="H58" s="607"/>
      <c r="I58" s="607"/>
      <c r="J58" s="607"/>
      <c r="K58" s="607"/>
      <c r="L58" s="607"/>
      <c r="M58" s="607"/>
      <c r="N58" s="607"/>
      <c r="O58" s="607"/>
    </row>
  </sheetData>
  <mergeCells count="46">
    <mergeCell ref="A49:A51"/>
    <mergeCell ref="A52:B52"/>
    <mergeCell ref="A53:B53"/>
    <mergeCell ref="A54:A56"/>
    <mergeCell ref="A43:B43"/>
    <mergeCell ref="A44:B44"/>
    <mergeCell ref="A45:B45"/>
    <mergeCell ref="A46:B46"/>
    <mergeCell ref="A47:B47"/>
    <mergeCell ref="A48:B48"/>
    <mergeCell ref="A42:B42"/>
    <mergeCell ref="A30:B30"/>
    <mergeCell ref="A31:B31"/>
    <mergeCell ref="A32:B32"/>
    <mergeCell ref="A33:B33"/>
    <mergeCell ref="A34:B34"/>
    <mergeCell ref="A36:B36"/>
    <mergeCell ref="A37:B37"/>
    <mergeCell ref="A38:B38"/>
    <mergeCell ref="A39:B39"/>
    <mergeCell ref="A40:B40"/>
    <mergeCell ref="A41:B41"/>
    <mergeCell ref="A29:B29"/>
    <mergeCell ref="A16:B16"/>
    <mergeCell ref="A17:B17"/>
    <mergeCell ref="A18:B18"/>
    <mergeCell ref="A19:B19"/>
    <mergeCell ref="A20:B20"/>
    <mergeCell ref="A21:B21"/>
    <mergeCell ref="A22:B22"/>
    <mergeCell ref="A25:B25"/>
    <mergeCell ref="A26:B26"/>
    <mergeCell ref="A27:B27"/>
    <mergeCell ref="A28:B28"/>
    <mergeCell ref="A15:B15"/>
    <mergeCell ref="A3:O3"/>
    <mergeCell ref="A5:C5"/>
    <mergeCell ref="A6:B6"/>
    <mergeCell ref="A7:B7"/>
    <mergeCell ref="A8:B8"/>
    <mergeCell ref="A9:B9"/>
    <mergeCell ref="A10:B10"/>
    <mergeCell ref="A11:B11"/>
    <mergeCell ref="A12:B12"/>
    <mergeCell ref="A13:B13"/>
    <mergeCell ref="A14:B14"/>
  </mergeCells>
  <phoneticPr fontId="4"/>
  <conditionalFormatting sqref="D13:O22 D25:O34 D37:O44 O47 M47 J47:K47 H47 D45:D47 F45:O46 F47">
    <cfRule type="containsBlanks" dxfId="15" priority="1" stopIfTrue="1">
      <formula>LEN(TRIM(D13))=0</formula>
    </cfRule>
  </conditionalFormatting>
  <printOptions horizontalCentered="1"/>
  <pageMargins left="0.39370078740157483" right="0.39370078740157483" top="0.70866141732283472" bottom="0.51181102362204722" header="0.35433070866141736" footer="0.43307086614173229"/>
  <pageSetup paperSize="9" scale="99" fitToHeight="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zoomScaleNormal="100" zoomScaleSheetLayoutView="100" workbookViewId="0">
      <pane xSplit="2" ySplit="8" topLeftCell="C9" activePane="bottomRight" state="frozen"/>
      <selection pane="topRight"/>
      <selection pane="bottomLeft"/>
      <selection pane="bottomRight"/>
    </sheetView>
  </sheetViews>
  <sheetFormatPr defaultRowHeight="13.5"/>
  <cols>
    <col min="1" max="1" width="16.6640625" style="504" customWidth="1"/>
    <col min="2" max="2" width="0.83203125" style="504" customWidth="1"/>
    <col min="3" max="3" width="14.1640625" style="682" customWidth="1"/>
    <col min="4" max="4" width="5.33203125" style="682" customWidth="1"/>
    <col min="5" max="5" width="14.1640625" style="504" customWidth="1"/>
    <col min="6" max="6" width="5.33203125" style="504" customWidth="1"/>
    <col min="7" max="7" width="14.1640625" style="504" customWidth="1"/>
    <col min="8" max="8" width="5.33203125" style="504" customWidth="1"/>
    <col min="9" max="9" width="14.1640625" style="504" customWidth="1"/>
    <col min="10" max="10" width="5.33203125" style="504" customWidth="1"/>
    <col min="11" max="11" width="14.1640625" style="504" customWidth="1"/>
    <col min="12" max="12" width="5.33203125" style="504" customWidth="1"/>
    <col min="13" max="256" width="9.33203125" style="504"/>
    <col min="257" max="257" width="16.6640625" style="504" customWidth="1"/>
    <col min="258" max="258" width="0.83203125" style="504" customWidth="1"/>
    <col min="259" max="259" width="14.1640625" style="504" customWidth="1"/>
    <col min="260" max="260" width="5.33203125" style="504" customWidth="1"/>
    <col min="261" max="261" width="14.1640625" style="504" customWidth="1"/>
    <col min="262" max="262" width="5.33203125" style="504" customWidth="1"/>
    <col min="263" max="263" width="14.1640625" style="504" customWidth="1"/>
    <col min="264" max="264" width="5.33203125" style="504" customWidth="1"/>
    <col min="265" max="265" width="14.1640625" style="504" customWidth="1"/>
    <col min="266" max="266" width="5.33203125" style="504" customWidth="1"/>
    <col min="267" max="267" width="14.1640625" style="504" customWidth="1"/>
    <col min="268" max="268" width="5.33203125" style="504" customWidth="1"/>
    <col min="269" max="512" width="9.33203125" style="504"/>
    <col min="513" max="513" width="16.6640625" style="504" customWidth="1"/>
    <col min="514" max="514" width="0.83203125" style="504" customWidth="1"/>
    <col min="515" max="515" width="14.1640625" style="504" customWidth="1"/>
    <col min="516" max="516" width="5.33203125" style="504" customWidth="1"/>
    <col min="517" max="517" width="14.1640625" style="504" customWidth="1"/>
    <col min="518" max="518" width="5.33203125" style="504" customWidth="1"/>
    <col min="519" max="519" width="14.1640625" style="504" customWidth="1"/>
    <col min="520" max="520" width="5.33203125" style="504" customWidth="1"/>
    <col min="521" max="521" width="14.1640625" style="504" customWidth="1"/>
    <col min="522" max="522" width="5.33203125" style="504" customWidth="1"/>
    <col min="523" max="523" width="14.1640625" style="504" customWidth="1"/>
    <col min="524" max="524" width="5.33203125" style="504" customWidth="1"/>
    <col min="525" max="768" width="9.33203125" style="504"/>
    <col min="769" max="769" width="16.6640625" style="504" customWidth="1"/>
    <col min="770" max="770" width="0.83203125" style="504" customWidth="1"/>
    <col min="771" max="771" width="14.1640625" style="504" customWidth="1"/>
    <col min="772" max="772" width="5.33203125" style="504" customWidth="1"/>
    <col min="773" max="773" width="14.1640625" style="504" customWidth="1"/>
    <col min="774" max="774" width="5.33203125" style="504" customWidth="1"/>
    <col min="775" max="775" width="14.1640625" style="504" customWidth="1"/>
    <col min="776" max="776" width="5.33203125" style="504" customWidth="1"/>
    <col min="777" max="777" width="14.1640625" style="504" customWidth="1"/>
    <col min="778" max="778" width="5.33203125" style="504" customWidth="1"/>
    <col min="779" max="779" width="14.1640625" style="504" customWidth="1"/>
    <col min="780" max="780" width="5.33203125" style="504" customWidth="1"/>
    <col min="781" max="1024" width="9.33203125" style="504"/>
    <col min="1025" max="1025" width="16.6640625" style="504" customWidth="1"/>
    <col min="1026" max="1026" width="0.83203125" style="504" customWidth="1"/>
    <col min="1027" max="1027" width="14.1640625" style="504" customWidth="1"/>
    <col min="1028" max="1028" width="5.33203125" style="504" customWidth="1"/>
    <col min="1029" max="1029" width="14.1640625" style="504" customWidth="1"/>
    <col min="1030" max="1030" width="5.33203125" style="504" customWidth="1"/>
    <col min="1031" max="1031" width="14.1640625" style="504" customWidth="1"/>
    <col min="1032" max="1032" width="5.33203125" style="504" customWidth="1"/>
    <col min="1033" max="1033" width="14.1640625" style="504" customWidth="1"/>
    <col min="1034" max="1034" width="5.33203125" style="504" customWidth="1"/>
    <col min="1035" max="1035" width="14.1640625" style="504" customWidth="1"/>
    <col min="1036" max="1036" width="5.33203125" style="504" customWidth="1"/>
    <col min="1037" max="1280" width="9.33203125" style="504"/>
    <col min="1281" max="1281" width="16.6640625" style="504" customWidth="1"/>
    <col min="1282" max="1282" width="0.83203125" style="504" customWidth="1"/>
    <col min="1283" max="1283" width="14.1640625" style="504" customWidth="1"/>
    <col min="1284" max="1284" width="5.33203125" style="504" customWidth="1"/>
    <col min="1285" max="1285" width="14.1640625" style="504" customWidth="1"/>
    <col min="1286" max="1286" width="5.33203125" style="504" customWidth="1"/>
    <col min="1287" max="1287" width="14.1640625" style="504" customWidth="1"/>
    <col min="1288" max="1288" width="5.33203125" style="504" customWidth="1"/>
    <col min="1289" max="1289" width="14.1640625" style="504" customWidth="1"/>
    <col min="1290" max="1290" width="5.33203125" style="504" customWidth="1"/>
    <col min="1291" max="1291" width="14.1640625" style="504" customWidth="1"/>
    <col min="1292" max="1292" width="5.33203125" style="504" customWidth="1"/>
    <col min="1293" max="1536" width="9.33203125" style="504"/>
    <col min="1537" max="1537" width="16.6640625" style="504" customWidth="1"/>
    <col min="1538" max="1538" width="0.83203125" style="504" customWidth="1"/>
    <col min="1539" max="1539" width="14.1640625" style="504" customWidth="1"/>
    <col min="1540" max="1540" width="5.33203125" style="504" customWidth="1"/>
    <col min="1541" max="1541" width="14.1640625" style="504" customWidth="1"/>
    <col min="1542" max="1542" width="5.33203125" style="504" customWidth="1"/>
    <col min="1543" max="1543" width="14.1640625" style="504" customWidth="1"/>
    <col min="1544" max="1544" width="5.33203125" style="504" customWidth="1"/>
    <col min="1545" max="1545" width="14.1640625" style="504" customWidth="1"/>
    <col min="1546" max="1546" width="5.33203125" style="504" customWidth="1"/>
    <col min="1547" max="1547" width="14.1640625" style="504" customWidth="1"/>
    <col min="1548" max="1548" width="5.33203125" style="504" customWidth="1"/>
    <col min="1549" max="1792" width="9.33203125" style="504"/>
    <col min="1793" max="1793" width="16.6640625" style="504" customWidth="1"/>
    <col min="1794" max="1794" width="0.83203125" style="504" customWidth="1"/>
    <col min="1795" max="1795" width="14.1640625" style="504" customWidth="1"/>
    <col min="1796" max="1796" width="5.33203125" style="504" customWidth="1"/>
    <col min="1797" max="1797" width="14.1640625" style="504" customWidth="1"/>
    <col min="1798" max="1798" width="5.33203125" style="504" customWidth="1"/>
    <col min="1799" max="1799" width="14.1640625" style="504" customWidth="1"/>
    <col min="1800" max="1800" width="5.33203125" style="504" customWidth="1"/>
    <col min="1801" max="1801" width="14.1640625" style="504" customWidth="1"/>
    <col min="1802" max="1802" width="5.33203125" style="504" customWidth="1"/>
    <col min="1803" max="1803" width="14.1640625" style="504" customWidth="1"/>
    <col min="1804" max="1804" width="5.33203125" style="504" customWidth="1"/>
    <col min="1805" max="2048" width="9.33203125" style="504"/>
    <col min="2049" max="2049" width="16.6640625" style="504" customWidth="1"/>
    <col min="2050" max="2050" width="0.83203125" style="504" customWidth="1"/>
    <col min="2051" max="2051" width="14.1640625" style="504" customWidth="1"/>
    <col min="2052" max="2052" width="5.33203125" style="504" customWidth="1"/>
    <col min="2053" max="2053" width="14.1640625" style="504" customWidth="1"/>
    <col min="2054" max="2054" width="5.33203125" style="504" customWidth="1"/>
    <col min="2055" max="2055" width="14.1640625" style="504" customWidth="1"/>
    <col min="2056" max="2056" width="5.33203125" style="504" customWidth="1"/>
    <col min="2057" max="2057" width="14.1640625" style="504" customWidth="1"/>
    <col min="2058" max="2058" width="5.33203125" style="504" customWidth="1"/>
    <col min="2059" max="2059" width="14.1640625" style="504" customWidth="1"/>
    <col min="2060" max="2060" width="5.33203125" style="504" customWidth="1"/>
    <col min="2061" max="2304" width="9.33203125" style="504"/>
    <col min="2305" max="2305" width="16.6640625" style="504" customWidth="1"/>
    <col min="2306" max="2306" width="0.83203125" style="504" customWidth="1"/>
    <col min="2307" max="2307" width="14.1640625" style="504" customWidth="1"/>
    <col min="2308" max="2308" width="5.33203125" style="504" customWidth="1"/>
    <col min="2309" max="2309" width="14.1640625" style="504" customWidth="1"/>
    <col min="2310" max="2310" width="5.33203125" style="504" customWidth="1"/>
    <col min="2311" max="2311" width="14.1640625" style="504" customWidth="1"/>
    <col min="2312" max="2312" width="5.33203125" style="504" customWidth="1"/>
    <col min="2313" max="2313" width="14.1640625" style="504" customWidth="1"/>
    <col min="2314" max="2314" width="5.33203125" style="504" customWidth="1"/>
    <col min="2315" max="2315" width="14.1640625" style="504" customWidth="1"/>
    <col min="2316" max="2316" width="5.33203125" style="504" customWidth="1"/>
    <col min="2317" max="2560" width="9.33203125" style="504"/>
    <col min="2561" max="2561" width="16.6640625" style="504" customWidth="1"/>
    <col min="2562" max="2562" width="0.83203125" style="504" customWidth="1"/>
    <col min="2563" max="2563" width="14.1640625" style="504" customWidth="1"/>
    <col min="2564" max="2564" width="5.33203125" style="504" customWidth="1"/>
    <col min="2565" max="2565" width="14.1640625" style="504" customWidth="1"/>
    <col min="2566" max="2566" width="5.33203125" style="504" customWidth="1"/>
    <col min="2567" max="2567" width="14.1640625" style="504" customWidth="1"/>
    <col min="2568" max="2568" width="5.33203125" style="504" customWidth="1"/>
    <col min="2569" max="2569" width="14.1640625" style="504" customWidth="1"/>
    <col min="2570" max="2570" width="5.33203125" style="504" customWidth="1"/>
    <col min="2571" max="2571" width="14.1640625" style="504" customWidth="1"/>
    <col min="2572" max="2572" width="5.33203125" style="504" customWidth="1"/>
    <col min="2573" max="2816" width="9.33203125" style="504"/>
    <col min="2817" max="2817" width="16.6640625" style="504" customWidth="1"/>
    <col min="2818" max="2818" width="0.83203125" style="504" customWidth="1"/>
    <col min="2819" max="2819" width="14.1640625" style="504" customWidth="1"/>
    <col min="2820" max="2820" width="5.33203125" style="504" customWidth="1"/>
    <col min="2821" max="2821" width="14.1640625" style="504" customWidth="1"/>
    <col min="2822" max="2822" width="5.33203125" style="504" customWidth="1"/>
    <col min="2823" max="2823" width="14.1640625" style="504" customWidth="1"/>
    <col min="2824" max="2824" width="5.33203125" style="504" customWidth="1"/>
    <col min="2825" max="2825" width="14.1640625" style="504" customWidth="1"/>
    <col min="2826" max="2826" width="5.33203125" style="504" customWidth="1"/>
    <col min="2827" max="2827" width="14.1640625" style="504" customWidth="1"/>
    <col min="2828" max="2828" width="5.33203125" style="504" customWidth="1"/>
    <col min="2829" max="3072" width="9.33203125" style="504"/>
    <col min="3073" max="3073" width="16.6640625" style="504" customWidth="1"/>
    <col min="3074" max="3074" width="0.83203125" style="504" customWidth="1"/>
    <col min="3075" max="3075" width="14.1640625" style="504" customWidth="1"/>
    <col min="3076" max="3076" width="5.33203125" style="504" customWidth="1"/>
    <col min="3077" max="3077" width="14.1640625" style="504" customWidth="1"/>
    <col min="3078" max="3078" width="5.33203125" style="504" customWidth="1"/>
    <col min="3079" max="3079" width="14.1640625" style="504" customWidth="1"/>
    <col min="3080" max="3080" width="5.33203125" style="504" customWidth="1"/>
    <col min="3081" max="3081" width="14.1640625" style="504" customWidth="1"/>
    <col min="3082" max="3082" width="5.33203125" style="504" customWidth="1"/>
    <col min="3083" max="3083" width="14.1640625" style="504" customWidth="1"/>
    <col min="3084" max="3084" width="5.33203125" style="504" customWidth="1"/>
    <col min="3085" max="3328" width="9.33203125" style="504"/>
    <col min="3329" max="3329" width="16.6640625" style="504" customWidth="1"/>
    <col min="3330" max="3330" width="0.83203125" style="504" customWidth="1"/>
    <col min="3331" max="3331" width="14.1640625" style="504" customWidth="1"/>
    <col min="3332" max="3332" width="5.33203125" style="504" customWidth="1"/>
    <col min="3333" max="3333" width="14.1640625" style="504" customWidth="1"/>
    <col min="3334" max="3334" width="5.33203125" style="504" customWidth="1"/>
    <col min="3335" max="3335" width="14.1640625" style="504" customWidth="1"/>
    <col min="3336" max="3336" width="5.33203125" style="504" customWidth="1"/>
    <col min="3337" max="3337" width="14.1640625" style="504" customWidth="1"/>
    <col min="3338" max="3338" width="5.33203125" style="504" customWidth="1"/>
    <col min="3339" max="3339" width="14.1640625" style="504" customWidth="1"/>
    <col min="3340" max="3340" width="5.33203125" style="504" customWidth="1"/>
    <col min="3341" max="3584" width="9.33203125" style="504"/>
    <col min="3585" max="3585" width="16.6640625" style="504" customWidth="1"/>
    <col min="3586" max="3586" width="0.83203125" style="504" customWidth="1"/>
    <col min="3587" max="3587" width="14.1640625" style="504" customWidth="1"/>
    <col min="3588" max="3588" width="5.33203125" style="504" customWidth="1"/>
    <col min="3589" max="3589" width="14.1640625" style="504" customWidth="1"/>
    <col min="3590" max="3590" width="5.33203125" style="504" customWidth="1"/>
    <col min="3591" max="3591" width="14.1640625" style="504" customWidth="1"/>
    <col min="3592" max="3592" width="5.33203125" style="504" customWidth="1"/>
    <col min="3593" max="3593" width="14.1640625" style="504" customWidth="1"/>
    <col min="3594" max="3594" width="5.33203125" style="504" customWidth="1"/>
    <col min="3595" max="3595" width="14.1640625" style="504" customWidth="1"/>
    <col min="3596" max="3596" width="5.33203125" style="504" customWidth="1"/>
    <col min="3597" max="3840" width="9.33203125" style="504"/>
    <col min="3841" max="3841" width="16.6640625" style="504" customWidth="1"/>
    <col min="3842" max="3842" width="0.83203125" style="504" customWidth="1"/>
    <col min="3843" max="3843" width="14.1640625" style="504" customWidth="1"/>
    <col min="3844" max="3844" width="5.33203125" style="504" customWidth="1"/>
    <col min="3845" max="3845" width="14.1640625" style="504" customWidth="1"/>
    <col min="3846" max="3846" width="5.33203125" style="504" customWidth="1"/>
    <col min="3847" max="3847" width="14.1640625" style="504" customWidth="1"/>
    <col min="3848" max="3848" width="5.33203125" style="504" customWidth="1"/>
    <col min="3849" max="3849" width="14.1640625" style="504" customWidth="1"/>
    <col min="3850" max="3850" width="5.33203125" style="504" customWidth="1"/>
    <col min="3851" max="3851" width="14.1640625" style="504" customWidth="1"/>
    <col min="3852" max="3852" width="5.33203125" style="504" customWidth="1"/>
    <col min="3853" max="4096" width="9.33203125" style="504"/>
    <col min="4097" max="4097" width="16.6640625" style="504" customWidth="1"/>
    <col min="4098" max="4098" width="0.83203125" style="504" customWidth="1"/>
    <col min="4099" max="4099" width="14.1640625" style="504" customWidth="1"/>
    <col min="4100" max="4100" width="5.33203125" style="504" customWidth="1"/>
    <col min="4101" max="4101" width="14.1640625" style="504" customWidth="1"/>
    <col min="4102" max="4102" width="5.33203125" style="504" customWidth="1"/>
    <col min="4103" max="4103" width="14.1640625" style="504" customWidth="1"/>
    <col min="4104" max="4104" width="5.33203125" style="504" customWidth="1"/>
    <col min="4105" max="4105" width="14.1640625" style="504" customWidth="1"/>
    <col min="4106" max="4106" width="5.33203125" style="504" customWidth="1"/>
    <col min="4107" max="4107" width="14.1640625" style="504" customWidth="1"/>
    <col min="4108" max="4108" width="5.33203125" style="504" customWidth="1"/>
    <col min="4109" max="4352" width="9.33203125" style="504"/>
    <col min="4353" max="4353" width="16.6640625" style="504" customWidth="1"/>
    <col min="4354" max="4354" width="0.83203125" style="504" customWidth="1"/>
    <col min="4355" max="4355" width="14.1640625" style="504" customWidth="1"/>
    <col min="4356" max="4356" width="5.33203125" style="504" customWidth="1"/>
    <col min="4357" max="4357" width="14.1640625" style="504" customWidth="1"/>
    <col min="4358" max="4358" width="5.33203125" style="504" customWidth="1"/>
    <col min="4359" max="4359" width="14.1640625" style="504" customWidth="1"/>
    <col min="4360" max="4360" width="5.33203125" style="504" customWidth="1"/>
    <col min="4361" max="4361" width="14.1640625" style="504" customWidth="1"/>
    <col min="4362" max="4362" width="5.33203125" style="504" customWidth="1"/>
    <col min="4363" max="4363" width="14.1640625" style="504" customWidth="1"/>
    <col min="4364" max="4364" width="5.33203125" style="504" customWidth="1"/>
    <col min="4365" max="4608" width="9.33203125" style="504"/>
    <col min="4609" max="4609" width="16.6640625" style="504" customWidth="1"/>
    <col min="4610" max="4610" width="0.83203125" style="504" customWidth="1"/>
    <col min="4611" max="4611" width="14.1640625" style="504" customWidth="1"/>
    <col min="4612" max="4612" width="5.33203125" style="504" customWidth="1"/>
    <col min="4613" max="4613" width="14.1640625" style="504" customWidth="1"/>
    <col min="4614" max="4614" width="5.33203125" style="504" customWidth="1"/>
    <col min="4615" max="4615" width="14.1640625" style="504" customWidth="1"/>
    <col min="4616" max="4616" width="5.33203125" style="504" customWidth="1"/>
    <col min="4617" max="4617" width="14.1640625" style="504" customWidth="1"/>
    <col min="4618" max="4618" width="5.33203125" style="504" customWidth="1"/>
    <col min="4619" max="4619" width="14.1640625" style="504" customWidth="1"/>
    <col min="4620" max="4620" width="5.33203125" style="504" customWidth="1"/>
    <col min="4621" max="4864" width="9.33203125" style="504"/>
    <col min="4865" max="4865" width="16.6640625" style="504" customWidth="1"/>
    <col min="4866" max="4866" width="0.83203125" style="504" customWidth="1"/>
    <col min="4867" max="4867" width="14.1640625" style="504" customWidth="1"/>
    <col min="4868" max="4868" width="5.33203125" style="504" customWidth="1"/>
    <col min="4869" max="4869" width="14.1640625" style="504" customWidth="1"/>
    <col min="4870" max="4870" width="5.33203125" style="504" customWidth="1"/>
    <col min="4871" max="4871" width="14.1640625" style="504" customWidth="1"/>
    <col min="4872" max="4872" width="5.33203125" style="504" customWidth="1"/>
    <col min="4873" max="4873" width="14.1640625" style="504" customWidth="1"/>
    <col min="4874" max="4874" width="5.33203125" style="504" customWidth="1"/>
    <col min="4875" max="4875" width="14.1640625" style="504" customWidth="1"/>
    <col min="4876" max="4876" width="5.33203125" style="504" customWidth="1"/>
    <col min="4877" max="5120" width="9.33203125" style="504"/>
    <col min="5121" max="5121" width="16.6640625" style="504" customWidth="1"/>
    <col min="5122" max="5122" width="0.83203125" style="504" customWidth="1"/>
    <col min="5123" max="5123" width="14.1640625" style="504" customWidth="1"/>
    <col min="5124" max="5124" width="5.33203125" style="504" customWidth="1"/>
    <col min="5125" max="5125" width="14.1640625" style="504" customWidth="1"/>
    <col min="5126" max="5126" width="5.33203125" style="504" customWidth="1"/>
    <col min="5127" max="5127" width="14.1640625" style="504" customWidth="1"/>
    <col min="5128" max="5128" width="5.33203125" style="504" customWidth="1"/>
    <col min="5129" max="5129" width="14.1640625" style="504" customWidth="1"/>
    <col min="5130" max="5130" width="5.33203125" style="504" customWidth="1"/>
    <col min="5131" max="5131" width="14.1640625" style="504" customWidth="1"/>
    <col min="5132" max="5132" width="5.33203125" style="504" customWidth="1"/>
    <col min="5133" max="5376" width="9.33203125" style="504"/>
    <col min="5377" max="5377" width="16.6640625" style="504" customWidth="1"/>
    <col min="5378" max="5378" width="0.83203125" style="504" customWidth="1"/>
    <col min="5379" max="5379" width="14.1640625" style="504" customWidth="1"/>
    <col min="5380" max="5380" width="5.33203125" style="504" customWidth="1"/>
    <col min="5381" max="5381" width="14.1640625" style="504" customWidth="1"/>
    <col min="5382" max="5382" width="5.33203125" style="504" customWidth="1"/>
    <col min="5383" max="5383" width="14.1640625" style="504" customWidth="1"/>
    <col min="5384" max="5384" width="5.33203125" style="504" customWidth="1"/>
    <col min="5385" max="5385" width="14.1640625" style="504" customWidth="1"/>
    <col min="5386" max="5386" width="5.33203125" style="504" customWidth="1"/>
    <col min="5387" max="5387" width="14.1640625" style="504" customWidth="1"/>
    <col min="5388" max="5388" width="5.33203125" style="504" customWidth="1"/>
    <col min="5389" max="5632" width="9.33203125" style="504"/>
    <col min="5633" max="5633" width="16.6640625" style="504" customWidth="1"/>
    <col min="5634" max="5634" width="0.83203125" style="504" customWidth="1"/>
    <col min="5635" max="5635" width="14.1640625" style="504" customWidth="1"/>
    <col min="5636" max="5636" width="5.33203125" style="504" customWidth="1"/>
    <col min="5637" max="5637" width="14.1640625" style="504" customWidth="1"/>
    <col min="5638" max="5638" width="5.33203125" style="504" customWidth="1"/>
    <col min="5639" max="5639" width="14.1640625" style="504" customWidth="1"/>
    <col min="5640" max="5640" width="5.33203125" style="504" customWidth="1"/>
    <col min="5641" max="5641" width="14.1640625" style="504" customWidth="1"/>
    <col min="5642" max="5642" width="5.33203125" style="504" customWidth="1"/>
    <col min="5643" max="5643" width="14.1640625" style="504" customWidth="1"/>
    <col min="5644" max="5644" width="5.33203125" style="504" customWidth="1"/>
    <col min="5645" max="5888" width="9.33203125" style="504"/>
    <col min="5889" max="5889" width="16.6640625" style="504" customWidth="1"/>
    <col min="5890" max="5890" width="0.83203125" style="504" customWidth="1"/>
    <col min="5891" max="5891" width="14.1640625" style="504" customWidth="1"/>
    <col min="5892" max="5892" width="5.33203125" style="504" customWidth="1"/>
    <col min="5893" max="5893" width="14.1640625" style="504" customWidth="1"/>
    <col min="5894" max="5894" width="5.33203125" style="504" customWidth="1"/>
    <col min="5895" max="5895" width="14.1640625" style="504" customWidth="1"/>
    <col min="5896" max="5896" width="5.33203125" style="504" customWidth="1"/>
    <col min="5897" max="5897" width="14.1640625" style="504" customWidth="1"/>
    <col min="5898" max="5898" width="5.33203125" style="504" customWidth="1"/>
    <col min="5899" max="5899" width="14.1640625" style="504" customWidth="1"/>
    <col min="5900" max="5900" width="5.33203125" style="504" customWidth="1"/>
    <col min="5901" max="6144" width="9.33203125" style="504"/>
    <col min="6145" max="6145" width="16.6640625" style="504" customWidth="1"/>
    <col min="6146" max="6146" width="0.83203125" style="504" customWidth="1"/>
    <col min="6147" max="6147" width="14.1640625" style="504" customWidth="1"/>
    <col min="6148" max="6148" width="5.33203125" style="504" customWidth="1"/>
    <col min="6149" max="6149" width="14.1640625" style="504" customWidth="1"/>
    <col min="6150" max="6150" width="5.33203125" style="504" customWidth="1"/>
    <col min="6151" max="6151" width="14.1640625" style="504" customWidth="1"/>
    <col min="6152" max="6152" width="5.33203125" style="504" customWidth="1"/>
    <col min="6153" max="6153" width="14.1640625" style="504" customWidth="1"/>
    <col min="6154" max="6154" width="5.33203125" style="504" customWidth="1"/>
    <col min="6155" max="6155" width="14.1640625" style="504" customWidth="1"/>
    <col min="6156" max="6156" width="5.33203125" style="504" customWidth="1"/>
    <col min="6157" max="6400" width="9.33203125" style="504"/>
    <col min="6401" max="6401" width="16.6640625" style="504" customWidth="1"/>
    <col min="6402" max="6402" width="0.83203125" style="504" customWidth="1"/>
    <col min="6403" max="6403" width="14.1640625" style="504" customWidth="1"/>
    <col min="6404" max="6404" width="5.33203125" style="504" customWidth="1"/>
    <col min="6405" max="6405" width="14.1640625" style="504" customWidth="1"/>
    <col min="6406" max="6406" width="5.33203125" style="504" customWidth="1"/>
    <col min="6407" max="6407" width="14.1640625" style="504" customWidth="1"/>
    <col min="6408" max="6408" width="5.33203125" style="504" customWidth="1"/>
    <col min="6409" max="6409" width="14.1640625" style="504" customWidth="1"/>
    <col min="6410" max="6410" width="5.33203125" style="504" customWidth="1"/>
    <col min="6411" max="6411" width="14.1640625" style="504" customWidth="1"/>
    <col min="6412" max="6412" width="5.33203125" style="504" customWidth="1"/>
    <col min="6413" max="6656" width="9.33203125" style="504"/>
    <col min="6657" max="6657" width="16.6640625" style="504" customWidth="1"/>
    <col min="6658" max="6658" width="0.83203125" style="504" customWidth="1"/>
    <col min="6659" max="6659" width="14.1640625" style="504" customWidth="1"/>
    <col min="6660" max="6660" width="5.33203125" style="504" customWidth="1"/>
    <col min="6661" max="6661" width="14.1640625" style="504" customWidth="1"/>
    <col min="6662" max="6662" width="5.33203125" style="504" customWidth="1"/>
    <col min="6663" max="6663" width="14.1640625" style="504" customWidth="1"/>
    <col min="6664" max="6664" width="5.33203125" style="504" customWidth="1"/>
    <col min="6665" max="6665" width="14.1640625" style="504" customWidth="1"/>
    <col min="6666" max="6666" width="5.33203125" style="504" customWidth="1"/>
    <col min="6667" max="6667" width="14.1640625" style="504" customWidth="1"/>
    <col min="6668" max="6668" width="5.33203125" style="504" customWidth="1"/>
    <col min="6669" max="6912" width="9.33203125" style="504"/>
    <col min="6913" max="6913" width="16.6640625" style="504" customWidth="1"/>
    <col min="6914" max="6914" width="0.83203125" style="504" customWidth="1"/>
    <col min="6915" max="6915" width="14.1640625" style="504" customWidth="1"/>
    <col min="6916" max="6916" width="5.33203125" style="504" customWidth="1"/>
    <col min="6917" max="6917" width="14.1640625" style="504" customWidth="1"/>
    <col min="6918" max="6918" width="5.33203125" style="504" customWidth="1"/>
    <col min="6919" max="6919" width="14.1640625" style="504" customWidth="1"/>
    <col min="6920" max="6920" width="5.33203125" style="504" customWidth="1"/>
    <col min="6921" max="6921" width="14.1640625" style="504" customWidth="1"/>
    <col min="6922" max="6922" width="5.33203125" style="504" customWidth="1"/>
    <col min="6923" max="6923" width="14.1640625" style="504" customWidth="1"/>
    <col min="6924" max="6924" width="5.33203125" style="504" customWidth="1"/>
    <col min="6925" max="7168" width="9.33203125" style="504"/>
    <col min="7169" max="7169" width="16.6640625" style="504" customWidth="1"/>
    <col min="7170" max="7170" width="0.83203125" style="504" customWidth="1"/>
    <col min="7171" max="7171" width="14.1640625" style="504" customWidth="1"/>
    <col min="7172" max="7172" width="5.33203125" style="504" customWidth="1"/>
    <col min="7173" max="7173" width="14.1640625" style="504" customWidth="1"/>
    <col min="7174" max="7174" width="5.33203125" style="504" customWidth="1"/>
    <col min="7175" max="7175" width="14.1640625" style="504" customWidth="1"/>
    <col min="7176" max="7176" width="5.33203125" style="504" customWidth="1"/>
    <col min="7177" max="7177" width="14.1640625" style="504" customWidth="1"/>
    <col min="7178" max="7178" width="5.33203125" style="504" customWidth="1"/>
    <col min="7179" max="7179" width="14.1640625" style="504" customWidth="1"/>
    <col min="7180" max="7180" width="5.33203125" style="504" customWidth="1"/>
    <col min="7181" max="7424" width="9.33203125" style="504"/>
    <col min="7425" max="7425" width="16.6640625" style="504" customWidth="1"/>
    <col min="7426" max="7426" width="0.83203125" style="504" customWidth="1"/>
    <col min="7427" max="7427" width="14.1640625" style="504" customWidth="1"/>
    <col min="7428" max="7428" width="5.33203125" style="504" customWidth="1"/>
    <col min="7429" max="7429" width="14.1640625" style="504" customWidth="1"/>
    <col min="7430" max="7430" width="5.33203125" style="504" customWidth="1"/>
    <col min="7431" max="7431" width="14.1640625" style="504" customWidth="1"/>
    <col min="7432" max="7432" width="5.33203125" style="504" customWidth="1"/>
    <col min="7433" max="7433" width="14.1640625" style="504" customWidth="1"/>
    <col min="7434" max="7434" width="5.33203125" style="504" customWidth="1"/>
    <col min="7435" max="7435" width="14.1640625" style="504" customWidth="1"/>
    <col min="7436" max="7436" width="5.33203125" style="504" customWidth="1"/>
    <col min="7437" max="7680" width="9.33203125" style="504"/>
    <col min="7681" max="7681" width="16.6640625" style="504" customWidth="1"/>
    <col min="7682" max="7682" width="0.83203125" style="504" customWidth="1"/>
    <col min="7683" max="7683" width="14.1640625" style="504" customWidth="1"/>
    <col min="7684" max="7684" width="5.33203125" style="504" customWidth="1"/>
    <col min="7685" max="7685" width="14.1640625" style="504" customWidth="1"/>
    <col min="7686" max="7686" width="5.33203125" style="504" customWidth="1"/>
    <col min="7687" max="7687" width="14.1640625" style="504" customWidth="1"/>
    <col min="7688" max="7688" width="5.33203125" style="504" customWidth="1"/>
    <col min="7689" max="7689" width="14.1640625" style="504" customWidth="1"/>
    <col min="7690" max="7690" width="5.33203125" style="504" customWidth="1"/>
    <col min="7691" max="7691" width="14.1640625" style="504" customWidth="1"/>
    <col min="7692" max="7692" width="5.33203125" style="504" customWidth="1"/>
    <col min="7693" max="7936" width="9.33203125" style="504"/>
    <col min="7937" max="7937" width="16.6640625" style="504" customWidth="1"/>
    <col min="7938" max="7938" width="0.83203125" style="504" customWidth="1"/>
    <col min="7939" max="7939" width="14.1640625" style="504" customWidth="1"/>
    <col min="7940" max="7940" width="5.33203125" style="504" customWidth="1"/>
    <col min="7941" max="7941" width="14.1640625" style="504" customWidth="1"/>
    <col min="7942" max="7942" width="5.33203125" style="504" customWidth="1"/>
    <col min="7943" max="7943" width="14.1640625" style="504" customWidth="1"/>
    <col min="7944" max="7944" width="5.33203125" style="504" customWidth="1"/>
    <col min="7945" max="7945" width="14.1640625" style="504" customWidth="1"/>
    <col min="7946" max="7946" width="5.33203125" style="504" customWidth="1"/>
    <col min="7947" max="7947" width="14.1640625" style="504" customWidth="1"/>
    <col min="7948" max="7948" width="5.33203125" style="504" customWidth="1"/>
    <col min="7949" max="8192" width="9.33203125" style="504"/>
    <col min="8193" max="8193" width="16.6640625" style="504" customWidth="1"/>
    <col min="8194" max="8194" width="0.83203125" style="504" customWidth="1"/>
    <col min="8195" max="8195" width="14.1640625" style="504" customWidth="1"/>
    <col min="8196" max="8196" width="5.33203125" style="504" customWidth="1"/>
    <col min="8197" max="8197" width="14.1640625" style="504" customWidth="1"/>
    <col min="8198" max="8198" width="5.33203125" style="504" customWidth="1"/>
    <col min="8199" max="8199" width="14.1640625" style="504" customWidth="1"/>
    <col min="8200" max="8200" width="5.33203125" style="504" customWidth="1"/>
    <col min="8201" max="8201" width="14.1640625" style="504" customWidth="1"/>
    <col min="8202" max="8202" width="5.33203125" style="504" customWidth="1"/>
    <col min="8203" max="8203" width="14.1640625" style="504" customWidth="1"/>
    <col min="8204" max="8204" width="5.33203125" style="504" customWidth="1"/>
    <col min="8205" max="8448" width="9.33203125" style="504"/>
    <col min="8449" max="8449" width="16.6640625" style="504" customWidth="1"/>
    <col min="8450" max="8450" width="0.83203125" style="504" customWidth="1"/>
    <col min="8451" max="8451" width="14.1640625" style="504" customWidth="1"/>
    <col min="8452" max="8452" width="5.33203125" style="504" customWidth="1"/>
    <col min="8453" max="8453" width="14.1640625" style="504" customWidth="1"/>
    <col min="8454" max="8454" width="5.33203125" style="504" customWidth="1"/>
    <col min="8455" max="8455" width="14.1640625" style="504" customWidth="1"/>
    <col min="8456" max="8456" width="5.33203125" style="504" customWidth="1"/>
    <col min="8457" max="8457" width="14.1640625" style="504" customWidth="1"/>
    <col min="8458" max="8458" width="5.33203125" style="504" customWidth="1"/>
    <col min="8459" max="8459" width="14.1640625" style="504" customWidth="1"/>
    <col min="8460" max="8460" width="5.33203125" style="504" customWidth="1"/>
    <col min="8461" max="8704" width="9.33203125" style="504"/>
    <col min="8705" max="8705" width="16.6640625" style="504" customWidth="1"/>
    <col min="8706" max="8706" width="0.83203125" style="504" customWidth="1"/>
    <col min="8707" max="8707" width="14.1640625" style="504" customWidth="1"/>
    <col min="8708" max="8708" width="5.33203125" style="504" customWidth="1"/>
    <col min="8709" max="8709" width="14.1640625" style="504" customWidth="1"/>
    <col min="8710" max="8710" width="5.33203125" style="504" customWidth="1"/>
    <col min="8711" max="8711" width="14.1640625" style="504" customWidth="1"/>
    <col min="8712" max="8712" width="5.33203125" style="504" customWidth="1"/>
    <col min="8713" max="8713" width="14.1640625" style="504" customWidth="1"/>
    <col min="8714" max="8714" width="5.33203125" style="504" customWidth="1"/>
    <col min="8715" max="8715" width="14.1640625" style="504" customWidth="1"/>
    <col min="8716" max="8716" width="5.33203125" style="504" customWidth="1"/>
    <col min="8717" max="8960" width="9.33203125" style="504"/>
    <col min="8961" max="8961" width="16.6640625" style="504" customWidth="1"/>
    <col min="8962" max="8962" width="0.83203125" style="504" customWidth="1"/>
    <col min="8963" max="8963" width="14.1640625" style="504" customWidth="1"/>
    <col min="8964" max="8964" width="5.33203125" style="504" customWidth="1"/>
    <col min="8965" max="8965" width="14.1640625" style="504" customWidth="1"/>
    <col min="8966" max="8966" width="5.33203125" style="504" customWidth="1"/>
    <col min="8967" max="8967" width="14.1640625" style="504" customWidth="1"/>
    <col min="8968" max="8968" width="5.33203125" style="504" customWidth="1"/>
    <col min="8969" max="8969" width="14.1640625" style="504" customWidth="1"/>
    <col min="8970" max="8970" width="5.33203125" style="504" customWidth="1"/>
    <col min="8971" max="8971" width="14.1640625" style="504" customWidth="1"/>
    <col min="8972" max="8972" width="5.33203125" style="504" customWidth="1"/>
    <col min="8973" max="9216" width="9.33203125" style="504"/>
    <col min="9217" max="9217" width="16.6640625" style="504" customWidth="1"/>
    <col min="9218" max="9218" width="0.83203125" style="504" customWidth="1"/>
    <col min="9219" max="9219" width="14.1640625" style="504" customWidth="1"/>
    <col min="9220" max="9220" width="5.33203125" style="504" customWidth="1"/>
    <col min="9221" max="9221" width="14.1640625" style="504" customWidth="1"/>
    <col min="9222" max="9222" width="5.33203125" style="504" customWidth="1"/>
    <col min="9223" max="9223" width="14.1640625" style="504" customWidth="1"/>
    <col min="9224" max="9224" width="5.33203125" style="504" customWidth="1"/>
    <col min="9225" max="9225" width="14.1640625" style="504" customWidth="1"/>
    <col min="9226" max="9226" width="5.33203125" style="504" customWidth="1"/>
    <col min="9227" max="9227" width="14.1640625" style="504" customWidth="1"/>
    <col min="9228" max="9228" width="5.33203125" style="504" customWidth="1"/>
    <col min="9229" max="9472" width="9.33203125" style="504"/>
    <col min="9473" max="9473" width="16.6640625" style="504" customWidth="1"/>
    <col min="9474" max="9474" width="0.83203125" style="504" customWidth="1"/>
    <col min="9475" max="9475" width="14.1640625" style="504" customWidth="1"/>
    <col min="9476" max="9476" width="5.33203125" style="504" customWidth="1"/>
    <col min="9477" max="9477" width="14.1640625" style="504" customWidth="1"/>
    <col min="9478" max="9478" width="5.33203125" style="504" customWidth="1"/>
    <col min="9479" max="9479" width="14.1640625" style="504" customWidth="1"/>
    <col min="9480" max="9480" width="5.33203125" style="504" customWidth="1"/>
    <col min="9481" max="9481" width="14.1640625" style="504" customWidth="1"/>
    <col min="9482" max="9482" width="5.33203125" style="504" customWidth="1"/>
    <col min="9483" max="9483" width="14.1640625" style="504" customWidth="1"/>
    <col min="9484" max="9484" width="5.33203125" style="504" customWidth="1"/>
    <col min="9485" max="9728" width="9.33203125" style="504"/>
    <col min="9729" max="9729" width="16.6640625" style="504" customWidth="1"/>
    <col min="9730" max="9730" width="0.83203125" style="504" customWidth="1"/>
    <col min="9731" max="9731" width="14.1640625" style="504" customWidth="1"/>
    <col min="9732" max="9732" width="5.33203125" style="504" customWidth="1"/>
    <col min="9733" max="9733" width="14.1640625" style="504" customWidth="1"/>
    <col min="9734" max="9734" width="5.33203125" style="504" customWidth="1"/>
    <col min="9735" max="9735" width="14.1640625" style="504" customWidth="1"/>
    <col min="9736" max="9736" width="5.33203125" style="504" customWidth="1"/>
    <col min="9737" max="9737" width="14.1640625" style="504" customWidth="1"/>
    <col min="9738" max="9738" width="5.33203125" style="504" customWidth="1"/>
    <col min="9739" max="9739" width="14.1640625" style="504" customWidth="1"/>
    <col min="9740" max="9740" width="5.33203125" style="504" customWidth="1"/>
    <col min="9741" max="9984" width="9.33203125" style="504"/>
    <col min="9985" max="9985" width="16.6640625" style="504" customWidth="1"/>
    <col min="9986" max="9986" width="0.83203125" style="504" customWidth="1"/>
    <col min="9987" max="9987" width="14.1640625" style="504" customWidth="1"/>
    <col min="9988" max="9988" width="5.33203125" style="504" customWidth="1"/>
    <col min="9989" max="9989" width="14.1640625" style="504" customWidth="1"/>
    <col min="9990" max="9990" width="5.33203125" style="504" customWidth="1"/>
    <col min="9991" max="9991" width="14.1640625" style="504" customWidth="1"/>
    <col min="9992" max="9992" width="5.33203125" style="504" customWidth="1"/>
    <col min="9993" max="9993" width="14.1640625" style="504" customWidth="1"/>
    <col min="9994" max="9994" width="5.33203125" style="504" customWidth="1"/>
    <col min="9995" max="9995" width="14.1640625" style="504" customWidth="1"/>
    <col min="9996" max="9996" width="5.33203125" style="504" customWidth="1"/>
    <col min="9997" max="10240" width="9.33203125" style="504"/>
    <col min="10241" max="10241" width="16.6640625" style="504" customWidth="1"/>
    <col min="10242" max="10242" width="0.83203125" style="504" customWidth="1"/>
    <col min="10243" max="10243" width="14.1640625" style="504" customWidth="1"/>
    <col min="10244" max="10244" width="5.33203125" style="504" customWidth="1"/>
    <col min="10245" max="10245" width="14.1640625" style="504" customWidth="1"/>
    <col min="10246" max="10246" width="5.33203125" style="504" customWidth="1"/>
    <col min="10247" max="10247" width="14.1640625" style="504" customWidth="1"/>
    <col min="10248" max="10248" width="5.33203125" style="504" customWidth="1"/>
    <col min="10249" max="10249" width="14.1640625" style="504" customWidth="1"/>
    <col min="10250" max="10250" width="5.33203125" style="504" customWidth="1"/>
    <col min="10251" max="10251" width="14.1640625" style="504" customWidth="1"/>
    <col min="10252" max="10252" width="5.33203125" style="504" customWidth="1"/>
    <col min="10253" max="10496" width="9.33203125" style="504"/>
    <col min="10497" max="10497" width="16.6640625" style="504" customWidth="1"/>
    <col min="10498" max="10498" width="0.83203125" style="504" customWidth="1"/>
    <col min="10499" max="10499" width="14.1640625" style="504" customWidth="1"/>
    <col min="10500" max="10500" width="5.33203125" style="504" customWidth="1"/>
    <col min="10501" max="10501" width="14.1640625" style="504" customWidth="1"/>
    <col min="10502" max="10502" width="5.33203125" style="504" customWidth="1"/>
    <col min="10503" max="10503" width="14.1640625" style="504" customWidth="1"/>
    <col min="10504" max="10504" width="5.33203125" style="504" customWidth="1"/>
    <col min="10505" max="10505" width="14.1640625" style="504" customWidth="1"/>
    <col min="10506" max="10506" width="5.33203125" style="504" customWidth="1"/>
    <col min="10507" max="10507" width="14.1640625" style="504" customWidth="1"/>
    <col min="10508" max="10508" width="5.33203125" style="504" customWidth="1"/>
    <col min="10509" max="10752" width="9.33203125" style="504"/>
    <col min="10753" max="10753" width="16.6640625" style="504" customWidth="1"/>
    <col min="10754" max="10754" width="0.83203125" style="504" customWidth="1"/>
    <col min="10755" max="10755" width="14.1640625" style="504" customWidth="1"/>
    <col min="10756" max="10756" width="5.33203125" style="504" customWidth="1"/>
    <col min="10757" max="10757" width="14.1640625" style="504" customWidth="1"/>
    <col min="10758" max="10758" width="5.33203125" style="504" customWidth="1"/>
    <col min="10759" max="10759" width="14.1640625" style="504" customWidth="1"/>
    <col min="10760" max="10760" width="5.33203125" style="504" customWidth="1"/>
    <col min="10761" max="10761" width="14.1640625" style="504" customWidth="1"/>
    <col min="10762" max="10762" width="5.33203125" style="504" customWidth="1"/>
    <col min="10763" max="10763" width="14.1640625" style="504" customWidth="1"/>
    <col min="10764" max="10764" width="5.33203125" style="504" customWidth="1"/>
    <col min="10765" max="11008" width="9.33203125" style="504"/>
    <col min="11009" max="11009" width="16.6640625" style="504" customWidth="1"/>
    <col min="11010" max="11010" width="0.83203125" style="504" customWidth="1"/>
    <col min="11011" max="11011" width="14.1640625" style="504" customWidth="1"/>
    <col min="11012" max="11012" width="5.33203125" style="504" customWidth="1"/>
    <col min="11013" max="11013" width="14.1640625" style="504" customWidth="1"/>
    <col min="11014" max="11014" width="5.33203125" style="504" customWidth="1"/>
    <col min="11015" max="11015" width="14.1640625" style="504" customWidth="1"/>
    <col min="11016" max="11016" width="5.33203125" style="504" customWidth="1"/>
    <col min="11017" max="11017" width="14.1640625" style="504" customWidth="1"/>
    <col min="11018" max="11018" width="5.33203125" style="504" customWidth="1"/>
    <col min="11019" max="11019" width="14.1640625" style="504" customWidth="1"/>
    <col min="11020" max="11020" width="5.33203125" style="504" customWidth="1"/>
    <col min="11021" max="11264" width="9.33203125" style="504"/>
    <col min="11265" max="11265" width="16.6640625" style="504" customWidth="1"/>
    <col min="11266" max="11266" width="0.83203125" style="504" customWidth="1"/>
    <col min="11267" max="11267" width="14.1640625" style="504" customWidth="1"/>
    <col min="11268" max="11268" width="5.33203125" style="504" customWidth="1"/>
    <col min="11269" max="11269" width="14.1640625" style="504" customWidth="1"/>
    <col min="11270" max="11270" width="5.33203125" style="504" customWidth="1"/>
    <col min="11271" max="11271" width="14.1640625" style="504" customWidth="1"/>
    <col min="11272" max="11272" width="5.33203125" style="504" customWidth="1"/>
    <col min="11273" max="11273" width="14.1640625" style="504" customWidth="1"/>
    <col min="11274" max="11274" width="5.33203125" style="504" customWidth="1"/>
    <col min="11275" max="11275" width="14.1640625" style="504" customWidth="1"/>
    <col min="11276" max="11276" width="5.33203125" style="504" customWidth="1"/>
    <col min="11277" max="11520" width="9.33203125" style="504"/>
    <col min="11521" max="11521" width="16.6640625" style="504" customWidth="1"/>
    <col min="11522" max="11522" width="0.83203125" style="504" customWidth="1"/>
    <col min="11523" max="11523" width="14.1640625" style="504" customWidth="1"/>
    <col min="11524" max="11524" width="5.33203125" style="504" customWidth="1"/>
    <col min="11525" max="11525" width="14.1640625" style="504" customWidth="1"/>
    <col min="11526" max="11526" width="5.33203125" style="504" customWidth="1"/>
    <col min="11527" max="11527" width="14.1640625" style="504" customWidth="1"/>
    <col min="11528" max="11528" width="5.33203125" style="504" customWidth="1"/>
    <col min="11529" max="11529" width="14.1640625" style="504" customWidth="1"/>
    <col min="11530" max="11530" width="5.33203125" style="504" customWidth="1"/>
    <col min="11531" max="11531" width="14.1640625" style="504" customWidth="1"/>
    <col min="11532" max="11532" width="5.33203125" style="504" customWidth="1"/>
    <col min="11533" max="11776" width="9.33203125" style="504"/>
    <col min="11777" max="11777" width="16.6640625" style="504" customWidth="1"/>
    <col min="11778" max="11778" width="0.83203125" style="504" customWidth="1"/>
    <col min="11779" max="11779" width="14.1640625" style="504" customWidth="1"/>
    <col min="11780" max="11780" width="5.33203125" style="504" customWidth="1"/>
    <col min="11781" max="11781" width="14.1640625" style="504" customWidth="1"/>
    <col min="11782" max="11782" width="5.33203125" style="504" customWidth="1"/>
    <col min="11783" max="11783" width="14.1640625" style="504" customWidth="1"/>
    <col min="11784" max="11784" width="5.33203125" style="504" customWidth="1"/>
    <col min="11785" max="11785" width="14.1640625" style="504" customWidth="1"/>
    <col min="11786" max="11786" width="5.33203125" style="504" customWidth="1"/>
    <col min="11787" max="11787" width="14.1640625" style="504" customWidth="1"/>
    <col min="11788" max="11788" width="5.33203125" style="504" customWidth="1"/>
    <col min="11789" max="12032" width="9.33203125" style="504"/>
    <col min="12033" max="12033" width="16.6640625" style="504" customWidth="1"/>
    <col min="12034" max="12034" width="0.83203125" style="504" customWidth="1"/>
    <col min="12035" max="12035" width="14.1640625" style="504" customWidth="1"/>
    <col min="12036" max="12036" width="5.33203125" style="504" customWidth="1"/>
    <col min="12037" max="12037" width="14.1640625" style="504" customWidth="1"/>
    <col min="12038" max="12038" width="5.33203125" style="504" customWidth="1"/>
    <col min="12039" max="12039" width="14.1640625" style="504" customWidth="1"/>
    <col min="12040" max="12040" width="5.33203125" style="504" customWidth="1"/>
    <col min="12041" max="12041" width="14.1640625" style="504" customWidth="1"/>
    <col min="12042" max="12042" width="5.33203125" style="504" customWidth="1"/>
    <col min="12043" max="12043" width="14.1640625" style="504" customWidth="1"/>
    <col min="12044" max="12044" width="5.33203125" style="504" customWidth="1"/>
    <col min="12045" max="12288" width="9.33203125" style="504"/>
    <col min="12289" max="12289" width="16.6640625" style="504" customWidth="1"/>
    <col min="12290" max="12290" width="0.83203125" style="504" customWidth="1"/>
    <col min="12291" max="12291" width="14.1640625" style="504" customWidth="1"/>
    <col min="12292" max="12292" width="5.33203125" style="504" customWidth="1"/>
    <col min="12293" max="12293" width="14.1640625" style="504" customWidth="1"/>
    <col min="12294" max="12294" width="5.33203125" style="504" customWidth="1"/>
    <col min="12295" max="12295" width="14.1640625" style="504" customWidth="1"/>
    <col min="12296" max="12296" width="5.33203125" style="504" customWidth="1"/>
    <col min="12297" max="12297" width="14.1640625" style="504" customWidth="1"/>
    <col min="12298" max="12298" width="5.33203125" style="504" customWidth="1"/>
    <col min="12299" max="12299" width="14.1640625" style="504" customWidth="1"/>
    <col min="12300" max="12300" width="5.33203125" style="504" customWidth="1"/>
    <col min="12301" max="12544" width="9.33203125" style="504"/>
    <col min="12545" max="12545" width="16.6640625" style="504" customWidth="1"/>
    <col min="12546" max="12546" width="0.83203125" style="504" customWidth="1"/>
    <col min="12547" max="12547" width="14.1640625" style="504" customWidth="1"/>
    <col min="12548" max="12548" width="5.33203125" style="504" customWidth="1"/>
    <col min="12549" max="12549" width="14.1640625" style="504" customWidth="1"/>
    <col min="12550" max="12550" width="5.33203125" style="504" customWidth="1"/>
    <col min="12551" max="12551" width="14.1640625" style="504" customWidth="1"/>
    <col min="12552" max="12552" width="5.33203125" style="504" customWidth="1"/>
    <col min="12553" max="12553" width="14.1640625" style="504" customWidth="1"/>
    <col min="12554" max="12554" width="5.33203125" style="504" customWidth="1"/>
    <col min="12555" max="12555" width="14.1640625" style="504" customWidth="1"/>
    <col min="12556" max="12556" width="5.33203125" style="504" customWidth="1"/>
    <col min="12557" max="12800" width="9.33203125" style="504"/>
    <col min="12801" max="12801" width="16.6640625" style="504" customWidth="1"/>
    <col min="12802" max="12802" width="0.83203125" style="504" customWidth="1"/>
    <col min="12803" max="12803" width="14.1640625" style="504" customWidth="1"/>
    <col min="12804" max="12804" width="5.33203125" style="504" customWidth="1"/>
    <col min="12805" max="12805" width="14.1640625" style="504" customWidth="1"/>
    <col min="12806" max="12806" width="5.33203125" style="504" customWidth="1"/>
    <col min="12807" max="12807" width="14.1640625" style="504" customWidth="1"/>
    <col min="12808" max="12808" width="5.33203125" style="504" customWidth="1"/>
    <col min="12809" max="12809" width="14.1640625" style="504" customWidth="1"/>
    <col min="12810" max="12810" width="5.33203125" style="504" customWidth="1"/>
    <col min="12811" max="12811" width="14.1640625" style="504" customWidth="1"/>
    <col min="12812" max="12812" width="5.33203125" style="504" customWidth="1"/>
    <col min="12813" max="13056" width="9.33203125" style="504"/>
    <col min="13057" max="13057" width="16.6640625" style="504" customWidth="1"/>
    <col min="13058" max="13058" width="0.83203125" style="504" customWidth="1"/>
    <col min="13059" max="13059" width="14.1640625" style="504" customWidth="1"/>
    <col min="13060" max="13060" width="5.33203125" style="504" customWidth="1"/>
    <col min="13061" max="13061" width="14.1640625" style="504" customWidth="1"/>
    <col min="13062" max="13062" width="5.33203125" style="504" customWidth="1"/>
    <col min="13063" max="13063" width="14.1640625" style="504" customWidth="1"/>
    <col min="13064" max="13064" width="5.33203125" style="504" customWidth="1"/>
    <col min="13065" max="13065" width="14.1640625" style="504" customWidth="1"/>
    <col min="13066" max="13066" width="5.33203125" style="504" customWidth="1"/>
    <col min="13067" max="13067" width="14.1640625" style="504" customWidth="1"/>
    <col min="13068" max="13068" width="5.33203125" style="504" customWidth="1"/>
    <col min="13069" max="13312" width="9.33203125" style="504"/>
    <col min="13313" max="13313" width="16.6640625" style="504" customWidth="1"/>
    <col min="13314" max="13314" width="0.83203125" style="504" customWidth="1"/>
    <col min="13315" max="13315" width="14.1640625" style="504" customWidth="1"/>
    <col min="13316" max="13316" width="5.33203125" style="504" customWidth="1"/>
    <col min="13317" max="13317" width="14.1640625" style="504" customWidth="1"/>
    <col min="13318" max="13318" width="5.33203125" style="504" customWidth="1"/>
    <col min="13319" max="13319" width="14.1640625" style="504" customWidth="1"/>
    <col min="13320" max="13320" width="5.33203125" style="504" customWidth="1"/>
    <col min="13321" max="13321" width="14.1640625" style="504" customWidth="1"/>
    <col min="13322" max="13322" width="5.33203125" style="504" customWidth="1"/>
    <col min="13323" max="13323" width="14.1640625" style="504" customWidth="1"/>
    <col min="13324" max="13324" width="5.33203125" style="504" customWidth="1"/>
    <col min="13325" max="13568" width="9.33203125" style="504"/>
    <col min="13569" max="13569" width="16.6640625" style="504" customWidth="1"/>
    <col min="13570" max="13570" width="0.83203125" style="504" customWidth="1"/>
    <col min="13571" max="13571" width="14.1640625" style="504" customWidth="1"/>
    <col min="13572" max="13572" width="5.33203125" style="504" customWidth="1"/>
    <col min="13573" max="13573" width="14.1640625" style="504" customWidth="1"/>
    <col min="13574" max="13574" width="5.33203125" style="504" customWidth="1"/>
    <col min="13575" max="13575" width="14.1640625" style="504" customWidth="1"/>
    <col min="13576" max="13576" width="5.33203125" style="504" customWidth="1"/>
    <col min="13577" max="13577" width="14.1640625" style="504" customWidth="1"/>
    <col min="13578" max="13578" width="5.33203125" style="504" customWidth="1"/>
    <col min="13579" max="13579" width="14.1640625" style="504" customWidth="1"/>
    <col min="13580" max="13580" width="5.33203125" style="504" customWidth="1"/>
    <col min="13581" max="13824" width="9.33203125" style="504"/>
    <col min="13825" max="13825" width="16.6640625" style="504" customWidth="1"/>
    <col min="13826" max="13826" width="0.83203125" style="504" customWidth="1"/>
    <col min="13827" max="13827" width="14.1640625" style="504" customWidth="1"/>
    <col min="13828" max="13828" width="5.33203125" style="504" customWidth="1"/>
    <col min="13829" max="13829" width="14.1640625" style="504" customWidth="1"/>
    <col min="13830" max="13830" width="5.33203125" style="504" customWidth="1"/>
    <col min="13831" max="13831" width="14.1640625" style="504" customWidth="1"/>
    <col min="13832" max="13832" width="5.33203125" style="504" customWidth="1"/>
    <col min="13833" max="13833" width="14.1640625" style="504" customWidth="1"/>
    <col min="13834" max="13834" width="5.33203125" style="504" customWidth="1"/>
    <col min="13835" max="13835" width="14.1640625" style="504" customWidth="1"/>
    <col min="13836" max="13836" width="5.33203125" style="504" customWidth="1"/>
    <col min="13837" max="14080" width="9.33203125" style="504"/>
    <col min="14081" max="14081" width="16.6640625" style="504" customWidth="1"/>
    <col min="14082" max="14082" width="0.83203125" style="504" customWidth="1"/>
    <col min="14083" max="14083" width="14.1640625" style="504" customWidth="1"/>
    <col min="14084" max="14084" width="5.33203125" style="504" customWidth="1"/>
    <col min="14085" max="14085" width="14.1640625" style="504" customWidth="1"/>
    <col min="14086" max="14086" width="5.33203125" style="504" customWidth="1"/>
    <col min="14087" max="14087" width="14.1640625" style="504" customWidth="1"/>
    <col min="14088" max="14088" width="5.33203125" style="504" customWidth="1"/>
    <col min="14089" max="14089" width="14.1640625" style="504" customWidth="1"/>
    <col min="14090" max="14090" width="5.33203125" style="504" customWidth="1"/>
    <col min="14091" max="14091" width="14.1640625" style="504" customWidth="1"/>
    <col min="14092" max="14092" width="5.33203125" style="504" customWidth="1"/>
    <col min="14093" max="14336" width="9.33203125" style="504"/>
    <col min="14337" max="14337" width="16.6640625" style="504" customWidth="1"/>
    <col min="14338" max="14338" width="0.83203125" style="504" customWidth="1"/>
    <col min="14339" max="14339" width="14.1640625" style="504" customWidth="1"/>
    <col min="14340" max="14340" width="5.33203125" style="504" customWidth="1"/>
    <col min="14341" max="14341" width="14.1640625" style="504" customWidth="1"/>
    <col min="14342" max="14342" width="5.33203125" style="504" customWidth="1"/>
    <col min="14343" max="14343" width="14.1640625" style="504" customWidth="1"/>
    <col min="14344" max="14344" width="5.33203125" style="504" customWidth="1"/>
    <col min="14345" max="14345" width="14.1640625" style="504" customWidth="1"/>
    <col min="14346" max="14346" width="5.33203125" style="504" customWidth="1"/>
    <col min="14347" max="14347" width="14.1640625" style="504" customWidth="1"/>
    <col min="14348" max="14348" width="5.33203125" style="504" customWidth="1"/>
    <col min="14349" max="14592" width="9.33203125" style="504"/>
    <col min="14593" max="14593" width="16.6640625" style="504" customWidth="1"/>
    <col min="14594" max="14594" width="0.83203125" style="504" customWidth="1"/>
    <col min="14595" max="14595" width="14.1640625" style="504" customWidth="1"/>
    <col min="14596" max="14596" width="5.33203125" style="504" customWidth="1"/>
    <col min="14597" max="14597" width="14.1640625" style="504" customWidth="1"/>
    <col min="14598" max="14598" width="5.33203125" style="504" customWidth="1"/>
    <col min="14599" max="14599" width="14.1640625" style="504" customWidth="1"/>
    <col min="14600" max="14600" width="5.33203125" style="504" customWidth="1"/>
    <col min="14601" max="14601" width="14.1640625" style="504" customWidth="1"/>
    <col min="14602" max="14602" width="5.33203125" style="504" customWidth="1"/>
    <col min="14603" max="14603" width="14.1640625" style="504" customWidth="1"/>
    <col min="14604" max="14604" width="5.33203125" style="504" customWidth="1"/>
    <col min="14605" max="14848" width="9.33203125" style="504"/>
    <col min="14849" max="14849" width="16.6640625" style="504" customWidth="1"/>
    <col min="14850" max="14850" width="0.83203125" style="504" customWidth="1"/>
    <col min="14851" max="14851" width="14.1640625" style="504" customWidth="1"/>
    <col min="14852" max="14852" width="5.33203125" style="504" customWidth="1"/>
    <col min="14853" max="14853" width="14.1640625" style="504" customWidth="1"/>
    <col min="14854" max="14854" width="5.33203125" style="504" customWidth="1"/>
    <col min="14855" max="14855" width="14.1640625" style="504" customWidth="1"/>
    <col min="14856" max="14856" width="5.33203125" style="504" customWidth="1"/>
    <col min="14857" max="14857" width="14.1640625" style="504" customWidth="1"/>
    <col min="14858" max="14858" width="5.33203125" style="504" customWidth="1"/>
    <col min="14859" max="14859" width="14.1640625" style="504" customWidth="1"/>
    <col min="14860" max="14860" width="5.33203125" style="504" customWidth="1"/>
    <col min="14861" max="15104" width="9.33203125" style="504"/>
    <col min="15105" max="15105" width="16.6640625" style="504" customWidth="1"/>
    <col min="15106" max="15106" width="0.83203125" style="504" customWidth="1"/>
    <col min="15107" max="15107" width="14.1640625" style="504" customWidth="1"/>
    <col min="15108" max="15108" width="5.33203125" style="504" customWidth="1"/>
    <col min="15109" max="15109" width="14.1640625" style="504" customWidth="1"/>
    <col min="15110" max="15110" width="5.33203125" style="504" customWidth="1"/>
    <col min="15111" max="15111" width="14.1640625" style="504" customWidth="1"/>
    <col min="15112" max="15112" width="5.33203125" style="504" customWidth="1"/>
    <col min="15113" max="15113" width="14.1640625" style="504" customWidth="1"/>
    <col min="15114" max="15114" width="5.33203125" style="504" customWidth="1"/>
    <col min="15115" max="15115" width="14.1640625" style="504" customWidth="1"/>
    <col min="15116" max="15116" width="5.33203125" style="504" customWidth="1"/>
    <col min="15117" max="15360" width="9.33203125" style="504"/>
    <col min="15361" max="15361" width="16.6640625" style="504" customWidth="1"/>
    <col min="15362" max="15362" width="0.83203125" style="504" customWidth="1"/>
    <col min="15363" max="15363" width="14.1640625" style="504" customWidth="1"/>
    <col min="15364" max="15364" width="5.33203125" style="504" customWidth="1"/>
    <col min="15365" max="15365" width="14.1640625" style="504" customWidth="1"/>
    <col min="15366" max="15366" width="5.33203125" style="504" customWidth="1"/>
    <col min="15367" max="15367" width="14.1640625" style="504" customWidth="1"/>
    <col min="15368" max="15368" width="5.33203125" style="504" customWidth="1"/>
    <col min="15369" max="15369" width="14.1640625" style="504" customWidth="1"/>
    <col min="15370" max="15370" width="5.33203125" style="504" customWidth="1"/>
    <col min="15371" max="15371" width="14.1640625" style="504" customWidth="1"/>
    <col min="15372" max="15372" width="5.33203125" style="504" customWidth="1"/>
    <col min="15373" max="15616" width="9.33203125" style="504"/>
    <col min="15617" max="15617" width="16.6640625" style="504" customWidth="1"/>
    <col min="15618" max="15618" width="0.83203125" style="504" customWidth="1"/>
    <col min="15619" max="15619" width="14.1640625" style="504" customWidth="1"/>
    <col min="15620" max="15620" width="5.33203125" style="504" customWidth="1"/>
    <col min="15621" max="15621" width="14.1640625" style="504" customWidth="1"/>
    <col min="15622" max="15622" width="5.33203125" style="504" customWidth="1"/>
    <col min="15623" max="15623" width="14.1640625" style="504" customWidth="1"/>
    <col min="15624" max="15624" width="5.33203125" style="504" customWidth="1"/>
    <col min="15625" max="15625" width="14.1640625" style="504" customWidth="1"/>
    <col min="15626" max="15626" width="5.33203125" style="504" customWidth="1"/>
    <col min="15627" max="15627" width="14.1640625" style="504" customWidth="1"/>
    <col min="15628" max="15628" width="5.33203125" style="504" customWidth="1"/>
    <col min="15629" max="15872" width="9.33203125" style="504"/>
    <col min="15873" max="15873" width="16.6640625" style="504" customWidth="1"/>
    <col min="15874" max="15874" width="0.83203125" style="504" customWidth="1"/>
    <col min="15875" max="15875" width="14.1640625" style="504" customWidth="1"/>
    <col min="15876" max="15876" width="5.33203125" style="504" customWidth="1"/>
    <col min="15877" max="15877" width="14.1640625" style="504" customWidth="1"/>
    <col min="15878" max="15878" width="5.33203125" style="504" customWidth="1"/>
    <col min="15879" max="15879" width="14.1640625" style="504" customWidth="1"/>
    <col min="15880" max="15880" width="5.33203125" style="504" customWidth="1"/>
    <col min="15881" max="15881" width="14.1640625" style="504" customWidth="1"/>
    <col min="15882" max="15882" width="5.33203125" style="504" customWidth="1"/>
    <col min="15883" max="15883" width="14.1640625" style="504" customWidth="1"/>
    <col min="15884" max="15884" width="5.33203125" style="504" customWidth="1"/>
    <col min="15885" max="16128" width="9.33203125" style="504"/>
    <col min="16129" max="16129" width="16.6640625" style="504" customWidth="1"/>
    <col min="16130" max="16130" width="0.83203125" style="504" customWidth="1"/>
    <col min="16131" max="16131" width="14.1640625" style="504" customWidth="1"/>
    <col min="16132" max="16132" width="5.33203125" style="504" customWidth="1"/>
    <col min="16133" max="16133" width="14.1640625" style="504" customWidth="1"/>
    <col min="16134" max="16134" width="5.33203125" style="504" customWidth="1"/>
    <col min="16135" max="16135" width="14.1640625" style="504" customWidth="1"/>
    <col min="16136" max="16136" width="5.33203125" style="504" customWidth="1"/>
    <col min="16137" max="16137" width="14.1640625" style="504" customWidth="1"/>
    <col min="16138" max="16138" width="5.33203125" style="504" customWidth="1"/>
    <col min="16139" max="16139" width="14.1640625" style="504" customWidth="1"/>
    <col min="16140" max="16140" width="5.33203125" style="504" customWidth="1"/>
    <col min="16141" max="16384" width="9.33203125" style="504"/>
  </cols>
  <sheetData>
    <row r="1" spans="1:12" ht="18" customHeight="1">
      <c r="A1" s="681" t="s">
        <v>1148</v>
      </c>
      <c r="B1" s="681"/>
    </row>
    <row r="2" spans="1:12" ht="11.1" customHeight="1">
      <c r="A2" s="683"/>
      <c r="B2" s="684"/>
      <c r="C2" s="504"/>
      <c r="D2" s="504"/>
    </row>
    <row r="3" spans="1:12" s="686" customFormat="1" ht="11.1" customHeight="1">
      <c r="A3" s="685" t="s">
        <v>1149</v>
      </c>
    </row>
    <row r="4" spans="1:12" ht="11.1" customHeight="1" thickBot="1">
      <c r="A4" s="687"/>
      <c r="B4" s="687"/>
    </row>
    <row r="5" spans="1:12" s="598" customFormat="1" ht="20.25" customHeight="1">
      <c r="A5" s="1047" t="s">
        <v>1150</v>
      </c>
      <c r="B5" s="688"/>
      <c r="C5" s="1049" t="s">
        <v>1151</v>
      </c>
      <c r="D5" s="1050"/>
      <c r="E5" s="1050"/>
      <c r="F5" s="1050"/>
      <c r="G5" s="1050"/>
      <c r="H5" s="1050"/>
      <c r="I5" s="1050"/>
      <c r="J5" s="1050"/>
      <c r="K5" s="1050"/>
      <c r="L5" s="1050"/>
    </row>
    <row r="6" spans="1:12" s="598" customFormat="1" ht="24.75" customHeight="1">
      <c r="A6" s="1048"/>
      <c r="B6" s="689"/>
      <c r="C6" s="1051" t="s">
        <v>1152</v>
      </c>
      <c r="D6" s="1052"/>
      <c r="E6" s="1051" t="s">
        <v>1153</v>
      </c>
      <c r="F6" s="1052"/>
      <c r="G6" s="1051" t="s">
        <v>1154</v>
      </c>
      <c r="H6" s="1052"/>
      <c r="I6" s="1051" t="s">
        <v>1155</v>
      </c>
      <c r="J6" s="1052"/>
      <c r="K6" s="1051" t="s">
        <v>1156</v>
      </c>
      <c r="L6" s="1053"/>
    </row>
    <row r="7" spans="1:12" s="598" customFormat="1" ht="3" customHeight="1">
      <c r="A7" s="690"/>
      <c r="B7" s="691"/>
      <c r="C7" s="515"/>
      <c r="D7" s="515"/>
      <c r="E7" s="515"/>
      <c r="F7" s="515"/>
      <c r="G7" s="515"/>
      <c r="H7" s="515"/>
      <c r="I7" s="515"/>
      <c r="J7" s="515"/>
      <c r="K7" s="692"/>
      <c r="L7" s="515"/>
    </row>
    <row r="8" spans="1:12" s="598" customFormat="1" ht="3" customHeight="1">
      <c r="A8" s="690"/>
      <c r="B8" s="691"/>
      <c r="C8" s="515"/>
      <c r="D8" s="515"/>
      <c r="E8" s="515"/>
      <c r="F8" s="515"/>
      <c r="G8" s="515"/>
      <c r="H8" s="515"/>
      <c r="I8" s="515"/>
      <c r="J8" s="515"/>
      <c r="K8" s="515"/>
      <c r="L8" s="515"/>
    </row>
    <row r="9" spans="1:12" s="597" customFormat="1" ht="15" customHeight="1">
      <c r="A9" s="693" t="s">
        <v>1157</v>
      </c>
      <c r="B9" s="694"/>
      <c r="C9" s="695">
        <v>24</v>
      </c>
      <c r="D9" s="696"/>
      <c r="E9" s="696">
        <v>9</v>
      </c>
      <c r="F9" s="696"/>
      <c r="G9" s="696">
        <v>117</v>
      </c>
      <c r="H9" s="696"/>
      <c r="I9" s="696">
        <v>78</v>
      </c>
      <c r="J9" s="696"/>
      <c r="K9" s="696">
        <v>9</v>
      </c>
      <c r="L9" s="696"/>
    </row>
    <row r="10" spans="1:12" s="597" customFormat="1" ht="15" customHeight="1">
      <c r="A10" s="693" t="s">
        <v>1158</v>
      </c>
      <c r="B10" s="694"/>
      <c r="C10" s="695">
        <v>23</v>
      </c>
      <c r="D10" s="696"/>
      <c r="E10" s="696">
        <v>22</v>
      </c>
      <c r="F10" s="696"/>
      <c r="G10" s="696">
        <v>119</v>
      </c>
      <c r="H10" s="696" t="s">
        <v>1159</v>
      </c>
      <c r="I10" s="696">
        <v>64</v>
      </c>
      <c r="J10" s="696" t="s">
        <v>1159</v>
      </c>
      <c r="K10" s="696">
        <v>4</v>
      </c>
      <c r="L10" s="696"/>
    </row>
    <row r="11" spans="1:12" s="597" customFormat="1" ht="15" customHeight="1">
      <c r="A11" s="693" t="s">
        <v>1160</v>
      </c>
      <c r="B11" s="697"/>
      <c r="C11" s="695">
        <v>11</v>
      </c>
      <c r="D11" s="696"/>
      <c r="E11" s="696">
        <v>7</v>
      </c>
      <c r="F11" s="696"/>
      <c r="G11" s="696">
        <v>116</v>
      </c>
      <c r="H11" s="696"/>
      <c r="I11" s="696">
        <v>54</v>
      </c>
      <c r="J11" s="696"/>
      <c r="K11" s="696">
        <v>1</v>
      </c>
      <c r="L11" s="696" t="s">
        <v>1159</v>
      </c>
    </row>
    <row r="12" spans="1:12" s="597" customFormat="1" ht="15" customHeight="1">
      <c r="A12" s="693" t="s">
        <v>1161</v>
      </c>
      <c r="B12" s="697"/>
      <c r="C12" s="695">
        <v>11</v>
      </c>
      <c r="D12" s="696"/>
      <c r="E12" s="696">
        <v>4</v>
      </c>
      <c r="F12" s="696"/>
      <c r="G12" s="696">
        <v>109</v>
      </c>
      <c r="H12" s="696"/>
      <c r="I12" s="696">
        <v>37</v>
      </c>
      <c r="J12" s="696"/>
      <c r="K12" s="696">
        <v>2</v>
      </c>
      <c r="L12" s="696"/>
    </row>
    <row r="13" spans="1:12" s="597" customFormat="1" ht="15" customHeight="1">
      <c r="A13" s="693" t="s">
        <v>1162</v>
      </c>
      <c r="B13" s="697"/>
      <c r="C13" s="695">
        <v>22</v>
      </c>
      <c r="D13" s="696"/>
      <c r="E13" s="696">
        <v>31</v>
      </c>
      <c r="F13" s="696"/>
      <c r="G13" s="696">
        <v>151</v>
      </c>
      <c r="H13" s="696"/>
      <c r="I13" s="696">
        <v>90</v>
      </c>
      <c r="J13" s="696"/>
      <c r="K13" s="696">
        <v>39</v>
      </c>
      <c r="L13" s="696"/>
    </row>
    <row r="14" spans="1:12" s="597" customFormat="1" ht="15" customHeight="1">
      <c r="A14" s="693" t="s">
        <v>1163</v>
      </c>
      <c r="B14" s="697"/>
      <c r="C14" s="695">
        <v>25</v>
      </c>
      <c r="D14" s="696"/>
      <c r="E14" s="696">
        <v>20</v>
      </c>
      <c r="F14" s="696"/>
      <c r="G14" s="696">
        <v>130</v>
      </c>
      <c r="H14" s="696"/>
      <c r="I14" s="696">
        <v>64</v>
      </c>
      <c r="J14" s="696"/>
      <c r="K14" s="696">
        <v>25</v>
      </c>
      <c r="L14" s="696"/>
    </row>
    <row r="15" spans="1:12" s="597" customFormat="1" ht="15" customHeight="1">
      <c r="A15" s="693" t="s">
        <v>1164</v>
      </c>
      <c r="B15" s="697"/>
      <c r="C15" s="695">
        <v>31</v>
      </c>
      <c r="D15" s="696"/>
      <c r="E15" s="696">
        <v>10</v>
      </c>
      <c r="F15" s="696"/>
      <c r="G15" s="696">
        <v>123</v>
      </c>
      <c r="H15" s="696"/>
      <c r="I15" s="696">
        <v>61</v>
      </c>
      <c r="J15" s="696"/>
      <c r="K15" s="696">
        <v>7</v>
      </c>
      <c r="L15" s="696"/>
    </row>
    <row r="16" spans="1:12" s="597" customFormat="1" ht="15" customHeight="1">
      <c r="A16" s="693" t="s">
        <v>1165</v>
      </c>
      <c r="B16" s="697"/>
      <c r="C16" s="695">
        <v>20</v>
      </c>
      <c r="D16" s="696"/>
      <c r="E16" s="696">
        <v>7</v>
      </c>
      <c r="F16" s="696"/>
      <c r="G16" s="696">
        <v>130</v>
      </c>
      <c r="H16" s="698"/>
      <c r="I16" s="696">
        <v>64</v>
      </c>
      <c r="J16" s="698"/>
      <c r="K16" s="696">
        <v>3</v>
      </c>
      <c r="L16" s="698"/>
    </row>
    <row r="17" spans="1:12" s="597" customFormat="1" ht="15" customHeight="1">
      <c r="A17" s="693" t="s">
        <v>1166</v>
      </c>
      <c r="B17" s="697"/>
      <c r="C17" s="695">
        <v>11</v>
      </c>
      <c r="D17" s="696" t="s">
        <v>1159</v>
      </c>
      <c r="E17" s="696">
        <v>22</v>
      </c>
      <c r="F17" s="696" t="s">
        <v>1159</v>
      </c>
      <c r="G17" s="696">
        <v>132</v>
      </c>
      <c r="H17" s="696" t="s">
        <v>1159</v>
      </c>
      <c r="I17" s="696">
        <v>75</v>
      </c>
      <c r="J17" s="696" t="s">
        <v>1159</v>
      </c>
      <c r="K17" s="696">
        <v>5</v>
      </c>
      <c r="L17" s="696"/>
    </row>
    <row r="18" spans="1:12" s="597" customFormat="1" ht="15" customHeight="1">
      <c r="A18" s="693" t="s">
        <v>1167</v>
      </c>
      <c r="B18" s="697"/>
      <c r="C18" s="695">
        <v>17</v>
      </c>
      <c r="D18" s="696"/>
      <c r="E18" s="696">
        <v>13</v>
      </c>
      <c r="F18" s="696"/>
      <c r="G18" s="696">
        <v>144</v>
      </c>
      <c r="H18" s="696"/>
      <c r="I18" s="696">
        <v>71</v>
      </c>
      <c r="J18" s="696"/>
      <c r="K18" s="696">
        <v>5</v>
      </c>
      <c r="L18" s="696" t="s">
        <v>1159</v>
      </c>
    </row>
    <row r="19" spans="1:12" s="597" customFormat="1" ht="15" customHeight="1">
      <c r="A19" s="693" t="s">
        <v>1168</v>
      </c>
      <c r="B19" s="697"/>
      <c r="C19" s="695">
        <v>20</v>
      </c>
      <c r="D19" s="696"/>
      <c r="E19" s="696">
        <v>16</v>
      </c>
      <c r="F19" s="696"/>
      <c r="G19" s="696">
        <v>135</v>
      </c>
      <c r="H19" s="696"/>
      <c r="I19" s="696">
        <v>78</v>
      </c>
      <c r="J19" s="696"/>
      <c r="K19" s="696">
        <v>19</v>
      </c>
      <c r="L19" s="696"/>
    </row>
    <row r="20" spans="1:12" s="597" customFormat="1" ht="15" customHeight="1">
      <c r="A20" s="693" t="s">
        <v>1169</v>
      </c>
      <c r="B20" s="697"/>
      <c r="C20" s="695">
        <v>15</v>
      </c>
      <c r="D20" s="696"/>
      <c r="E20" s="696">
        <v>26</v>
      </c>
      <c r="F20" s="696"/>
      <c r="G20" s="696">
        <v>133</v>
      </c>
      <c r="H20" s="696"/>
      <c r="I20" s="696">
        <v>70</v>
      </c>
      <c r="J20" s="696"/>
      <c r="K20" s="696">
        <v>18</v>
      </c>
      <c r="L20" s="696"/>
    </row>
    <row r="21" spans="1:12" s="597" customFormat="1" ht="15" customHeight="1">
      <c r="A21" s="693" t="s">
        <v>1170</v>
      </c>
      <c r="B21" s="697"/>
      <c r="C21" s="695">
        <v>15</v>
      </c>
      <c r="D21" s="696"/>
      <c r="E21" s="696">
        <v>28</v>
      </c>
      <c r="F21" s="696"/>
      <c r="G21" s="696">
        <v>137</v>
      </c>
      <c r="H21" s="696"/>
      <c r="I21" s="696">
        <v>75</v>
      </c>
      <c r="J21" s="696"/>
      <c r="K21" s="696">
        <v>20</v>
      </c>
      <c r="L21" s="696"/>
    </row>
    <row r="22" spans="1:12" s="597" customFormat="1" ht="15" customHeight="1">
      <c r="A22" s="693" t="s">
        <v>1171</v>
      </c>
      <c r="B22" s="697"/>
      <c r="C22" s="695">
        <v>22</v>
      </c>
      <c r="D22" s="696"/>
      <c r="E22" s="696">
        <v>7</v>
      </c>
      <c r="F22" s="696"/>
      <c r="G22" s="696">
        <v>134</v>
      </c>
      <c r="H22" s="696"/>
      <c r="I22" s="696">
        <v>60</v>
      </c>
      <c r="J22" s="696"/>
      <c r="K22" s="696">
        <v>3</v>
      </c>
      <c r="L22" s="696"/>
    </row>
    <row r="23" spans="1:12" s="597" customFormat="1" ht="15" customHeight="1">
      <c r="A23" s="693" t="s">
        <v>1172</v>
      </c>
      <c r="B23" s="697"/>
      <c r="C23" s="695">
        <v>13</v>
      </c>
      <c r="D23" s="698"/>
      <c r="E23" s="696">
        <v>17</v>
      </c>
      <c r="F23" s="698"/>
      <c r="G23" s="696">
        <v>149</v>
      </c>
      <c r="H23" s="698"/>
      <c r="I23" s="696">
        <v>96</v>
      </c>
      <c r="J23" s="698"/>
      <c r="K23" s="696">
        <v>22</v>
      </c>
      <c r="L23" s="698"/>
    </row>
    <row r="24" spans="1:12" s="597" customFormat="1" ht="15" customHeight="1">
      <c r="A24" s="693" t="s">
        <v>1173</v>
      </c>
      <c r="B24" s="697"/>
      <c r="C24" s="695">
        <v>22</v>
      </c>
      <c r="D24" s="696"/>
      <c r="E24" s="696">
        <v>12</v>
      </c>
      <c r="F24" s="696"/>
      <c r="G24" s="696">
        <v>149</v>
      </c>
      <c r="H24" s="696"/>
      <c r="I24" s="696">
        <v>91</v>
      </c>
      <c r="J24" s="696"/>
      <c r="K24" s="696">
        <v>20</v>
      </c>
      <c r="L24" s="696"/>
    </row>
    <row r="25" spans="1:12" s="597" customFormat="1" ht="15" customHeight="1">
      <c r="A25" s="693" t="s">
        <v>1174</v>
      </c>
      <c r="B25" s="697"/>
      <c r="C25" s="695">
        <v>25</v>
      </c>
      <c r="D25" s="696"/>
      <c r="E25" s="696">
        <v>32</v>
      </c>
      <c r="F25" s="696"/>
      <c r="G25" s="696">
        <v>149</v>
      </c>
      <c r="H25" s="696"/>
      <c r="I25" s="696">
        <v>76</v>
      </c>
      <c r="J25" s="696"/>
      <c r="K25" s="696">
        <v>25</v>
      </c>
      <c r="L25" s="696"/>
    </row>
    <row r="26" spans="1:12" s="597" customFormat="1" ht="15" customHeight="1">
      <c r="A26" s="693" t="s">
        <v>1175</v>
      </c>
      <c r="B26" s="697"/>
      <c r="C26" s="695">
        <v>7</v>
      </c>
      <c r="D26" s="696"/>
      <c r="E26" s="696">
        <v>19</v>
      </c>
      <c r="F26" s="696"/>
      <c r="G26" s="696">
        <v>138</v>
      </c>
      <c r="H26" s="696"/>
      <c r="I26" s="696">
        <v>77</v>
      </c>
      <c r="J26" s="696"/>
      <c r="K26" s="696">
        <v>17</v>
      </c>
      <c r="L26" s="696"/>
    </row>
    <row r="27" spans="1:12" s="597" customFormat="1" ht="15" customHeight="1">
      <c r="A27" s="693" t="s">
        <v>1176</v>
      </c>
      <c r="B27" s="697"/>
      <c r="C27" s="695">
        <v>14</v>
      </c>
      <c r="D27" s="696"/>
      <c r="E27" s="696">
        <v>34</v>
      </c>
      <c r="F27" s="696"/>
      <c r="G27" s="696">
        <v>144</v>
      </c>
      <c r="H27" s="696"/>
      <c r="I27" s="696">
        <v>69</v>
      </c>
      <c r="J27" s="696"/>
      <c r="K27" s="696">
        <v>12</v>
      </c>
      <c r="L27" s="696"/>
    </row>
    <row r="28" spans="1:12" s="597" customFormat="1" ht="15" customHeight="1">
      <c r="A28" s="693" t="s">
        <v>1177</v>
      </c>
      <c r="B28" s="697"/>
      <c r="C28" s="695">
        <v>8</v>
      </c>
      <c r="D28" s="696"/>
      <c r="E28" s="696">
        <v>24</v>
      </c>
      <c r="F28" s="696"/>
      <c r="G28" s="696">
        <v>142</v>
      </c>
      <c r="H28" s="696"/>
      <c r="I28" s="696">
        <v>72</v>
      </c>
      <c r="J28" s="696"/>
      <c r="K28" s="696">
        <v>2</v>
      </c>
      <c r="L28" s="696"/>
    </row>
    <row r="29" spans="1:12" s="597" customFormat="1" ht="15" customHeight="1">
      <c r="A29" s="693" t="s">
        <v>1178</v>
      </c>
      <c r="B29" s="697"/>
      <c r="C29" s="695">
        <v>12</v>
      </c>
      <c r="D29" s="696"/>
      <c r="E29" s="696">
        <v>43</v>
      </c>
      <c r="F29" s="696"/>
      <c r="G29" s="696">
        <v>145</v>
      </c>
      <c r="H29" s="696"/>
      <c r="I29" s="696">
        <v>89</v>
      </c>
      <c r="J29" s="696"/>
      <c r="K29" s="696">
        <v>31</v>
      </c>
      <c r="L29" s="696"/>
    </row>
    <row r="30" spans="1:12" s="597" customFormat="1" ht="15" customHeight="1">
      <c r="A30" s="693" t="s">
        <v>1179</v>
      </c>
      <c r="B30" s="697"/>
      <c r="C30" s="695">
        <v>27</v>
      </c>
      <c r="D30" s="696"/>
      <c r="E30" s="696">
        <v>33</v>
      </c>
      <c r="F30" s="696"/>
      <c r="G30" s="696">
        <v>144</v>
      </c>
      <c r="H30" s="696"/>
      <c r="I30" s="696">
        <v>78</v>
      </c>
      <c r="J30" s="696"/>
      <c r="K30" s="696">
        <v>10</v>
      </c>
      <c r="L30" s="696"/>
    </row>
    <row r="31" spans="1:12" s="597" customFormat="1" ht="15" customHeight="1">
      <c r="A31" s="693" t="s">
        <v>1180</v>
      </c>
      <c r="B31" s="697"/>
      <c r="C31" s="695">
        <v>25</v>
      </c>
      <c r="D31" s="696"/>
      <c r="E31" s="696">
        <v>29</v>
      </c>
      <c r="F31" s="696"/>
      <c r="G31" s="696">
        <v>154</v>
      </c>
      <c r="H31" s="696"/>
      <c r="I31" s="696">
        <v>75</v>
      </c>
      <c r="J31" s="696"/>
      <c r="K31" s="696">
        <v>20</v>
      </c>
      <c r="L31" s="696"/>
    </row>
    <row r="32" spans="1:12" s="597" customFormat="1" ht="15" customHeight="1">
      <c r="A32" s="693" t="s">
        <v>1181</v>
      </c>
      <c r="B32" s="697"/>
      <c r="C32" s="695">
        <v>28</v>
      </c>
      <c r="D32" s="696"/>
      <c r="E32" s="696">
        <v>33</v>
      </c>
      <c r="F32" s="696"/>
      <c r="G32" s="696">
        <v>153</v>
      </c>
      <c r="H32" s="696"/>
      <c r="I32" s="696">
        <v>87</v>
      </c>
      <c r="J32" s="696"/>
      <c r="K32" s="696">
        <v>23</v>
      </c>
      <c r="L32" s="696"/>
    </row>
    <row r="33" spans="1:12" s="597" customFormat="1" ht="15" customHeight="1">
      <c r="A33" s="693" t="s">
        <v>1182</v>
      </c>
      <c r="B33" s="697"/>
      <c r="C33" s="695">
        <v>27</v>
      </c>
      <c r="D33" s="696"/>
      <c r="E33" s="696">
        <v>22</v>
      </c>
      <c r="F33" s="696"/>
      <c r="G33" s="696">
        <v>149</v>
      </c>
      <c r="H33" s="696"/>
      <c r="I33" s="696">
        <v>67</v>
      </c>
      <c r="J33" s="696"/>
      <c r="K33" s="696">
        <v>5</v>
      </c>
      <c r="L33" s="696"/>
    </row>
    <row r="34" spans="1:12" s="597" customFormat="1" ht="15" customHeight="1">
      <c r="A34" s="693" t="s">
        <v>1183</v>
      </c>
      <c r="B34" s="697"/>
      <c r="C34" s="695">
        <v>9</v>
      </c>
      <c r="D34" s="696"/>
      <c r="E34" s="696">
        <v>19</v>
      </c>
      <c r="F34" s="696"/>
      <c r="G34" s="696">
        <v>139</v>
      </c>
      <c r="H34" s="696"/>
      <c r="I34" s="696">
        <v>57</v>
      </c>
      <c r="J34" s="696"/>
      <c r="K34" s="696">
        <v>13</v>
      </c>
      <c r="L34" s="699"/>
    </row>
    <row r="35" spans="1:12" s="597" customFormat="1" ht="15" customHeight="1">
      <c r="A35" s="693" t="s">
        <v>1184</v>
      </c>
      <c r="B35" s="697"/>
      <c r="C35" s="695">
        <v>13</v>
      </c>
      <c r="D35" s="696"/>
      <c r="E35" s="696">
        <v>32</v>
      </c>
      <c r="F35" s="696"/>
      <c r="G35" s="696">
        <v>154</v>
      </c>
      <c r="H35" s="696"/>
      <c r="I35" s="696">
        <v>81</v>
      </c>
      <c r="J35" s="696"/>
      <c r="K35" s="696">
        <v>23</v>
      </c>
      <c r="L35" s="699"/>
    </row>
    <row r="36" spans="1:12" s="597" customFormat="1" ht="15" customHeight="1">
      <c r="A36" s="693" t="s">
        <v>1185</v>
      </c>
      <c r="B36" s="697"/>
      <c r="C36" s="695">
        <v>18</v>
      </c>
      <c r="D36" s="696"/>
      <c r="E36" s="696">
        <v>38</v>
      </c>
      <c r="F36" s="696"/>
      <c r="G36" s="696">
        <v>139</v>
      </c>
      <c r="H36" s="696"/>
      <c r="I36" s="696">
        <v>74</v>
      </c>
      <c r="J36" s="696"/>
      <c r="K36" s="696">
        <v>12</v>
      </c>
      <c r="L36" s="699"/>
    </row>
    <row r="37" spans="1:12" s="597" customFormat="1" ht="15" customHeight="1">
      <c r="A37" s="693" t="s">
        <v>1186</v>
      </c>
      <c r="B37" s="697"/>
      <c r="C37" s="695">
        <v>27</v>
      </c>
      <c r="D37" s="696"/>
      <c r="E37" s="696">
        <v>41</v>
      </c>
      <c r="F37" s="696"/>
      <c r="G37" s="696">
        <v>137</v>
      </c>
      <c r="H37" s="696"/>
      <c r="I37" s="696">
        <v>74</v>
      </c>
      <c r="J37" s="696"/>
      <c r="K37" s="696">
        <v>25</v>
      </c>
      <c r="L37" s="699"/>
    </row>
    <row r="38" spans="1:12" s="597" customFormat="1" ht="15" customHeight="1">
      <c r="A38" s="693" t="s">
        <v>1187</v>
      </c>
      <c r="B38" s="697"/>
      <c r="C38" s="695">
        <v>10</v>
      </c>
      <c r="D38" s="696"/>
      <c r="E38" s="696">
        <v>30</v>
      </c>
      <c r="F38" s="696"/>
      <c r="G38" s="696">
        <v>157</v>
      </c>
      <c r="H38" s="696"/>
      <c r="I38" s="696">
        <v>75</v>
      </c>
      <c r="J38" s="696"/>
      <c r="K38" s="696">
        <v>13</v>
      </c>
      <c r="L38" s="699"/>
    </row>
    <row r="39" spans="1:12" s="701" customFormat="1" ht="15" customHeight="1">
      <c r="A39" s="693" t="s">
        <v>1084</v>
      </c>
      <c r="B39" s="700"/>
      <c r="C39" s="695">
        <v>6</v>
      </c>
      <c r="D39" s="696"/>
      <c r="E39" s="696">
        <v>34</v>
      </c>
      <c r="F39" s="696"/>
      <c r="G39" s="696">
        <v>149</v>
      </c>
      <c r="H39" s="696"/>
      <c r="I39" s="696">
        <v>66</v>
      </c>
      <c r="J39" s="696"/>
      <c r="K39" s="696">
        <v>20</v>
      </c>
      <c r="L39" s="699"/>
    </row>
    <row r="40" spans="1:12" s="701" customFormat="1" ht="15" customHeight="1">
      <c r="A40" s="702" t="s">
        <v>1085</v>
      </c>
      <c r="B40" s="700"/>
      <c r="C40" s="703">
        <v>8</v>
      </c>
      <c r="D40" s="704"/>
      <c r="E40" s="704">
        <v>18</v>
      </c>
      <c r="F40" s="704"/>
      <c r="G40" s="704">
        <v>146</v>
      </c>
      <c r="H40" s="704"/>
      <c r="I40" s="704">
        <v>74</v>
      </c>
      <c r="J40" s="704"/>
      <c r="K40" s="704">
        <v>5</v>
      </c>
      <c r="L40" s="699"/>
    </row>
    <row r="41" spans="1:12" s="597" customFormat="1" ht="13.5" customHeight="1">
      <c r="A41" s="690"/>
      <c r="B41" s="697"/>
      <c r="C41" s="695"/>
      <c r="D41" s="696"/>
      <c r="E41" s="696"/>
      <c r="F41" s="696"/>
      <c r="G41" s="696"/>
      <c r="H41" s="696"/>
      <c r="I41" s="696"/>
      <c r="J41" s="696"/>
      <c r="K41" s="696"/>
      <c r="L41" s="696"/>
    </row>
    <row r="42" spans="1:12" s="597" customFormat="1" ht="13.5" customHeight="1">
      <c r="A42" s="693" t="s">
        <v>1188</v>
      </c>
      <c r="B42" s="697"/>
      <c r="C42" s="659" t="s">
        <v>1189</v>
      </c>
      <c r="D42" s="705"/>
      <c r="E42" s="705">
        <v>0</v>
      </c>
      <c r="F42" s="705"/>
      <c r="G42" s="705" t="s">
        <v>1190</v>
      </c>
      <c r="H42" s="705"/>
      <c r="I42" s="705" t="s">
        <v>1190</v>
      </c>
      <c r="J42" s="705"/>
      <c r="K42" s="705" t="s">
        <v>1190</v>
      </c>
      <c r="L42" s="699"/>
    </row>
    <row r="43" spans="1:12" s="597" customFormat="1" ht="13.5" customHeight="1">
      <c r="A43" s="693" t="s">
        <v>1191</v>
      </c>
      <c r="B43" s="697"/>
      <c r="C43" s="659">
        <v>0</v>
      </c>
      <c r="D43" s="705"/>
      <c r="E43" s="705">
        <v>0</v>
      </c>
      <c r="F43" s="705"/>
      <c r="G43" s="705">
        <v>0</v>
      </c>
      <c r="H43" s="705"/>
      <c r="I43" s="705">
        <v>0</v>
      </c>
      <c r="J43" s="705"/>
      <c r="K43" s="705">
        <v>0</v>
      </c>
      <c r="L43" s="699"/>
    </row>
    <row r="44" spans="1:12" s="597" customFormat="1" ht="13.5" customHeight="1">
      <c r="A44" s="693" t="s">
        <v>1192</v>
      </c>
      <c r="B44" s="697"/>
      <c r="C44" s="659">
        <v>0</v>
      </c>
      <c r="D44" s="705"/>
      <c r="E44" s="705">
        <v>0</v>
      </c>
      <c r="F44" s="705"/>
      <c r="G44" s="705">
        <v>0</v>
      </c>
      <c r="H44" s="705"/>
      <c r="I44" s="705">
        <v>0</v>
      </c>
      <c r="J44" s="705"/>
      <c r="K44" s="705">
        <v>0</v>
      </c>
      <c r="L44" s="699"/>
    </row>
    <row r="45" spans="1:12" s="597" customFormat="1" ht="13.5" customHeight="1">
      <c r="A45" s="693" t="s">
        <v>1193</v>
      </c>
      <c r="B45" s="697"/>
      <c r="C45" s="659">
        <v>0</v>
      </c>
      <c r="D45" s="706"/>
      <c r="E45" s="705">
        <v>0</v>
      </c>
      <c r="F45" s="705"/>
      <c r="G45" s="705">
        <v>2</v>
      </c>
      <c r="H45" s="706"/>
      <c r="I45" s="705">
        <v>0</v>
      </c>
      <c r="J45" s="706"/>
      <c r="K45" s="705">
        <v>0</v>
      </c>
      <c r="L45" s="707"/>
    </row>
    <row r="46" spans="1:12" s="597" customFormat="1" ht="13.5" customHeight="1">
      <c r="A46" s="693" t="s">
        <v>1194</v>
      </c>
      <c r="B46" s="697"/>
      <c r="C46" s="659">
        <v>0</v>
      </c>
      <c r="D46" s="705"/>
      <c r="E46" s="705">
        <v>0</v>
      </c>
      <c r="F46" s="705"/>
      <c r="G46" s="705">
        <v>13</v>
      </c>
      <c r="H46" s="705"/>
      <c r="I46" s="705">
        <v>0</v>
      </c>
      <c r="J46" s="705"/>
      <c r="K46" s="705">
        <v>0</v>
      </c>
      <c r="L46" s="699"/>
    </row>
    <row r="47" spans="1:12" s="597" customFormat="1" ht="13.5" customHeight="1">
      <c r="A47" s="693" t="s">
        <v>1195</v>
      </c>
      <c r="B47" s="697"/>
      <c r="C47" s="659">
        <v>0</v>
      </c>
      <c r="D47" s="705"/>
      <c r="E47" s="705">
        <v>0</v>
      </c>
      <c r="F47" s="705"/>
      <c r="G47" s="705">
        <v>26</v>
      </c>
      <c r="H47" s="705"/>
      <c r="I47" s="705">
        <v>7</v>
      </c>
      <c r="J47" s="705"/>
      <c r="K47" s="705">
        <v>0</v>
      </c>
      <c r="L47" s="699"/>
    </row>
    <row r="48" spans="1:12" s="597" customFormat="1" ht="13.5" customHeight="1">
      <c r="A48" s="693" t="s">
        <v>1196</v>
      </c>
      <c r="B48" s="697"/>
      <c r="C48" s="659">
        <v>0</v>
      </c>
      <c r="D48" s="705"/>
      <c r="E48" s="705">
        <v>3</v>
      </c>
      <c r="F48" s="705"/>
      <c r="G48" s="705">
        <v>31</v>
      </c>
      <c r="H48" s="705"/>
      <c r="I48" s="705">
        <v>27</v>
      </c>
      <c r="J48" s="705"/>
      <c r="K48" s="705">
        <v>0</v>
      </c>
      <c r="L48" s="699"/>
    </row>
    <row r="49" spans="1:12" s="597" customFormat="1" ht="13.5" customHeight="1">
      <c r="A49" s="693" t="s">
        <v>1197</v>
      </c>
      <c r="B49" s="697"/>
      <c r="C49" s="659">
        <v>0</v>
      </c>
      <c r="D49" s="705"/>
      <c r="E49" s="705">
        <v>15</v>
      </c>
      <c r="F49" s="705"/>
      <c r="G49" s="705">
        <v>31</v>
      </c>
      <c r="H49" s="705"/>
      <c r="I49" s="705">
        <v>24</v>
      </c>
      <c r="J49" s="705"/>
      <c r="K49" s="705">
        <v>5</v>
      </c>
      <c r="L49" s="699"/>
    </row>
    <row r="50" spans="1:12" s="597" customFormat="1" ht="13.5" customHeight="1">
      <c r="A50" s="693" t="s">
        <v>1198</v>
      </c>
      <c r="B50" s="697"/>
      <c r="C50" s="659">
        <v>0</v>
      </c>
      <c r="D50" s="705"/>
      <c r="E50" s="705">
        <v>0</v>
      </c>
      <c r="F50" s="705"/>
      <c r="G50" s="705">
        <v>27</v>
      </c>
      <c r="H50" s="705"/>
      <c r="I50" s="705">
        <v>11</v>
      </c>
      <c r="J50" s="705"/>
      <c r="K50" s="705">
        <v>0</v>
      </c>
      <c r="L50" s="699"/>
    </row>
    <row r="51" spans="1:12" s="597" customFormat="1" ht="13.5" customHeight="1">
      <c r="A51" s="693" t="s">
        <v>1199</v>
      </c>
      <c r="B51" s="697"/>
      <c r="C51" s="659">
        <v>0</v>
      </c>
      <c r="D51" s="705"/>
      <c r="E51" s="705">
        <v>0</v>
      </c>
      <c r="F51" s="705"/>
      <c r="G51" s="705">
        <v>16</v>
      </c>
      <c r="H51" s="705"/>
      <c r="I51" s="705">
        <v>5</v>
      </c>
      <c r="J51" s="705"/>
      <c r="K51" s="705">
        <v>0</v>
      </c>
      <c r="L51" s="699"/>
    </row>
    <row r="52" spans="1:12" s="597" customFormat="1" ht="13.5" customHeight="1">
      <c r="A52" s="693" t="s">
        <v>1200</v>
      </c>
      <c r="B52" s="697"/>
      <c r="C52" s="659" t="s">
        <v>1190</v>
      </c>
      <c r="D52" s="705"/>
      <c r="E52" s="705">
        <v>0</v>
      </c>
      <c r="F52" s="705"/>
      <c r="G52" s="705" t="s">
        <v>1190</v>
      </c>
      <c r="H52" s="705"/>
      <c r="I52" s="705" t="s">
        <v>1190</v>
      </c>
      <c r="J52" s="705"/>
      <c r="K52" s="705" t="s">
        <v>1190</v>
      </c>
      <c r="L52" s="699"/>
    </row>
    <row r="53" spans="1:12" s="597" customFormat="1" ht="13.5" customHeight="1">
      <c r="A53" s="693" t="s">
        <v>1201</v>
      </c>
      <c r="B53" s="697"/>
      <c r="C53" s="659">
        <v>0</v>
      </c>
      <c r="D53" s="705"/>
      <c r="E53" s="705">
        <v>0</v>
      </c>
      <c r="F53" s="705"/>
      <c r="G53" s="705">
        <v>0</v>
      </c>
      <c r="H53" s="705"/>
      <c r="I53" s="705">
        <v>0</v>
      </c>
      <c r="J53" s="705"/>
      <c r="K53" s="705">
        <v>0</v>
      </c>
      <c r="L53" s="699"/>
    </row>
    <row r="54" spans="1:12" s="598" customFormat="1" ht="3" customHeight="1" thickBot="1">
      <c r="A54" s="708"/>
      <c r="B54" s="709"/>
      <c r="C54" s="710"/>
      <c r="D54" s="711"/>
      <c r="E54" s="709"/>
      <c r="F54" s="709"/>
      <c r="G54" s="709"/>
      <c r="H54" s="709"/>
      <c r="I54" s="709"/>
      <c r="J54" s="709"/>
      <c r="K54" s="709"/>
      <c r="L54" s="709"/>
    </row>
    <row r="55" spans="1:12" s="598" customFormat="1" ht="16.5" customHeight="1">
      <c r="A55" s="597" t="s">
        <v>1063</v>
      </c>
      <c r="C55" s="712"/>
      <c r="D55" s="712"/>
    </row>
    <row r="57" spans="1:12">
      <c r="C57" s="713"/>
      <c r="D57" s="713"/>
      <c r="E57" s="713"/>
      <c r="F57" s="713"/>
      <c r="G57" s="713"/>
      <c r="H57" s="713"/>
    </row>
  </sheetData>
  <mergeCells count="7">
    <mergeCell ref="A5:A6"/>
    <mergeCell ref="C5:L5"/>
    <mergeCell ref="C6:D6"/>
    <mergeCell ref="E6:F6"/>
    <mergeCell ref="G6:H6"/>
    <mergeCell ref="I6:J6"/>
    <mergeCell ref="K6:L6"/>
  </mergeCells>
  <phoneticPr fontId="4"/>
  <conditionalFormatting sqref="E40 G40 I40 K40 C42:C53 E42:E53 G42:G53 I42:I53 K42:K53">
    <cfRule type="containsBlanks" dxfId="14" priority="1" stopIfTrue="1">
      <formula>LEN(TRIM(C40))=0</formula>
    </cfRule>
  </conditionalFormatting>
  <printOptions horizontalCentered="1"/>
  <pageMargins left="0.39370078740157483" right="0.39370078740157483" top="0.70866141732283472" bottom="0.51181102362204722" header="0.35433070866141736" footer="0.43307086614173229"/>
  <pageSetup paperSize="9" scale="99" fitToHeight="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1"/>
  <sheetViews>
    <sheetView zoomScaleNormal="100" zoomScaleSheetLayoutView="100" workbookViewId="0"/>
  </sheetViews>
  <sheetFormatPr defaultRowHeight="13.5"/>
  <cols>
    <col min="1" max="1" width="10.83203125" style="504" customWidth="1"/>
    <col min="2" max="2" width="0.83203125" style="504" customWidth="1"/>
    <col min="3" max="3" width="7" style="682" customWidth="1"/>
    <col min="4" max="4" width="8.1640625" style="504" customWidth="1"/>
    <col min="5" max="5" width="13.33203125" style="504" customWidth="1"/>
    <col min="6" max="6" width="6.1640625" style="504" customWidth="1"/>
    <col min="7" max="7" width="1.1640625" style="504" customWidth="1"/>
    <col min="8" max="8" width="8.83203125" style="504" customWidth="1"/>
    <col min="9" max="9" width="13.33203125" style="504" customWidth="1"/>
    <col min="10" max="10" width="6.1640625" style="504" customWidth="1"/>
    <col min="11" max="11" width="1.1640625" style="504" customWidth="1"/>
    <col min="12" max="12" width="8.83203125" style="504" customWidth="1"/>
    <col min="13" max="13" width="13.33203125" style="504" customWidth="1"/>
    <col min="14" max="14" width="7.83203125" style="504" customWidth="1"/>
    <col min="15" max="15" width="1.33203125" style="504" customWidth="1"/>
    <col min="16" max="16" width="10.5" style="714" customWidth="1"/>
    <col min="17" max="256" width="9.33203125" style="504"/>
    <col min="257" max="257" width="10.83203125" style="504" customWidth="1"/>
    <col min="258" max="258" width="0.83203125" style="504" customWidth="1"/>
    <col min="259" max="259" width="7" style="504" customWidth="1"/>
    <col min="260" max="260" width="8.1640625" style="504" customWidth="1"/>
    <col min="261" max="261" width="13.33203125" style="504" customWidth="1"/>
    <col min="262" max="262" width="6.1640625" style="504" customWidth="1"/>
    <col min="263" max="263" width="1.1640625" style="504" customWidth="1"/>
    <col min="264" max="264" width="8.83203125" style="504" customWidth="1"/>
    <col min="265" max="265" width="13.33203125" style="504" customWidth="1"/>
    <col min="266" max="266" width="6.1640625" style="504" customWidth="1"/>
    <col min="267" max="267" width="1.1640625" style="504" customWidth="1"/>
    <col min="268" max="268" width="8.83203125" style="504" customWidth="1"/>
    <col min="269" max="269" width="13.33203125" style="504" customWidth="1"/>
    <col min="270" max="270" width="7.83203125" style="504" customWidth="1"/>
    <col min="271" max="271" width="1.33203125" style="504" customWidth="1"/>
    <col min="272" max="272" width="10.5" style="504" customWidth="1"/>
    <col min="273" max="512" width="9.33203125" style="504"/>
    <col min="513" max="513" width="10.83203125" style="504" customWidth="1"/>
    <col min="514" max="514" width="0.83203125" style="504" customWidth="1"/>
    <col min="515" max="515" width="7" style="504" customWidth="1"/>
    <col min="516" max="516" width="8.1640625" style="504" customWidth="1"/>
    <col min="517" max="517" width="13.33203125" style="504" customWidth="1"/>
    <col min="518" max="518" width="6.1640625" style="504" customWidth="1"/>
    <col min="519" max="519" width="1.1640625" style="504" customWidth="1"/>
    <col min="520" max="520" width="8.83203125" style="504" customWidth="1"/>
    <col min="521" max="521" width="13.33203125" style="504" customWidth="1"/>
    <col min="522" max="522" width="6.1640625" style="504" customWidth="1"/>
    <col min="523" max="523" width="1.1640625" style="504" customWidth="1"/>
    <col min="524" max="524" width="8.83203125" style="504" customWidth="1"/>
    <col min="525" max="525" width="13.33203125" style="504" customWidth="1"/>
    <col min="526" max="526" width="7.83203125" style="504" customWidth="1"/>
    <col min="527" max="527" width="1.33203125" style="504" customWidth="1"/>
    <col min="528" max="528" width="10.5" style="504" customWidth="1"/>
    <col min="529" max="768" width="9.33203125" style="504"/>
    <col min="769" max="769" width="10.83203125" style="504" customWidth="1"/>
    <col min="770" max="770" width="0.83203125" style="504" customWidth="1"/>
    <col min="771" max="771" width="7" style="504" customWidth="1"/>
    <col min="772" max="772" width="8.1640625" style="504" customWidth="1"/>
    <col min="773" max="773" width="13.33203125" style="504" customWidth="1"/>
    <col min="774" max="774" width="6.1640625" style="504" customWidth="1"/>
    <col min="775" max="775" width="1.1640625" style="504" customWidth="1"/>
    <col min="776" max="776" width="8.83203125" style="504" customWidth="1"/>
    <col min="777" max="777" width="13.33203125" style="504" customWidth="1"/>
    <col min="778" max="778" width="6.1640625" style="504" customWidth="1"/>
    <col min="779" max="779" width="1.1640625" style="504" customWidth="1"/>
    <col min="780" max="780" width="8.83203125" style="504" customWidth="1"/>
    <col min="781" max="781" width="13.33203125" style="504" customWidth="1"/>
    <col min="782" max="782" width="7.83203125" style="504" customWidth="1"/>
    <col min="783" max="783" width="1.33203125" style="504" customWidth="1"/>
    <col min="784" max="784" width="10.5" style="504" customWidth="1"/>
    <col min="785" max="1024" width="9.33203125" style="504"/>
    <col min="1025" max="1025" width="10.83203125" style="504" customWidth="1"/>
    <col min="1026" max="1026" width="0.83203125" style="504" customWidth="1"/>
    <col min="1027" max="1027" width="7" style="504" customWidth="1"/>
    <col min="1028" max="1028" width="8.1640625" style="504" customWidth="1"/>
    <col min="1029" max="1029" width="13.33203125" style="504" customWidth="1"/>
    <col min="1030" max="1030" width="6.1640625" style="504" customWidth="1"/>
    <col min="1031" max="1031" width="1.1640625" style="504" customWidth="1"/>
    <col min="1032" max="1032" width="8.83203125" style="504" customWidth="1"/>
    <col min="1033" max="1033" width="13.33203125" style="504" customWidth="1"/>
    <col min="1034" max="1034" width="6.1640625" style="504" customWidth="1"/>
    <col min="1035" max="1035" width="1.1640625" style="504" customWidth="1"/>
    <col min="1036" max="1036" width="8.83203125" style="504" customWidth="1"/>
    <col min="1037" max="1037" width="13.33203125" style="504" customWidth="1"/>
    <col min="1038" max="1038" width="7.83203125" style="504" customWidth="1"/>
    <col min="1039" max="1039" width="1.33203125" style="504" customWidth="1"/>
    <col min="1040" max="1040" width="10.5" style="504" customWidth="1"/>
    <col min="1041" max="1280" width="9.33203125" style="504"/>
    <col min="1281" max="1281" width="10.83203125" style="504" customWidth="1"/>
    <col min="1282" max="1282" width="0.83203125" style="504" customWidth="1"/>
    <col min="1283" max="1283" width="7" style="504" customWidth="1"/>
    <col min="1284" max="1284" width="8.1640625" style="504" customWidth="1"/>
    <col min="1285" max="1285" width="13.33203125" style="504" customWidth="1"/>
    <col min="1286" max="1286" width="6.1640625" style="504" customWidth="1"/>
    <col min="1287" max="1287" width="1.1640625" style="504" customWidth="1"/>
    <col min="1288" max="1288" width="8.83203125" style="504" customWidth="1"/>
    <col min="1289" max="1289" width="13.33203125" style="504" customWidth="1"/>
    <col min="1290" max="1290" width="6.1640625" style="504" customWidth="1"/>
    <col min="1291" max="1291" width="1.1640625" style="504" customWidth="1"/>
    <col min="1292" max="1292" width="8.83203125" style="504" customWidth="1"/>
    <col min="1293" max="1293" width="13.33203125" style="504" customWidth="1"/>
    <col min="1294" max="1294" width="7.83203125" style="504" customWidth="1"/>
    <col min="1295" max="1295" width="1.33203125" style="504" customWidth="1"/>
    <col min="1296" max="1296" width="10.5" style="504" customWidth="1"/>
    <col min="1297" max="1536" width="9.33203125" style="504"/>
    <col min="1537" max="1537" width="10.83203125" style="504" customWidth="1"/>
    <col min="1538" max="1538" width="0.83203125" style="504" customWidth="1"/>
    <col min="1539" max="1539" width="7" style="504" customWidth="1"/>
    <col min="1540" max="1540" width="8.1640625" style="504" customWidth="1"/>
    <col min="1541" max="1541" width="13.33203125" style="504" customWidth="1"/>
    <col min="1542" max="1542" width="6.1640625" style="504" customWidth="1"/>
    <col min="1543" max="1543" width="1.1640625" style="504" customWidth="1"/>
    <col min="1544" max="1544" width="8.83203125" style="504" customWidth="1"/>
    <col min="1545" max="1545" width="13.33203125" style="504" customWidth="1"/>
    <col min="1546" max="1546" width="6.1640625" style="504" customWidth="1"/>
    <col min="1547" max="1547" width="1.1640625" style="504" customWidth="1"/>
    <col min="1548" max="1548" width="8.83203125" style="504" customWidth="1"/>
    <col min="1549" max="1549" width="13.33203125" style="504" customWidth="1"/>
    <col min="1550" max="1550" width="7.83203125" style="504" customWidth="1"/>
    <col min="1551" max="1551" width="1.33203125" style="504" customWidth="1"/>
    <col min="1552" max="1552" width="10.5" style="504" customWidth="1"/>
    <col min="1553" max="1792" width="9.33203125" style="504"/>
    <col min="1793" max="1793" width="10.83203125" style="504" customWidth="1"/>
    <col min="1794" max="1794" width="0.83203125" style="504" customWidth="1"/>
    <col min="1795" max="1795" width="7" style="504" customWidth="1"/>
    <col min="1796" max="1796" width="8.1640625" style="504" customWidth="1"/>
    <col min="1797" max="1797" width="13.33203125" style="504" customWidth="1"/>
    <col min="1798" max="1798" width="6.1640625" style="504" customWidth="1"/>
    <col min="1799" max="1799" width="1.1640625" style="504" customWidth="1"/>
    <col min="1800" max="1800" width="8.83203125" style="504" customWidth="1"/>
    <col min="1801" max="1801" width="13.33203125" style="504" customWidth="1"/>
    <col min="1802" max="1802" width="6.1640625" style="504" customWidth="1"/>
    <col min="1803" max="1803" width="1.1640625" style="504" customWidth="1"/>
    <col min="1804" max="1804" width="8.83203125" style="504" customWidth="1"/>
    <col min="1805" max="1805" width="13.33203125" style="504" customWidth="1"/>
    <col min="1806" max="1806" width="7.83203125" style="504" customWidth="1"/>
    <col min="1807" max="1807" width="1.33203125" style="504" customWidth="1"/>
    <col min="1808" max="1808" width="10.5" style="504" customWidth="1"/>
    <col min="1809" max="2048" width="9.33203125" style="504"/>
    <col min="2049" max="2049" width="10.83203125" style="504" customWidth="1"/>
    <col min="2050" max="2050" width="0.83203125" style="504" customWidth="1"/>
    <col min="2051" max="2051" width="7" style="504" customWidth="1"/>
    <col min="2052" max="2052" width="8.1640625" style="504" customWidth="1"/>
    <col min="2053" max="2053" width="13.33203125" style="504" customWidth="1"/>
    <col min="2054" max="2054" width="6.1640625" style="504" customWidth="1"/>
    <col min="2055" max="2055" width="1.1640625" style="504" customWidth="1"/>
    <col min="2056" max="2056" width="8.83203125" style="504" customWidth="1"/>
    <col min="2057" max="2057" width="13.33203125" style="504" customWidth="1"/>
    <col min="2058" max="2058" width="6.1640625" style="504" customWidth="1"/>
    <col min="2059" max="2059" width="1.1640625" style="504" customWidth="1"/>
    <col min="2060" max="2060" width="8.83203125" style="504" customWidth="1"/>
    <col min="2061" max="2061" width="13.33203125" style="504" customWidth="1"/>
    <col min="2062" max="2062" width="7.83203125" style="504" customWidth="1"/>
    <col min="2063" max="2063" width="1.33203125" style="504" customWidth="1"/>
    <col min="2064" max="2064" width="10.5" style="504" customWidth="1"/>
    <col min="2065" max="2304" width="9.33203125" style="504"/>
    <col min="2305" max="2305" width="10.83203125" style="504" customWidth="1"/>
    <col min="2306" max="2306" width="0.83203125" style="504" customWidth="1"/>
    <col min="2307" max="2307" width="7" style="504" customWidth="1"/>
    <col min="2308" max="2308" width="8.1640625" style="504" customWidth="1"/>
    <col min="2309" max="2309" width="13.33203125" style="504" customWidth="1"/>
    <col min="2310" max="2310" width="6.1640625" style="504" customWidth="1"/>
    <col min="2311" max="2311" width="1.1640625" style="504" customWidth="1"/>
    <col min="2312" max="2312" width="8.83203125" style="504" customWidth="1"/>
    <col min="2313" max="2313" width="13.33203125" style="504" customWidth="1"/>
    <col min="2314" max="2314" width="6.1640625" style="504" customWidth="1"/>
    <col min="2315" max="2315" width="1.1640625" style="504" customWidth="1"/>
    <col min="2316" max="2316" width="8.83203125" style="504" customWidth="1"/>
    <col min="2317" max="2317" width="13.33203125" style="504" customWidth="1"/>
    <col min="2318" max="2318" width="7.83203125" style="504" customWidth="1"/>
    <col min="2319" max="2319" width="1.33203125" style="504" customWidth="1"/>
    <col min="2320" max="2320" width="10.5" style="504" customWidth="1"/>
    <col min="2321" max="2560" width="9.33203125" style="504"/>
    <col min="2561" max="2561" width="10.83203125" style="504" customWidth="1"/>
    <col min="2562" max="2562" width="0.83203125" style="504" customWidth="1"/>
    <col min="2563" max="2563" width="7" style="504" customWidth="1"/>
    <col min="2564" max="2564" width="8.1640625" style="504" customWidth="1"/>
    <col min="2565" max="2565" width="13.33203125" style="504" customWidth="1"/>
    <col min="2566" max="2566" width="6.1640625" style="504" customWidth="1"/>
    <col min="2567" max="2567" width="1.1640625" style="504" customWidth="1"/>
    <col min="2568" max="2568" width="8.83203125" style="504" customWidth="1"/>
    <col min="2569" max="2569" width="13.33203125" style="504" customWidth="1"/>
    <col min="2570" max="2570" width="6.1640625" style="504" customWidth="1"/>
    <col min="2571" max="2571" width="1.1640625" style="504" customWidth="1"/>
    <col min="2572" max="2572" width="8.83203125" style="504" customWidth="1"/>
    <col min="2573" max="2573" width="13.33203125" style="504" customWidth="1"/>
    <col min="2574" max="2574" width="7.83203125" style="504" customWidth="1"/>
    <col min="2575" max="2575" width="1.33203125" style="504" customWidth="1"/>
    <col min="2576" max="2576" width="10.5" style="504" customWidth="1"/>
    <col min="2577" max="2816" width="9.33203125" style="504"/>
    <col min="2817" max="2817" width="10.83203125" style="504" customWidth="1"/>
    <col min="2818" max="2818" width="0.83203125" style="504" customWidth="1"/>
    <col min="2819" max="2819" width="7" style="504" customWidth="1"/>
    <col min="2820" max="2820" width="8.1640625" style="504" customWidth="1"/>
    <col min="2821" max="2821" width="13.33203125" style="504" customWidth="1"/>
    <col min="2822" max="2822" width="6.1640625" style="504" customWidth="1"/>
    <col min="2823" max="2823" width="1.1640625" style="504" customWidth="1"/>
    <col min="2824" max="2824" width="8.83203125" style="504" customWidth="1"/>
    <col min="2825" max="2825" width="13.33203125" style="504" customWidth="1"/>
    <col min="2826" max="2826" width="6.1640625" style="504" customWidth="1"/>
    <col min="2827" max="2827" width="1.1640625" style="504" customWidth="1"/>
    <col min="2828" max="2828" width="8.83203125" style="504" customWidth="1"/>
    <col min="2829" max="2829" width="13.33203125" style="504" customWidth="1"/>
    <col min="2830" max="2830" width="7.83203125" style="504" customWidth="1"/>
    <col min="2831" max="2831" width="1.33203125" style="504" customWidth="1"/>
    <col min="2832" max="2832" width="10.5" style="504" customWidth="1"/>
    <col min="2833" max="3072" width="9.33203125" style="504"/>
    <col min="3073" max="3073" width="10.83203125" style="504" customWidth="1"/>
    <col min="3074" max="3074" width="0.83203125" style="504" customWidth="1"/>
    <col min="3075" max="3075" width="7" style="504" customWidth="1"/>
    <col min="3076" max="3076" width="8.1640625" style="504" customWidth="1"/>
    <col min="3077" max="3077" width="13.33203125" style="504" customWidth="1"/>
    <col min="3078" max="3078" width="6.1640625" style="504" customWidth="1"/>
    <col min="3079" max="3079" width="1.1640625" style="504" customWidth="1"/>
    <col min="3080" max="3080" width="8.83203125" style="504" customWidth="1"/>
    <col min="3081" max="3081" width="13.33203125" style="504" customWidth="1"/>
    <col min="3082" max="3082" width="6.1640625" style="504" customWidth="1"/>
    <col min="3083" max="3083" width="1.1640625" style="504" customWidth="1"/>
    <col min="3084" max="3084" width="8.83203125" style="504" customWidth="1"/>
    <col min="3085" max="3085" width="13.33203125" style="504" customWidth="1"/>
    <col min="3086" max="3086" width="7.83203125" style="504" customWidth="1"/>
    <col min="3087" max="3087" width="1.33203125" style="504" customWidth="1"/>
    <col min="3088" max="3088" width="10.5" style="504" customWidth="1"/>
    <col min="3089" max="3328" width="9.33203125" style="504"/>
    <col min="3329" max="3329" width="10.83203125" style="504" customWidth="1"/>
    <col min="3330" max="3330" width="0.83203125" style="504" customWidth="1"/>
    <col min="3331" max="3331" width="7" style="504" customWidth="1"/>
    <col min="3332" max="3332" width="8.1640625" style="504" customWidth="1"/>
    <col min="3333" max="3333" width="13.33203125" style="504" customWidth="1"/>
    <col min="3334" max="3334" width="6.1640625" style="504" customWidth="1"/>
    <col min="3335" max="3335" width="1.1640625" style="504" customWidth="1"/>
    <col min="3336" max="3336" width="8.83203125" style="504" customWidth="1"/>
    <col min="3337" max="3337" width="13.33203125" style="504" customWidth="1"/>
    <col min="3338" max="3338" width="6.1640625" style="504" customWidth="1"/>
    <col min="3339" max="3339" width="1.1640625" style="504" customWidth="1"/>
    <col min="3340" max="3340" width="8.83203125" style="504" customWidth="1"/>
    <col min="3341" max="3341" width="13.33203125" style="504" customWidth="1"/>
    <col min="3342" max="3342" width="7.83203125" style="504" customWidth="1"/>
    <col min="3343" max="3343" width="1.33203125" style="504" customWidth="1"/>
    <col min="3344" max="3344" width="10.5" style="504" customWidth="1"/>
    <col min="3345" max="3584" width="9.33203125" style="504"/>
    <col min="3585" max="3585" width="10.83203125" style="504" customWidth="1"/>
    <col min="3586" max="3586" width="0.83203125" style="504" customWidth="1"/>
    <col min="3587" max="3587" width="7" style="504" customWidth="1"/>
    <col min="3588" max="3588" width="8.1640625" style="504" customWidth="1"/>
    <col min="3589" max="3589" width="13.33203125" style="504" customWidth="1"/>
    <col min="3590" max="3590" width="6.1640625" style="504" customWidth="1"/>
    <col min="3591" max="3591" width="1.1640625" style="504" customWidth="1"/>
    <col min="3592" max="3592" width="8.83203125" style="504" customWidth="1"/>
    <col min="3593" max="3593" width="13.33203125" style="504" customWidth="1"/>
    <col min="3594" max="3594" width="6.1640625" style="504" customWidth="1"/>
    <col min="3595" max="3595" width="1.1640625" style="504" customWidth="1"/>
    <col min="3596" max="3596" width="8.83203125" style="504" customWidth="1"/>
    <col min="3597" max="3597" width="13.33203125" style="504" customWidth="1"/>
    <col min="3598" max="3598" width="7.83203125" style="504" customWidth="1"/>
    <col min="3599" max="3599" width="1.33203125" style="504" customWidth="1"/>
    <col min="3600" max="3600" width="10.5" style="504" customWidth="1"/>
    <col min="3601" max="3840" width="9.33203125" style="504"/>
    <col min="3841" max="3841" width="10.83203125" style="504" customWidth="1"/>
    <col min="3842" max="3842" width="0.83203125" style="504" customWidth="1"/>
    <col min="3843" max="3843" width="7" style="504" customWidth="1"/>
    <col min="3844" max="3844" width="8.1640625" style="504" customWidth="1"/>
    <col min="3845" max="3845" width="13.33203125" style="504" customWidth="1"/>
    <col min="3846" max="3846" width="6.1640625" style="504" customWidth="1"/>
    <col min="3847" max="3847" width="1.1640625" style="504" customWidth="1"/>
    <col min="3848" max="3848" width="8.83203125" style="504" customWidth="1"/>
    <col min="3849" max="3849" width="13.33203125" style="504" customWidth="1"/>
    <col min="3850" max="3850" width="6.1640625" style="504" customWidth="1"/>
    <col min="3851" max="3851" width="1.1640625" style="504" customWidth="1"/>
    <col min="3852" max="3852" width="8.83203125" style="504" customWidth="1"/>
    <col min="3853" max="3853" width="13.33203125" style="504" customWidth="1"/>
    <col min="3854" max="3854" width="7.83203125" style="504" customWidth="1"/>
    <col min="3855" max="3855" width="1.33203125" style="504" customWidth="1"/>
    <col min="3856" max="3856" width="10.5" style="504" customWidth="1"/>
    <col min="3857" max="4096" width="9.33203125" style="504"/>
    <col min="4097" max="4097" width="10.83203125" style="504" customWidth="1"/>
    <col min="4098" max="4098" width="0.83203125" style="504" customWidth="1"/>
    <col min="4099" max="4099" width="7" style="504" customWidth="1"/>
    <col min="4100" max="4100" width="8.1640625" style="504" customWidth="1"/>
    <col min="4101" max="4101" width="13.33203125" style="504" customWidth="1"/>
    <col min="4102" max="4102" width="6.1640625" style="504" customWidth="1"/>
    <col min="4103" max="4103" width="1.1640625" style="504" customWidth="1"/>
    <col min="4104" max="4104" width="8.83203125" style="504" customWidth="1"/>
    <col min="4105" max="4105" width="13.33203125" style="504" customWidth="1"/>
    <col min="4106" max="4106" width="6.1640625" style="504" customWidth="1"/>
    <col min="4107" max="4107" width="1.1640625" style="504" customWidth="1"/>
    <col min="4108" max="4108" width="8.83203125" style="504" customWidth="1"/>
    <col min="4109" max="4109" width="13.33203125" style="504" customWidth="1"/>
    <col min="4110" max="4110" width="7.83203125" style="504" customWidth="1"/>
    <col min="4111" max="4111" width="1.33203125" style="504" customWidth="1"/>
    <col min="4112" max="4112" width="10.5" style="504" customWidth="1"/>
    <col min="4113" max="4352" width="9.33203125" style="504"/>
    <col min="4353" max="4353" width="10.83203125" style="504" customWidth="1"/>
    <col min="4354" max="4354" width="0.83203125" style="504" customWidth="1"/>
    <col min="4355" max="4355" width="7" style="504" customWidth="1"/>
    <col min="4356" max="4356" width="8.1640625" style="504" customWidth="1"/>
    <col min="4357" max="4357" width="13.33203125" style="504" customWidth="1"/>
    <col min="4358" max="4358" width="6.1640625" style="504" customWidth="1"/>
    <col min="4359" max="4359" width="1.1640625" style="504" customWidth="1"/>
    <col min="4360" max="4360" width="8.83203125" style="504" customWidth="1"/>
    <col min="4361" max="4361" width="13.33203125" style="504" customWidth="1"/>
    <col min="4362" max="4362" width="6.1640625" style="504" customWidth="1"/>
    <col min="4363" max="4363" width="1.1640625" style="504" customWidth="1"/>
    <col min="4364" max="4364" width="8.83203125" style="504" customWidth="1"/>
    <col min="4365" max="4365" width="13.33203125" style="504" customWidth="1"/>
    <col min="4366" max="4366" width="7.83203125" style="504" customWidth="1"/>
    <col min="4367" max="4367" width="1.33203125" style="504" customWidth="1"/>
    <col min="4368" max="4368" width="10.5" style="504" customWidth="1"/>
    <col min="4369" max="4608" width="9.33203125" style="504"/>
    <col min="4609" max="4609" width="10.83203125" style="504" customWidth="1"/>
    <col min="4610" max="4610" width="0.83203125" style="504" customWidth="1"/>
    <col min="4611" max="4611" width="7" style="504" customWidth="1"/>
    <col min="4612" max="4612" width="8.1640625" style="504" customWidth="1"/>
    <col min="4613" max="4613" width="13.33203125" style="504" customWidth="1"/>
    <col min="4614" max="4614" width="6.1640625" style="504" customWidth="1"/>
    <col min="4615" max="4615" width="1.1640625" style="504" customWidth="1"/>
    <col min="4616" max="4616" width="8.83203125" style="504" customWidth="1"/>
    <col min="4617" max="4617" width="13.33203125" style="504" customWidth="1"/>
    <col min="4618" max="4618" width="6.1640625" style="504" customWidth="1"/>
    <col min="4619" max="4619" width="1.1640625" style="504" customWidth="1"/>
    <col min="4620" max="4620" width="8.83203125" style="504" customWidth="1"/>
    <col min="4621" max="4621" width="13.33203125" style="504" customWidth="1"/>
    <col min="4622" max="4622" width="7.83203125" style="504" customWidth="1"/>
    <col min="4623" max="4623" width="1.33203125" style="504" customWidth="1"/>
    <col min="4624" max="4624" width="10.5" style="504" customWidth="1"/>
    <col min="4625" max="4864" width="9.33203125" style="504"/>
    <col min="4865" max="4865" width="10.83203125" style="504" customWidth="1"/>
    <col min="4866" max="4866" width="0.83203125" style="504" customWidth="1"/>
    <col min="4867" max="4867" width="7" style="504" customWidth="1"/>
    <col min="4868" max="4868" width="8.1640625" style="504" customWidth="1"/>
    <col min="4869" max="4869" width="13.33203125" style="504" customWidth="1"/>
    <col min="4870" max="4870" width="6.1640625" style="504" customWidth="1"/>
    <col min="4871" max="4871" width="1.1640625" style="504" customWidth="1"/>
    <col min="4872" max="4872" width="8.83203125" style="504" customWidth="1"/>
    <col min="4873" max="4873" width="13.33203125" style="504" customWidth="1"/>
    <col min="4874" max="4874" width="6.1640625" style="504" customWidth="1"/>
    <col min="4875" max="4875" width="1.1640625" style="504" customWidth="1"/>
    <col min="4876" max="4876" width="8.83203125" style="504" customWidth="1"/>
    <col min="4877" max="4877" width="13.33203125" style="504" customWidth="1"/>
    <col min="4878" max="4878" width="7.83203125" style="504" customWidth="1"/>
    <col min="4879" max="4879" width="1.33203125" style="504" customWidth="1"/>
    <col min="4880" max="4880" width="10.5" style="504" customWidth="1"/>
    <col min="4881" max="5120" width="9.33203125" style="504"/>
    <col min="5121" max="5121" width="10.83203125" style="504" customWidth="1"/>
    <col min="5122" max="5122" width="0.83203125" style="504" customWidth="1"/>
    <col min="5123" max="5123" width="7" style="504" customWidth="1"/>
    <col min="5124" max="5124" width="8.1640625" style="504" customWidth="1"/>
    <col min="5125" max="5125" width="13.33203125" style="504" customWidth="1"/>
    <col min="5126" max="5126" width="6.1640625" style="504" customWidth="1"/>
    <col min="5127" max="5127" width="1.1640625" style="504" customWidth="1"/>
    <col min="5128" max="5128" width="8.83203125" style="504" customWidth="1"/>
    <col min="5129" max="5129" width="13.33203125" style="504" customWidth="1"/>
    <col min="5130" max="5130" width="6.1640625" style="504" customWidth="1"/>
    <col min="5131" max="5131" width="1.1640625" style="504" customWidth="1"/>
    <col min="5132" max="5132" width="8.83203125" style="504" customWidth="1"/>
    <col min="5133" max="5133" width="13.33203125" style="504" customWidth="1"/>
    <col min="5134" max="5134" width="7.83203125" style="504" customWidth="1"/>
    <col min="5135" max="5135" width="1.33203125" style="504" customWidth="1"/>
    <col min="5136" max="5136" width="10.5" style="504" customWidth="1"/>
    <col min="5137" max="5376" width="9.33203125" style="504"/>
    <col min="5377" max="5377" width="10.83203125" style="504" customWidth="1"/>
    <col min="5378" max="5378" width="0.83203125" style="504" customWidth="1"/>
    <col min="5379" max="5379" width="7" style="504" customWidth="1"/>
    <col min="5380" max="5380" width="8.1640625" style="504" customWidth="1"/>
    <col min="5381" max="5381" width="13.33203125" style="504" customWidth="1"/>
    <col min="5382" max="5382" width="6.1640625" style="504" customWidth="1"/>
    <col min="5383" max="5383" width="1.1640625" style="504" customWidth="1"/>
    <col min="5384" max="5384" width="8.83203125" style="504" customWidth="1"/>
    <col min="5385" max="5385" width="13.33203125" style="504" customWidth="1"/>
    <col min="5386" max="5386" width="6.1640625" style="504" customWidth="1"/>
    <col min="5387" max="5387" width="1.1640625" style="504" customWidth="1"/>
    <col min="5388" max="5388" width="8.83203125" style="504" customWidth="1"/>
    <col min="5389" max="5389" width="13.33203125" style="504" customWidth="1"/>
    <col min="5390" max="5390" width="7.83203125" style="504" customWidth="1"/>
    <col min="5391" max="5391" width="1.33203125" style="504" customWidth="1"/>
    <col min="5392" max="5392" width="10.5" style="504" customWidth="1"/>
    <col min="5393" max="5632" width="9.33203125" style="504"/>
    <col min="5633" max="5633" width="10.83203125" style="504" customWidth="1"/>
    <col min="5634" max="5634" width="0.83203125" style="504" customWidth="1"/>
    <col min="5635" max="5635" width="7" style="504" customWidth="1"/>
    <col min="5636" max="5636" width="8.1640625" style="504" customWidth="1"/>
    <col min="5637" max="5637" width="13.33203125" style="504" customWidth="1"/>
    <col min="5638" max="5638" width="6.1640625" style="504" customWidth="1"/>
    <col min="5639" max="5639" width="1.1640625" style="504" customWidth="1"/>
    <col min="5640" max="5640" width="8.83203125" style="504" customWidth="1"/>
    <col min="5641" max="5641" width="13.33203125" style="504" customWidth="1"/>
    <col min="5642" max="5642" width="6.1640625" style="504" customWidth="1"/>
    <col min="5643" max="5643" width="1.1640625" style="504" customWidth="1"/>
    <col min="5644" max="5644" width="8.83203125" style="504" customWidth="1"/>
    <col min="5645" max="5645" width="13.33203125" style="504" customWidth="1"/>
    <col min="5646" max="5646" width="7.83203125" style="504" customWidth="1"/>
    <col min="5647" max="5647" width="1.33203125" style="504" customWidth="1"/>
    <col min="5648" max="5648" width="10.5" style="504" customWidth="1"/>
    <col min="5649" max="5888" width="9.33203125" style="504"/>
    <col min="5889" max="5889" width="10.83203125" style="504" customWidth="1"/>
    <col min="5890" max="5890" width="0.83203125" style="504" customWidth="1"/>
    <col min="5891" max="5891" width="7" style="504" customWidth="1"/>
    <col min="5892" max="5892" width="8.1640625" style="504" customWidth="1"/>
    <col min="5893" max="5893" width="13.33203125" style="504" customWidth="1"/>
    <col min="5894" max="5894" width="6.1640625" style="504" customWidth="1"/>
    <col min="5895" max="5895" width="1.1640625" style="504" customWidth="1"/>
    <col min="5896" max="5896" width="8.83203125" style="504" customWidth="1"/>
    <col min="5897" max="5897" width="13.33203125" style="504" customWidth="1"/>
    <col min="5898" max="5898" width="6.1640625" style="504" customWidth="1"/>
    <col min="5899" max="5899" width="1.1640625" style="504" customWidth="1"/>
    <col min="5900" max="5900" width="8.83203125" style="504" customWidth="1"/>
    <col min="5901" max="5901" width="13.33203125" style="504" customWidth="1"/>
    <col min="5902" max="5902" width="7.83203125" style="504" customWidth="1"/>
    <col min="5903" max="5903" width="1.33203125" style="504" customWidth="1"/>
    <col min="5904" max="5904" width="10.5" style="504" customWidth="1"/>
    <col min="5905" max="6144" width="9.33203125" style="504"/>
    <col min="6145" max="6145" width="10.83203125" style="504" customWidth="1"/>
    <col min="6146" max="6146" width="0.83203125" style="504" customWidth="1"/>
    <col min="6147" max="6147" width="7" style="504" customWidth="1"/>
    <col min="6148" max="6148" width="8.1640625" style="504" customWidth="1"/>
    <col min="6149" max="6149" width="13.33203125" style="504" customWidth="1"/>
    <col min="6150" max="6150" width="6.1640625" style="504" customWidth="1"/>
    <col min="6151" max="6151" width="1.1640625" style="504" customWidth="1"/>
    <col min="6152" max="6152" width="8.83203125" style="504" customWidth="1"/>
    <col min="6153" max="6153" width="13.33203125" style="504" customWidth="1"/>
    <col min="6154" max="6154" width="6.1640625" style="504" customWidth="1"/>
    <col min="6155" max="6155" width="1.1640625" style="504" customWidth="1"/>
    <col min="6156" max="6156" width="8.83203125" style="504" customWidth="1"/>
    <col min="6157" max="6157" width="13.33203125" style="504" customWidth="1"/>
    <col min="6158" max="6158" width="7.83203125" style="504" customWidth="1"/>
    <col min="6159" max="6159" width="1.33203125" style="504" customWidth="1"/>
    <col min="6160" max="6160" width="10.5" style="504" customWidth="1"/>
    <col min="6161" max="6400" width="9.33203125" style="504"/>
    <col min="6401" max="6401" width="10.83203125" style="504" customWidth="1"/>
    <col min="6402" max="6402" width="0.83203125" style="504" customWidth="1"/>
    <col min="6403" max="6403" width="7" style="504" customWidth="1"/>
    <col min="6404" max="6404" width="8.1640625" style="504" customWidth="1"/>
    <col min="6405" max="6405" width="13.33203125" style="504" customWidth="1"/>
    <col min="6406" max="6406" width="6.1640625" style="504" customWidth="1"/>
    <col min="6407" max="6407" width="1.1640625" style="504" customWidth="1"/>
    <col min="6408" max="6408" width="8.83203125" style="504" customWidth="1"/>
    <col min="6409" max="6409" width="13.33203125" style="504" customWidth="1"/>
    <col min="6410" max="6410" width="6.1640625" style="504" customWidth="1"/>
    <col min="6411" max="6411" width="1.1640625" style="504" customWidth="1"/>
    <col min="6412" max="6412" width="8.83203125" style="504" customWidth="1"/>
    <col min="6413" max="6413" width="13.33203125" style="504" customWidth="1"/>
    <col min="6414" max="6414" width="7.83203125" style="504" customWidth="1"/>
    <col min="6415" max="6415" width="1.33203125" style="504" customWidth="1"/>
    <col min="6416" max="6416" width="10.5" style="504" customWidth="1"/>
    <col min="6417" max="6656" width="9.33203125" style="504"/>
    <col min="6657" max="6657" width="10.83203125" style="504" customWidth="1"/>
    <col min="6658" max="6658" width="0.83203125" style="504" customWidth="1"/>
    <col min="6659" max="6659" width="7" style="504" customWidth="1"/>
    <col min="6660" max="6660" width="8.1640625" style="504" customWidth="1"/>
    <col min="6661" max="6661" width="13.33203125" style="504" customWidth="1"/>
    <col min="6662" max="6662" width="6.1640625" style="504" customWidth="1"/>
    <col min="6663" max="6663" width="1.1640625" style="504" customWidth="1"/>
    <col min="6664" max="6664" width="8.83203125" style="504" customWidth="1"/>
    <col min="6665" max="6665" width="13.33203125" style="504" customWidth="1"/>
    <col min="6666" max="6666" width="6.1640625" style="504" customWidth="1"/>
    <col min="6667" max="6667" width="1.1640625" style="504" customWidth="1"/>
    <col min="6668" max="6668" width="8.83203125" style="504" customWidth="1"/>
    <col min="6669" max="6669" width="13.33203125" style="504" customWidth="1"/>
    <col min="6670" max="6670" width="7.83203125" style="504" customWidth="1"/>
    <col min="6671" max="6671" width="1.33203125" style="504" customWidth="1"/>
    <col min="6672" max="6672" width="10.5" style="504" customWidth="1"/>
    <col min="6673" max="6912" width="9.33203125" style="504"/>
    <col min="6913" max="6913" width="10.83203125" style="504" customWidth="1"/>
    <col min="6914" max="6914" width="0.83203125" style="504" customWidth="1"/>
    <col min="6915" max="6915" width="7" style="504" customWidth="1"/>
    <col min="6916" max="6916" width="8.1640625" style="504" customWidth="1"/>
    <col min="6917" max="6917" width="13.33203125" style="504" customWidth="1"/>
    <col min="6918" max="6918" width="6.1640625" style="504" customWidth="1"/>
    <col min="6919" max="6919" width="1.1640625" style="504" customWidth="1"/>
    <col min="6920" max="6920" width="8.83203125" style="504" customWidth="1"/>
    <col min="6921" max="6921" width="13.33203125" style="504" customWidth="1"/>
    <col min="6922" max="6922" width="6.1640625" style="504" customWidth="1"/>
    <col min="6923" max="6923" width="1.1640625" style="504" customWidth="1"/>
    <col min="6924" max="6924" width="8.83203125" style="504" customWidth="1"/>
    <col min="6925" max="6925" width="13.33203125" style="504" customWidth="1"/>
    <col min="6926" max="6926" width="7.83203125" style="504" customWidth="1"/>
    <col min="6927" max="6927" width="1.33203125" style="504" customWidth="1"/>
    <col min="6928" max="6928" width="10.5" style="504" customWidth="1"/>
    <col min="6929" max="7168" width="9.33203125" style="504"/>
    <col min="7169" max="7169" width="10.83203125" style="504" customWidth="1"/>
    <col min="7170" max="7170" width="0.83203125" style="504" customWidth="1"/>
    <col min="7171" max="7171" width="7" style="504" customWidth="1"/>
    <col min="7172" max="7172" width="8.1640625" style="504" customWidth="1"/>
    <col min="7173" max="7173" width="13.33203125" style="504" customWidth="1"/>
    <col min="7174" max="7174" width="6.1640625" style="504" customWidth="1"/>
    <col min="7175" max="7175" width="1.1640625" style="504" customWidth="1"/>
    <col min="7176" max="7176" width="8.83203125" style="504" customWidth="1"/>
    <col min="7177" max="7177" width="13.33203125" style="504" customWidth="1"/>
    <col min="7178" max="7178" width="6.1640625" style="504" customWidth="1"/>
    <col min="7179" max="7179" width="1.1640625" style="504" customWidth="1"/>
    <col min="7180" max="7180" width="8.83203125" style="504" customWidth="1"/>
    <col min="7181" max="7181" width="13.33203125" style="504" customWidth="1"/>
    <col min="7182" max="7182" width="7.83203125" style="504" customWidth="1"/>
    <col min="7183" max="7183" width="1.33203125" style="504" customWidth="1"/>
    <col min="7184" max="7184" width="10.5" style="504" customWidth="1"/>
    <col min="7185" max="7424" width="9.33203125" style="504"/>
    <col min="7425" max="7425" width="10.83203125" style="504" customWidth="1"/>
    <col min="7426" max="7426" width="0.83203125" style="504" customWidth="1"/>
    <col min="7427" max="7427" width="7" style="504" customWidth="1"/>
    <col min="7428" max="7428" width="8.1640625" style="504" customWidth="1"/>
    <col min="7429" max="7429" width="13.33203125" style="504" customWidth="1"/>
    <col min="7430" max="7430" width="6.1640625" style="504" customWidth="1"/>
    <col min="7431" max="7431" width="1.1640625" style="504" customWidth="1"/>
    <col min="7432" max="7432" width="8.83203125" style="504" customWidth="1"/>
    <col min="7433" max="7433" width="13.33203125" style="504" customWidth="1"/>
    <col min="7434" max="7434" width="6.1640625" style="504" customWidth="1"/>
    <col min="7435" max="7435" width="1.1640625" style="504" customWidth="1"/>
    <col min="7436" max="7436" width="8.83203125" style="504" customWidth="1"/>
    <col min="7437" max="7437" width="13.33203125" style="504" customWidth="1"/>
    <col min="7438" max="7438" width="7.83203125" style="504" customWidth="1"/>
    <col min="7439" max="7439" width="1.33203125" style="504" customWidth="1"/>
    <col min="7440" max="7440" width="10.5" style="504" customWidth="1"/>
    <col min="7441" max="7680" width="9.33203125" style="504"/>
    <col min="7681" max="7681" width="10.83203125" style="504" customWidth="1"/>
    <col min="7682" max="7682" width="0.83203125" style="504" customWidth="1"/>
    <col min="7683" max="7683" width="7" style="504" customWidth="1"/>
    <col min="7684" max="7684" width="8.1640625" style="504" customWidth="1"/>
    <col min="7685" max="7685" width="13.33203125" style="504" customWidth="1"/>
    <col min="7686" max="7686" width="6.1640625" style="504" customWidth="1"/>
    <col min="7687" max="7687" width="1.1640625" style="504" customWidth="1"/>
    <col min="7688" max="7688" width="8.83203125" style="504" customWidth="1"/>
    <col min="7689" max="7689" width="13.33203125" style="504" customWidth="1"/>
    <col min="7690" max="7690" width="6.1640625" style="504" customWidth="1"/>
    <col min="7691" max="7691" width="1.1640625" style="504" customWidth="1"/>
    <col min="7692" max="7692" width="8.83203125" style="504" customWidth="1"/>
    <col min="7693" max="7693" width="13.33203125" style="504" customWidth="1"/>
    <col min="7694" max="7694" width="7.83203125" style="504" customWidth="1"/>
    <col min="7695" max="7695" width="1.33203125" style="504" customWidth="1"/>
    <col min="7696" max="7696" width="10.5" style="504" customWidth="1"/>
    <col min="7697" max="7936" width="9.33203125" style="504"/>
    <col min="7937" max="7937" width="10.83203125" style="504" customWidth="1"/>
    <col min="7938" max="7938" width="0.83203125" style="504" customWidth="1"/>
    <col min="7939" max="7939" width="7" style="504" customWidth="1"/>
    <col min="7940" max="7940" width="8.1640625" style="504" customWidth="1"/>
    <col min="7941" max="7941" width="13.33203125" style="504" customWidth="1"/>
    <col min="7942" max="7942" width="6.1640625" style="504" customWidth="1"/>
    <col min="7943" max="7943" width="1.1640625" style="504" customWidth="1"/>
    <col min="7944" max="7944" width="8.83203125" style="504" customWidth="1"/>
    <col min="7945" max="7945" width="13.33203125" style="504" customWidth="1"/>
    <col min="7946" max="7946" width="6.1640625" style="504" customWidth="1"/>
    <col min="7947" max="7947" width="1.1640625" style="504" customWidth="1"/>
    <col min="7948" max="7948" width="8.83203125" style="504" customWidth="1"/>
    <col min="7949" max="7949" width="13.33203125" style="504" customWidth="1"/>
    <col min="7950" max="7950" width="7.83203125" style="504" customWidth="1"/>
    <col min="7951" max="7951" width="1.33203125" style="504" customWidth="1"/>
    <col min="7952" max="7952" width="10.5" style="504" customWidth="1"/>
    <col min="7953" max="8192" width="9.33203125" style="504"/>
    <col min="8193" max="8193" width="10.83203125" style="504" customWidth="1"/>
    <col min="8194" max="8194" width="0.83203125" style="504" customWidth="1"/>
    <col min="8195" max="8195" width="7" style="504" customWidth="1"/>
    <col min="8196" max="8196" width="8.1640625" style="504" customWidth="1"/>
    <col min="8197" max="8197" width="13.33203125" style="504" customWidth="1"/>
    <col min="8198" max="8198" width="6.1640625" style="504" customWidth="1"/>
    <col min="8199" max="8199" width="1.1640625" style="504" customWidth="1"/>
    <col min="8200" max="8200" width="8.83203125" style="504" customWidth="1"/>
    <col min="8201" max="8201" width="13.33203125" style="504" customWidth="1"/>
    <col min="8202" max="8202" width="6.1640625" style="504" customWidth="1"/>
    <col min="8203" max="8203" width="1.1640625" style="504" customWidth="1"/>
    <col min="8204" max="8204" width="8.83203125" style="504" customWidth="1"/>
    <col min="8205" max="8205" width="13.33203125" style="504" customWidth="1"/>
    <col min="8206" max="8206" width="7.83203125" style="504" customWidth="1"/>
    <col min="8207" max="8207" width="1.33203125" style="504" customWidth="1"/>
    <col min="8208" max="8208" width="10.5" style="504" customWidth="1"/>
    <col min="8209" max="8448" width="9.33203125" style="504"/>
    <col min="8449" max="8449" width="10.83203125" style="504" customWidth="1"/>
    <col min="8450" max="8450" width="0.83203125" style="504" customWidth="1"/>
    <col min="8451" max="8451" width="7" style="504" customWidth="1"/>
    <col min="8452" max="8452" width="8.1640625" style="504" customWidth="1"/>
    <col min="8453" max="8453" width="13.33203125" style="504" customWidth="1"/>
    <col min="8454" max="8454" width="6.1640625" style="504" customWidth="1"/>
    <col min="8455" max="8455" width="1.1640625" style="504" customWidth="1"/>
    <col min="8456" max="8456" width="8.83203125" style="504" customWidth="1"/>
    <col min="8457" max="8457" width="13.33203125" style="504" customWidth="1"/>
    <col min="8458" max="8458" width="6.1640625" style="504" customWidth="1"/>
    <col min="8459" max="8459" width="1.1640625" style="504" customWidth="1"/>
    <col min="8460" max="8460" width="8.83203125" style="504" customWidth="1"/>
    <col min="8461" max="8461" width="13.33203125" style="504" customWidth="1"/>
    <col min="8462" max="8462" width="7.83203125" style="504" customWidth="1"/>
    <col min="8463" max="8463" width="1.33203125" style="504" customWidth="1"/>
    <col min="8464" max="8464" width="10.5" style="504" customWidth="1"/>
    <col min="8465" max="8704" width="9.33203125" style="504"/>
    <col min="8705" max="8705" width="10.83203125" style="504" customWidth="1"/>
    <col min="8706" max="8706" width="0.83203125" style="504" customWidth="1"/>
    <col min="8707" max="8707" width="7" style="504" customWidth="1"/>
    <col min="8708" max="8708" width="8.1640625" style="504" customWidth="1"/>
    <col min="8709" max="8709" width="13.33203125" style="504" customWidth="1"/>
    <col min="8710" max="8710" width="6.1640625" style="504" customWidth="1"/>
    <col min="8711" max="8711" width="1.1640625" style="504" customWidth="1"/>
    <col min="8712" max="8712" width="8.83203125" style="504" customWidth="1"/>
    <col min="8713" max="8713" width="13.33203125" style="504" customWidth="1"/>
    <col min="8714" max="8714" width="6.1640625" style="504" customWidth="1"/>
    <col min="8715" max="8715" width="1.1640625" style="504" customWidth="1"/>
    <col min="8716" max="8716" width="8.83203125" style="504" customWidth="1"/>
    <col min="8717" max="8717" width="13.33203125" style="504" customWidth="1"/>
    <col min="8718" max="8718" width="7.83203125" style="504" customWidth="1"/>
    <col min="8719" max="8719" width="1.33203125" style="504" customWidth="1"/>
    <col min="8720" max="8720" width="10.5" style="504" customWidth="1"/>
    <col min="8721" max="8960" width="9.33203125" style="504"/>
    <col min="8961" max="8961" width="10.83203125" style="504" customWidth="1"/>
    <col min="8962" max="8962" width="0.83203125" style="504" customWidth="1"/>
    <col min="8963" max="8963" width="7" style="504" customWidth="1"/>
    <col min="8964" max="8964" width="8.1640625" style="504" customWidth="1"/>
    <col min="8965" max="8965" width="13.33203125" style="504" customWidth="1"/>
    <col min="8966" max="8966" width="6.1640625" style="504" customWidth="1"/>
    <col min="8967" max="8967" width="1.1640625" style="504" customWidth="1"/>
    <col min="8968" max="8968" width="8.83203125" style="504" customWidth="1"/>
    <col min="8969" max="8969" width="13.33203125" style="504" customWidth="1"/>
    <col min="8970" max="8970" width="6.1640625" style="504" customWidth="1"/>
    <col min="8971" max="8971" width="1.1640625" style="504" customWidth="1"/>
    <col min="8972" max="8972" width="8.83203125" style="504" customWidth="1"/>
    <col min="8973" max="8973" width="13.33203125" style="504" customWidth="1"/>
    <col min="8974" max="8974" width="7.83203125" style="504" customWidth="1"/>
    <col min="8975" max="8975" width="1.33203125" style="504" customWidth="1"/>
    <col min="8976" max="8976" width="10.5" style="504" customWidth="1"/>
    <col min="8977" max="9216" width="9.33203125" style="504"/>
    <col min="9217" max="9217" width="10.83203125" style="504" customWidth="1"/>
    <col min="9218" max="9218" width="0.83203125" style="504" customWidth="1"/>
    <col min="9219" max="9219" width="7" style="504" customWidth="1"/>
    <col min="9220" max="9220" width="8.1640625" style="504" customWidth="1"/>
    <col min="9221" max="9221" width="13.33203125" style="504" customWidth="1"/>
    <col min="9222" max="9222" width="6.1640625" style="504" customWidth="1"/>
    <col min="9223" max="9223" width="1.1640625" style="504" customWidth="1"/>
    <col min="9224" max="9224" width="8.83203125" style="504" customWidth="1"/>
    <col min="9225" max="9225" width="13.33203125" style="504" customWidth="1"/>
    <col min="9226" max="9226" width="6.1640625" style="504" customWidth="1"/>
    <col min="9227" max="9227" width="1.1640625" style="504" customWidth="1"/>
    <col min="9228" max="9228" width="8.83203125" style="504" customWidth="1"/>
    <col min="9229" max="9229" width="13.33203125" style="504" customWidth="1"/>
    <col min="9230" max="9230" width="7.83203125" style="504" customWidth="1"/>
    <col min="9231" max="9231" width="1.33203125" style="504" customWidth="1"/>
    <col min="9232" max="9232" width="10.5" style="504" customWidth="1"/>
    <col min="9233" max="9472" width="9.33203125" style="504"/>
    <col min="9473" max="9473" width="10.83203125" style="504" customWidth="1"/>
    <col min="9474" max="9474" width="0.83203125" style="504" customWidth="1"/>
    <col min="9475" max="9475" width="7" style="504" customWidth="1"/>
    <col min="9476" max="9476" width="8.1640625" style="504" customWidth="1"/>
    <col min="9477" max="9477" width="13.33203125" style="504" customWidth="1"/>
    <col min="9478" max="9478" width="6.1640625" style="504" customWidth="1"/>
    <col min="9479" max="9479" width="1.1640625" style="504" customWidth="1"/>
    <col min="9480" max="9480" width="8.83203125" style="504" customWidth="1"/>
    <col min="9481" max="9481" width="13.33203125" style="504" customWidth="1"/>
    <col min="9482" max="9482" width="6.1640625" style="504" customWidth="1"/>
    <col min="9483" max="9483" width="1.1640625" style="504" customWidth="1"/>
    <col min="9484" max="9484" width="8.83203125" style="504" customWidth="1"/>
    <col min="9485" max="9485" width="13.33203125" style="504" customWidth="1"/>
    <col min="9486" max="9486" width="7.83203125" style="504" customWidth="1"/>
    <col min="9487" max="9487" width="1.33203125" style="504" customWidth="1"/>
    <col min="9488" max="9488" width="10.5" style="504" customWidth="1"/>
    <col min="9489" max="9728" width="9.33203125" style="504"/>
    <col min="9729" max="9729" width="10.83203125" style="504" customWidth="1"/>
    <col min="9730" max="9730" width="0.83203125" style="504" customWidth="1"/>
    <col min="9731" max="9731" width="7" style="504" customWidth="1"/>
    <col min="9732" max="9732" width="8.1640625" style="504" customWidth="1"/>
    <col min="9733" max="9733" width="13.33203125" style="504" customWidth="1"/>
    <col min="9734" max="9734" width="6.1640625" style="504" customWidth="1"/>
    <col min="9735" max="9735" width="1.1640625" style="504" customWidth="1"/>
    <col min="9736" max="9736" width="8.83203125" style="504" customWidth="1"/>
    <col min="9737" max="9737" width="13.33203125" style="504" customWidth="1"/>
    <col min="9738" max="9738" width="6.1640625" style="504" customWidth="1"/>
    <col min="9739" max="9739" width="1.1640625" style="504" customWidth="1"/>
    <col min="9740" max="9740" width="8.83203125" style="504" customWidth="1"/>
    <col min="9741" max="9741" width="13.33203125" style="504" customWidth="1"/>
    <col min="9742" max="9742" width="7.83203125" style="504" customWidth="1"/>
    <col min="9743" max="9743" width="1.33203125" style="504" customWidth="1"/>
    <col min="9744" max="9744" width="10.5" style="504" customWidth="1"/>
    <col min="9745" max="9984" width="9.33203125" style="504"/>
    <col min="9985" max="9985" width="10.83203125" style="504" customWidth="1"/>
    <col min="9986" max="9986" width="0.83203125" style="504" customWidth="1"/>
    <col min="9987" max="9987" width="7" style="504" customWidth="1"/>
    <col min="9988" max="9988" width="8.1640625" style="504" customWidth="1"/>
    <col min="9989" max="9989" width="13.33203125" style="504" customWidth="1"/>
    <col min="9990" max="9990" width="6.1640625" style="504" customWidth="1"/>
    <col min="9991" max="9991" width="1.1640625" style="504" customWidth="1"/>
    <col min="9992" max="9992" width="8.83203125" style="504" customWidth="1"/>
    <col min="9993" max="9993" width="13.33203125" style="504" customWidth="1"/>
    <col min="9994" max="9994" width="6.1640625" style="504" customWidth="1"/>
    <col min="9995" max="9995" width="1.1640625" style="504" customWidth="1"/>
    <col min="9996" max="9996" width="8.83203125" style="504" customWidth="1"/>
    <col min="9997" max="9997" width="13.33203125" style="504" customWidth="1"/>
    <col min="9998" max="9998" width="7.83203125" style="504" customWidth="1"/>
    <col min="9999" max="9999" width="1.33203125" style="504" customWidth="1"/>
    <col min="10000" max="10000" width="10.5" style="504" customWidth="1"/>
    <col min="10001" max="10240" width="9.33203125" style="504"/>
    <col min="10241" max="10241" width="10.83203125" style="504" customWidth="1"/>
    <col min="10242" max="10242" width="0.83203125" style="504" customWidth="1"/>
    <col min="10243" max="10243" width="7" style="504" customWidth="1"/>
    <col min="10244" max="10244" width="8.1640625" style="504" customWidth="1"/>
    <col min="10245" max="10245" width="13.33203125" style="504" customWidth="1"/>
    <col min="10246" max="10246" width="6.1640625" style="504" customWidth="1"/>
    <col min="10247" max="10247" width="1.1640625" style="504" customWidth="1"/>
    <col min="10248" max="10248" width="8.83203125" style="504" customWidth="1"/>
    <col min="10249" max="10249" width="13.33203125" style="504" customWidth="1"/>
    <col min="10250" max="10250" width="6.1640625" style="504" customWidth="1"/>
    <col min="10251" max="10251" width="1.1640625" style="504" customWidth="1"/>
    <col min="10252" max="10252" width="8.83203125" style="504" customWidth="1"/>
    <col min="10253" max="10253" width="13.33203125" style="504" customWidth="1"/>
    <col min="10254" max="10254" width="7.83203125" style="504" customWidth="1"/>
    <col min="10255" max="10255" width="1.33203125" style="504" customWidth="1"/>
    <col min="10256" max="10256" width="10.5" style="504" customWidth="1"/>
    <col min="10257" max="10496" width="9.33203125" style="504"/>
    <col min="10497" max="10497" width="10.83203125" style="504" customWidth="1"/>
    <col min="10498" max="10498" width="0.83203125" style="504" customWidth="1"/>
    <col min="10499" max="10499" width="7" style="504" customWidth="1"/>
    <col min="10500" max="10500" width="8.1640625" style="504" customWidth="1"/>
    <col min="10501" max="10501" width="13.33203125" style="504" customWidth="1"/>
    <col min="10502" max="10502" width="6.1640625" style="504" customWidth="1"/>
    <col min="10503" max="10503" width="1.1640625" style="504" customWidth="1"/>
    <col min="10504" max="10504" width="8.83203125" style="504" customWidth="1"/>
    <col min="10505" max="10505" width="13.33203125" style="504" customWidth="1"/>
    <col min="10506" max="10506" width="6.1640625" style="504" customWidth="1"/>
    <col min="10507" max="10507" width="1.1640625" style="504" customWidth="1"/>
    <col min="10508" max="10508" width="8.83203125" style="504" customWidth="1"/>
    <col min="10509" max="10509" width="13.33203125" style="504" customWidth="1"/>
    <col min="10510" max="10510" width="7.83203125" style="504" customWidth="1"/>
    <col min="10511" max="10511" width="1.33203125" style="504" customWidth="1"/>
    <col min="10512" max="10512" width="10.5" style="504" customWidth="1"/>
    <col min="10513" max="10752" width="9.33203125" style="504"/>
    <col min="10753" max="10753" width="10.83203125" style="504" customWidth="1"/>
    <col min="10754" max="10754" width="0.83203125" style="504" customWidth="1"/>
    <col min="10755" max="10755" width="7" style="504" customWidth="1"/>
    <col min="10756" max="10756" width="8.1640625" style="504" customWidth="1"/>
    <col min="10757" max="10757" width="13.33203125" style="504" customWidth="1"/>
    <col min="10758" max="10758" width="6.1640625" style="504" customWidth="1"/>
    <col min="10759" max="10759" width="1.1640625" style="504" customWidth="1"/>
    <col min="10760" max="10760" width="8.83203125" style="504" customWidth="1"/>
    <col min="10761" max="10761" width="13.33203125" style="504" customWidth="1"/>
    <col min="10762" max="10762" width="6.1640625" style="504" customWidth="1"/>
    <col min="10763" max="10763" width="1.1640625" style="504" customWidth="1"/>
    <col min="10764" max="10764" width="8.83203125" style="504" customWidth="1"/>
    <col min="10765" max="10765" width="13.33203125" style="504" customWidth="1"/>
    <col min="10766" max="10766" width="7.83203125" style="504" customWidth="1"/>
    <col min="10767" max="10767" width="1.33203125" style="504" customWidth="1"/>
    <col min="10768" max="10768" width="10.5" style="504" customWidth="1"/>
    <col min="10769" max="11008" width="9.33203125" style="504"/>
    <col min="11009" max="11009" width="10.83203125" style="504" customWidth="1"/>
    <col min="11010" max="11010" width="0.83203125" style="504" customWidth="1"/>
    <col min="11011" max="11011" width="7" style="504" customWidth="1"/>
    <col min="11012" max="11012" width="8.1640625" style="504" customWidth="1"/>
    <col min="11013" max="11013" width="13.33203125" style="504" customWidth="1"/>
    <col min="11014" max="11014" width="6.1640625" style="504" customWidth="1"/>
    <col min="11015" max="11015" width="1.1640625" style="504" customWidth="1"/>
    <col min="11016" max="11016" width="8.83203125" style="504" customWidth="1"/>
    <col min="11017" max="11017" width="13.33203125" style="504" customWidth="1"/>
    <col min="11018" max="11018" width="6.1640625" style="504" customWidth="1"/>
    <col min="11019" max="11019" width="1.1640625" style="504" customWidth="1"/>
    <col min="11020" max="11020" width="8.83203125" style="504" customWidth="1"/>
    <col min="11021" max="11021" width="13.33203125" style="504" customWidth="1"/>
    <col min="11022" max="11022" width="7.83203125" style="504" customWidth="1"/>
    <col min="11023" max="11023" width="1.33203125" style="504" customWidth="1"/>
    <col min="11024" max="11024" width="10.5" style="504" customWidth="1"/>
    <col min="11025" max="11264" width="9.33203125" style="504"/>
    <col min="11265" max="11265" width="10.83203125" style="504" customWidth="1"/>
    <col min="11266" max="11266" width="0.83203125" style="504" customWidth="1"/>
    <col min="11267" max="11267" width="7" style="504" customWidth="1"/>
    <col min="11268" max="11268" width="8.1640625" style="504" customWidth="1"/>
    <col min="11269" max="11269" width="13.33203125" style="504" customWidth="1"/>
    <col min="11270" max="11270" width="6.1640625" style="504" customWidth="1"/>
    <col min="11271" max="11271" width="1.1640625" style="504" customWidth="1"/>
    <col min="11272" max="11272" width="8.83203125" style="504" customWidth="1"/>
    <col min="11273" max="11273" width="13.33203125" style="504" customWidth="1"/>
    <col min="11274" max="11274" width="6.1640625" style="504" customWidth="1"/>
    <col min="11275" max="11275" width="1.1640625" style="504" customWidth="1"/>
    <col min="11276" max="11276" width="8.83203125" style="504" customWidth="1"/>
    <col min="11277" max="11277" width="13.33203125" style="504" customWidth="1"/>
    <col min="11278" max="11278" width="7.83203125" style="504" customWidth="1"/>
    <col min="11279" max="11279" width="1.33203125" style="504" customWidth="1"/>
    <col min="11280" max="11280" width="10.5" style="504" customWidth="1"/>
    <col min="11281" max="11520" width="9.33203125" style="504"/>
    <col min="11521" max="11521" width="10.83203125" style="504" customWidth="1"/>
    <col min="11522" max="11522" width="0.83203125" style="504" customWidth="1"/>
    <col min="11523" max="11523" width="7" style="504" customWidth="1"/>
    <col min="11524" max="11524" width="8.1640625" style="504" customWidth="1"/>
    <col min="11525" max="11525" width="13.33203125" style="504" customWidth="1"/>
    <col min="11526" max="11526" width="6.1640625" style="504" customWidth="1"/>
    <col min="11527" max="11527" width="1.1640625" style="504" customWidth="1"/>
    <col min="11528" max="11528" width="8.83203125" style="504" customWidth="1"/>
    <col min="11529" max="11529" width="13.33203125" style="504" customWidth="1"/>
    <col min="11530" max="11530" width="6.1640625" style="504" customWidth="1"/>
    <col min="11531" max="11531" width="1.1640625" style="504" customWidth="1"/>
    <col min="11532" max="11532" width="8.83203125" style="504" customWidth="1"/>
    <col min="11533" max="11533" width="13.33203125" style="504" customWidth="1"/>
    <col min="11534" max="11534" width="7.83203125" style="504" customWidth="1"/>
    <col min="11535" max="11535" width="1.33203125" style="504" customWidth="1"/>
    <col min="11536" max="11536" width="10.5" style="504" customWidth="1"/>
    <col min="11537" max="11776" width="9.33203125" style="504"/>
    <col min="11777" max="11777" width="10.83203125" style="504" customWidth="1"/>
    <col min="11778" max="11778" width="0.83203125" style="504" customWidth="1"/>
    <col min="11779" max="11779" width="7" style="504" customWidth="1"/>
    <col min="11780" max="11780" width="8.1640625" style="504" customWidth="1"/>
    <col min="11781" max="11781" width="13.33203125" style="504" customWidth="1"/>
    <col min="11782" max="11782" width="6.1640625" style="504" customWidth="1"/>
    <col min="11783" max="11783" width="1.1640625" style="504" customWidth="1"/>
    <col min="11784" max="11784" width="8.83203125" style="504" customWidth="1"/>
    <col min="11785" max="11785" width="13.33203125" style="504" customWidth="1"/>
    <col min="11786" max="11786" width="6.1640625" style="504" customWidth="1"/>
    <col min="11787" max="11787" width="1.1640625" style="504" customWidth="1"/>
    <col min="11788" max="11788" width="8.83203125" style="504" customWidth="1"/>
    <col min="11789" max="11789" width="13.33203125" style="504" customWidth="1"/>
    <col min="11790" max="11790" width="7.83203125" style="504" customWidth="1"/>
    <col min="11791" max="11791" width="1.33203125" style="504" customWidth="1"/>
    <col min="11792" max="11792" width="10.5" style="504" customWidth="1"/>
    <col min="11793" max="12032" width="9.33203125" style="504"/>
    <col min="12033" max="12033" width="10.83203125" style="504" customWidth="1"/>
    <col min="12034" max="12034" width="0.83203125" style="504" customWidth="1"/>
    <col min="12035" max="12035" width="7" style="504" customWidth="1"/>
    <col min="12036" max="12036" width="8.1640625" style="504" customWidth="1"/>
    <col min="12037" max="12037" width="13.33203125" style="504" customWidth="1"/>
    <col min="12038" max="12038" width="6.1640625" style="504" customWidth="1"/>
    <col min="12039" max="12039" width="1.1640625" style="504" customWidth="1"/>
    <col min="12040" max="12040" width="8.83203125" style="504" customWidth="1"/>
    <col min="12041" max="12041" width="13.33203125" style="504" customWidth="1"/>
    <col min="12042" max="12042" width="6.1640625" style="504" customWidth="1"/>
    <col min="12043" max="12043" width="1.1640625" style="504" customWidth="1"/>
    <col min="12044" max="12044" width="8.83203125" style="504" customWidth="1"/>
    <col min="12045" max="12045" width="13.33203125" style="504" customWidth="1"/>
    <col min="12046" max="12046" width="7.83203125" style="504" customWidth="1"/>
    <col min="12047" max="12047" width="1.33203125" style="504" customWidth="1"/>
    <col min="12048" max="12048" width="10.5" style="504" customWidth="1"/>
    <col min="12049" max="12288" width="9.33203125" style="504"/>
    <col min="12289" max="12289" width="10.83203125" style="504" customWidth="1"/>
    <col min="12290" max="12290" width="0.83203125" style="504" customWidth="1"/>
    <col min="12291" max="12291" width="7" style="504" customWidth="1"/>
    <col min="12292" max="12292" width="8.1640625" style="504" customWidth="1"/>
    <col min="12293" max="12293" width="13.33203125" style="504" customWidth="1"/>
    <col min="12294" max="12294" width="6.1640625" style="504" customWidth="1"/>
    <col min="12295" max="12295" width="1.1640625" style="504" customWidth="1"/>
    <col min="12296" max="12296" width="8.83203125" style="504" customWidth="1"/>
    <col min="12297" max="12297" width="13.33203125" style="504" customWidth="1"/>
    <col min="12298" max="12298" width="6.1640625" style="504" customWidth="1"/>
    <col min="12299" max="12299" width="1.1640625" style="504" customWidth="1"/>
    <col min="12300" max="12300" width="8.83203125" style="504" customWidth="1"/>
    <col min="12301" max="12301" width="13.33203125" style="504" customWidth="1"/>
    <col min="12302" max="12302" width="7.83203125" style="504" customWidth="1"/>
    <col min="12303" max="12303" width="1.33203125" style="504" customWidth="1"/>
    <col min="12304" max="12304" width="10.5" style="504" customWidth="1"/>
    <col min="12305" max="12544" width="9.33203125" style="504"/>
    <col min="12545" max="12545" width="10.83203125" style="504" customWidth="1"/>
    <col min="12546" max="12546" width="0.83203125" style="504" customWidth="1"/>
    <col min="12547" max="12547" width="7" style="504" customWidth="1"/>
    <col min="12548" max="12548" width="8.1640625" style="504" customWidth="1"/>
    <col min="12549" max="12549" width="13.33203125" style="504" customWidth="1"/>
    <col min="12550" max="12550" width="6.1640625" style="504" customWidth="1"/>
    <col min="12551" max="12551" width="1.1640625" style="504" customWidth="1"/>
    <col min="12552" max="12552" width="8.83203125" style="504" customWidth="1"/>
    <col min="12553" max="12553" width="13.33203125" style="504" customWidth="1"/>
    <col min="12554" max="12554" width="6.1640625" style="504" customWidth="1"/>
    <col min="12555" max="12555" width="1.1640625" style="504" customWidth="1"/>
    <col min="12556" max="12556" width="8.83203125" style="504" customWidth="1"/>
    <col min="12557" max="12557" width="13.33203125" style="504" customWidth="1"/>
    <col min="12558" max="12558" width="7.83203125" style="504" customWidth="1"/>
    <col min="12559" max="12559" width="1.33203125" style="504" customWidth="1"/>
    <col min="12560" max="12560" width="10.5" style="504" customWidth="1"/>
    <col min="12561" max="12800" width="9.33203125" style="504"/>
    <col min="12801" max="12801" width="10.83203125" style="504" customWidth="1"/>
    <col min="12802" max="12802" width="0.83203125" style="504" customWidth="1"/>
    <col min="12803" max="12803" width="7" style="504" customWidth="1"/>
    <col min="12804" max="12804" width="8.1640625" style="504" customWidth="1"/>
    <col min="12805" max="12805" width="13.33203125" style="504" customWidth="1"/>
    <col min="12806" max="12806" width="6.1640625" style="504" customWidth="1"/>
    <col min="12807" max="12807" width="1.1640625" style="504" customWidth="1"/>
    <col min="12808" max="12808" width="8.83203125" style="504" customWidth="1"/>
    <col min="12809" max="12809" width="13.33203125" style="504" customWidth="1"/>
    <col min="12810" max="12810" width="6.1640625" style="504" customWidth="1"/>
    <col min="12811" max="12811" width="1.1640625" style="504" customWidth="1"/>
    <col min="12812" max="12812" width="8.83203125" style="504" customWidth="1"/>
    <col min="12813" max="12813" width="13.33203125" style="504" customWidth="1"/>
    <col min="12814" max="12814" width="7.83203125" style="504" customWidth="1"/>
    <col min="12815" max="12815" width="1.33203125" style="504" customWidth="1"/>
    <col min="12816" max="12816" width="10.5" style="504" customWidth="1"/>
    <col min="12817" max="13056" width="9.33203125" style="504"/>
    <col min="13057" max="13057" width="10.83203125" style="504" customWidth="1"/>
    <col min="13058" max="13058" width="0.83203125" style="504" customWidth="1"/>
    <col min="13059" max="13059" width="7" style="504" customWidth="1"/>
    <col min="13060" max="13060" width="8.1640625" style="504" customWidth="1"/>
    <col min="13061" max="13061" width="13.33203125" style="504" customWidth="1"/>
    <col min="13062" max="13062" width="6.1640625" style="504" customWidth="1"/>
    <col min="13063" max="13063" width="1.1640625" style="504" customWidth="1"/>
    <col min="13064" max="13064" width="8.83203125" style="504" customWidth="1"/>
    <col min="13065" max="13065" width="13.33203125" style="504" customWidth="1"/>
    <col min="13066" max="13066" width="6.1640625" style="504" customWidth="1"/>
    <col min="13067" max="13067" width="1.1640625" style="504" customWidth="1"/>
    <col min="13068" max="13068" width="8.83203125" style="504" customWidth="1"/>
    <col min="13069" max="13069" width="13.33203125" style="504" customWidth="1"/>
    <col min="13070" max="13070" width="7.83203125" style="504" customWidth="1"/>
    <col min="13071" max="13071" width="1.33203125" style="504" customWidth="1"/>
    <col min="13072" max="13072" width="10.5" style="504" customWidth="1"/>
    <col min="13073" max="13312" width="9.33203125" style="504"/>
    <col min="13313" max="13313" width="10.83203125" style="504" customWidth="1"/>
    <col min="13314" max="13314" width="0.83203125" style="504" customWidth="1"/>
    <col min="13315" max="13315" width="7" style="504" customWidth="1"/>
    <col min="13316" max="13316" width="8.1640625" style="504" customWidth="1"/>
    <col min="13317" max="13317" width="13.33203125" style="504" customWidth="1"/>
    <col min="13318" max="13318" width="6.1640625" style="504" customWidth="1"/>
    <col min="13319" max="13319" width="1.1640625" style="504" customWidth="1"/>
    <col min="13320" max="13320" width="8.83203125" style="504" customWidth="1"/>
    <col min="13321" max="13321" width="13.33203125" style="504" customWidth="1"/>
    <col min="13322" max="13322" width="6.1640625" style="504" customWidth="1"/>
    <col min="13323" max="13323" width="1.1640625" style="504" customWidth="1"/>
    <col min="13324" max="13324" width="8.83203125" style="504" customWidth="1"/>
    <col min="13325" max="13325" width="13.33203125" style="504" customWidth="1"/>
    <col min="13326" max="13326" width="7.83203125" style="504" customWidth="1"/>
    <col min="13327" max="13327" width="1.33203125" style="504" customWidth="1"/>
    <col min="13328" max="13328" width="10.5" style="504" customWidth="1"/>
    <col min="13329" max="13568" width="9.33203125" style="504"/>
    <col min="13569" max="13569" width="10.83203125" style="504" customWidth="1"/>
    <col min="13570" max="13570" width="0.83203125" style="504" customWidth="1"/>
    <col min="13571" max="13571" width="7" style="504" customWidth="1"/>
    <col min="13572" max="13572" width="8.1640625" style="504" customWidth="1"/>
    <col min="13573" max="13573" width="13.33203125" style="504" customWidth="1"/>
    <col min="13574" max="13574" width="6.1640625" style="504" customWidth="1"/>
    <col min="13575" max="13575" width="1.1640625" style="504" customWidth="1"/>
    <col min="13576" max="13576" width="8.83203125" style="504" customWidth="1"/>
    <col min="13577" max="13577" width="13.33203125" style="504" customWidth="1"/>
    <col min="13578" max="13578" width="6.1640625" style="504" customWidth="1"/>
    <col min="13579" max="13579" width="1.1640625" style="504" customWidth="1"/>
    <col min="13580" max="13580" width="8.83203125" style="504" customWidth="1"/>
    <col min="13581" max="13581" width="13.33203125" style="504" customWidth="1"/>
    <col min="13582" max="13582" width="7.83203125" style="504" customWidth="1"/>
    <col min="13583" max="13583" width="1.33203125" style="504" customWidth="1"/>
    <col min="13584" max="13584" width="10.5" style="504" customWidth="1"/>
    <col min="13585" max="13824" width="9.33203125" style="504"/>
    <col min="13825" max="13825" width="10.83203125" style="504" customWidth="1"/>
    <col min="13826" max="13826" width="0.83203125" style="504" customWidth="1"/>
    <col min="13827" max="13827" width="7" style="504" customWidth="1"/>
    <col min="13828" max="13828" width="8.1640625" style="504" customWidth="1"/>
    <col min="13829" max="13829" width="13.33203125" style="504" customWidth="1"/>
    <col min="13830" max="13830" width="6.1640625" style="504" customWidth="1"/>
    <col min="13831" max="13831" width="1.1640625" style="504" customWidth="1"/>
    <col min="13832" max="13832" width="8.83203125" style="504" customWidth="1"/>
    <col min="13833" max="13833" width="13.33203125" style="504" customWidth="1"/>
    <col min="13834" max="13834" width="6.1640625" style="504" customWidth="1"/>
    <col min="13835" max="13835" width="1.1640625" style="504" customWidth="1"/>
    <col min="13836" max="13836" width="8.83203125" style="504" customWidth="1"/>
    <col min="13837" max="13837" width="13.33203125" style="504" customWidth="1"/>
    <col min="13838" max="13838" width="7.83203125" style="504" customWidth="1"/>
    <col min="13839" max="13839" width="1.33203125" style="504" customWidth="1"/>
    <col min="13840" max="13840" width="10.5" style="504" customWidth="1"/>
    <col min="13841" max="14080" width="9.33203125" style="504"/>
    <col min="14081" max="14081" width="10.83203125" style="504" customWidth="1"/>
    <col min="14082" max="14082" width="0.83203125" style="504" customWidth="1"/>
    <col min="14083" max="14083" width="7" style="504" customWidth="1"/>
    <col min="14084" max="14084" width="8.1640625" style="504" customWidth="1"/>
    <col min="14085" max="14085" width="13.33203125" style="504" customWidth="1"/>
    <col min="14086" max="14086" width="6.1640625" style="504" customWidth="1"/>
    <col min="14087" max="14087" width="1.1640625" style="504" customWidth="1"/>
    <col min="14088" max="14088" width="8.83203125" style="504" customWidth="1"/>
    <col min="14089" max="14089" width="13.33203125" style="504" customWidth="1"/>
    <col min="14090" max="14090" width="6.1640625" style="504" customWidth="1"/>
    <col min="14091" max="14091" width="1.1640625" style="504" customWidth="1"/>
    <col min="14092" max="14092" width="8.83203125" style="504" customWidth="1"/>
    <col min="14093" max="14093" width="13.33203125" style="504" customWidth="1"/>
    <col min="14094" max="14094" width="7.83203125" style="504" customWidth="1"/>
    <col min="14095" max="14095" width="1.33203125" style="504" customWidth="1"/>
    <col min="14096" max="14096" width="10.5" style="504" customWidth="1"/>
    <col min="14097" max="14336" width="9.33203125" style="504"/>
    <col min="14337" max="14337" width="10.83203125" style="504" customWidth="1"/>
    <col min="14338" max="14338" width="0.83203125" style="504" customWidth="1"/>
    <col min="14339" max="14339" width="7" style="504" customWidth="1"/>
    <col min="14340" max="14340" width="8.1640625" style="504" customWidth="1"/>
    <col min="14341" max="14341" width="13.33203125" style="504" customWidth="1"/>
    <col min="14342" max="14342" width="6.1640625" style="504" customWidth="1"/>
    <col min="14343" max="14343" width="1.1640625" style="504" customWidth="1"/>
    <col min="14344" max="14344" width="8.83203125" style="504" customWidth="1"/>
    <col min="14345" max="14345" width="13.33203125" style="504" customWidth="1"/>
    <col min="14346" max="14346" width="6.1640625" style="504" customWidth="1"/>
    <col min="14347" max="14347" width="1.1640625" style="504" customWidth="1"/>
    <col min="14348" max="14348" width="8.83203125" style="504" customWidth="1"/>
    <col min="14349" max="14349" width="13.33203125" style="504" customWidth="1"/>
    <col min="14350" max="14350" width="7.83203125" style="504" customWidth="1"/>
    <col min="14351" max="14351" width="1.33203125" style="504" customWidth="1"/>
    <col min="14352" max="14352" width="10.5" style="504" customWidth="1"/>
    <col min="14353" max="14592" width="9.33203125" style="504"/>
    <col min="14593" max="14593" width="10.83203125" style="504" customWidth="1"/>
    <col min="14594" max="14594" width="0.83203125" style="504" customWidth="1"/>
    <col min="14595" max="14595" width="7" style="504" customWidth="1"/>
    <col min="14596" max="14596" width="8.1640625" style="504" customWidth="1"/>
    <col min="14597" max="14597" width="13.33203125" style="504" customWidth="1"/>
    <col min="14598" max="14598" width="6.1640625" style="504" customWidth="1"/>
    <col min="14599" max="14599" width="1.1640625" style="504" customWidth="1"/>
    <col min="14600" max="14600" width="8.83203125" style="504" customWidth="1"/>
    <col min="14601" max="14601" width="13.33203125" style="504" customWidth="1"/>
    <col min="14602" max="14602" width="6.1640625" style="504" customWidth="1"/>
    <col min="14603" max="14603" width="1.1640625" style="504" customWidth="1"/>
    <col min="14604" max="14604" width="8.83203125" style="504" customWidth="1"/>
    <col min="14605" max="14605" width="13.33203125" style="504" customWidth="1"/>
    <col min="14606" max="14606" width="7.83203125" style="504" customWidth="1"/>
    <col min="14607" max="14607" width="1.33203125" style="504" customWidth="1"/>
    <col min="14608" max="14608" width="10.5" style="504" customWidth="1"/>
    <col min="14609" max="14848" width="9.33203125" style="504"/>
    <col min="14849" max="14849" width="10.83203125" style="504" customWidth="1"/>
    <col min="14850" max="14850" width="0.83203125" style="504" customWidth="1"/>
    <col min="14851" max="14851" width="7" style="504" customWidth="1"/>
    <col min="14852" max="14852" width="8.1640625" style="504" customWidth="1"/>
    <col min="14853" max="14853" width="13.33203125" style="504" customWidth="1"/>
    <col min="14854" max="14854" width="6.1640625" style="504" customWidth="1"/>
    <col min="14855" max="14855" width="1.1640625" style="504" customWidth="1"/>
    <col min="14856" max="14856" width="8.83203125" style="504" customWidth="1"/>
    <col min="14857" max="14857" width="13.33203125" style="504" customWidth="1"/>
    <col min="14858" max="14858" width="6.1640625" style="504" customWidth="1"/>
    <col min="14859" max="14859" width="1.1640625" style="504" customWidth="1"/>
    <col min="14860" max="14860" width="8.83203125" style="504" customWidth="1"/>
    <col min="14861" max="14861" width="13.33203125" style="504" customWidth="1"/>
    <col min="14862" max="14862" width="7.83203125" style="504" customWidth="1"/>
    <col min="14863" max="14863" width="1.33203125" style="504" customWidth="1"/>
    <col min="14864" max="14864" width="10.5" style="504" customWidth="1"/>
    <col min="14865" max="15104" width="9.33203125" style="504"/>
    <col min="15105" max="15105" width="10.83203125" style="504" customWidth="1"/>
    <col min="15106" max="15106" width="0.83203125" style="504" customWidth="1"/>
    <col min="15107" max="15107" width="7" style="504" customWidth="1"/>
    <col min="15108" max="15108" width="8.1640625" style="504" customWidth="1"/>
    <col min="15109" max="15109" width="13.33203125" style="504" customWidth="1"/>
    <col min="15110" max="15110" width="6.1640625" style="504" customWidth="1"/>
    <col min="15111" max="15111" width="1.1640625" style="504" customWidth="1"/>
    <col min="15112" max="15112" width="8.83203125" style="504" customWidth="1"/>
    <col min="15113" max="15113" width="13.33203125" style="504" customWidth="1"/>
    <col min="15114" max="15114" width="6.1640625" style="504" customWidth="1"/>
    <col min="15115" max="15115" width="1.1640625" style="504" customWidth="1"/>
    <col min="15116" max="15116" width="8.83203125" style="504" customWidth="1"/>
    <col min="15117" max="15117" width="13.33203125" style="504" customWidth="1"/>
    <col min="15118" max="15118" width="7.83203125" style="504" customWidth="1"/>
    <col min="15119" max="15119" width="1.33203125" style="504" customWidth="1"/>
    <col min="15120" max="15120" width="10.5" style="504" customWidth="1"/>
    <col min="15121" max="15360" width="9.33203125" style="504"/>
    <col min="15361" max="15361" width="10.83203125" style="504" customWidth="1"/>
    <col min="15362" max="15362" width="0.83203125" style="504" customWidth="1"/>
    <col min="15363" max="15363" width="7" style="504" customWidth="1"/>
    <col min="15364" max="15364" width="8.1640625" style="504" customWidth="1"/>
    <col min="15365" max="15365" width="13.33203125" style="504" customWidth="1"/>
    <col min="15366" max="15366" width="6.1640625" style="504" customWidth="1"/>
    <col min="15367" max="15367" width="1.1640625" style="504" customWidth="1"/>
    <col min="15368" max="15368" width="8.83203125" style="504" customWidth="1"/>
    <col min="15369" max="15369" width="13.33203125" style="504" customWidth="1"/>
    <col min="15370" max="15370" width="6.1640625" style="504" customWidth="1"/>
    <col min="15371" max="15371" width="1.1640625" style="504" customWidth="1"/>
    <col min="15372" max="15372" width="8.83203125" style="504" customWidth="1"/>
    <col min="15373" max="15373" width="13.33203125" style="504" customWidth="1"/>
    <col min="15374" max="15374" width="7.83203125" style="504" customWidth="1"/>
    <col min="15375" max="15375" width="1.33203125" style="504" customWidth="1"/>
    <col min="15376" max="15376" width="10.5" style="504" customWidth="1"/>
    <col min="15377" max="15616" width="9.33203125" style="504"/>
    <col min="15617" max="15617" width="10.83203125" style="504" customWidth="1"/>
    <col min="15618" max="15618" width="0.83203125" style="504" customWidth="1"/>
    <col min="15619" max="15619" width="7" style="504" customWidth="1"/>
    <col min="15620" max="15620" width="8.1640625" style="504" customWidth="1"/>
    <col min="15621" max="15621" width="13.33203125" style="504" customWidth="1"/>
    <col min="15622" max="15622" width="6.1640625" style="504" customWidth="1"/>
    <col min="15623" max="15623" width="1.1640625" style="504" customWidth="1"/>
    <col min="15624" max="15624" width="8.83203125" style="504" customWidth="1"/>
    <col min="15625" max="15625" width="13.33203125" style="504" customWidth="1"/>
    <col min="15626" max="15626" width="6.1640625" style="504" customWidth="1"/>
    <col min="15627" max="15627" width="1.1640625" style="504" customWidth="1"/>
    <col min="15628" max="15628" width="8.83203125" style="504" customWidth="1"/>
    <col min="15629" max="15629" width="13.33203125" style="504" customWidth="1"/>
    <col min="15630" max="15630" width="7.83203125" style="504" customWidth="1"/>
    <col min="15631" max="15631" width="1.33203125" style="504" customWidth="1"/>
    <col min="15632" max="15632" width="10.5" style="504" customWidth="1"/>
    <col min="15633" max="15872" width="9.33203125" style="504"/>
    <col min="15873" max="15873" width="10.83203125" style="504" customWidth="1"/>
    <col min="15874" max="15874" width="0.83203125" style="504" customWidth="1"/>
    <col min="15875" max="15875" width="7" style="504" customWidth="1"/>
    <col min="15876" max="15876" width="8.1640625" style="504" customWidth="1"/>
    <col min="15877" max="15877" width="13.33203125" style="504" customWidth="1"/>
    <col min="15878" max="15878" width="6.1640625" style="504" customWidth="1"/>
    <col min="15879" max="15879" width="1.1640625" style="504" customWidth="1"/>
    <col min="15880" max="15880" width="8.83203125" style="504" customWidth="1"/>
    <col min="15881" max="15881" width="13.33203125" style="504" customWidth="1"/>
    <col min="15882" max="15882" width="6.1640625" style="504" customWidth="1"/>
    <col min="15883" max="15883" width="1.1640625" style="504" customWidth="1"/>
    <col min="15884" max="15884" width="8.83203125" style="504" customWidth="1"/>
    <col min="15885" max="15885" width="13.33203125" style="504" customWidth="1"/>
    <col min="15886" max="15886" width="7.83203125" style="504" customWidth="1"/>
    <col min="15887" max="15887" width="1.33203125" style="504" customWidth="1"/>
    <col min="15888" max="15888" width="10.5" style="504" customWidth="1"/>
    <col min="15889" max="16128" width="9.33203125" style="504"/>
    <col min="16129" max="16129" width="10.83203125" style="504" customWidth="1"/>
    <col min="16130" max="16130" width="0.83203125" style="504" customWidth="1"/>
    <col min="16131" max="16131" width="7" style="504" customWidth="1"/>
    <col min="16132" max="16132" width="8.1640625" style="504" customWidth="1"/>
    <col min="16133" max="16133" width="13.33203125" style="504" customWidth="1"/>
    <col min="16134" max="16134" width="6.1640625" style="504" customWidth="1"/>
    <col min="16135" max="16135" width="1.1640625" style="504" customWidth="1"/>
    <col min="16136" max="16136" width="8.83203125" style="504" customWidth="1"/>
    <col min="16137" max="16137" width="13.33203125" style="504" customWidth="1"/>
    <col min="16138" max="16138" width="6.1640625" style="504" customWidth="1"/>
    <col min="16139" max="16139" width="1.1640625" style="504" customWidth="1"/>
    <col min="16140" max="16140" width="8.83203125" style="504" customWidth="1"/>
    <col min="16141" max="16141" width="13.33203125" style="504" customWidth="1"/>
    <col min="16142" max="16142" width="7.83203125" style="504" customWidth="1"/>
    <col min="16143" max="16143" width="1.33203125" style="504" customWidth="1"/>
    <col min="16144" max="16144" width="10.5" style="504" customWidth="1"/>
    <col min="16145" max="16384" width="9.33203125" style="504"/>
  </cols>
  <sheetData>
    <row r="1" spans="1:16" ht="18" customHeight="1">
      <c r="A1" s="681" t="s">
        <v>1202</v>
      </c>
      <c r="B1" s="681"/>
    </row>
    <row r="2" spans="1:16" ht="6" customHeight="1">
      <c r="A2" s="715"/>
      <c r="B2" s="715"/>
    </row>
    <row r="3" spans="1:16" ht="11.1" customHeight="1">
      <c r="B3" s="715"/>
      <c r="C3" s="716" t="s">
        <v>1203</v>
      </c>
    </row>
    <row r="4" spans="1:16" s="682" customFormat="1" ht="11.1" customHeight="1">
      <c r="C4" s="716" t="s">
        <v>1204</v>
      </c>
    </row>
    <row r="5" spans="1:16" ht="3.75" customHeight="1" thickBot="1">
      <c r="A5" s="687"/>
      <c r="B5" s="687"/>
    </row>
    <row r="6" spans="1:16" s="718" customFormat="1" ht="17.25" customHeight="1">
      <c r="A6" s="717" t="s">
        <v>1205</v>
      </c>
      <c r="B6" s="688"/>
      <c r="C6" s="1056" t="s">
        <v>1206</v>
      </c>
      <c r="D6" s="1049" t="s">
        <v>1207</v>
      </c>
      <c r="E6" s="1058"/>
      <c r="F6" s="1049" t="s">
        <v>1208</v>
      </c>
      <c r="G6" s="1050"/>
      <c r="H6" s="1050"/>
      <c r="I6" s="1058"/>
      <c r="J6" s="1049" t="s">
        <v>1209</v>
      </c>
      <c r="K6" s="1050"/>
      <c r="L6" s="1050"/>
      <c r="M6" s="1058"/>
      <c r="N6" s="1049" t="s">
        <v>1210</v>
      </c>
      <c r="O6" s="1050"/>
      <c r="P6" s="1050"/>
    </row>
    <row r="7" spans="1:16" s="718" customFormat="1" ht="17.25" customHeight="1">
      <c r="A7" s="719" t="s">
        <v>1211</v>
      </c>
      <c r="B7" s="689"/>
      <c r="C7" s="1057"/>
      <c r="D7" s="720" t="s">
        <v>1212</v>
      </c>
      <c r="E7" s="721" t="s">
        <v>1213</v>
      </c>
      <c r="F7" s="1051" t="s">
        <v>1214</v>
      </c>
      <c r="G7" s="1052"/>
      <c r="H7" s="722" t="s">
        <v>974</v>
      </c>
      <c r="I7" s="720" t="s">
        <v>1213</v>
      </c>
      <c r="J7" s="1051" t="s">
        <v>1215</v>
      </c>
      <c r="K7" s="1052"/>
      <c r="L7" s="721" t="s">
        <v>974</v>
      </c>
      <c r="M7" s="722" t="s">
        <v>1213</v>
      </c>
      <c r="N7" s="723" t="s">
        <v>1216</v>
      </c>
      <c r="O7" s="1051" t="s">
        <v>1217</v>
      </c>
      <c r="P7" s="1059"/>
    </row>
    <row r="8" spans="1:16" s="718" customFormat="1" ht="3" customHeight="1">
      <c r="A8" s="690"/>
      <c r="B8" s="691"/>
      <c r="C8" s="690"/>
      <c r="D8" s="515"/>
      <c r="E8" s="515"/>
      <c r="F8" s="515"/>
      <c r="G8" s="515"/>
      <c r="H8" s="515"/>
      <c r="I8" s="692"/>
      <c r="J8" s="515"/>
      <c r="K8" s="515"/>
      <c r="L8" s="515"/>
      <c r="M8" s="515"/>
      <c r="N8" s="724"/>
      <c r="O8" s="692"/>
      <c r="P8" s="725"/>
    </row>
    <row r="9" spans="1:16" s="718" customFormat="1" ht="12" customHeight="1">
      <c r="A9" s="726" t="s">
        <v>1218</v>
      </c>
      <c r="B9" s="727"/>
      <c r="C9" s="728"/>
      <c r="D9" s="729" t="s">
        <v>1219</v>
      </c>
      <c r="E9" s="729" t="s">
        <v>1220</v>
      </c>
      <c r="F9" s="728" t="s">
        <v>1221</v>
      </c>
      <c r="G9" s="729"/>
      <c r="H9" s="729"/>
      <c r="I9" s="730" t="s">
        <v>1222</v>
      </c>
      <c r="J9" s="728" t="s">
        <v>1221</v>
      </c>
      <c r="K9" s="729"/>
      <c r="L9" s="729"/>
      <c r="M9" s="729" t="s">
        <v>1222</v>
      </c>
      <c r="N9" s="729" t="s">
        <v>1223</v>
      </c>
      <c r="O9" s="1054" t="s">
        <v>1224</v>
      </c>
      <c r="P9" s="1055"/>
    </row>
    <row r="10" spans="1:16" s="716" customFormat="1" ht="12" customHeight="1">
      <c r="A10" s="731" t="s">
        <v>1225</v>
      </c>
      <c r="B10" s="732"/>
      <c r="C10" s="733"/>
      <c r="D10" s="734"/>
      <c r="E10" s="731"/>
      <c r="F10" s="735"/>
      <c r="G10" s="734"/>
      <c r="H10" s="731"/>
      <c r="I10" s="731"/>
      <c r="J10" s="735"/>
      <c r="K10" s="734"/>
      <c r="L10" s="731"/>
      <c r="M10" s="731"/>
      <c r="N10" s="736"/>
      <c r="O10" s="736"/>
      <c r="P10" s="737"/>
    </row>
    <row r="11" spans="1:16" s="716" customFormat="1" ht="12" customHeight="1">
      <c r="A11" s="731" t="s">
        <v>1226</v>
      </c>
      <c r="B11" s="732"/>
      <c r="C11" s="733" t="s">
        <v>1227</v>
      </c>
      <c r="D11" s="734">
        <v>983.7</v>
      </c>
      <c r="E11" s="731" t="s">
        <v>1228</v>
      </c>
      <c r="F11" s="735">
        <v>10.9</v>
      </c>
      <c r="G11" s="734"/>
      <c r="H11" s="731" t="s">
        <v>1030</v>
      </c>
      <c r="I11" s="731" t="s">
        <v>1229</v>
      </c>
      <c r="J11" s="735">
        <v>19.7</v>
      </c>
      <c r="K11" s="734"/>
      <c r="L11" s="731" t="s">
        <v>1030</v>
      </c>
      <c r="M11" s="731" t="s">
        <v>1230</v>
      </c>
      <c r="N11" s="736">
        <v>205</v>
      </c>
      <c r="O11" s="736"/>
      <c r="P11" s="737" t="s">
        <v>1231</v>
      </c>
    </row>
    <row r="12" spans="1:16" s="716" customFormat="1" ht="12" customHeight="1">
      <c r="A12" s="731" t="s">
        <v>1232</v>
      </c>
      <c r="B12" s="732"/>
      <c r="C12" s="733"/>
      <c r="D12" s="734"/>
      <c r="E12" s="731"/>
      <c r="F12" s="735"/>
      <c r="G12" s="734"/>
      <c r="H12" s="731"/>
      <c r="I12" s="731"/>
      <c r="J12" s="735"/>
      <c r="K12" s="734"/>
      <c r="L12" s="731"/>
      <c r="M12" s="731"/>
      <c r="N12" s="736"/>
      <c r="O12" s="736"/>
      <c r="P12" s="737"/>
    </row>
    <row r="13" spans="1:16" s="716" customFormat="1" ht="6.75" customHeight="1">
      <c r="A13" s="731"/>
      <c r="B13" s="732"/>
      <c r="C13" s="733"/>
      <c r="D13" s="734"/>
      <c r="E13" s="731"/>
      <c r="F13" s="735"/>
      <c r="G13" s="734"/>
      <c r="H13" s="731"/>
      <c r="I13" s="731"/>
      <c r="J13" s="735"/>
      <c r="K13" s="734"/>
      <c r="L13" s="731"/>
      <c r="M13" s="731"/>
      <c r="N13" s="736"/>
      <c r="O13" s="736"/>
      <c r="P13" s="737"/>
    </row>
    <row r="14" spans="1:16" s="716" customFormat="1" ht="12" customHeight="1">
      <c r="A14" s="731" t="s">
        <v>1233</v>
      </c>
      <c r="B14" s="732"/>
      <c r="C14" s="733"/>
      <c r="D14" s="734"/>
      <c r="E14" s="731"/>
      <c r="F14" s="735"/>
      <c r="G14" s="734"/>
      <c r="H14" s="731"/>
      <c r="I14" s="731"/>
      <c r="J14" s="735"/>
      <c r="K14" s="734"/>
      <c r="L14" s="731"/>
      <c r="M14" s="731"/>
      <c r="N14" s="736"/>
      <c r="O14" s="736"/>
      <c r="P14" s="737"/>
    </row>
    <row r="15" spans="1:16" s="716" customFormat="1" ht="12" customHeight="1">
      <c r="A15" s="731" t="s">
        <v>1226</v>
      </c>
      <c r="B15" s="732"/>
      <c r="C15" s="733" t="s">
        <v>1234</v>
      </c>
      <c r="D15" s="734">
        <v>985.7</v>
      </c>
      <c r="E15" s="731" t="s">
        <v>1235</v>
      </c>
      <c r="F15" s="735">
        <v>9.1999999999999993</v>
      </c>
      <c r="G15" s="734"/>
      <c r="H15" s="731" t="s">
        <v>1236</v>
      </c>
      <c r="I15" s="731" t="s">
        <v>1237</v>
      </c>
      <c r="J15" s="735">
        <v>17.600000000000001</v>
      </c>
      <c r="K15" s="734"/>
      <c r="L15" s="731" t="s">
        <v>1236</v>
      </c>
      <c r="M15" s="731" t="s">
        <v>1238</v>
      </c>
      <c r="N15" s="736">
        <v>71</v>
      </c>
      <c r="O15" s="736"/>
      <c r="P15" s="737" t="s">
        <v>1239</v>
      </c>
    </row>
    <row r="16" spans="1:16" s="716" customFormat="1" ht="12" customHeight="1">
      <c r="A16" s="731" t="s">
        <v>1240</v>
      </c>
      <c r="B16" s="732"/>
      <c r="C16" s="733"/>
      <c r="D16" s="734"/>
      <c r="E16" s="731"/>
      <c r="F16" s="735"/>
      <c r="G16" s="734"/>
      <c r="H16" s="731"/>
      <c r="I16" s="731"/>
      <c r="J16" s="735"/>
      <c r="K16" s="734"/>
      <c r="L16" s="731"/>
      <c r="M16" s="731"/>
      <c r="N16" s="736"/>
      <c r="O16" s="736"/>
      <c r="P16" s="737"/>
    </row>
    <row r="17" spans="1:16" s="716" customFormat="1" ht="6.75" customHeight="1">
      <c r="A17" s="731"/>
      <c r="B17" s="732"/>
      <c r="C17" s="733"/>
      <c r="D17" s="734"/>
      <c r="E17" s="731"/>
      <c r="F17" s="735"/>
      <c r="G17" s="734"/>
      <c r="H17" s="731"/>
      <c r="I17" s="731"/>
      <c r="J17" s="735"/>
      <c r="K17" s="734"/>
      <c r="L17" s="731"/>
      <c r="M17" s="731"/>
      <c r="N17" s="736"/>
      <c r="O17" s="736"/>
      <c r="P17" s="737"/>
    </row>
    <row r="18" spans="1:16" s="716" customFormat="1" ht="12" customHeight="1">
      <c r="A18" s="731" t="s">
        <v>1241</v>
      </c>
      <c r="B18" s="732"/>
      <c r="C18" s="733"/>
      <c r="D18" s="734"/>
      <c r="E18" s="731"/>
      <c r="F18" s="735"/>
      <c r="G18" s="734"/>
      <c r="H18" s="731"/>
      <c r="I18" s="731"/>
      <c r="J18" s="735"/>
      <c r="K18" s="734"/>
      <c r="L18" s="731"/>
      <c r="M18" s="731"/>
      <c r="N18" s="736"/>
      <c r="O18" s="736"/>
      <c r="P18" s="737"/>
    </row>
    <row r="19" spans="1:16" s="716" customFormat="1" ht="12" customHeight="1">
      <c r="A19" s="731" t="s">
        <v>1226</v>
      </c>
      <c r="B19" s="732"/>
      <c r="C19" s="733" t="s">
        <v>1242</v>
      </c>
      <c r="D19" s="734">
        <v>992.9</v>
      </c>
      <c r="E19" s="731" t="s">
        <v>1243</v>
      </c>
      <c r="F19" s="735">
        <v>9.4</v>
      </c>
      <c r="G19" s="734"/>
      <c r="H19" s="731" t="s">
        <v>998</v>
      </c>
      <c r="I19" s="731" t="s">
        <v>1244</v>
      </c>
      <c r="J19" s="735">
        <v>17.2</v>
      </c>
      <c r="K19" s="734"/>
      <c r="L19" s="731" t="s">
        <v>1052</v>
      </c>
      <c r="M19" s="731" t="s">
        <v>1245</v>
      </c>
      <c r="N19" s="736">
        <v>223.5</v>
      </c>
      <c r="O19" s="736"/>
      <c r="P19" s="737" t="s">
        <v>1246</v>
      </c>
    </row>
    <row r="20" spans="1:16" s="716" customFormat="1" ht="12" customHeight="1">
      <c r="A20" s="731" t="s">
        <v>1247</v>
      </c>
      <c r="B20" s="732"/>
      <c r="C20" s="733"/>
      <c r="D20" s="734"/>
      <c r="E20" s="731"/>
      <c r="F20" s="735"/>
      <c r="G20" s="734"/>
      <c r="H20" s="731"/>
      <c r="I20" s="731"/>
      <c r="J20" s="735"/>
      <c r="K20" s="734"/>
      <c r="L20" s="731"/>
      <c r="M20" s="731"/>
      <c r="N20" s="736"/>
      <c r="O20" s="736"/>
      <c r="P20" s="737"/>
    </row>
    <row r="21" spans="1:16" s="716" customFormat="1" ht="6.75" customHeight="1">
      <c r="A21" s="731"/>
      <c r="B21" s="732"/>
      <c r="C21" s="733"/>
      <c r="D21" s="734"/>
      <c r="E21" s="731"/>
      <c r="F21" s="735"/>
      <c r="G21" s="734"/>
      <c r="H21" s="731"/>
      <c r="I21" s="731"/>
      <c r="J21" s="735"/>
      <c r="K21" s="734"/>
      <c r="L21" s="731"/>
      <c r="M21" s="731"/>
      <c r="N21" s="736"/>
      <c r="O21" s="736"/>
      <c r="P21" s="737"/>
    </row>
    <row r="22" spans="1:16" s="716" customFormat="1" ht="12" customHeight="1">
      <c r="A22" s="731" t="s">
        <v>1248</v>
      </c>
      <c r="B22" s="732"/>
      <c r="C22" s="733"/>
      <c r="D22" s="734"/>
      <c r="E22" s="731"/>
      <c r="F22" s="735"/>
      <c r="G22" s="734"/>
      <c r="H22" s="731"/>
      <c r="I22" s="731"/>
      <c r="J22" s="735"/>
      <c r="K22" s="734"/>
      <c r="L22" s="731"/>
      <c r="M22" s="731"/>
      <c r="N22" s="736"/>
      <c r="O22" s="736"/>
      <c r="P22" s="737"/>
    </row>
    <row r="23" spans="1:16" s="716" customFormat="1" ht="12" customHeight="1">
      <c r="A23" s="731" t="s">
        <v>1226</v>
      </c>
      <c r="B23" s="732"/>
      <c r="C23" s="733" t="s">
        <v>1249</v>
      </c>
      <c r="D23" s="734">
        <v>999.5</v>
      </c>
      <c r="E23" s="731" t="s">
        <v>1250</v>
      </c>
      <c r="F23" s="735">
        <v>5.2</v>
      </c>
      <c r="G23" s="734"/>
      <c r="H23" s="731" t="s">
        <v>1251</v>
      </c>
      <c r="I23" s="731" t="s">
        <v>1252</v>
      </c>
      <c r="J23" s="735">
        <v>9.6999999999999993</v>
      </c>
      <c r="K23" s="734"/>
      <c r="L23" s="731" t="s">
        <v>1251</v>
      </c>
      <c r="M23" s="731" t="s">
        <v>1253</v>
      </c>
      <c r="N23" s="736">
        <v>20</v>
      </c>
      <c r="O23" s="736"/>
      <c r="P23" s="737" t="s">
        <v>1254</v>
      </c>
    </row>
    <row r="24" spans="1:16" s="716" customFormat="1" ht="12" customHeight="1">
      <c r="A24" s="731" t="s">
        <v>1255</v>
      </c>
      <c r="B24" s="732"/>
      <c r="C24" s="733"/>
      <c r="D24" s="734"/>
      <c r="E24" s="731"/>
      <c r="F24" s="735"/>
      <c r="G24" s="734"/>
      <c r="H24" s="731"/>
      <c r="I24" s="731"/>
      <c r="J24" s="735"/>
      <c r="K24" s="734"/>
      <c r="L24" s="731"/>
      <c r="M24" s="731"/>
      <c r="N24" s="736"/>
      <c r="O24" s="736"/>
      <c r="P24" s="737"/>
    </row>
    <row r="25" spans="1:16" s="716" customFormat="1" ht="6.75" customHeight="1">
      <c r="A25" s="731"/>
      <c r="B25" s="732"/>
      <c r="C25" s="733"/>
      <c r="D25" s="734"/>
      <c r="E25" s="731"/>
      <c r="F25" s="735"/>
      <c r="G25" s="734"/>
      <c r="H25" s="731"/>
      <c r="I25" s="731"/>
      <c r="J25" s="735"/>
      <c r="K25" s="734"/>
      <c r="L25" s="731"/>
      <c r="M25" s="731"/>
      <c r="N25" s="736"/>
      <c r="O25" s="736"/>
      <c r="P25" s="737"/>
    </row>
    <row r="26" spans="1:16" s="716" customFormat="1" ht="12" customHeight="1">
      <c r="A26" s="731" t="s">
        <v>1256</v>
      </c>
      <c r="B26" s="732"/>
      <c r="C26" s="733"/>
      <c r="D26" s="734"/>
      <c r="E26" s="731"/>
      <c r="F26" s="735"/>
      <c r="G26" s="734"/>
      <c r="H26" s="731"/>
      <c r="I26" s="731"/>
      <c r="J26" s="735"/>
      <c r="K26" s="734"/>
      <c r="L26" s="731"/>
      <c r="M26" s="731"/>
      <c r="N26" s="736"/>
      <c r="O26" s="736"/>
      <c r="P26" s="737"/>
    </row>
    <row r="27" spans="1:16" s="716" customFormat="1" ht="12" customHeight="1">
      <c r="A27" s="731" t="s">
        <v>1226</v>
      </c>
      <c r="B27" s="732"/>
      <c r="C27" s="733" t="s">
        <v>1257</v>
      </c>
      <c r="D27" s="734">
        <v>995.7</v>
      </c>
      <c r="E27" s="731" t="s">
        <v>1258</v>
      </c>
      <c r="F27" s="735">
        <v>10.199999999999999</v>
      </c>
      <c r="G27" s="734"/>
      <c r="H27" s="731" t="s">
        <v>1008</v>
      </c>
      <c r="I27" s="731" t="s">
        <v>1259</v>
      </c>
      <c r="J27" s="735">
        <v>19.3</v>
      </c>
      <c r="K27" s="734"/>
      <c r="L27" s="731" t="s">
        <v>1008</v>
      </c>
      <c r="M27" s="731" t="s">
        <v>1260</v>
      </c>
      <c r="N27" s="736">
        <v>52</v>
      </c>
      <c r="O27" s="736"/>
      <c r="P27" s="737" t="s">
        <v>1261</v>
      </c>
    </row>
    <row r="28" spans="1:16" s="716" customFormat="1" ht="12" customHeight="1">
      <c r="A28" s="731" t="s">
        <v>1256</v>
      </c>
      <c r="B28" s="732"/>
      <c r="C28" s="733"/>
      <c r="D28" s="734"/>
      <c r="E28" s="731"/>
      <c r="F28" s="735"/>
      <c r="G28" s="734"/>
      <c r="H28" s="731"/>
      <c r="I28" s="731"/>
      <c r="J28" s="735"/>
      <c r="K28" s="734"/>
      <c r="L28" s="731"/>
      <c r="M28" s="731"/>
      <c r="N28" s="736"/>
      <c r="O28" s="736"/>
      <c r="P28" s="737"/>
    </row>
    <row r="29" spans="1:16" s="716" customFormat="1" ht="6.75" customHeight="1">
      <c r="A29" s="731"/>
      <c r="B29" s="732"/>
      <c r="C29" s="733"/>
      <c r="D29" s="734"/>
      <c r="E29" s="731"/>
      <c r="F29" s="735"/>
      <c r="G29" s="734"/>
      <c r="H29" s="731"/>
      <c r="I29" s="731"/>
      <c r="J29" s="735"/>
      <c r="K29" s="734"/>
      <c r="L29" s="731"/>
      <c r="M29" s="731"/>
      <c r="N29" s="736"/>
      <c r="O29" s="736"/>
      <c r="P29" s="737"/>
    </row>
    <row r="30" spans="1:16" s="716" customFormat="1" ht="12" customHeight="1">
      <c r="A30" s="731" t="s">
        <v>1262</v>
      </c>
      <c r="B30" s="732"/>
      <c r="C30" s="733"/>
      <c r="D30" s="734"/>
      <c r="E30" s="731"/>
      <c r="F30" s="735"/>
      <c r="G30" s="734"/>
      <c r="H30" s="731"/>
      <c r="I30" s="731"/>
      <c r="J30" s="735"/>
      <c r="K30" s="734"/>
      <c r="L30" s="731"/>
      <c r="M30" s="731"/>
      <c r="N30" s="736"/>
      <c r="O30" s="736"/>
      <c r="P30" s="737"/>
    </row>
    <row r="31" spans="1:16" s="716" customFormat="1" ht="12" customHeight="1">
      <c r="A31" s="731" t="s">
        <v>1226</v>
      </c>
      <c r="B31" s="732"/>
      <c r="C31" s="733" t="s">
        <v>1263</v>
      </c>
      <c r="D31" s="734">
        <v>1007.5</v>
      </c>
      <c r="E31" s="731" t="s">
        <v>1264</v>
      </c>
      <c r="F31" s="735">
        <v>7.5</v>
      </c>
      <c r="G31" s="734"/>
      <c r="H31" s="731" t="s">
        <v>1010</v>
      </c>
      <c r="I31" s="731" t="s">
        <v>1265</v>
      </c>
      <c r="J31" s="735">
        <v>13.8</v>
      </c>
      <c r="K31" s="734"/>
      <c r="L31" s="731" t="s">
        <v>1251</v>
      </c>
      <c r="M31" s="731" t="s">
        <v>1266</v>
      </c>
      <c r="N31" s="736">
        <v>5</v>
      </c>
      <c r="O31" s="736"/>
      <c r="P31" s="737" t="s">
        <v>1267</v>
      </c>
    </row>
    <row r="32" spans="1:16" s="716" customFormat="1" ht="12" customHeight="1">
      <c r="A32" s="731" t="s">
        <v>1262</v>
      </c>
      <c r="B32" s="732"/>
      <c r="C32" s="733"/>
      <c r="D32" s="734"/>
      <c r="E32" s="731"/>
      <c r="F32" s="735"/>
      <c r="G32" s="734"/>
      <c r="H32" s="731"/>
      <c r="I32" s="731"/>
      <c r="J32" s="735"/>
      <c r="K32" s="734"/>
      <c r="L32" s="731"/>
      <c r="M32" s="731"/>
      <c r="N32" s="736"/>
      <c r="O32" s="736"/>
      <c r="P32" s="737"/>
    </row>
    <row r="33" spans="1:16" s="716" customFormat="1" ht="6.75" customHeight="1">
      <c r="A33" s="731"/>
      <c r="B33" s="732"/>
      <c r="C33" s="733"/>
      <c r="D33" s="734"/>
      <c r="E33" s="731"/>
      <c r="F33" s="735"/>
      <c r="G33" s="734"/>
      <c r="H33" s="731"/>
      <c r="I33" s="731"/>
      <c r="J33" s="735"/>
      <c r="K33" s="734"/>
      <c r="L33" s="731"/>
      <c r="M33" s="731"/>
      <c r="N33" s="736"/>
      <c r="O33" s="736"/>
      <c r="P33" s="737"/>
    </row>
    <row r="34" spans="1:16" s="716" customFormat="1" ht="12" customHeight="1">
      <c r="A34" s="731" t="s">
        <v>1268</v>
      </c>
      <c r="B34" s="732"/>
      <c r="C34" s="733"/>
      <c r="D34" s="734"/>
      <c r="E34" s="731"/>
      <c r="F34" s="735"/>
      <c r="G34" s="734"/>
      <c r="H34" s="731"/>
      <c r="I34" s="731"/>
      <c r="J34" s="735"/>
      <c r="K34" s="734"/>
      <c r="L34" s="731"/>
      <c r="M34" s="731"/>
      <c r="N34" s="736"/>
      <c r="O34" s="736"/>
      <c r="P34" s="737"/>
    </row>
    <row r="35" spans="1:16" s="716" customFormat="1" ht="12" customHeight="1">
      <c r="A35" s="731" t="s">
        <v>1226</v>
      </c>
      <c r="B35" s="732"/>
      <c r="C35" s="733" t="s">
        <v>1269</v>
      </c>
      <c r="D35" s="734">
        <v>1001.4</v>
      </c>
      <c r="E35" s="731" t="s">
        <v>1270</v>
      </c>
      <c r="F35" s="735">
        <v>4.8</v>
      </c>
      <c r="G35" s="734"/>
      <c r="H35" s="731" t="s">
        <v>984</v>
      </c>
      <c r="I35" s="731" t="s">
        <v>1271</v>
      </c>
      <c r="J35" s="735">
        <v>9.5</v>
      </c>
      <c r="K35" s="734"/>
      <c r="L35" s="731" t="s">
        <v>1251</v>
      </c>
      <c r="M35" s="731" t="s">
        <v>1272</v>
      </c>
      <c r="N35" s="736">
        <v>14.5</v>
      </c>
      <c r="O35" s="736"/>
      <c r="P35" s="737" t="s">
        <v>1273</v>
      </c>
    </row>
    <row r="36" spans="1:16" s="716" customFormat="1" ht="12" customHeight="1">
      <c r="A36" s="731" t="s">
        <v>1268</v>
      </c>
      <c r="B36" s="732"/>
      <c r="C36" s="733"/>
      <c r="D36" s="734"/>
      <c r="E36" s="731"/>
      <c r="F36" s="735"/>
      <c r="G36" s="734"/>
      <c r="H36" s="731"/>
      <c r="I36" s="731"/>
      <c r="J36" s="735"/>
      <c r="K36" s="734"/>
      <c r="L36" s="731"/>
      <c r="M36" s="731"/>
      <c r="N36" s="736"/>
      <c r="O36" s="736"/>
      <c r="P36" s="737"/>
    </row>
    <row r="37" spans="1:16" s="716" customFormat="1" ht="6.75" customHeight="1">
      <c r="A37" s="731"/>
      <c r="B37" s="727"/>
      <c r="C37" s="675"/>
      <c r="D37" s="734"/>
      <c r="E37" s="731"/>
      <c r="F37" s="735"/>
      <c r="G37" s="734"/>
      <c r="H37" s="731"/>
      <c r="I37" s="731"/>
      <c r="J37" s="735"/>
      <c r="K37" s="734"/>
      <c r="L37" s="731"/>
      <c r="M37" s="731"/>
      <c r="N37" s="736"/>
      <c r="O37" s="736"/>
      <c r="P37" s="737"/>
    </row>
    <row r="38" spans="1:16" s="716" customFormat="1" ht="12" customHeight="1">
      <c r="A38" s="731" t="s">
        <v>1274</v>
      </c>
      <c r="B38" s="727"/>
      <c r="C38" s="675"/>
      <c r="D38" s="734"/>
      <c r="E38" s="731"/>
      <c r="F38" s="735"/>
      <c r="G38" s="734"/>
      <c r="H38" s="731"/>
      <c r="I38" s="731"/>
      <c r="J38" s="735"/>
      <c r="K38" s="734"/>
      <c r="L38" s="731"/>
      <c r="M38" s="731"/>
      <c r="N38" s="736"/>
      <c r="O38" s="736"/>
      <c r="P38" s="737"/>
    </row>
    <row r="39" spans="1:16" s="716" customFormat="1" ht="12" customHeight="1">
      <c r="A39" s="731" t="s">
        <v>1226</v>
      </c>
      <c r="B39" s="727"/>
      <c r="C39" s="675" t="s">
        <v>1275</v>
      </c>
      <c r="D39" s="734">
        <v>981.4</v>
      </c>
      <c r="E39" s="731" t="s">
        <v>1276</v>
      </c>
      <c r="F39" s="735">
        <v>9.8000000000000007</v>
      </c>
      <c r="G39" s="734"/>
      <c r="H39" s="731" t="s">
        <v>1008</v>
      </c>
      <c r="I39" s="731" t="s">
        <v>1277</v>
      </c>
      <c r="J39" s="735">
        <v>15</v>
      </c>
      <c r="K39" s="734"/>
      <c r="L39" s="731" t="s">
        <v>1008</v>
      </c>
      <c r="M39" s="731" t="s">
        <v>1278</v>
      </c>
      <c r="N39" s="736">
        <v>91.5</v>
      </c>
      <c r="O39" s="736"/>
      <c r="P39" s="737" t="s">
        <v>1254</v>
      </c>
    </row>
    <row r="40" spans="1:16" s="716" customFormat="1" ht="12" customHeight="1">
      <c r="A40" s="731" t="s">
        <v>1279</v>
      </c>
      <c r="B40" s="727"/>
      <c r="C40" s="675"/>
      <c r="D40" s="734"/>
      <c r="E40" s="731"/>
      <c r="F40" s="735"/>
      <c r="G40" s="734"/>
      <c r="H40" s="731"/>
      <c r="I40" s="731"/>
      <c r="J40" s="735"/>
      <c r="K40" s="734"/>
      <c r="L40" s="731"/>
      <c r="M40" s="731"/>
      <c r="N40" s="736"/>
      <c r="O40" s="736"/>
      <c r="P40" s="737"/>
    </row>
    <row r="41" spans="1:16" s="716" customFormat="1" ht="6.75" customHeight="1">
      <c r="A41" s="731"/>
      <c r="B41" s="727"/>
      <c r="C41" s="675"/>
      <c r="D41" s="734"/>
      <c r="E41" s="731"/>
      <c r="F41" s="735"/>
      <c r="G41" s="734"/>
      <c r="H41" s="731"/>
      <c r="I41" s="731"/>
      <c r="J41" s="735"/>
      <c r="K41" s="734"/>
      <c r="L41" s="731"/>
      <c r="M41" s="731"/>
      <c r="N41" s="736"/>
      <c r="O41" s="736"/>
      <c r="P41" s="737"/>
    </row>
    <row r="42" spans="1:16" s="716" customFormat="1" ht="12" customHeight="1">
      <c r="A42" s="731" t="s">
        <v>1280</v>
      </c>
      <c r="B42" s="727"/>
      <c r="C42" s="675"/>
      <c r="D42" s="734"/>
      <c r="E42" s="731"/>
      <c r="F42" s="735"/>
      <c r="G42" s="734"/>
      <c r="H42" s="731"/>
      <c r="I42" s="731"/>
      <c r="J42" s="735"/>
      <c r="K42" s="734"/>
      <c r="L42" s="731"/>
      <c r="M42" s="731"/>
      <c r="N42" s="736"/>
      <c r="O42" s="736"/>
      <c r="P42" s="737"/>
    </row>
    <row r="43" spans="1:16" s="716" customFormat="1" ht="12" customHeight="1">
      <c r="A43" s="731" t="s">
        <v>1226</v>
      </c>
      <c r="B43" s="727"/>
      <c r="C43" s="675" t="s">
        <v>1263</v>
      </c>
      <c r="D43" s="734">
        <v>980.9</v>
      </c>
      <c r="E43" s="731" t="s">
        <v>1281</v>
      </c>
      <c r="F43" s="735">
        <v>10.3</v>
      </c>
      <c r="G43" s="734"/>
      <c r="H43" s="731" t="s">
        <v>1010</v>
      </c>
      <c r="I43" s="731" t="s">
        <v>1282</v>
      </c>
      <c r="J43" s="735">
        <v>20.3</v>
      </c>
      <c r="K43" s="734"/>
      <c r="L43" s="731" t="s">
        <v>1010</v>
      </c>
      <c r="M43" s="731" t="s">
        <v>1283</v>
      </c>
      <c r="N43" s="736">
        <v>5</v>
      </c>
      <c r="O43" s="736"/>
      <c r="P43" s="737" t="s">
        <v>1284</v>
      </c>
    </row>
    <row r="44" spans="1:16" s="716" customFormat="1" ht="12" customHeight="1">
      <c r="A44" s="731" t="s">
        <v>1280</v>
      </c>
      <c r="B44" s="727"/>
      <c r="C44" s="675"/>
      <c r="D44" s="734"/>
      <c r="E44" s="731"/>
      <c r="F44" s="735"/>
      <c r="G44" s="734"/>
      <c r="H44" s="731"/>
      <c r="I44" s="731"/>
      <c r="J44" s="735"/>
      <c r="K44" s="734"/>
      <c r="L44" s="731"/>
      <c r="M44" s="731"/>
      <c r="N44" s="736"/>
      <c r="O44" s="736"/>
      <c r="P44" s="737"/>
    </row>
    <row r="45" spans="1:16" s="716" customFormat="1" ht="6.75" customHeight="1">
      <c r="A45" s="731"/>
      <c r="B45" s="727"/>
      <c r="C45" s="675"/>
      <c r="D45" s="734"/>
      <c r="E45" s="731"/>
      <c r="F45" s="735"/>
      <c r="G45" s="734"/>
      <c r="H45" s="731"/>
      <c r="I45" s="731"/>
      <c r="J45" s="735"/>
      <c r="K45" s="734"/>
      <c r="L45" s="731"/>
      <c r="M45" s="731"/>
      <c r="N45" s="736"/>
      <c r="O45" s="736"/>
      <c r="P45" s="737"/>
    </row>
    <row r="46" spans="1:16" s="716" customFormat="1" ht="12" customHeight="1">
      <c r="A46" s="731" t="s">
        <v>1285</v>
      </c>
      <c r="B46" s="727"/>
      <c r="C46" s="675"/>
      <c r="D46" s="734"/>
      <c r="E46" s="731"/>
      <c r="F46" s="735"/>
      <c r="G46" s="734"/>
      <c r="H46" s="731"/>
      <c r="I46" s="731"/>
      <c r="J46" s="735"/>
      <c r="K46" s="734"/>
      <c r="L46" s="731"/>
      <c r="M46" s="731"/>
      <c r="N46" s="736"/>
      <c r="O46" s="736"/>
      <c r="P46" s="737"/>
    </row>
    <row r="47" spans="1:16" s="716" customFormat="1" ht="12" customHeight="1">
      <c r="A47" s="731" t="s">
        <v>1226</v>
      </c>
      <c r="B47" s="727"/>
      <c r="C47" s="675" t="s">
        <v>1286</v>
      </c>
      <c r="D47" s="734">
        <v>981.4</v>
      </c>
      <c r="E47" s="731" t="s">
        <v>1287</v>
      </c>
      <c r="F47" s="735">
        <v>12.4</v>
      </c>
      <c r="G47" s="734"/>
      <c r="H47" s="731" t="s">
        <v>981</v>
      </c>
      <c r="I47" s="731" t="s">
        <v>1288</v>
      </c>
      <c r="J47" s="735">
        <v>24</v>
      </c>
      <c r="K47" s="734"/>
      <c r="L47" s="731" t="s">
        <v>981</v>
      </c>
      <c r="M47" s="731" t="s">
        <v>1289</v>
      </c>
      <c r="N47" s="736">
        <v>176</v>
      </c>
      <c r="O47" s="736"/>
      <c r="P47" s="737" t="s">
        <v>1290</v>
      </c>
    </row>
    <row r="48" spans="1:16" s="716" customFormat="1" ht="12" customHeight="1">
      <c r="A48" s="731" t="s">
        <v>1291</v>
      </c>
      <c r="B48" s="727"/>
      <c r="C48" s="675"/>
      <c r="D48" s="734"/>
      <c r="E48" s="731"/>
      <c r="F48" s="735"/>
      <c r="G48" s="734"/>
      <c r="H48" s="731"/>
      <c r="I48" s="731"/>
      <c r="J48" s="735"/>
      <c r="K48" s="734"/>
      <c r="L48" s="731"/>
      <c r="M48" s="731"/>
      <c r="N48" s="736"/>
      <c r="O48" s="736"/>
      <c r="P48" s="737"/>
    </row>
    <row r="49" spans="1:16" s="716" customFormat="1" ht="6.75" customHeight="1">
      <c r="A49" s="731"/>
      <c r="B49" s="727"/>
      <c r="C49" s="675"/>
      <c r="D49" s="734"/>
      <c r="E49" s="731"/>
      <c r="F49" s="735"/>
      <c r="G49" s="734"/>
      <c r="H49" s="731"/>
      <c r="I49" s="731"/>
      <c r="J49" s="735"/>
      <c r="K49" s="734"/>
      <c r="L49" s="731"/>
      <c r="M49" s="731"/>
      <c r="N49" s="736"/>
      <c r="O49" s="736"/>
      <c r="P49" s="737"/>
    </row>
    <row r="50" spans="1:16" s="716" customFormat="1" ht="12" customHeight="1">
      <c r="A50" s="731" t="s">
        <v>1292</v>
      </c>
      <c r="B50" s="727"/>
      <c r="C50" s="675"/>
      <c r="D50" s="734"/>
      <c r="E50" s="731"/>
      <c r="F50" s="735"/>
      <c r="G50" s="734"/>
      <c r="H50" s="731"/>
      <c r="I50" s="731"/>
      <c r="J50" s="735"/>
      <c r="K50" s="734"/>
      <c r="L50" s="731"/>
      <c r="M50" s="731"/>
      <c r="N50" s="736"/>
      <c r="O50" s="736"/>
      <c r="P50" s="737"/>
    </row>
    <row r="51" spans="1:16" s="716" customFormat="1" ht="12" customHeight="1">
      <c r="A51" s="731" t="s">
        <v>1226</v>
      </c>
      <c r="B51" s="727"/>
      <c r="C51" s="675" t="s">
        <v>1293</v>
      </c>
      <c r="D51" s="734">
        <v>995</v>
      </c>
      <c r="E51" s="731" t="s">
        <v>1294</v>
      </c>
      <c r="F51" s="735">
        <v>7.8</v>
      </c>
      <c r="G51" s="734"/>
      <c r="H51" s="731" t="s">
        <v>1008</v>
      </c>
      <c r="I51" s="731" t="s">
        <v>1295</v>
      </c>
      <c r="J51" s="735">
        <v>13.5</v>
      </c>
      <c r="K51" s="734"/>
      <c r="L51" s="731" t="s">
        <v>1008</v>
      </c>
      <c r="M51" s="731" t="s">
        <v>1296</v>
      </c>
      <c r="N51" s="736">
        <v>45.5</v>
      </c>
      <c r="O51" s="736"/>
      <c r="P51" s="737" t="s">
        <v>1297</v>
      </c>
    </row>
    <row r="52" spans="1:16" s="716" customFormat="1" ht="12" customHeight="1">
      <c r="A52" s="731" t="s">
        <v>1298</v>
      </c>
      <c r="B52" s="727"/>
      <c r="C52" s="675"/>
      <c r="D52" s="734"/>
      <c r="E52" s="731"/>
      <c r="F52" s="735"/>
      <c r="G52" s="734"/>
      <c r="H52" s="731"/>
      <c r="I52" s="731"/>
      <c r="J52" s="735"/>
      <c r="K52" s="734"/>
      <c r="L52" s="731"/>
      <c r="M52" s="731"/>
      <c r="N52" s="736"/>
      <c r="O52" s="736"/>
      <c r="P52" s="737"/>
    </row>
    <row r="53" spans="1:16" s="716" customFormat="1" ht="6.75" customHeight="1">
      <c r="A53" s="731"/>
      <c r="B53" s="727"/>
      <c r="C53" s="675"/>
      <c r="D53" s="734"/>
      <c r="E53" s="731"/>
      <c r="F53" s="735"/>
      <c r="G53" s="734"/>
      <c r="H53" s="731"/>
      <c r="I53" s="731"/>
      <c r="J53" s="735"/>
      <c r="K53" s="734"/>
      <c r="L53" s="731"/>
      <c r="M53" s="731"/>
      <c r="N53" s="736"/>
      <c r="O53" s="736"/>
      <c r="P53" s="737"/>
    </row>
    <row r="54" spans="1:16" s="716" customFormat="1" ht="12" customHeight="1">
      <c r="A54" s="731" t="s">
        <v>1299</v>
      </c>
      <c r="B54" s="727"/>
      <c r="C54" s="675"/>
      <c r="D54" s="734"/>
      <c r="E54" s="731"/>
      <c r="F54" s="735"/>
      <c r="G54" s="734"/>
      <c r="H54" s="731"/>
      <c r="I54" s="731"/>
      <c r="J54" s="735"/>
      <c r="K54" s="734"/>
      <c r="L54" s="731"/>
      <c r="M54" s="731"/>
      <c r="N54" s="736"/>
      <c r="O54" s="736"/>
      <c r="P54" s="737"/>
    </row>
    <row r="55" spans="1:16" s="716" customFormat="1" ht="12" customHeight="1">
      <c r="A55" s="731" t="s">
        <v>1226</v>
      </c>
      <c r="B55" s="727"/>
      <c r="C55" s="675" t="s">
        <v>1300</v>
      </c>
      <c r="D55" s="734">
        <v>979.4</v>
      </c>
      <c r="E55" s="731" t="s">
        <v>1301</v>
      </c>
      <c r="F55" s="735">
        <v>11</v>
      </c>
      <c r="G55" s="734"/>
      <c r="H55" s="731" t="s">
        <v>1043</v>
      </c>
      <c r="I55" s="731" t="s">
        <v>1302</v>
      </c>
      <c r="J55" s="735">
        <v>23.5</v>
      </c>
      <c r="K55" s="734"/>
      <c r="L55" s="731" t="s">
        <v>1043</v>
      </c>
      <c r="M55" s="731" t="s">
        <v>1303</v>
      </c>
      <c r="N55" s="736">
        <v>52.5</v>
      </c>
      <c r="O55" s="736"/>
      <c r="P55" s="737" t="s">
        <v>1304</v>
      </c>
    </row>
    <row r="56" spans="1:16" s="716" customFormat="1" ht="12" customHeight="1">
      <c r="A56" s="731" t="s">
        <v>1305</v>
      </c>
      <c r="B56" s="727"/>
      <c r="C56" s="675"/>
      <c r="D56" s="734"/>
      <c r="E56" s="731"/>
      <c r="F56" s="735"/>
      <c r="G56" s="734"/>
      <c r="H56" s="731"/>
      <c r="I56" s="731"/>
      <c r="J56" s="735"/>
      <c r="K56" s="734"/>
      <c r="L56" s="731"/>
      <c r="M56" s="731"/>
      <c r="N56" s="736"/>
      <c r="O56" s="736"/>
      <c r="P56" s="737"/>
    </row>
    <row r="57" spans="1:16" s="716" customFormat="1" ht="6.75" customHeight="1">
      <c r="A57" s="731"/>
      <c r="B57" s="727"/>
      <c r="C57" s="675"/>
      <c r="D57" s="734"/>
      <c r="E57" s="731"/>
      <c r="F57" s="735"/>
      <c r="G57" s="734"/>
      <c r="H57" s="731"/>
      <c r="I57" s="731"/>
      <c r="J57" s="735"/>
      <c r="K57" s="734"/>
      <c r="L57" s="731"/>
      <c r="M57" s="731"/>
      <c r="N57" s="736"/>
      <c r="O57" s="736"/>
      <c r="P57" s="737"/>
    </row>
    <row r="58" spans="1:16" s="716" customFormat="1" ht="12" customHeight="1">
      <c r="A58" s="731" t="s">
        <v>1306</v>
      </c>
      <c r="B58" s="727"/>
      <c r="C58" s="675"/>
      <c r="D58" s="734"/>
      <c r="E58" s="731"/>
      <c r="F58" s="735"/>
      <c r="G58" s="734"/>
      <c r="H58" s="731"/>
      <c r="I58" s="731"/>
      <c r="J58" s="735"/>
      <c r="K58" s="734"/>
      <c r="L58" s="731"/>
      <c r="M58" s="731"/>
      <c r="N58" s="736"/>
      <c r="O58" s="736"/>
      <c r="P58" s="737"/>
    </row>
    <row r="59" spans="1:16" s="716" customFormat="1" ht="12" customHeight="1">
      <c r="A59" s="731" t="s">
        <v>1226</v>
      </c>
      <c r="B59" s="727"/>
      <c r="C59" s="675" t="s">
        <v>1307</v>
      </c>
      <c r="D59" s="734">
        <v>990.3</v>
      </c>
      <c r="E59" s="731" t="s">
        <v>1308</v>
      </c>
      <c r="F59" s="735">
        <v>11.9</v>
      </c>
      <c r="G59" s="734"/>
      <c r="H59" s="731" t="s">
        <v>1309</v>
      </c>
      <c r="I59" s="738" t="s">
        <v>1310</v>
      </c>
      <c r="J59" s="735">
        <v>21.3</v>
      </c>
      <c r="K59" s="734"/>
      <c r="L59" s="731" t="s">
        <v>1046</v>
      </c>
      <c r="M59" s="731" t="s">
        <v>1311</v>
      </c>
      <c r="N59" s="736">
        <v>30</v>
      </c>
      <c r="O59" s="736"/>
      <c r="P59" s="737" t="s">
        <v>1312</v>
      </c>
    </row>
    <row r="60" spans="1:16" s="716" customFormat="1" ht="12" customHeight="1">
      <c r="A60" s="731" t="s">
        <v>1313</v>
      </c>
      <c r="B60" s="727"/>
      <c r="C60" s="675"/>
      <c r="D60" s="734"/>
      <c r="E60" s="731"/>
      <c r="F60" s="735"/>
      <c r="G60" s="734"/>
      <c r="H60" s="731"/>
      <c r="I60" s="731"/>
      <c r="J60" s="735"/>
      <c r="K60" s="734"/>
      <c r="L60" s="731"/>
      <c r="M60" s="731"/>
      <c r="N60" s="736"/>
      <c r="O60" s="736"/>
      <c r="P60" s="737"/>
    </row>
    <row r="61" spans="1:16" s="716" customFormat="1" ht="6.75" customHeight="1">
      <c r="A61" s="731"/>
      <c r="B61" s="727"/>
      <c r="C61" s="675"/>
      <c r="D61" s="734"/>
      <c r="E61" s="731"/>
      <c r="F61" s="735"/>
      <c r="G61" s="734"/>
      <c r="H61" s="731"/>
      <c r="I61" s="731"/>
      <c r="J61" s="735"/>
      <c r="K61" s="734"/>
      <c r="L61" s="731"/>
      <c r="M61" s="731"/>
      <c r="N61" s="736"/>
      <c r="O61" s="736"/>
      <c r="P61" s="737"/>
    </row>
    <row r="62" spans="1:16" s="716" customFormat="1" ht="12" customHeight="1">
      <c r="A62" s="731" t="s">
        <v>1314</v>
      </c>
      <c r="B62" s="727"/>
      <c r="C62" s="675"/>
      <c r="D62" s="734"/>
      <c r="E62" s="731"/>
      <c r="F62" s="735"/>
      <c r="G62" s="734"/>
      <c r="H62" s="731"/>
      <c r="I62" s="731"/>
      <c r="J62" s="735"/>
      <c r="K62" s="734"/>
      <c r="L62" s="731"/>
      <c r="M62" s="731"/>
      <c r="N62" s="736"/>
      <c r="O62" s="736"/>
      <c r="P62" s="737"/>
    </row>
    <row r="63" spans="1:16" s="716" customFormat="1" ht="12" customHeight="1">
      <c r="A63" s="731" t="s">
        <v>1226</v>
      </c>
      <c r="B63" s="727"/>
      <c r="C63" s="675" t="s">
        <v>1286</v>
      </c>
      <c r="D63" s="734">
        <v>962.4</v>
      </c>
      <c r="E63" s="731" t="s">
        <v>1315</v>
      </c>
      <c r="F63" s="735">
        <v>27.3</v>
      </c>
      <c r="G63" s="734"/>
      <c r="H63" s="731" t="s">
        <v>1309</v>
      </c>
      <c r="I63" s="731" t="s">
        <v>1316</v>
      </c>
      <c r="J63" s="735">
        <v>47.4</v>
      </c>
      <c r="K63" s="734"/>
      <c r="L63" s="731" t="s">
        <v>1309</v>
      </c>
      <c r="M63" s="731" t="s">
        <v>1317</v>
      </c>
      <c r="N63" s="736">
        <v>41</v>
      </c>
      <c r="O63" s="736"/>
      <c r="P63" s="737" t="s">
        <v>1318</v>
      </c>
    </row>
    <row r="64" spans="1:16" s="716" customFormat="1" ht="12" customHeight="1">
      <c r="A64" s="731" t="s">
        <v>1314</v>
      </c>
      <c r="B64" s="727"/>
      <c r="C64" s="675"/>
      <c r="D64" s="734"/>
      <c r="E64" s="731"/>
      <c r="F64" s="735"/>
      <c r="G64" s="734"/>
      <c r="H64" s="731"/>
      <c r="I64" s="731"/>
      <c r="J64" s="735"/>
      <c r="K64" s="734"/>
      <c r="L64" s="731"/>
      <c r="M64" s="731"/>
      <c r="N64" s="736"/>
      <c r="O64" s="736"/>
      <c r="P64" s="737"/>
    </row>
    <row r="65" spans="1:16" s="716" customFormat="1" ht="6.75" customHeight="1">
      <c r="A65" s="731"/>
      <c r="B65" s="727"/>
      <c r="C65" s="675"/>
      <c r="D65" s="734"/>
      <c r="E65" s="731"/>
      <c r="F65" s="735"/>
      <c r="G65" s="734"/>
      <c r="H65" s="731"/>
      <c r="I65" s="731"/>
      <c r="J65" s="735"/>
      <c r="K65" s="734"/>
      <c r="L65" s="731"/>
      <c r="M65" s="731"/>
      <c r="N65" s="736"/>
      <c r="O65" s="736"/>
      <c r="P65" s="737"/>
    </row>
    <row r="66" spans="1:16" s="716" customFormat="1" ht="12" customHeight="1">
      <c r="A66" s="731" t="s">
        <v>1319</v>
      </c>
      <c r="B66" s="727"/>
      <c r="C66" s="675"/>
      <c r="D66" s="734"/>
      <c r="E66" s="731"/>
      <c r="F66" s="735"/>
      <c r="G66" s="734"/>
      <c r="H66" s="731"/>
      <c r="I66" s="731"/>
      <c r="J66" s="735"/>
      <c r="K66" s="734"/>
      <c r="L66" s="731"/>
      <c r="M66" s="731"/>
      <c r="N66" s="736"/>
      <c r="O66" s="736"/>
      <c r="P66" s="737"/>
    </row>
    <row r="67" spans="1:16" s="716" customFormat="1" ht="12" customHeight="1">
      <c r="A67" s="731" t="s">
        <v>1226</v>
      </c>
      <c r="B67" s="727"/>
      <c r="C67" s="675" t="s">
        <v>1320</v>
      </c>
      <c r="D67" s="734">
        <v>971.3</v>
      </c>
      <c r="E67" s="731" t="s">
        <v>1321</v>
      </c>
      <c r="F67" s="735">
        <v>9.6</v>
      </c>
      <c r="G67" s="734"/>
      <c r="H67" s="731" t="s">
        <v>1322</v>
      </c>
      <c r="I67" s="731" t="s">
        <v>1323</v>
      </c>
      <c r="J67" s="735">
        <v>17.5</v>
      </c>
      <c r="K67" s="734"/>
      <c r="L67" s="731" t="s">
        <v>1043</v>
      </c>
      <c r="M67" s="731" t="s">
        <v>1324</v>
      </c>
      <c r="N67" s="736">
        <v>47</v>
      </c>
      <c r="O67" s="736"/>
      <c r="P67" s="737" t="s">
        <v>1325</v>
      </c>
    </row>
    <row r="68" spans="1:16" s="716" customFormat="1" ht="12" customHeight="1">
      <c r="A68" s="739" t="s">
        <v>1326</v>
      </c>
      <c r="B68" s="740"/>
      <c r="C68" s="684"/>
      <c r="D68" s="684"/>
      <c r="E68" s="684"/>
      <c r="F68" s="684"/>
      <c r="G68" s="684"/>
      <c r="H68" s="684"/>
      <c r="I68" s="684"/>
      <c r="J68" s="684"/>
      <c r="K68" s="684"/>
      <c r="L68" s="684"/>
      <c r="M68" s="684"/>
      <c r="N68" s="684"/>
      <c r="O68" s="684"/>
      <c r="P68" s="741"/>
    </row>
    <row r="69" spans="1:16" s="716" customFormat="1" ht="6.75" customHeight="1">
      <c r="A69" s="739"/>
      <c r="B69" s="740"/>
      <c r="C69" s="684"/>
      <c r="D69" s="684"/>
      <c r="E69" s="684"/>
      <c r="F69" s="684"/>
      <c r="G69" s="684"/>
      <c r="H69" s="684"/>
      <c r="I69" s="684"/>
      <c r="J69" s="684"/>
      <c r="K69" s="684"/>
      <c r="L69" s="684"/>
      <c r="M69" s="684"/>
      <c r="N69" s="684"/>
      <c r="O69" s="684"/>
      <c r="P69" s="741"/>
    </row>
    <row r="70" spans="1:16" s="716" customFormat="1" ht="6.75" customHeight="1">
      <c r="A70" s="739"/>
      <c r="B70" s="740"/>
      <c r="C70" s="684"/>
      <c r="D70" s="684"/>
      <c r="E70" s="684"/>
      <c r="F70" s="684"/>
      <c r="G70" s="684"/>
      <c r="H70" s="684"/>
      <c r="I70" s="684"/>
      <c r="J70" s="684"/>
      <c r="K70" s="684"/>
      <c r="L70" s="684"/>
      <c r="M70" s="684"/>
      <c r="N70" s="684"/>
      <c r="O70" s="684"/>
      <c r="P70" s="741"/>
    </row>
    <row r="71" spans="1:16" s="716" customFormat="1" ht="12" customHeight="1">
      <c r="A71" s="739"/>
      <c r="B71" s="740"/>
      <c r="C71" s="600" t="s">
        <v>1327</v>
      </c>
      <c r="D71" s="684"/>
      <c r="E71" s="684"/>
      <c r="F71" s="684"/>
      <c r="G71" s="684"/>
      <c r="H71" s="684"/>
      <c r="I71" s="684"/>
      <c r="J71" s="684"/>
      <c r="K71" s="684"/>
      <c r="L71" s="684"/>
      <c r="M71" s="684"/>
      <c r="N71" s="684"/>
      <c r="O71" s="684"/>
      <c r="P71" s="741"/>
    </row>
    <row r="72" spans="1:16" s="716" customFormat="1" ht="6.75" customHeight="1">
      <c r="A72" s="739"/>
      <c r="B72" s="740"/>
      <c r="C72" s="600"/>
      <c r="D72" s="684"/>
      <c r="E72" s="684"/>
      <c r="F72" s="684"/>
      <c r="G72" s="684"/>
      <c r="H72" s="684"/>
      <c r="I72" s="684"/>
      <c r="J72" s="684"/>
      <c r="K72" s="684"/>
      <c r="L72" s="684"/>
      <c r="M72" s="684"/>
      <c r="N72" s="684"/>
      <c r="O72" s="684"/>
      <c r="P72" s="741"/>
    </row>
    <row r="73" spans="1:16" s="716" customFormat="1" ht="12" customHeight="1">
      <c r="A73" s="742" t="s">
        <v>1328</v>
      </c>
      <c r="B73" s="743"/>
      <c r="C73" s="744"/>
      <c r="D73" s="745"/>
      <c r="E73" s="742"/>
      <c r="F73" s="746"/>
      <c r="G73" s="745"/>
      <c r="H73" s="742"/>
      <c r="I73" s="742"/>
      <c r="J73" s="746"/>
      <c r="K73" s="745"/>
      <c r="L73" s="742"/>
      <c r="M73" s="742"/>
      <c r="N73" s="747"/>
      <c r="O73" s="747"/>
      <c r="P73" s="748"/>
    </row>
    <row r="74" spans="1:16" s="716" customFormat="1" ht="12" customHeight="1">
      <c r="A74" s="742" t="s">
        <v>1226</v>
      </c>
      <c r="B74" s="743"/>
      <c r="C74" s="744" t="s">
        <v>1329</v>
      </c>
      <c r="D74" s="745">
        <v>1009.1</v>
      </c>
      <c r="E74" s="742" t="s">
        <v>1330</v>
      </c>
      <c r="F74" s="746">
        <v>6.8</v>
      </c>
      <c r="G74" s="745"/>
      <c r="H74" s="742" t="s">
        <v>1236</v>
      </c>
      <c r="I74" s="745" t="s">
        <v>1331</v>
      </c>
      <c r="J74" s="744">
        <v>11.5</v>
      </c>
      <c r="K74" s="745"/>
      <c r="L74" s="742" t="s">
        <v>1236</v>
      </c>
      <c r="M74" s="745" t="s">
        <v>1332</v>
      </c>
      <c r="N74" s="742">
        <v>34.5</v>
      </c>
      <c r="O74" s="747"/>
      <c r="P74" s="742" t="s">
        <v>1333</v>
      </c>
    </row>
    <row r="75" spans="1:16" s="716" customFormat="1" ht="12" customHeight="1">
      <c r="A75" s="749" t="s">
        <v>1328</v>
      </c>
      <c r="B75" s="750"/>
      <c r="C75" s="751" t="s">
        <v>1334</v>
      </c>
      <c r="D75" s="752"/>
      <c r="E75" s="752"/>
      <c r="F75" s="752"/>
      <c r="G75" s="752"/>
      <c r="H75" s="752"/>
      <c r="I75" s="752"/>
      <c r="J75" s="752"/>
      <c r="K75" s="752"/>
      <c r="L75" s="752"/>
      <c r="M75" s="752"/>
      <c r="N75" s="752"/>
      <c r="O75" s="752"/>
      <c r="P75" s="753"/>
    </row>
    <row r="76" spans="1:16" s="716" customFormat="1" ht="4.5" customHeight="1">
      <c r="A76" s="754"/>
      <c r="B76" s="750"/>
      <c r="C76" s="751"/>
      <c r="D76" s="752"/>
      <c r="E76" s="752"/>
      <c r="F76" s="752"/>
      <c r="G76" s="752"/>
      <c r="H76" s="752"/>
      <c r="I76" s="752"/>
      <c r="J76" s="752"/>
      <c r="K76" s="752"/>
      <c r="L76" s="752"/>
      <c r="M76" s="752"/>
      <c r="N76" s="752"/>
      <c r="O76" s="752"/>
      <c r="P76" s="753"/>
    </row>
    <row r="77" spans="1:16" s="716" customFormat="1" ht="12" customHeight="1">
      <c r="A77" s="755" t="s">
        <v>1335</v>
      </c>
      <c r="B77" s="743"/>
      <c r="C77" s="744"/>
      <c r="D77" s="745"/>
      <c r="E77" s="742"/>
      <c r="F77" s="746"/>
      <c r="G77" s="745"/>
      <c r="H77" s="742"/>
      <c r="I77" s="742"/>
      <c r="J77" s="746"/>
      <c r="K77" s="745"/>
      <c r="L77" s="742"/>
      <c r="M77" s="742"/>
      <c r="N77" s="747"/>
      <c r="O77" s="747"/>
      <c r="P77" s="748"/>
    </row>
    <row r="78" spans="1:16" s="716" customFormat="1" ht="12" customHeight="1">
      <c r="A78" s="742" t="s">
        <v>1226</v>
      </c>
      <c r="B78" s="743"/>
      <c r="C78" s="744" t="s">
        <v>1336</v>
      </c>
      <c r="D78" s="745">
        <v>989.1</v>
      </c>
      <c r="E78" s="742" t="s">
        <v>1337</v>
      </c>
      <c r="F78" s="746">
        <v>10.5</v>
      </c>
      <c r="G78" s="745"/>
      <c r="H78" s="742" t="s">
        <v>1338</v>
      </c>
      <c r="I78" s="745" t="s">
        <v>1339</v>
      </c>
      <c r="J78" s="746">
        <v>21</v>
      </c>
      <c r="K78" s="745"/>
      <c r="L78" s="742" t="s">
        <v>1340</v>
      </c>
      <c r="M78" s="745" t="s">
        <v>1341</v>
      </c>
      <c r="N78" s="742">
        <v>10.5</v>
      </c>
      <c r="O78" s="747"/>
      <c r="P78" s="742" t="s">
        <v>1342</v>
      </c>
    </row>
    <row r="79" spans="1:16" s="716" customFormat="1" ht="15.75" customHeight="1">
      <c r="A79" s="756" t="s">
        <v>1335</v>
      </c>
      <c r="B79" s="750"/>
      <c r="C79" s="751"/>
      <c r="D79" s="752"/>
      <c r="E79" s="752"/>
      <c r="F79" s="752"/>
      <c r="G79" s="752"/>
      <c r="H79" s="752"/>
      <c r="I79" s="752"/>
      <c r="J79" s="752"/>
      <c r="K79" s="752"/>
      <c r="L79" s="752"/>
      <c r="M79" s="752"/>
      <c r="N79" s="752"/>
      <c r="O79" s="752"/>
      <c r="P79" s="753"/>
    </row>
    <row r="80" spans="1:16" ht="3.75" customHeight="1" thickBot="1">
      <c r="A80" s="757"/>
      <c r="B80" s="758"/>
      <c r="C80" s="759"/>
      <c r="D80" s="517"/>
      <c r="E80" s="517"/>
      <c r="F80" s="517"/>
      <c r="G80" s="517"/>
      <c r="H80" s="517"/>
      <c r="I80" s="517"/>
      <c r="J80" s="517"/>
      <c r="K80" s="517"/>
      <c r="L80" s="517"/>
      <c r="M80" s="517"/>
      <c r="N80" s="517"/>
      <c r="O80" s="517"/>
      <c r="P80" s="760"/>
    </row>
    <row r="81" spans="1:16">
      <c r="A81" s="597" t="s">
        <v>1063</v>
      </c>
      <c r="B81" s="598"/>
      <c r="C81" s="712"/>
      <c r="D81" s="598"/>
      <c r="E81" s="598"/>
      <c r="F81" s="598"/>
      <c r="G81" s="598"/>
      <c r="H81" s="598"/>
      <c r="I81" s="598"/>
      <c r="J81" s="598"/>
      <c r="K81" s="598"/>
      <c r="L81" s="598"/>
      <c r="M81" s="598"/>
      <c r="N81" s="598"/>
      <c r="O81" s="598"/>
      <c r="P81" s="761"/>
    </row>
  </sheetData>
  <mergeCells count="9">
    <mergeCell ref="O9:P9"/>
    <mergeCell ref="C6:C7"/>
    <mergeCell ref="D6:E6"/>
    <mergeCell ref="F6:I6"/>
    <mergeCell ref="J6:M6"/>
    <mergeCell ref="N6:P6"/>
    <mergeCell ref="F7:G7"/>
    <mergeCell ref="J7:K7"/>
    <mergeCell ref="O7:P7"/>
  </mergeCells>
  <phoneticPr fontId="4"/>
  <conditionalFormatting sqref="A54 A56 A58 A60 A62 A64 A66 C55:F55 C59:F59 C63:F63 C67:F67 H67:J67 H63:J63 H59:J59 H55:J55 L55:N55 L59:N59 L63:N63 L67:N67 P67 P63 P59 P55">
    <cfRule type="containsBlanks" dxfId="13" priority="13" stopIfTrue="1">
      <formula>LEN(TRIM(A54))=0</formula>
    </cfRule>
  </conditionalFormatting>
  <conditionalFormatting sqref="A34 A36 A38 A40 A50 A52 A46 A48 A42 A44">
    <cfRule type="containsBlanks" dxfId="12" priority="14" stopIfTrue="1">
      <formula>LEN(TRIM(A34))=0</formula>
    </cfRule>
  </conditionalFormatting>
  <conditionalFormatting sqref="A73 C74:F74 H74:J74 L74:N74 P74">
    <cfRule type="containsBlanks" dxfId="11" priority="12" stopIfTrue="1">
      <formula>LEN(TRIM(A73))=0</formula>
    </cfRule>
  </conditionalFormatting>
  <conditionalFormatting sqref="A73">
    <cfRule type="expression" dxfId="10" priority="11" stopIfTrue="1">
      <formula>ISBLANK(A73)=FALSE</formula>
    </cfRule>
  </conditionalFormatting>
  <conditionalFormatting sqref="A75:A76">
    <cfRule type="expression" dxfId="9" priority="10" stopIfTrue="1">
      <formula>ISBLANK(A75)=FALSE</formula>
    </cfRule>
  </conditionalFormatting>
  <conditionalFormatting sqref="C74:F74">
    <cfRule type="expression" dxfId="8" priority="9" stopIfTrue="1">
      <formula>ISBLANK(C74:F74)=FALSE</formula>
    </cfRule>
  </conditionalFormatting>
  <conditionalFormatting sqref="L74:N74 H74:J74">
    <cfRule type="expression" dxfId="7" priority="8" stopIfTrue="1">
      <formula>ISBLANK(H74:K74)=FALSE</formula>
    </cfRule>
  </conditionalFormatting>
  <conditionalFormatting sqref="P74">
    <cfRule type="expression" dxfId="6" priority="7" stopIfTrue="1">
      <formula>ISBLANK(P74)=FALSE</formula>
    </cfRule>
  </conditionalFormatting>
  <conditionalFormatting sqref="A77 C78:F78 H78:J78 L78:N78 P78">
    <cfRule type="containsBlanks" dxfId="5" priority="6" stopIfTrue="1">
      <formula>LEN(TRIM(A77))=0</formula>
    </cfRule>
  </conditionalFormatting>
  <conditionalFormatting sqref="A77">
    <cfRule type="expression" dxfId="4" priority="5" stopIfTrue="1">
      <formula>ISBLANK(A77)=FALSE</formula>
    </cfRule>
  </conditionalFormatting>
  <conditionalFormatting sqref="A79">
    <cfRule type="expression" dxfId="3" priority="4" stopIfTrue="1">
      <formula>ISBLANK(A79)=FALSE</formula>
    </cfRule>
  </conditionalFormatting>
  <conditionalFormatting sqref="C78:F78">
    <cfRule type="expression" dxfId="2" priority="3" stopIfTrue="1">
      <formula>ISBLANK(C78:F78)=FALSE</formula>
    </cfRule>
  </conditionalFormatting>
  <conditionalFormatting sqref="L78:N78 H78:J78">
    <cfRule type="expression" dxfId="1" priority="2" stopIfTrue="1">
      <formula>ISBLANK(H78:K78)=FALSE</formula>
    </cfRule>
  </conditionalFormatting>
  <conditionalFormatting sqref="P78">
    <cfRule type="expression" dxfId="0" priority="1" stopIfTrue="1">
      <formula>ISBLANK(P78)=FALSE</formula>
    </cfRule>
  </conditionalFormatting>
  <printOptions horizontalCentered="1"/>
  <pageMargins left="0.39370078740157483" right="0.39370078740157483" top="0.70866141732283472" bottom="0.51181102362204722" header="0.35433070866141736" footer="0.43307086614173229"/>
  <pageSetup paperSize="9" scale="97" fitToWidth="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92"/>
  <sheetViews>
    <sheetView zoomScale="120" zoomScaleNormal="120" zoomScaleSheetLayoutView="100" workbookViewId="0"/>
  </sheetViews>
  <sheetFormatPr defaultRowHeight="11.25"/>
  <cols>
    <col min="1" max="1" width="3.6640625" customWidth="1"/>
    <col min="2" max="2" width="11" customWidth="1"/>
    <col min="3" max="3" width="48.33203125" customWidth="1"/>
    <col min="4" max="4" width="15.83203125" customWidth="1"/>
    <col min="5" max="5" width="15" customWidth="1"/>
    <col min="6" max="6" width="14.1640625" customWidth="1"/>
    <col min="7" max="8" width="2" customWidth="1"/>
    <col min="9" max="9" width="3.6640625" customWidth="1"/>
    <col min="10" max="10" width="11" customWidth="1"/>
    <col min="11" max="11" width="48.33203125" customWidth="1"/>
    <col min="12" max="12" width="15.83203125" style="6" customWidth="1"/>
    <col min="13" max="13" width="15" customWidth="1"/>
    <col min="14" max="14" width="14.1640625" customWidth="1"/>
  </cols>
  <sheetData>
    <row r="1" spans="1:14" ht="17.25">
      <c r="A1" s="77" t="s">
        <v>236</v>
      </c>
      <c r="B1" s="5"/>
      <c r="C1" s="63"/>
      <c r="D1" s="3"/>
      <c r="E1" s="3"/>
      <c r="F1" s="64"/>
      <c r="G1" s="64"/>
      <c r="H1" s="64"/>
      <c r="I1" s="2" t="s">
        <v>219</v>
      </c>
      <c r="J1" s="2"/>
      <c r="K1" s="64"/>
      <c r="L1" s="65"/>
      <c r="M1" s="63"/>
      <c r="N1" s="63"/>
    </row>
    <row r="2" spans="1:14" s="40" customFormat="1" ht="4.5" customHeight="1">
      <c r="L2" s="41"/>
    </row>
    <row r="3" spans="1:14" s="40" customFormat="1" ht="13.5" customHeight="1">
      <c r="B3" s="784"/>
      <c r="C3" s="784"/>
      <c r="D3" s="784"/>
      <c r="E3" s="784"/>
      <c r="F3" s="784"/>
      <c r="I3" s="783" t="s">
        <v>259</v>
      </c>
      <c r="J3" s="783"/>
      <c r="K3" s="783"/>
      <c r="L3" s="783"/>
      <c r="M3" s="783"/>
      <c r="N3" s="783"/>
    </row>
    <row r="4" spans="1:14" s="40" customFormat="1" ht="13.5" customHeight="1">
      <c r="B4" s="784"/>
      <c r="C4" s="784"/>
      <c r="D4" s="784"/>
      <c r="E4" s="784"/>
      <c r="F4" s="784"/>
      <c r="I4" s="783"/>
      <c r="J4" s="783"/>
      <c r="K4" s="783"/>
      <c r="L4" s="783"/>
      <c r="M4" s="783"/>
      <c r="N4" s="783"/>
    </row>
    <row r="5" spans="1:14" s="40" customFormat="1" ht="13.5" customHeight="1">
      <c r="B5" s="784"/>
      <c r="C5" s="784"/>
      <c r="D5" s="784"/>
      <c r="E5" s="784"/>
      <c r="F5" s="784"/>
      <c r="I5" s="783"/>
      <c r="J5" s="783"/>
      <c r="K5" s="783"/>
      <c r="L5" s="783"/>
      <c r="M5" s="783"/>
      <c r="N5" s="783"/>
    </row>
    <row r="6" spans="1:14" s="40" customFormat="1" ht="11.25" customHeight="1">
      <c r="B6" s="784"/>
      <c r="C6" s="784"/>
      <c r="D6" s="784"/>
      <c r="E6" s="784"/>
      <c r="F6" s="784"/>
      <c r="I6" s="783"/>
      <c r="J6" s="783"/>
      <c r="K6" s="783"/>
      <c r="L6" s="783"/>
      <c r="M6" s="783"/>
      <c r="N6" s="783"/>
    </row>
    <row r="7" spans="1:14" s="40" customFormat="1" ht="11.1" customHeight="1">
      <c r="B7" s="4"/>
      <c r="F7" s="60" t="s">
        <v>220</v>
      </c>
      <c r="I7" s="783"/>
      <c r="J7" s="783"/>
      <c r="K7" s="783"/>
      <c r="L7" s="783"/>
      <c r="M7" s="783"/>
      <c r="N7" s="783"/>
    </row>
    <row r="8" spans="1:14" s="40" customFormat="1" ht="4.5" customHeight="1" thickBot="1">
      <c r="L8" s="41"/>
    </row>
    <row r="9" spans="1:14" s="8" customFormat="1" ht="11.25" customHeight="1">
      <c r="A9" s="771" t="s">
        <v>221</v>
      </c>
      <c r="B9" s="772"/>
      <c r="C9" s="779" t="s">
        <v>222</v>
      </c>
      <c r="D9" s="781" t="s">
        <v>223</v>
      </c>
      <c r="E9" s="782"/>
      <c r="F9" s="777" t="s">
        <v>0</v>
      </c>
      <c r="G9" s="7"/>
      <c r="H9" s="7"/>
      <c r="I9" s="771" t="s">
        <v>221</v>
      </c>
      <c r="J9" s="772"/>
      <c r="K9" s="785" t="s">
        <v>222</v>
      </c>
      <c r="L9" s="781" t="s">
        <v>223</v>
      </c>
      <c r="M9" s="782"/>
      <c r="N9" s="777" t="s">
        <v>0</v>
      </c>
    </row>
    <row r="10" spans="1:14" s="8" customFormat="1" ht="11.25" customHeight="1">
      <c r="A10" s="773"/>
      <c r="B10" s="774"/>
      <c r="C10" s="780"/>
      <c r="D10" s="9" t="s">
        <v>224</v>
      </c>
      <c r="E10" s="10" t="s">
        <v>225</v>
      </c>
      <c r="F10" s="778"/>
      <c r="G10" s="7"/>
      <c r="H10" s="7"/>
      <c r="I10" s="773"/>
      <c r="J10" s="774"/>
      <c r="K10" s="786"/>
      <c r="L10" s="39" t="s">
        <v>226</v>
      </c>
      <c r="M10" s="11" t="s">
        <v>225</v>
      </c>
      <c r="N10" s="778"/>
    </row>
    <row r="11" spans="1:14" s="15" customFormat="1" ht="8.25" customHeight="1">
      <c r="A11" s="769"/>
      <c r="B11" s="770"/>
      <c r="C11" s="16"/>
      <c r="D11" s="17" t="s">
        <v>38</v>
      </c>
      <c r="E11" s="18" t="s">
        <v>227</v>
      </c>
      <c r="F11" s="18" t="s">
        <v>227</v>
      </c>
      <c r="G11" s="14"/>
      <c r="H11" s="14"/>
      <c r="I11" s="775"/>
      <c r="J11" s="776"/>
      <c r="K11" s="19"/>
      <c r="L11" s="20" t="s">
        <v>228</v>
      </c>
      <c r="M11" s="18" t="s">
        <v>227</v>
      </c>
      <c r="N11" s="18" t="s">
        <v>227</v>
      </c>
    </row>
    <row r="12" spans="1:14" s="15" customFormat="1" ht="8.25" customHeight="1">
      <c r="A12" s="765" t="s">
        <v>229</v>
      </c>
      <c r="B12" s="766"/>
      <c r="C12" s="21"/>
      <c r="D12" s="22" t="s">
        <v>39</v>
      </c>
      <c r="E12" s="23"/>
      <c r="F12" s="23"/>
      <c r="G12" s="24"/>
      <c r="H12" s="24"/>
      <c r="I12" s="61" t="s">
        <v>49</v>
      </c>
      <c r="J12" s="62"/>
      <c r="K12" s="25" t="s">
        <v>32</v>
      </c>
      <c r="L12" s="26" t="s">
        <v>241</v>
      </c>
      <c r="M12" s="27"/>
      <c r="N12" s="27">
        <v>132.18</v>
      </c>
    </row>
    <row r="13" spans="1:14" s="15" customFormat="1" ht="8.25" customHeight="1">
      <c r="A13" s="765" t="s">
        <v>230</v>
      </c>
      <c r="B13" s="766"/>
      <c r="C13" s="21" t="s">
        <v>5</v>
      </c>
      <c r="D13" s="22" t="s">
        <v>231</v>
      </c>
      <c r="E13" s="23"/>
      <c r="F13" s="23">
        <v>3.67</v>
      </c>
      <c r="G13" s="14"/>
      <c r="H13" s="14"/>
      <c r="I13" s="61" t="s">
        <v>1</v>
      </c>
      <c r="J13" s="62"/>
      <c r="K13" s="25" t="s">
        <v>91</v>
      </c>
      <c r="L13" s="26" t="s">
        <v>242</v>
      </c>
      <c r="M13" s="27"/>
      <c r="N13" s="27"/>
    </row>
    <row r="14" spans="1:14" s="15" customFormat="1" ht="8.25" customHeight="1">
      <c r="A14" s="765" t="s">
        <v>232</v>
      </c>
      <c r="B14" s="766"/>
      <c r="C14" s="21" t="s">
        <v>6</v>
      </c>
      <c r="D14" s="22" t="s">
        <v>39</v>
      </c>
      <c r="E14" s="23">
        <v>0.18</v>
      </c>
      <c r="F14" s="23">
        <v>3.85</v>
      </c>
      <c r="G14" s="24"/>
      <c r="H14" s="24"/>
      <c r="I14" s="61" t="s">
        <v>50</v>
      </c>
      <c r="J14" s="62"/>
      <c r="K14" s="25" t="s">
        <v>14</v>
      </c>
      <c r="L14" s="26" t="s">
        <v>39</v>
      </c>
      <c r="M14" s="27"/>
      <c r="N14" s="27">
        <v>132.18</v>
      </c>
    </row>
    <row r="15" spans="1:14" s="15" customFormat="1" ht="8.25" customHeight="1">
      <c r="A15" s="765" t="s">
        <v>233</v>
      </c>
      <c r="B15" s="766"/>
      <c r="C15" s="21"/>
      <c r="D15" s="22" t="s">
        <v>39</v>
      </c>
      <c r="E15" s="23"/>
      <c r="F15" s="23"/>
      <c r="G15" s="14"/>
      <c r="H15" s="14"/>
      <c r="I15" s="61" t="s">
        <v>51</v>
      </c>
      <c r="J15" s="62"/>
      <c r="K15" s="25" t="s">
        <v>92</v>
      </c>
      <c r="L15" s="26" t="s">
        <v>243</v>
      </c>
      <c r="M15" s="27"/>
      <c r="N15" s="27">
        <v>132.22</v>
      </c>
    </row>
    <row r="16" spans="1:14" s="15" customFormat="1" ht="8.25" customHeight="1">
      <c r="A16" s="765" t="s">
        <v>234</v>
      </c>
      <c r="B16" s="766"/>
      <c r="C16" s="21" t="s">
        <v>7</v>
      </c>
      <c r="D16" s="22" t="s">
        <v>39</v>
      </c>
      <c r="E16" s="23">
        <v>4.82</v>
      </c>
      <c r="F16" s="23">
        <v>8.67</v>
      </c>
      <c r="G16" s="14"/>
      <c r="H16" s="14"/>
      <c r="I16" s="61" t="s">
        <v>52</v>
      </c>
      <c r="J16" s="62"/>
      <c r="K16" s="25" t="s">
        <v>14</v>
      </c>
      <c r="L16" s="26" t="s">
        <v>39</v>
      </c>
      <c r="M16" s="27"/>
      <c r="N16" s="27">
        <v>132.22</v>
      </c>
    </row>
    <row r="17" spans="1:14" s="15" customFormat="1" ht="8.25" customHeight="1">
      <c r="A17" s="765" t="s">
        <v>235</v>
      </c>
      <c r="B17" s="766"/>
      <c r="C17" s="21" t="s">
        <v>104</v>
      </c>
      <c r="D17" s="22" t="s">
        <v>39</v>
      </c>
      <c r="E17" s="23"/>
      <c r="F17" s="50" t="s">
        <v>111</v>
      </c>
      <c r="G17" s="24"/>
      <c r="H17" s="24"/>
      <c r="I17" s="61" t="s">
        <v>53</v>
      </c>
      <c r="J17" s="62"/>
      <c r="K17" s="25" t="s">
        <v>33</v>
      </c>
      <c r="L17" s="26" t="s">
        <v>244</v>
      </c>
      <c r="M17" s="27"/>
      <c r="N17" s="27">
        <v>132.22999999999999</v>
      </c>
    </row>
    <row r="18" spans="1:14" s="15" customFormat="1" ht="8.25" customHeight="1">
      <c r="A18" s="765" t="s">
        <v>112</v>
      </c>
      <c r="B18" s="766"/>
      <c r="C18" s="21" t="s">
        <v>8</v>
      </c>
      <c r="D18" s="22" t="s">
        <v>39</v>
      </c>
      <c r="E18" s="23">
        <v>2.77</v>
      </c>
      <c r="F18" s="23">
        <v>11.24</v>
      </c>
      <c r="G18" s="24"/>
      <c r="H18" s="24"/>
      <c r="I18" s="61" t="s">
        <v>54</v>
      </c>
      <c r="J18" s="62"/>
      <c r="K18" s="25" t="s">
        <v>33</v>
      </c>
      <c r="L18" s="26" t="s">
        <v>245</v>
      </c>
      <c r="M18" s="27"/>
      <c r="N18" s="27">
        <v>132.91999999999999</v>
      </c>
    </row>
    <row r="19" spans="1:14" s="15" customFormat="1" ht="8.25" customHeight="1">
      <c r="A19" s="765" t="s">
        <v>112</v>
      </c>
      <c r="B19" s="766"/>
      <c r="C19" s="21" t="s">
        <v>104</v>
      </c>
      <c r="D19" s="22" t="s">
        <v>39</v>
      </c>
      <c r="E19" s="23"/>
      <c r="F19" s="23">
        <v>11.24</v>
      </c>
      <c r="G19" s="14"/>
      <c r="H19" s="14"/>
      <c r="I19" s="61" t="s">
        <v>55</v>
      </c>
      <c r="J19" s="62"/>
      <c r="K19" s="25" t="s">
        <v>14</v>
      </c>
      <c r="L19" s="26" t="s">
        <v>39</v>
      </c>
      <c r="M19" s="27"/>
      <c r="N19" s="27">
        <v>132.91999999999999</v>
      </c>
    </row>
    <row r="20" spans="1:14" s="15" customFormat="1" ht="8.25" customHeight="1">
      <c r="A20" s="765" t="s">
        <v>113</v>
      </c>
      <c r="B20" s="766"/>
      <c r="C20" s="21" t="s">
        <v>9</v>
      </c>
      <c r="D20" s="22" t="s">
        <v>39</v>
      </c>
      <c r="E20" s="23">
        <v>3.2</v>
      </c>
      <c r="F20" s="23">
        <v>14.44</v>
      </c>
      <c r="G20" s="14"/>
      <c r="H20" s="14"/>
      <c r="I20" s="61" t="s">
        <v>56</v>
      </c>
      <c r="J20" s="62"/>
      <c r="K20" s="25" t="s">
        <v>14</v>
      </c>
      <c r="L20" s="26" t="s">
        <v>39</v>
      </c>
      <c r="M20" s="27"/>
      <c r="N20" s="27">
        <v>132.91999999999999</v>
      </c>
    </row>
    <row r="21" spans="1:14" s="15" customFormat="1" ht="8.25" customHeight="1">
      <c r="A21" s="765" t="s">
        <v>114</v>
      </c>
      <c r="B21" s="766"/>
      <c r="C21" s="21"/>
      <c r="D21" s="22" t="s">
        <v>39</v>
      </c>
      <c r="E21" s="23"/>
      <c r="F21" s="23"/>
      <c r="G21" s="24"/>
      <c r="H21" s="24"/>
      <c r="I21" s="61" t="s">
        <v>57</v>
      </c>
      <c r="J21" s="62"/>
      <c r="K21" s="25" t="s">
        <v>93</v>
      </c>
      <c r="L21" s="26" t="s">
        <v>39</v>
      </c>
      <c r="M21" s="27" t="s">
        <v>103</v>
      </c>
      <c r="N21" s="27">
        <v>132.86000000000001</v>
      </c>
    </row>
    <row r="22" spans="1:14" s="15" customFormat="1" ht="8.25" customHeight="1">
      <c r="A22" s="765" t="s">
        <v>115</v>
      </c>
      <c r="B22" s="766"/>
      <c r="C22" s="21" t="s">
        <v>104</v>
      </c>
      <c r="D22" s="22" t="s">
        <v>39</v>
      </c>
      <c r="E22" s="23"/>
      <c r="F22" s="23">
        <v>15.75</v>
      </c>
      <c r="G22" s="14"/>
      <c r="H22" s="14"/>
      <c r="I22" s="61" t="s">
        <v>58</v>
      </c>
      <c r="J22" s="62"/>
      <c r="K22" s="25" t="s">
        <v>14</v>
      </c>
      <c r="L22" s="26" t="s">
        <v>39</v>
      </c>
      <c r="M22" s="51"/>
      <c r="N22" s="27">
        <v>132.86000000000001</v>
      </c>
    </row>
    <row r="23" spans="1:14" s="15" customFormat="1" ht="8.25" customHeight="1">
      <c r="A23" s="765" t="s">
        <v>116</v>
      </c>
      <c r="B23" s="766"/>
      <c r="C23" s="21" t="s">
        <v>104</v>
      </c>
      <c r="D23" s="22" t="s">
        <v>39</v>
      </c>
      <c r="E23" s="23"/>
      <c r="F23" s="49" t="s">
        <v>117</v>
      </c>
      <c r="G23" s="14"/>
      <c r="H23" s="14"/>
      <c r="I23" s="61" t="s">
        <v>59</v>
      </c>
      <c r="J23" s="62"/>
      <c r="K23" s="25" t="s">
        <v>36</v>
      </c>
      <c r="L23" s="26" t="s">
        <v>246</v>
      </c>
      <c r="M23" s="51"/>
      <c r="N23" s="27">
        <v>132.94</v>
      </c>
    </row>
    <row r="24" spans="1:14" s="15" customFormat="1" ht="8.25" customHeight="1">
      <c r="A24" s="765" t="s">
        <v>118</v>
      </c>
      <c r="B24" s="766"/>
      <c r="C24" s="21" t="s">
        <v>10</v>
      </c>
      <c r="D24" s="22" t="s">
        <v>39</v>
      </c>
      <c r="E24" s="23">
        <v>1.65</v>
      </c>
      <c r="F24" s="23">
        <v>17.399999999999999</v>
      </c>
      <c r="G24" s="14"/>
      <c r="H24" s="14"/>
      <c r="I24" s="61" t="s">
        <v>60</v>
      </c>
      <c r="J24" s="62"/>
      <c r="K24" s="25" t="s">
        <v>26</v>
      </c>
      <c r="L24" s="26" t="s">
        <v>247</v>
      </c>
      <c r="M24" s="51"/>
      <c r="N24" s="27">
        <v>133.27000000000001</v>
      </c>
    </row>
    <row r="25" spans="1:14" s="15" customFormat="1" ht="8.25" customHeight="1">
      <c r="A25" s="765" t="s">
        <v>119</v>
      </c>
      <c r="B25" s="766"/>
      <c r="C25" s="21" t="s">
        <v>11</v>
      </c>
      <c r="D25" s="22" t="s">
        <v>39</v>
      </c>
      <c r="E25" s="23">
        <v>14.13</v>
      </c>
      <c r="F25" s="23">
        <v>31.53</v>
      </c>
      <c r="G25" s="24"/>
      <c r="H25" s="24"/>
      <c r="I25" s="61" t="s">
        <v>61</v>
      </c>
      <c r="J25" s="62"/>
      <c r="K25" s="25" t="s">
        <v>14</v>
      </c>
      <c r="L25" s="26" t="s">
        <v>39</v>
      </c>
      <c r="M25" s="51"/>
      <c r="N25" s="27">
        <v>133.27000000000001</v>
      </c>
    </row>
    <row r="26" spans="1:14" s="15" customFormat="1" ht="8.25" customHeight="1">
      <c r="A26" s="765" t="s">
        <v>113</v>
      </c>
      <c r="B26" s="766"/>
      <c r="C26" s="21" t="s">
        <v>104</v>
      </c>
      <c r="D26" s="22" t="s">
        <v>39</v>
      </c>
      <c r="E26" s="23"/>
      <c r="F26" s="49" t="s">
        <v>120</v>
      </c>
      <c r="G26" s="24"/>
      <c r="H26" s="24"/>
      <c r="I26" s="61" t="s">
        <v>62</v>
      </c>
      <c r="J26" s="62"/>
      <c r="K26" s="25" t="s">
        <v>94</v>
      </c>
      <c r="L26" s="26" t="s">
        <v>248</v>
      </c>
      <c r="M26" s="51"/>
      <c r="N26" s="27">
        <v>133.28</v>
      </c>
    </row>
    <row r="27" spans="1:14" s="15" customFormat="1" ht="8.25" customHeight="1">
      <c r="A27" s="765" t="s">
        <v>121</v>
      </c>
      <c r="B27" s="766"/>
      <c r="C27" s="28" t="s">
        <v>122</v>
      </c>
      <c r="D27" s="22" t="s">
        <v>39</v>
      </c>
      <c r="E27" s="23">
        <v>20.28</v>
      </c>
      <c r="F27" s="23">
        <v>51.6</v>
      </c>
      <c r="G27" s="24"/>
      <c r="H27" s="24"/>
      <c r="I27" s="61" t="s">
        <v>63</v>
      </c>
      <c r="J27" s="62"/>
      <c r="K27" s="25" t="s">
        <v>14</v>
      </c>
      <c r="L27" s="26" t="s">
        <v>39</v>
      </c>
      <c r="M27" s="51"/>
      <c r="N27" s="27">
        <v>133.28</v>
      </c>
    </row>
    <row r="28" spans="1:14" s="15" customFormat="1" ht="8.25" customHeight="1">
      <c r="A28" s="765" t="s">
        <v>123</v>
      </c>
      <c r="B28" s="766"/>
      <c r="C28" s="21" t="s">
        <v>12</v>
      </c>
      <c r="D28" s="29" t="s">
        <v>124</v>
      </c>
      <c r="E28" s="23"/>
      <c r="F28" s="23">
        <v>52.33</v>
      </c>
      <c r="G28" s="14"/>
      <c r="H28" s="14"/>
      <c r="I28" s="61" t="s">
        <v>64</v>
      </c>
      <c r="J28" s="62"/>
      <c r="K28" s="25" t="s">
        <v>95</v>
      </c>
      <c r="L28" s="26" t="s">
        <v>39</v>
      </c>
      <c r="M28" s="51">
        <v>0</v>
      </c>
      <c r="N28" s="27">
        <v>133.28</v>
      </c>
    </row>
    <row r="29" spans="1:14" s="15" customFormat="1" ht="8.25" customHeight="1">
      <c r="A29" s="765" t="s">
        <v>125</v>
      </c>
      <c r="B29" s="766"/>
      <c r="C29" s="21" t="s">
        <v>12</v>
      </c>
      <c r="D29" s="29" t="s">
        <v>126</v>
      </c>
      <c r="E29" s="23"/>
      <c r="F29" s="23">
        <v>52.83</v>
      </c>
      <c r="G29" s="14"/>
      <c r="H29" s="14"/>
      <c r="I29" s="61" t="s">
        <v>65</v>
      </c>
      <c r="J29" s="62"/>
      <c r="K29" s="25" t="s">
        <v>14</v>
      </c>
      <c r="L29" s="26" t="s">
        <v>39</v>
      </c>
      <c r="M29" s="52"/>
      <c r="N29" s="27">
        <v>133.28</v>
      </c>
    </row>
    <row r="30" spans="1:14" s="15" customFormat="1" ht="8.25" customHeight="1">
      <c r="A30" s="765" t="s">
        <v>127</v>
      </c>
      <c r="B30" s="766"/>
      <c r="C30" s="21" t="s">
        <v>105</v>
      </c>
      <c r="D30" s="22" t="s">
        <v>39</v>
      </c>
      <c r="E30" s="23"/>
      <c r="F30" s="23">
        <v>52.56</v>
      </c>
      <c r="G30" s="14"/>
      <c r="H30" s="14"/>
      <c r="I30" s="61" t="s">
        <v>66</v>
      </c>
      <c r="J30" s="62"/>
      <c r="K30" s="25" t="s">
        <v>96</v>
      </c>
      <c r="L30" s="26" t="s">
        <v>249</v>
      </c>
      <c r="M30" s="51"/>
      <c r="N30" s="27">
        <v>133.29</v>
      </c>
    </row>
    <row r="31" spans="1:14" s="15" customFormat="1" ht="8.25" customHeight="1">
      <c r="A31" s="765" t="s">
        <v>128</v>
      </c>
      <c r="B31" s="766"/>
      <c r="C31" s="21" t="s">
        <v>13</v>
      </c>
      <c r="D31" s="22" t="s">
        <v>39</v>
      </c>
      <c r="E31" s="23"/>
      <c r="F31" s="23">
        <v>52.56</v>
      </c>
      <c r="G31" s="14"/>
      <c r="H31" s="14"/>
      <c r="I31" s="61" t="s">
        <v>67</v>
      </c>
      <c r="J31" s="62"/>
      <c r="K31" s="25" t="s">
        <v>14</v>
      </c>
      <c r="L31" s="26" t="s">
        <v>39</v>
      </c>
      <c r="M31" s="51"/>
      <c r="N31" s="27">
        <v>133.29</v>
      </c>
    </row>
    <row r="32" spans="1:14" s="15" customFormat="1" ht="8.25" customHeight="1">
      <c r="A32" s="765" t="s">
        <v>129</v>
      </c>
      <c r="B32" s="766"/>
      <c r="C32" s="21" t="s">
        <v>106</v>
      </c>
      <c r="D32" s="22" t="s">
        <v>39</v>
      </c>
      <c r="E32" s="23"/>
      <c r="F32" s="49" t="s">
        <v>130</v>
      </c>
      <c r="G32" s="14"/>
      <c r="H32" s="14"/>
      <c r="I32" s="61" t="s">
        <v>68</v>
      </c>
      <c r="J32" s="62"/>
      <c r="K32" s="25" t="s">
        <v>97</v>
      </c>
      <c r="L32" s="26" t="s">
        <v>250</v>
      </c>
      <c r="M32" s="51"/>
      <c r="N32" s="27">
        <v>134.13999999999999</v>
      </c>
    </row>
    <row r="33" spans="1:14" s="30" customFormat="1" ht="9.75" customHeight="1">
      <c r="A33" s="765" t="s">
        <v>131</v>
      </c>
      <c r="B33" s="766"/>
      <c r="C33" s="28" t="s">
        <v>132</v>
      </c>
      <c r="D33" s="22" t="s">
        <v>39</v>
      </c>
      <c r="E33" s="23">
        <v>3.94</v>
      </c>
      <c r="F33" s="23">
        <v>56.42</v>
      </c>
      <c r="G33" s="14"/>
      <c r="H33" s="14"/>
      <c r="I33" s="61" t="s">
        <v>69</v>
      </c>
      <c r="J33" s="62"/>
      <c r="K33" s="25" t="s">
        <v>14</v>
      </c>
      <c r="L33" s="26" t="s">
        <v>39</v>
      </c>
      <c r="M33" s="51"/>
      <c r="N33" s="27">
        <v>134.13999999999999</v>
      </c>
    </row>
    <row r="34" spans="1:14" s="30" customFormat="1" ht="8.25" customHeight="1">
      <c r="A34" s="765" t="s">
        <v>133</v>
      </c>
      <c r="B34" s="766"/>
      <c r="C34" s="28" t="s">
        <v>134</v>
      </c>
      <c r="D34" s="22" t="s">
        <v>39</v>
      </c>
      <c r="E34" s="23">
        <v>2.4500000000000002</v>
      </c>
      <c r="F34" s="23">
        <v>58.87</v>
      </c>
      <c r="G34" s="14"/>
      <c r="H34" s="14"/>
      <c r="I34" s="61" t="s">
        <v>70</v>
      </c>
      <c r="J34" s="62"/>
      <c r="K34" s="25" t="s">
        <v>14</v>
      </c>
      <c r="L34" s="26" t="s">
        <v>39</v>
      </c>
      <c r="M34" s="51"/>
      <c r="N34" s="27">
        <v>134.13999999999999</v>
      </c>
    </row>
    <row r="35" spans="1:14" s="30" customFormat="1" ht="9" customHeight="1">
      <c r="A35" s="765"/>
      <c r="B35" s="766"/>
      <c r="C35" s="28" t="s">
        <v>135</v>
      </c>
      <c r="D35" s="22" t="s">
        <v>39</v>
      </c>
      <c r="E35" s="23"/>
      <c r="F35" s="23"/>
      <c r="G35" s="24"/>
      <c r="H35" s="24"/>
      <c r="I35" s="61" t="s">
        <v>71</v>
      </c>
      <c r="J35" s="62"/>
      <c r="K35" s="25" t="s">
        <v>14</v>
      </c>
      <c r="L35" s="26" t="s">
        <v>39</v>
      </c>
      <c r="M35" s="51"/>
      <c r="N35" s="27">
        <v>134.13999999999999</v>
      </c>
    </row>
    <row r="36" spans="1:14" s="15" customFormat="1" ht="8.25" customHeight="1">
      <c r="A36" s="765" t="s">
        <v>136</v>
      </c>
      <c r="B36" s="766"/>
      <c r="C36" s="21" t="s">
        <v>15</v>
      </c>
      <c r="D36" s="22" t="s">
        <v>39</v>
      </c>
      <c r="E36" s="23">
        <v>2.62</v>
      </c>
      <c r="F36" s="23">
        <v>61.49</v>
      </c>
      <c r="G36" s="14"/>
      <c r="H36" s="14"/>
      <c r="I36" s="61" t="s">
        <v>72</v>
      </c>
      <c r="J36" s="62"/>
      <c r="K36" s="25" t="s">
        <v>14</v>
      </c>
      <c r="L36" s="26" t="s">
        <v>39</v>
      </c>
      <c r="M36" s="51"/>
      <c r="N36" s="27">
        <v>134.13999999999999</v>
      </c>
    </row>
    <row r="37" spans="1:14" s="15" customFormat="1" ht="8.25" customHeight="1">
      <c r="A37" s="765" t="s">
        <v>137</v>
      </c>
      <c r="B37" s="766"/>
      <c r="C37" s="21" t="s">
        <v>16</v>
      </c>
      <c r="D37" s="31" t="s">
        <v>138</v>
      </c>
      <c r="E37" s="23"/>
      <c r="F37" s="23">
        <v>61.78</v>
      </c>
      <c r="G37" s="14"/>
      <c r="H37" s="14"/>
      <c r="I37" s="61" t="s">
        <v>73</v>
      </c>
      <c r="J37" s="62"/>
      <c r="K37" s="25" t="s">
        <v>14</v>
      </c>
      <c r="L37" s="26" t="s">
        <v>39</v>
      </c>
      <c r="M37" s="51"/>
      <c r="N37" s="27">
        <v>134.13999999999999</v>
      </c>
    </row>
    <row r="38" spans="1:14" s="15" customFormat="1" ht="8.25" customHeight="1">
      <c r="A38" s="765" t="s">
        <v>139</v>
      </c>
      <c r="B38" s="766"/>
      <c r="C38" s="21" t="s">
        <v>17</v>
      </c>
      <c r="D38" s="22" t="s">
        <v>39</v>
      </c>
      <c r="E38" s="23">
        <v>35.340000000000003</v>
      </c>
      <c r="F38" s="23">
        <v>97.12</v>
      </c>
      <c r="G38" s="24"/>
      <c r="H38" s="24"/>
      <c r="I38" s="61" t="s">
        <v>74</v>
      </c>
      <c r="J38" s="62"/>
      <c r="K38" s="25" t="s">
        <v>14</v>
      </c>
      <c r="L38" s="26" t="s">
        <v>39</v>
      </c>
      <c r="M38" s="51"/>
      <c r="N38" s="27">
        <v>134.13999999999999</v>
      </c>
    </row>
    <row r="39" spans="1:14" s="15" customFormat="1" ht="8.25" customHeight="1">
      <c r="A39" s="765" t="s">
        <v>140</v>
      </c>
      <c r="B39" s="766"/>
      <c r="C39" s="21" t="s">
        <v>18</v>
      </c>
      <c r="D39" s="31" t="s">
        <v>141</v>
      </c>
      <c r="E39" s="23"/>
      <c r="F39" s="23">
        <v>97.61</v>
      </c>
      <c r="G39" s="14"/>
      <c r="H39" s="14"/>
      <c r="I39" s="61" t="s">
        <v>75</v>
      </c>
      <c r="J39" s="62"/>
      <c r="K39" s="25" t="s">
        <v>14</v>
      </c>
      <c r="L39" s="26" t="s">
        <v>39</v>
      </c>
      <c r="M39" s="51"/>
      <c r="N39" s="27">
        <v>136.77000000000001</v>
      </c>
    </row>
    <row r="40" spans="1:14" s="15" customFormat="1" ht="8.25" customHeight="1">
      <c r="A40" s="765" t="s">
        <v>142</v>
      </c>
      <c r="B40" s="766"/>
      <c r="C40" s="21" t="s">
        <v>14</v>
      </c>
      <c r="D40" s="22" t="s">
        <v>39</v>
      </c>
      <c r="E40" s="23"/>
      <c r="F40" s="23">
        <v>96.83</v>
      </c>
      <c r="G40" s="14"/>
      <c r="H40" s="14"/>
      <c r="I40" s="61" t="s">
        <v>76</v>
      </c>
      <c r="J40" s="62"/>
      <c r="K40" s="25"/>
      <c r="L40" s="26" t="s">
        <v>39</v>
      </c>
      <c r="M40" s="51"/>
      <c r="N40" s="27"/>
    </row>
    <row r="41" spans="1:14" s="15" customFormat="1" ht="8.25" customHeight="1">
      <c r="A41" s="765" t="s">
        <v>143</v>
      </c>
      <c r="B41" s="766"/>
      <c r="C41" s="21" t="s">
        <v>19</v>
      </c>
      <c r="D41" s="29" t="s">
        <v>144</v>
      </c>
      <c r="E41" s="23"/>
      <c r="F41" s="23">
        <v>97.62</v>
      </c>
      <c r="G41" s="14"/>
      <c r="H41" s="14"/>
      <c r="I41" s="61" t="s">
        <v>77</v>
      </c>
      <c r="J41" s="62"/>
      <c r="K41" s="25" t="s">
        <v>98</v>
      </c>
      <c r="L41" s="26" t="s">
        <v>39</v>
      </c>
      <c r="M41" s="52">
        <v>0</v>
      </c>
      <c r="N41" s="27">
        <v>136.77000000000001</v>
      </c>
    </row>
    <row r="42" spans="1:14" s="15" customFormat="1" ht="8.25" customHeight="1">
      <c r="A42" s="765" t="s">
        <v>145</v>
      </c>
      <c r="B42" s="766"/>
      <c r="C42" s="21" t="s">
        <v>20</v>
      </c>
      <c r="D42" s="22" t="s">
        <v>39</v>
      </c>
      <c r="E42" s="23">
        <v>19.84</v>
      </c>
      <c r="F42" s="23">
        <v>117.46</v>
      </c>
      <c r="G42" s="24"/>
      <c r="H42" s="24"/>
      <c r="I42" s="61" t="s">
        <v>78</v>
      </c>
      <c r="J42" s="62"/>
      <c r="K42" s="25" t="s">
        <v>26</v>
      </c>
      <c r="L42" s="26" t="s">
        <v>155</v>
      </c>
      <c r="M42" s="51"/>
      <c r="N42" s="27">
        <v>136.77000000000001</v>
      </c>
    </row>
    <row r="43" spans="1:14" s="15" customFormat="1" ht="8.25" customHeight="1">
      <c r="A43" s="765" t="s">
        <v>146</v>
      </c>
      <c r="B43" s="766"/>
      <c r="C43" s="21" t="s">
        <v>14</v>
      </c>
      <c r="D43" s="22" t="s">
        <v>39</v>
      </c>
      <c r="E43" s="23"/>
      <c r="F43" s="23">
        <v>116.67</v>
      </c>
      <c r="G43" s="14"/>
      <c r="H43" s="14"/>
      <c r="I43" s="61" t="s">
        <v>79</v>
      </c>
      <c r="J43" s="62"/>
      <c r="K43" s="25" t="s">
        <v>14</v>
      </c>
      <c r="L43" s="26" t="s">
        <v>39</v>
      </c>
      <c r="M43" s="51"/>
      <c r="N43" s="27">
        <v>136.77000000000001</v>
      </c>
    </row>
    <row r="44" spans="1:14" s="15" customFormat="1" ht="8.25" customHeight="1">
      <c r="A44" s="765" t="s">
        <v>147</v>
      </c>
      <c r="B44" s="766"/>
      <c r="C44" s="21" t="s">
        <v>21</v>
      </c>
      <c r="D44" s="31" t="s">
        <v>148</v>
      </c>
      <c r="E44" s="23"/>
      <c r="F44" s="23">
        <v>118.05</v>
      </c>
      <c r="G44" s="14"/>
      <c r="H44" s="14"/>
      <c r="I44" s="61" t="s">
        <v>80</v>
      </c>
      <c r="J44" s="62"/>
      <c r="K44" s="25" t="s">
        <v>99</v>
      </c>
      <c r="L44" s="26" t="s">
        <v>159</v>
      </c>
      <c r="M44" s="51"/>
      <c r="N44" s="27">
        <v>136.77000000000001</v>
      </c>
    </row>
    <row r="45" spans="1:14" s="15" customFormat="1" ht="8.25" customHeight="1">
      <c r="A45" s="765" t="s">
        <v>149</v>
      </c>
      <c r="B45" s="766"/>
      <c r="C45" s="21" t="s">
        <v>22</v>
      </c>
      <c r="D45" s="22" t="s">
        <v>39</v>
      </c>
      <c r="E45" s="23">
        <v>4.6100000000000003</v>
      </c>
      <c r="F45" s="23">
        <v>122.66</v>
      </c>
      <c r="G45" s="24"/>
      <c r="H45" s="24"/>
      <c r="I45" s="61" t="s">
        <v>81</v>
      </c>
      <c r="J45" s="62"/>
      <c r="K45" s="25" t="s">
        <v>14</v>
      </c>
      <c r="L45" s="26" t="s">
        <v>39</v>
      </c>
      <c r="M45" s="51"/>
      <c r="N45" s="27">
        <v>136.77000000000001</v>
      </c>
    </row>
    <row r="46" spans="1:14" s="15" customFormat="1" ht="8.25" customHeight="1">
      <c r="A46" s="765" t="s">
        <v>150</v>
      </c>
      <c r="B46" s="766"/>
      <c r="C46" s="21" t="s">
        <v>23</v>
      </c>
      <c r="D46" s="31" t="s">
        <v>151</v>
      </c>
      <c r="E46" s="23"/>
      <c r="F46" s="23">
        <v>123.18</v>
      </c>
      <c r="G46" s="14"/>
      <c r="H46" s="14"/>
      <c r="I46" s="61" t="s">
        <v>82</v>
      </c>
      <c r="J46" s="62"/>
      <c r="K46" s="25" t="s">
        <v>14</v>
      </c>
      <c r="L46" s="26" t="s">
        <v>39</v>
      </c>
      <c r="M46" s="51"/>
      <c r="N46" s="27">
        <v>136.77000000000001</v>
      </c>
    </row>
    <row r="47" spans="1:14" s="15" customFormat="1" ht="8.25" customHeight="1">
      <c r="A47" s="765" t="s">
        <v>152</v>
      </c>
      <c r="B47" s="766"/>
      <c r="C47" s="21" t="s">
        <v>14</v>
      </c>
      <c r="D47" s="22" t="s">
        <v>39</v>
      </c>
      <c r="E47" s="23"/>
      <c r="F47" s="23">
        <v>121.28</v>
      </c>
      <c r="G47" s="14"/>
      <c r="H47" s="14"/>
      <c r="I47" s="61" t="s">
        <v>83</v>
      </c>
      <c r="J47" s="62"/>
      <c r="K47" s="25" t="s">
        <v>14</v>
      </c>
      <c r="L47" s="26" t="s">
        <v>39</v>
      </c>
      <c r="M47" s="51"/>
      <c r="N47" s="27">
        <v>136.77000000000001</v>
      </c>
    </row>
    <row r="48" spans="1:14" s="15" customFormat="1" ht="8.25" customHeight="1">
      <c r="A48" s="765" t="s">
        <v>153</v>
      </c>
      <c r="B48" s="766"/>
      <c r="C48" s="21" t="s">
        <v>24</v>
      </c>
      <c r="D48" s="31" t="s">
        <v>154</v>
      </c>
      <c r="E48" s="23"/>
      <c r="F48" s="23">
        <v>123.55</v>
      </c>
      <c r="G48" s="24"/>
      <c r="H48" s="24"/>
      <c r="I48" s="61" t="s">
        <v>4</v>
      </c>
      <c r="J48" s="62"/>
      <c r="K48" s="25" t="s">
        <v>14</v>
      </c>
      <c r="L48" s="26" t="s">
        <v>39</v>
      </c>
      <c r="M48" s="51"/>
      <c r="N48" s="27">
        <v>136.77000000000001</v>
      </c>
    </row>
    <row r="49" spans="1:14" s="15" customFormat="1" ht="8.25" customHeight="1">
      <c r="A49" s="765" t="s">
        <v>156</v>
      </c>
      <c r="B49" s="766"/>
      <c r="C49" s="21" t="s">
        <v>25</v>
      </c>
      <c r="D49" s="31" t="s">
        <v>157</v>
      </c>
      <c r="E49" s="23"/>
      <c r="F49" s="23">
        <v>125</v>
      </c>
      <c r="G49" s="14"/>
      <c r="H49" s="14"/>
      <c r="I49" s="61" t="s">
        <v>84</v>
      </c>
      <c r="J49" s="62"/>
      <c r="K49" s="25" t="s">
        <v>99</v>
      </c>
      <c r="L49" s="26" t="s">
        <v>168</v>
      </c>
      <c r="M49" s="51"/>
      <c r="N49" s="27">
        <v>136.77000000000001</v>
      </c>
    </row>
    <row r="50" spans="1:14" s="15" customFormat="1" ht="8.25" customHeight="1">
      <c r="A50" s="765" t="s">
        <v>158</v>
      </c>
      <c r="B50" s="766"/>
      <c r="C50" s="21" t="s">
        <v>14</v>
      </c>
      <c r="D50" s="22" t="s">
        <v>39</v>
      </c>
      <c r="E50" s="23"/>
      <c r="F50" s="23">
        <v>121.28</v>
      </c>
      <c r="G50" s="14"/>
      <c r="H50" s="14"/>
      <c r="I50" s="61" t="s">
        <v>171</v>
      </c>
      <c r="J50" s="62"/>
      <c r="K50" s="25" t="s">
        <v>100</v>
      </c>
      <c r="L50" s="32"/>
      <c r="M50" s="51">
        <v>0.01</v>
      </c>
      <c r="N50" s="27">
        <v>136.78</v>
      </c>
    </row>
    <row r="51" spans="1:14" s="15" customFormat="1" ht="8.25" customHeight="1">
      <c r="A51" s="765" t="s">
        <v>160</v>
      </c>
      <c r="B51" s="766"/>
      <c r="C51" s="21" t="s">
        <v>26</v>
      </c>
      <c r="D51" s="31" t="s">
        <v>161</v>
      </c>
      <c r="E51" s="23"/>
      <c r="F51" s="23">
        <v>125.1</v>
      </c>
      <c r="G51" s="14"/>
      <c r="H51" s="14"/>
      <c r="I51" s="61" t="s">
        <v>85</v>
      </c>
      <c r="J51" s="62"/>
      <c r="K51" s="25" t="s">
        <v>14</v>
      </c>
      <c r="L51" s="32"/>
      <c r="M51" s="51"/>
      <c r="N51" s="27">
        <v>136.78</v>
      </c>
    </row>
    <row r="52" spans="1:14" s="15" customFormat="1" ht="8.25" customHeight="1">
      <c r="A52" s="765" t="s">
        <v>162</v>
      </c>
      <c r="B52" s="766"/>
      <c r="C52" s="21" t="s">
        <v>26</v>
      </c>
      <c r="D52" s="31" t="s">
        <v>163</v>
      </c>
      <c r="E52" s="23"/>
      <c r="F52" s="23">
        <v>125.19</v>
      </c>
      <c r="G52" s="14"/>
      <c r="H52" s="14"/>
      <c r="I52" s="61" t="s">
        <v>86</v>
      </c>
      <c r="J52" s="62"/>
      <c r="K52" s="25" t="s">
        <v>101</v>
      </c>
      <c r="L52" s="32"/>
      <c r="M52" s="51">
        <v>0.01</v>
      </c>
      <c r="N52" s="27">
        <v>136.79</v>
      </c>
    </row>
    <row r="53" spans="1:14" s="15" customFormat="1" ht="8.25" customHeight="1">
      <c r="A53" s="765" t="s">
        <v>164</v>
      </c>
      <c r="B53" s="766"/>
      <c r="C53" s="21" t="s">
        <v>14</v>
      </c>
      <c r="D53" s="22" t="s">
        <v>39</v>
      </c>
      <c r="E53" s="23"/>
      <c r="F53" s="23">
        <v>121.28</v>
      </c>
      <c r="G53" s="14"/>
      <c r="H53" s="14"/>
      <c r="I53" s="61" t="s">
        <v>86</v>
      </c>
      <c r="J53" s="62"/>
      <c r="K53" s="25" t="s">
        <v>14</v>
      </c>
      <c r="L53" s="32"/>
      <c r="M53" s="51"/>
      <c r="N53" s="27">
        <v>136.79</v>
      </c>
    </row>
    <row r="54" spans="1:14" s="15" customFormat="1" ht="8.25" customHeight="1">
      <c r="A54" s="765" t="s">
        <v>165</v>
      </c>
      <c r="B54" s="766"/>
      <c r="C54" s="21" t="s">
        <v>27</v>
      </c>
      <c r="D54" s="31" t="s">
        <v>166</v>
      </c>
      <c r="E54" s="23"/>
      <c r="F54" s="23">
        <v>128.15</v>
      </c>
      <c r="G54" s="24"/>
      <c r="H54" s="24"/>
      <c r="I54" s="61" t="s">
        <v>87</v>
      </c>
      <c r="J54" s="62"/>
      <c r="K54" s="25" t="s">
        <v>102</v>
      </c>
      <c r="L54" s="32"/>
      <c r="M54" s="52">
        <v>0</v>
      </c>
      <c r="N54" s="27">
        <v>136.79</v>
      </c>
    </row>
    <row r="55" spans="1:14" s="15" customFormat="1" ht="8.25" customHeight="1">
      <c r="A55" s="765"/>
      <c r="B55" s="766"/>
      <c r="C55" s="21" t="s">
        <v>26</v>
      </c>
      <c r="D55" s="29" t="s">
        <v>167</v>
      </c>
      <c r="E55" s="23"/>
      <c r="F55" s="23"/>
      <c r="G55" s="14"/>
      <c r="H55" s="14"/>
      <c r="I55" s="61" t="s">
        <v>88</v>
      </c>
      <c r="J55" s="62"/>
      <c r="K55" s="25" t="s">
        <v>14</v>
      </c>
      <c r="L55" s="32"/>
      <c r="M55" s="33"/>
      <c r="N55" s="27">
        <v>136.79</v>
      </c>
    </row>
    <row r="56" spans="1:14" s="15" customFormat="1" ht="8.25" customHeight="1">
      <c r="A56" s="765" t="s">
        <v>169</v>
      </c>
      <c r="B56" s="766"/>
      <c r="C56" s="21" t="s">
        <v>27</v>
      </c>
      <c r="D56" s="31" t="s">
        <v>170</v>
      </c>
      <c r="E56" s="23"/>
      <c r="F56" s="23">
        <v>128.61000000000001</v>
      </c>
      <c r="G56" s="14"/>
      <c r="H56" s="14"/>
      <c r="I56" s="61" t="s">
        <v>2</v>
      </c>
      <c r="J56" s="62"/>
      <c r="K56" s="25" t="s">
        <v>14</v>
      </c>
      <c r="L56" s="32"/>
      <c r="M56" s="33"/>
      <c r="N56" s="27">
        <v>136.79</v>
      </c>
    </row>
    <row r="57" spans="1:14" s="15" customFormat="1" ht="8.25" customHeight="1">
      <c r="A57" s="765" t="s">
        <v>172</v>
      </c>
      <c r="B57" s="766"/>
      <c r="C57" s="21" t="s">
        <v>26</v>
      </c>
      <c r="D57" s="29" t="s">
        <v>173</v>
      </c>
      <c r="E57" s="23"/>
      <c r="F57" s="23">
        <v>128.68</v>
      </c>
      <c r="G57" s="14"/>
      <c r="H57" s="14"/>
      <c r="I57" s="61" t="s">
        <v>3</v>
      </c>
      <c r="J57" s="62"/>
      <c r="K57" s="25" t="s">
        <v>14</v>
      </c>
      <c r="L57" s="32"/>
      <c r="M57" s="33"/>
      <c r="N57" s="27">
        <v>136.79</v>
      </c>
    </row>
    <row r="58" spans="1:14" s="15" customFormat="1" ht="8.25" customHeight="1">
      <c r="A58" s="765" t="s">
        <v>174</v>
      </c>
      <c r="B58" s="766"/>
      <c r="C58" s="21" t="s">
        <v>28</v>
      </c>
      <c r="D58" s="31" t="s">
        <v>175</v>
      </c>
      <c r="E58" s="23"/>
      <c r="F58" s="23">
        <v>128.68</v>
      </c>
      <c r="G58" s="14"/>
      <c r="H58" s="14"/>
      <c r="I58" s="61" t="s">
        <v>89</v>
      </c>
      <c r="J58" s="62"/>
      <c r="K58" s="25" t="s">
        <v>14</v>
      </c>
      <c r="L58" s="32"/>
      <c r="M58" s="33"/>
      <c r="N58" s="27">
        <v>136.79</v>
      </c>
    </row>
    <row r="59" spans="1:14" s="15" customFormat="1" ht="8.25" customHeight="1">
      <c r="A59" s="765" t="s">
        <v>176</v>
      </c>
      <c r="B59" s="766"/>
      <c r="C59" s="21" t="s">
        <v>14</v>
      </c>
      <c r="D59" s="22" t="s">
        <v>39</v>
      </c>
      <c r="E59" s="23"/>
      <c r="F59" s="23">
        <v>128.68</v>
      </c>
      <c r="G59" s="24"/>
      <c r="H59" s="24"/>
      <c r="I59" s="61" t="s">
        <v>188</v>
      </c>
      <c r="J59" s="62"/>
      <c r="K59" s="25" t="s">
        <v>14</v>
      </c>
      <c r="L59" s="32"/>
      <c r="M59" s="33"/>
      <c r="N59" s="27">
        <v>136.79</v>
      </c>
    </row>
    <row r="60" spans="1:14" s="15" customFormat="1" ht="8.25" customHeight="1">
      <c r="A60" s="765" t="s">
        <v>177</v>
      </c>
      <c r="B60" s="766"/>
      <c r="C60" s="21" t="s">
        <v>26</v>
      </c>
      <c r="D60" s="29" t="s">
        <v>178</v>
      </c>
      <c r="E60" s="23"/>
      <c r="F60" s="23">
        <v>128.69</v>
      </c>
      <c r="G60" s="14"/>
      <c r="H60" s="14"/>
      <c r="I60" s="61" t="s">
        <v>190</v>
      </c>
      <c r="J60" s="62"/>
      <c r="K60" s="25" t="s">
        <v>107</v>
      </c>
      <c r="L60" s="32"/>
      <c r="M60" s="33"/>
      <c r="N60" s="27">
        <v>136.79</v>
      </c>
    </row>
    <row r="61" spans="1:14" s="15" customFormat="1" ht="8.25" customHeight="1">
      <c r="A61" s="765" t="s">
        <v>179</v>
      </c>
      <c r="B61" s="766"/>
      <c r="C61" s="21" t="s">
        <v>27</v>
      </c>
      <c r="D61" s="31" t="s">
        <v>180</v>
      </c>
      <c r="E61" s="23"/>
      <c r="F61" s="23">
        <v>129.44999999999999</v>
      </c>
      <c r="G61" s="14"/>
      <c r="H61" s="14"/>
      <c r="I61" s="61" t="s">
        <v>112</v>
      </c>
      <c r="J61" s="62"/>
      <c r="K61" s="25" t="s">
        <v>107</v>
      </c>
      <c r="L61" s="32"/>
      <c r="M61" s="33"/>
      <c r="N61" s="27">
        <v>136.79</v>
      </c>
    </row>
    <row r="62" spans="1:14" s="15" customFormat="1" ht="8.25" customHeight="1">
      <c r="A62" s="765" t="s">
        <v>181</v>
      </c>
      <c r="B62" s="766"/>
      <c r="C62" s="21" t="s">
        <v>29</v>
      </c>
      <c r="D62" s="29" t="s">
        <v>182</v>
      </c>
      <c r="E62" s="23"/>
      <c r="F62" s="23">
        <v>129.47</v>
      </c>
      <c r="G62" s="14"/>
      <c r="H62" s="14"/>
      <c r="I62" s="61" t="s">
        <v>113</v>
      </c>
      <c r="J62" s="62"/>
      <c r="K62" s="25" t="s">
        <v>107</v>
      </c>
      <c r="L62" s="35"/>
      <c r="M62" s="36"/>
      <c r="N62" s="27">
        <v>136.79</v>
      </c>
    </row>
    <row r="63" spans="1:14" s="15" customFormat="1" ht="8.25" customHeight="1">
      <c r="A63" s="765" t="s">
        <v>183</v>
      </c>
      <c r="B63" s="766"/>
      <c r="C63" s="21" t="s">
        <v>30</v>
      </c>
      <c r="D63" s="31" t="s">
        <v>184</v>
      </c>
      <c r="E63" s="23"/>
      <c r="F63" s="23">
        <v>130.22</v>
      </c>
      <c r="G63" s="14"/>
      <c r="H63" s="14"/>
      <c r="I63" s="61" t="s">
        <v>197</v>
      </c>
      <c r="J63" s="62"/>
      <c r="K63" s="25" t="s">
        <v>107</v>
      </c>
      <c r="L63" s="18"/>
      <c r="N63" s="27">
        <v>136.79</v>
      </c>
    </row>
    <row r="64" spans="1:14" s="15" customFormat="1" ht="8.25" customHeight="1">
      <c r="A64" s="765" t="s">
        <v>185</v>
      </c>
      <c r="B64" s="766"/>
      <c r="C64" s="21" t="s">
        <v>14</v>
      </c>
      <c r="D64" s="22" t="s">
        <v>39</v>
      </c>
      <c r="E64" s="23"/>
      <c r="F64" s="23">
        <v>130.22</v>
      </c>
      <c r="G64" s="14"/>
      <c r="H64" s="14"/>
      <c r="I64" s="61" t="s">
        <v>199</v>
      </c>
      <c r="J64" s="62"/>
      <c r="K64" s="37" t="s">
        <v>109</v>
      </c>
      <c r="L64" s="35"/>
      <c r="M64" s="38">
        <v>13.2</v>
      </c>
      <c r="N64" s="27">
        <v>149.99</v>
      </c>
    </row>
    <row r="65" spans="1:14" s="15" customFormat="1" ht="8.25" customHeight="1">
      <c r="A65" s="765" t="s">
        <v>186</v>
      </c>
      <c r="B65" s="766"/>
      <c r="C65" s="21" t="s">
        <v>21</v>
      </c>
      <c r="D65" s="31" t="s">
        <v>187</v>
      </c>
      <c r="E65" s="23"/>
      <c r="F65" s="23">
        <v>130.32</v>
      </c>
      <c r="G65" s="14"/>
      <c r="H65" s="14"/>
      <c r="I65" s="61" t="s">
        <v>201</v>
      </c>
      <c r="J65" s="62"/>
      <c r="K65" s="37" t="s">
        <v>202</v>
      </c>
      <c r="L65" s="46"/>
      <c r="M65" s="46"/>
      <c r="N65" s="45">
        <v>149.99</v>
      </c>
    </row>
    <row r="66" spans="1:14" s="15" customFormat="1" ht="8.25" customHeight="1">
      <c r="A66" s="765"/>
      <c r="B66" s="766"/>
      <c r="C66" s="21" t="s">
        <v>31</v>
      </c>
      <c r="D66" s="29" t="s">
        <v>189</v>
      </c>
      <c r="E66" s="23"/>
      <c r="F66" s="23"/>
      <c r="G66" s="24"/>
      <c r="H66" s="24"/>
      <c r="I66" s="61" t="s">
        <v>204</v>
      </c>
      <c r="J66" s="62"/>
      <c r="K66" s="37" t="s">
        <v>202</v>
      </c>
      <c r="L66" s="46"/>
      <c r="M66" s="46"/>
      <c r="N66" s="45">
        <v>149.99</v>
      </c>
    </row>
    <row r="67" spans="1:14" s="15" customFormat="1" ht="8.25" customHeight="1">
      <c r="A67" s="765" t="s">
        <v>191</v>
      </c>
      <c r="B67" s="766"/>
      <c r="C67" s="21" t="s">
        <v>32</v>
      </c>
      <c r="D67" s="29" t="s">
        <v>192</v>
      </c>
      <c r="E67" s="23"/>
      <c r="F67" s="23">
        <v>130.34</v>
      </c>
      <c r="G67" s="24"/>
      <c r="H67" s="24"/>
      <c r="I67" s="61" t="s">
        <v>206</v>
      </c>
      <c r="J67" s="62"/>
      <c r="K67" s="37" t="s">
        <v>202</v>
      </c>
      <c r="L67" s="46"/>
      <c r="M67" s="46"/>
      <c r="N67" s="45">
        <v>149.99</v>
      </c>
    </row>
    <row r="68" spans="1:14" s="15" customFormat="1" ht="8.25" customHeight="1">
      <c r="A68" s="765" t="s">
        <v>193</v>
      </c>
      <c r="B68" s="766"/>
      <c r="C68" s="21" t="s">
        <v>33</v>
      </c>
      <c r="D68" s="31" t="s">
        <v>194</v>
      </c>
      <c r="E68" s="23"/>
      <c r="F68" s="23">
        <v>130.82</v>
      </c>
      <c r="G68" s="24"/>
      <c r="H68" s="24"/>
      <c r="I68" s="61" t="s">
        <v>208</v>
      </c>
      <c r="J68" s="62"/>
      <c r="K68" s="37" t="s">
        <v>202</v>
      </c>
      <c r="L68" s="46"/>
      <c r="M68" s="46"/>
      <c r="N68" s="45">
        <v>149.99</v>
      </c>
    </row>
    <row r="69" spans="1:14" s="15" customFormat="1" ht="8.25" customHeight="1">
      <c r="A69" s="765"/>
      <c r="B69" s="766"/>
      <c r="C69" s="21" t="s">
        <v>195</v>
      </c>
      <c r="D69" s="31" t="s">
        <v>196</v>
      </c>
      <c r="E69" s="23"/>
      <c r="F69" s="23"/>
      <c r="G69" s="24"/>
      <c r="H69" s="24"/>
      <c r="I69" s="61" t="s">
        <v>210</v>
      </c>
      <c r="J69" s="62"/>
      <c r="K69" s="53" t="s">
        <v>202</v>
      </c>
      <c r="L69" s="54"/>
      <c r="M69" s="55"/>
      <c r="N69" s="48">
        <v>149.99</v>
      </c>
    </row>
    <row r="70" spans="1:14" s="15" customFormat="1" ht="8.25" customHeight="1">
      <c r="A70" s="765"/>
      <c r="B70" s="766"/>
      <c r="C70" s="21" t="s">
        <v>34</v>
      </c>
      <c r="D70" s="29" t="s">
        <v>198</v>
      </c>
      <c r="E70" s="23"/>
      <c r="F70" s="23"/>
      <c r="G70" s="24"/>
      <c r="H70" s="24"/>
      <c r="I70" s="61" t="s">
        <v>213</v>
      </c>
      <c r="J70" s="62"/>
      <c r="K70" s="53" t="s">
        <v>202</v>
      </c>
      <c r="L70" s="54"/>
      <c r="M70" s="55"/>
      <c r="N70" s="48">
        <v>149.99</v>
      </c>
    </row>
    <row r="71" spans="1:14" s="15" customFormat="1" ht="8.25" customHeight="1">
      <c r="A71" s="765" t="s">
        <v>200</v>
      </c>
      <c r="B71" s="766"/>
      <c r="C71" s="21" t="s">
        <v>14</v>
      </c>
      <c r="D71" s="22" t="s">
        <v>39</v>
      </c>
      <c r="E71" s="23"/>
      <c r="F71" s="23">
        <v>130.72</v>
      </c>
      <c r="G71" s="24"/>
      <c r="H71" s="24"/>
      <c r="I71" s="61" t="s">
        <v>215</v>
      </c>
      <c r="J71" s="62"/>
      <c r="K71" s="53" t="s">
        <v>202</v>
      </c>
      <c r="L71" s="54"/>
      <c r="M71" s="55"/>
      <c r="N71" s="48">
        <v>149.99</v>
      </c>
    </row>
    <row r="72" spans="1:14" s="15" customFormat="1" ht="8.25" customHeight="1">
      <c r="A72" s="765" t="s">
        <v>108</v>
      </c>
      <c r="B72" s="766"/>
      <c r="C72" s="21" t="s">
        <v>35</v>
      </c>
      <c r="D72" s="22" t="s">
        <v>203</v>
      </c>
      <c r="E72" s="23"/>
      <c r="F72" s="23">
        <v>131.38</v>
      </c>
      <c r="G72" s="24"/>
      <c r="H72" s="24"/>
      <c r="I72" s="74" t="s">
        <v>127</v>
      </c>
      <c r="J72" s="75"/>
      <c r="K72" s="53" t="s">
        <v>202</v>
      </c>
      <c r="L72" s="54"/>
      <c r="M72" s="55"/>
      <c r="N72" s="48">
        <v>149.99</v>
      </c>
    </row>
    <row r="73" spans="1:14" s="15" customFormat="1" ht="8.25" customHeight="1">
      <c r="A73" s="765"/>
      <c r="B73" s="766"/>
      <c r="C73" s="21" t="s">
        <v>36</v>
      </c>
      <c r="D73" s="22" t="s">
        <v>205</v>
      </c>
      <c r="E73" s="23"/>
      <c r="F73" s="34"/>
      <c r="G73" s="24"/>
      <c r="H73" s="24"/>
      <c r="I73" s="74" t="s">
        <v>217</v>
      </c>
      <c r="J73" s="75"/>
      <c r="K73" s="53" t="s">
        <v>202</v>
      </c>
      <c r="L73" s="54"/>
      <c r="M73" s="55"/>
      <c r="N73" s="48">
        <v>149.99</v>
      </c>
    </row>
    <row r="74" spans="1:14" s="15" customFormat="1" ht="8.25" customHeight="1">
      <c r="A74" s="765"/>
      <c r="B74" s="766"/>
      <c r="C74" s="21" t="s">
        <v>37</v>
      </c>
      <c r="D74" s="22" t="s">
        <v>207</v>
      </c>
      <c r="E74" s="23"/>
      <c r="F74" s="34"/>
      <c r="G74" s="24"/>
      <c r="H74" s="24"/>
      <c r="I74" s="74" t="s">
        <v>218</v>
      </c>
      <c r="J74" s="75"/>
      <c r="K74" s="53" t="s">
        <v>202</v>
      </c>
      <c r="L74" s="54"/>
      <c r="M74" s="55"/>
      <c r="N74" s="48">
        <v>149.99</v>
      </c>
    </row>
    <row r="75" spans="1:14" s="15" customFormat="1" ht="8.25" customHeight="1">
      <c r="A75" s="765" t="s">
        <v>209</v>
      </c>
      <c r="B75" s="766"/>
      <c r="C75" s="21" t="s">
        <v>14</v>
      </c>
      <c r="D75" s="22"/>
      <c r="E75" s="23"/>
      <c r="F75" s="23">
        <v>131.27000000000001</v>
      </c>
      <c r="G75" s="24"/>
      <c r="H75" s="24"/>
      <c r="I75" s="74" t="s">
        <v>128</v>
      </c>
      <c r="J75" s="75"/>
      <c r="K75" s="53" t="s">
        <v>202</v>
      </c>
      <c r="L75" s="54"/>
      <c r="M75" s="55"/>
      <c r="N75" s="48">
        <v>149.99</v>
      </c>
    </row>
    <row r="76" spans="1:14" s="15" customFormat="1" ht="8.25" customHeight="1">
      <c r="A76" s="765" t="s">
        <v>40</v>
      </c>
      <c r="B76" s="766"/>
      <c r="C76" s="43" t="s">
        <v>211</v>
      </c>
      <c r="D76" s="22" t="s">
        <v>212</v>
      </c>
      <c r="E76" s="14"/>
      <c r="F76" s="14">
        <v>132.08000000000001</v>
      </c>
      <c r="G76" s="24"/>
      <c r="H76" s="24"/>
      <c r="I76" s="74" t="s">
        <v>251</v>
      </c>
      <c r="J76" s="75"/>
      <c r="K76" s="53" t="s">
        <v>202</v>
      </c>
      <c r="L76" s="54"/>
      <c r="M76" s="55"/>
      <c r="N76" s="48">
        <v>149.81</v>
      </c>
    </row>
    <row r="77" spans="1:14" s="15" customFormat="1" ht="8.25" customHeight="1">
      <c r="A77" s="765" t="s">
        <v>214</v>
      </c>
      <c r="B77" s="766"/>
      <c r="C77" s="58" t="s">
        <v>14</v>
      </c>
      <c r="D77" s="47"/>
      <c r="E77" s="14"/>
      <c r="F77" s="48">
        <v>131.97999999999999</v>
      </c>
      <c r="G77" s="24"/>
      <c r="H77" s="24"/>
      <c r="I77" s="74" t="s">
        <v>252</v>
      </c>
      <c r="J77" s="75"/>
      <c r="K77" s="53" t="s">
        <v>202</v>
      </c>
      <c r="L77" s="54"/>
      <c r="M77" s="55"/>
      <c r="N77" s="48">
        <v>149.82</v>
      </c>
    </row>
    <row r="78" spans="1:14" s="15" customFormat="1" ht="8.25" customHeight="1">
      <c r="A78" s="765" t="s">
        <v>41</v>
      </c>
      <c r="B78" s="766"/>
      <c r="C78" s="59" t="s">
        <v>90</v>
      </c>
      <c r="D78" s="57" t="s">
        <v>110</v>
      </c>
      <c r="E78" s="48"/>
      <c r="F78" s="48">
        <v>132.08000000000001</v>
      </c>
      <c r="G78" s="56"/>
      <c r="H78" s="56"/>
      <c r="I78" s="74" t="s">
        <v>253</v>
      </c>
      <c r="J78" s="75"/>
      <c r="K78" s="88" t="s">
        <v>202</v>
      </c>
      <c r="L78" s="55"/>
      <c r="M78" s="55"/>
      <c r="N78" s="48">
        <v>149.82</v>
      </c>
    </row>
    <row r="79" spans="1:14" s="15" customFormat="1" ht="8.25" customHeight="1">
      <c r="A79" s="765" t="s">
        <v>42</v>
      </c>
      <c r="B79" s="766"/>
      <c r="C79" s="19" t="s">
        <v>26</v>
      </c>
      <c r="D79" s="44" t="s">
        <v>216</v>
      </c>
      <c r="E79" s="45"/>
      <c r="F79" s="45">
        <v>132.09</v>
      </c>
      <c r="G79" s="56"/>
      <c r="H79" s="56"/>
      <c r="I79" s="74" t="s">
        <v>254</v>
      </c>
      <c r="J79" s="75"/>
      <c r="K79" s="88" t="s">
        <v>202</v>
      </c>
      <c r="L79" s="55"/>
      <c r="M79" s="55"/>
      <c r="N79" s="48">
        <v>149.82</v>
      </c>
    </row>
    <row r="80" spans="1:14" s="15" customFormat="1" ht="8.25" customHeight="1">
      <c r="A80" s="72" t="s">
        <v>43</v>
      </c>
      <c r="B80" s="73"/>
      <c r="C80" s="19" t="s">
        <v>14</v>
      </c>
      <c r="D80" s="44" t="s">
        <v>39</v>
      </c>
      <c r="E80" s="45"/>
      <c r="F80" s="45">
        <v>132.09</v>
      </c>
      <c r="G80" s="56"/>
      <c r="H80" s="56"/>
      <c r="I80" s="74" t="s">
        <v>129</v>
      </c>
      <c r="J80" s="75"/>
      <c r="K80" s="88" t="s">
        <v>202</v>
      </c>
      <c r="L80" s="55"/>
      <c r="M80" s="55"/>
      <c r="N80" s="48">
        <v>149.82</v>
      </c>
    </row>
    <row r="81" spans="1:14" s="15" customFormat="1" ht="8.25" customHeight="1">
      <c r="A81" s="72" t="s">
        <v>44</v>
      </c>
      <c r="B81" s="73"/>
      <c r="C81" s="19" t="s">
        <v>90</v>
      </c>
      <c r="D81" s="44" t="s">
        <v>237</v>
      </c>
      <c r="E81" s="45"/>
      <c r="F81" s="45">
        <v>132.09</v>
      </c>
      <c r="G81" s="56"/>
      <c r="H81" s="56"/>
      <c r="I81" s="61" t="s">
        <v>255</v>
      </c>
      <c r="J81" s="74"/>
      <c r="K81" s="88"/>
      <c r="L81" s="55"/>
      <c r="M81" s="55"/>
      <c r="N81" s="48"/>
    </row>
    <row r="82" spans="1:14" s="15" customFormat="1" ht="8.25" customHeight="1">
      <c r="A82" s="61" t="s">
        <v>45</v>
      </c>
      <c r="B82" s="61"/>
      <c r="C82" s="25" t="s">
        <v>14</v>
      </c>
      <c r="D82" s="44" t="s">
        <v>39</v>
      </c>
      <c r="E82" s="45"/>
      <c r="F82" s="45">
        <v>132.09</v>
      </c>
      <c r="G82" s="56"/>
      <c r="H82" s="56"/>
      <c r="I82" s="61" t="s">
        <v>79</v>
      </c>
      <c r="J82" s="62"/>
      <c r="K82" s="25" t="s">
        <v>256</v>
      </c>
      <c r="L82" s="55"/>
      <c r="M82" s="55"/>
      <c r="N82" s="48">
        <v>149.82</v>
      </c>
    </row>
    <row r="83" spans="1:14" s="15" customFormat="1" ht="8.25" customHeight="1">
      <c r="A83" s="61" t="s">
        <v>46</v>
      </c>
      <c r="B83" s="62"/>
      <c r="C83" s="25" t="s">
        <v>36</v>
      </c>
      <c r="D83" s="26" t="s">
        <v>238</v>
      </c>
      <c r="E83" s="27"/>
      <c r="F83" s="27">
        <v>132.11000000000001</v>
      </c>
      <c r="G83" s="56"/>
      <c r="H83" s="56"/>
      <c r="I83" s="767" t="s">
        <v>257</v>
      </c>
      <c r="J83" s="768"/>
      <c r="K83" s="25" t="s">
        <v>256</v>
      </c>
      <c r="L83" s="55"/>
      <c r="M83" s="55"/>
      <c r="N83" s="48">
        <v>149.83000000000001</v>
      </c>
    </row>
    <row r="84" spans="1:14" s="15" customFormat="1" ht="8.25" customHeight="1">
      <c r="A84" s="61" t="s">
        <v>1</v>
      </c>
      <c r="B84" s="62"/>
      <c r="C84" s="25" t="s">
        <v>26</v>
      </c>
      <c r="D84" s="26" t="s">
        <v>239</v>
      </c>
      <c r="E84" s="27"/>
      <c r="F84" s="27"/>
      <c r="G84" s="56"/>
      <c r="H84" s="56"/>
      <c r="I84" s="767" t="s">
        <v>260</v>
      </c>
      <c r="J84" s="768"/>
      <c r="K84" s="25" t="s">
        <v>256</v>
      </c>
      <c r="L84" s="55"/>
      <c r="M84" s="55"/>
      <c r="N84" s="48">
        <v>149.83000000000001</v>
      </c>
    </row>
    <row r="85" spans="1:14" s="15" customFormat="1" ht="8.25" customHeight="1">
      <c r="A85" s="61" t="s">
        <v>47</v>
      </c>
      <c r="B85" s="62"/>
      <c r="C85" s="25" t="s">
        <v>14</v>
      </c>
      <c r="D85" s="26" t="s">
        <v>39</v>
      </c>
      <c r="E85" s="27"/>
      <c r="F85" s="27">
        <v>132.11000000000001</v>
      </c>
      <c r="G85" s="56"/>
      <c r="H85" s="56"/>
      <c r="I85" s="767" t="s">
        <v>261</v>
      </c>
      <c r="J85" s="768"/>
      <c r="K85" s="25" t="s">
        <v>256</v>
      </c>
      <c r="L85" s="55"/>
      <c r="M85" s="55"/>
      <c r="N85" s="48">
        <v>149.83000000000001</v>
      </c>
    </row>
    <row r="86" spans="1:14" s="15" customFormat="1" ht="8.25" customHeight="1">
      <c r="A86" s="61" t="s">
        <v>48</v>
      </c>
      <c r="B86" s="62"/>
      <c r="C86" s="25" t="s">
        <v>91</v>
      </c>
      <c r="D86" s="26" t="s">
        <v>240</v>
      </c>
      <c r="E86" s="27"/>
      <c r="F86" s="27">
        <v>132.12</v>
      </c>
      <c r="G86" s="56"/>
      <c r="H86" s="56"/>
      <c r="I86" s="74"/>
      <c r="J86" s="74"/>
      <c r="K86" s="25"/>
      <c r="L86" s="55"/>
      <c r="M86" s="55"/>
      <c r="N86" s="48"/>
    </row>
    <row r="87" spans="1:14" s="15" customFormat="1" ht="2.25" customHeight="1" thickBot="1">
      <c r="A87" s="79"/>
      <c r="B87" s="79"/>
      <c r="C87" s="86"/>
      <c r="D87" s="80"/>
      <c r="E87" s="81"/>
      <c r="F87" s="81"/>
      <c r="G87" s="82"/>
      <c r="H87" s="82"/>
      <c r="I87" s="83"/>
      <c r="J87" s="83"/>
      <c r="K87" s="87"/>
      <c r="L87" s="84"/>
      <c r="M87" s="84"/>
      <c r="N87" s="85"/>
    </row>
    <row r="88" spans="1:14" s="15" customFormat="1" ht="15.75" customHeight="1">
      <c r="A88" s="76" t="s">
        <v>258</v>
      </c>
      <c r="B88" s="66"/>
      <c r="C88" s="8"/>
      <c r="D88" s="8"/>
      <c r="E88" s="8"/>
      <c r="F88" s="8"/>
      <c r="G88" s="24"/>
      <c r="H88" s="24"/>
      <c r="I88" s="42"/>
      <c r="J88" s="42"/>
      <c r="K88" s="67"/>
      <c r="L88" s="68"/>
      <c r="M88" s="67"/>
      <c r="N88" s="67"/>
    </row>
    <row r="89" spans="1:14" s="46" customFormat="1" ht="9" customHeight="1">
      <c r="A89" s="69"/>
      <c r="B89" s="69"/>
      <c r="C89" s="70"/>
      <c r="D89" s="70"/>
      <c r="E89" s="70"/>
      <c r="F89" s="70"/>
      <c r="G89" s="24"/>
      <c r="H89" s="24"/>
      <c r="I89" s="13"/>
      <c r="J89" s="13"/>
      <c r="K89" s="13"/>
      <c r="L89" s="12"/>
      <c r="M89" s="13"/>
      <c r="N89" s="13"/>
    </row>
    <row r="90" spans="1:14" s="46" customFormat="1" ht="9" customHeight="1">
      <c r="A90" s="78"/>
      <c r="B90" s="78"/>
      <c r="C90" s="67"/>
      <c r="D90" s="67"/>
      <c r="E90" s="67"/>
      <c r="F90" s="67"/>
      <c r="G90" s="24"/>
      <c r="H90" s="24"/>
      <c r="I90" s="767"/>
      <c r="J90" s="767"/>
      <c r="K90" s="67"/>
      <c r="L90" s="68"/>
      <c r="M90" s="67"/>
      <c r="N90" s="67"/>
    </row>
    <row r="91" spans="1:14" s="1" customFormat="1" ht="3" customHeight="1">
      <c r="A91" s="78"/>
      <c r="B91" s="78"/>
      <c r="C91" s="67"/>
      <c r="D91" s="67"/>
      <c r="E91" s="67"/>
      <c r="F91" s="67"/>
      <c r="G91" s="67"/>
      <c r="H91" s="67"/>
      <c r="I91" s="67"/>
      <c r="J91" s="67"/>
      <c r="K91" s="67"/>
      <c r="L91" s="68"/>
      <c r="M91" s="67"/>
      <c r="N91" s="67"/>
    </row>
    <row r="92" spans="1:14">
      <c r="A92" s="69"/>
      <c r="B92" s="69"/>
      <c r="C92" s="70"/>
      <c r="D92" s="70"/>
      <c r="E92" s="70"/>
      <c r="F92" s="70"/>
      <c r="G92" s="8"/>
      <c r="H92" s="8"/>
      <c r="I92" s="70"/>
      <c r="J92" s="70"/>
      <c r="K92" s="70"/>
      <c r="L92" s="71"/>
      <c r="M92" s="70"/>
      <c r="N92" s="70"/>
    </row>
  </sheetData>
  <mergeCells count="87">
    <mergeCell ref="C9:C10"/>
    <mergeCell ref="D9:E9"/>
    <mergeCell ref="I3:N7"/>
    <mergeCell ref="L9:M9"/>
    <mergeCell ref="N9:N10"/>
    <mergeCell ref="B3:F3"/>
    <mergeCell ref="B4:F4"/>
    <mergeCell ref="K9:K10"/>
    <mergeCell ref="B5:F5"/>
    <mergeCell ref="B6:F6"/>
    <mergeCell ref="I84:J84"/>
    <mergeCell ref="A11:B11"/>
    <mergeCell ref="A12:B12"/>
    <mergeCell ref="I9:J10"/>
    <mergeCell ref="I11:J11"/>
    <mergeCell ref="A9:B10"/>
    <mergeCell ref="I83:J83"/>
    <mergeCell ref="F9:F10"/>
    <mergeCell ref="A13:B13"/>
    <mergeCell ref="A14:B14"/>
    <mergeCell ref="A15:B15"/>
    <mergeCell ref="A16:B16"/>
    <mergeCell ref="A17:B17"/>
    <mergeCell ref="A18:B18"/>
    <mergeCell ref="A28:B28"/>
    <mergeCell ref="A19:B19"/>
    <mergeCell ref="I90:J90"/>
    <mergeCell ref="I85:J85"/>
    <mergeCell ref="A41:B41"/>
    <mergeCell ref="A46:B46"/>
    <mergeCell ref="A44:B44"/>
    <mergeCell ref="A77:B77"/>
    <mergeCell ref="A78:B78"/>
    <mergeCell ref="A42:B42"/>
    <mergeCell ref="A43:B43"/>
    <mergeCell ref="A64:B64"/>
    <mergeCell ref="A55:B55"/>
    <mergeCell ref="A47:B47"/>
    <mergeCell ref="A76:B76"/>
    <mergeCell ref="A69:B69"/>
    <mergeCell ref="A58:B58"/>
    <mergeCell ref="A45:B45"/>
    <mergeCell ref="A20:B20"/>
    <mergeCell ref="A27:B27"/>
    <mergeCell ref="A21:B21"/>
    <mergeCell ref="A22:B22"/>
    <mergeCell ref="A23:B23"/>
    <mergeCell ref="A24:B24"/>
    <mergeCell ref="A25:B25"/>
    <mergeCell ref="A26:B26"/>
    <mergeCell ref="A39:B39"/>
    <mergeCell ref="A40:B40"/>
    <mergeCell ref="A29:B29"/>
    <mergeCell ref="A30:B30"/>
    <mergeCell ref="A31:B31"/>
    <mergeCell ref="A33:B33"/>
    <mergeCell ref="A34:B34"/>
    <mergeCell ref="A35:B35"/>
    <mergeCell ref="A32:B32"/>
    <mergeCell ref="A36:B36"/>
    <mergeCell ref="A37:B37"/>
    <mergeCell ref="A38:B38"/>
    <mergeCell ref="A53:B53"/>
    <mergeCell ref="A54:B54"/>
    <mergeCell ref="A74:B74"/>
    <mergeCell ref="A61:B61"/>
    <mergeCell ref="A62:B62"/>
    <mergeCell ref="A70:B70"/>
    <mergeCell ref="A60:B60"/>
    <mergeCell ref="A67:B67"/>
    <mergeCell ref="A63:B63"/>
    <mergeCell ref="A79:B79"/>
    <mergeCell ref="A65:B65"/>
    <mergeCell ref="A48:B48"/>
    <mergeCell ref="A51:B51"/>
    <mergeCell ref="A66:B66"/>
    <mergeCell ref="A68:B68"/>
    <mergeCell ref="A73:B73"/>
    <mergeCell ref="A71:B71"/>
    <mergeCell ref="A72:B72"/>
    <mergeCell ref="A75:B75"/>
    <mergeCell ref="A57:B57"/>
    <mergeCell ref="A49:B49"/>
    <mergeCell ref="A56:B56"/>
    <mergeCell ref="A50:B50"/>
    <mergeCell ref="A52:B52"/>
    <mergeCell ref="A59:B59"/>
  </mergeCells>
  <phoneticPr fontId="4"/>
  <printOptions horizontalCentered="1"/>
  <pageMargins left="0.39370078740157483" right="0.39370078740157483" top="0.70866141732283472" bottom="0.51181102362204722" header="0.35433070866141736" footer="0.43307086614173229"/>
  <pageSetup paperSize="9" orientation="portrait" r:id="rId1"/>
  <headerFooter alignWithMargins="0"/>
  <colBreaks count="1" manualBreakCount="1">
    <brk id="7"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zoomScaleNormal="100" zoomScaleSheetLayoutView="100" workbookViewId="0"/>
  </sheetViews>
  <sheetFormatPr defaultRowHeight="11.25"/>
  <cols>
    <col min="1" max="1" width="9.1640625" customWidth="1"/>
    <col min="2" max="2" width="1" customWidth="1"/>
    <col min="3" max="3" width="17.83203125" customWidth="1"/>
    <col min="4" max="5" width="1" customWidth="1"/>
    <col min="6" max="6" width="17.83203125" customWidth="1"/>
    <col min="7" max="7" width="1" style="1" customWidth="1"/>
    <col min="8" max="8" width="1" customWidth="1"/>
    <col min="9" max="9" width="17.83203125" customWidth="1"/>
    <col min="10" max="11" width="1" customWidth="1"/>
    <col min="12" max="12" width="17.83203125" customWidth="1"/>
    <col min="13" max="14" width="1" customWidth="1"/>
    <col min="15" max="15" width="17.83203125" customWidth="1"/>
    <col min="16" max="16" width="1" customWidth="1"/>
    <col min="257" max="257" width="9.1640625" customWidth="1"/>
    <col min="258" max="258" width="1" customWidth="1"/>
    <col min="259" max="259" width="17.83203125" customWidth="1"/>
    <col min="260" max="261" width="1" customWidth="1"/>
    <col min="262" max="262" width="17.83203125" customWidth="1"/>
    <col min="263" max="264" width="1" customWidth="1"/>
    <col min="265" max="265" width="17.83203125" customWidth="1"/>
    <col min="266" max="267" width="1" customWidth="1"/>
    <col min="268" max="268" width="17.83203125" customWidth="1"/>
    <col min="269" max="270" width="1" customWidth="1"/>
    <col min="271" max="271" width="17.83203125" customWidth="1"/>
    <col min="272" max="272" width="1" customWidth="1"/>
    <col min="513" max="513" width="9.1640625" customWidth="1"/>
    <col min="514" max="514" width="1" customWidth="1"/>
    <col min="515" max="515" width="17.83203125" customWidth="1"/>
    <col min="516" max="517" width="1" customWidth="1"/>
    <col min="518" max="518" width="17.83203125" customWidth="1"/>
    <col min="519" max="520" width="1" customWidth="1"/>
    <col min="521" max="521" width="17.83203125" customWidth="1"/>
    <col min="522" max="523" width="1" customWidth="1"/>
    <col min="524" max="524" width="17.83203125" customWidth="1"/>
    <col min="525" max="526" width="1" customWidth="1"/>
    <col min="527" max="527" width="17.83203125" customWidth="1"/>
    <col min="528" max="528" width="1" customWidth="1"/>
    <col min="769" max="769" width="9.1640625" customWidth="1"/>
    <col min="770" max="770" width="1" customWidth="1"/>
    <col min="771" max="771" width="17.83203125" customWidth="1"/>
    <col min="772" max="773" width="1" customWidth="1"/>
    <col min="774" max="774" width="17.83203125" customWidth="1"/>
    <col min="775" max="776" width="1" customWidth="1"/>
    <col min="777" max="777" width="17.83203125" customWidth="1"/>
    <col min="778" max="779" width="1" customWidth="1"/>
    <col min="780" max="780" width="17.83203125" customWidth="1"/>
    <col min="781" max="782" width="1" customWidth="1"/>
    <col min="783" max="783" width="17.83203125" customWidth="1"/>
    <col min="784" max="784" width="1" customWidth="1"/>
    <col min="1025" max="1025" width="9.1640625" customWidth="1"/>
    <col min="1026" max="1026" width="1" customWidth="1"/>
    <col min="1027" max="1027" width="17.83203125" customWidth="1"/>
    <col min="1028" max="1029" width="1" customWidth="1"/>
    <col min="1030" max="1030" width="17.83203125" customWidth="1"/>
    <col min="1031" max="1032" width="1" customWidth="1"/>
    <col min="1033" max="1033" width="17.83203125" customWidth="1"/>
    <col min="1034" max="1035" width="1" customWidth="1"/>
    <col min="1036" max="1036" width="17.83203125" customWidth="1"/>
    <col min="1037" max="1038" width="1" customWidth="1"/>
    <col min="1039" max="1039" width="17.83203125" customWidth="1"/>
    <col min="1040" max="1040" width="1" customWidth="1"/>
    <col min="1281" max="1281" width="9.1640625" customWidth="1"/>
    <col min="1282" max="1282" width="1" customWidth="1"/>
    <col min="1283" max="1283" width="17.83203125" customWidth="1"/>
    <col min="1284" max="1285" width="1" customWidth="1"/>
    <col min="1286" max="1286" width="17.83203125" customWidth="1"/>
    <col min="1287" max="1288" width="1" customWidth="1"/>
    <col min="1289" max="1289" width="17.83203125" customWidth="1"/>
    <col min="1290" max="1291" width="1" customWidth="1"/>
    <col min="1292" max="1292" width="17.83203125" customWidth="1"/>
    <col min="1293" max="1294" width="1" customWidth="1"/>
    <col min="1295" max="1295" width="17.83203125" customWidth="1"/>
    <col min="1296" max="1296" width="1" customWidth="1"/>
    <col min="1537" max="1537" width="9.1640625" customWidth="1"/>
    <col min="1538" max="1538" width="1" customWidth="1"/>
    <col min="1539" max="1539" width="17.83203125" customWidth="1"/>
    <col min="1540" max="1541" width="1" customWidth="1"/>
    <col min="1542" max="1542" width="17.83203125" customWidth="1"/>
    <col min="1543" max="1544" width="1" customWidth="1"/>
    <col min="1545" max="1545" width="17.83203125" customWidth="1"/>
    <col min="1546" max="1547" width="1" customWidth="1"/>
    <col min="1548" max="1548" width="17.83203125" customWidth="1"/>
    <col min="1549" max="1550" width="1" customWidth="1"/>
    <col min="1551" max="1551" width="17.83203125" customWidth="1"/>
    <col min="1552" max="1552" width="1" customWidth="1"/>
    <col min="1793" max="1793" width="9.1640625" customWidth="1"/>
    <col min="1794" max="1794" width="1" customWidth="1"/>
    <col min="1795" max="1795" width="17.83203125" customWidth="1"/>
    <col min="1796" max="1797" width="1" customWidth="1"/>
    <col min="1798" max="1798" width="17.83203125" customWidth="1"/>
    <col min="1799" max="1800" width="1" customWidth="1"/>
    <col min="1801" max="1801" width="17.83203125" customWidth="1"/>
    <col min="1802" max="1803" width="1" customWidth="1"/>
    <col min="1804" max="1804" width="17.83203125" customWidth="1"/>
    <col min="1805" max="1806" width="1" customWidth="1"/>
    <col min="1807" max="1807" width="17.83203125" customWidth="1"/>
    <col min="1808" max="1808" width="1" customWidth="1"/>
    <col min="2049" max="2049" width="9.1640625" customWidth="1"/>
    <col min="2050" max="2050" width="1" customWidth="1"/>
    <col min="2051" max="2051" width="17.83203125" customWidth="1"/>
    <col min="2052" max="2053" width="1" customWidth="1"/>
    <col min="2054" max="2054" width="17.83203125" customWidth="1"/>
    <col min="2055" max="2056" width="1" customWidth="1"/>
    <col min="2057" max="2057" width="17.83203125" customWidth="1"/>
    <col min="2058" max="2059" width="1" customWidth="1"/>
    <col min="2060" max="2060" width="17.83203125" customWidth="1"/>
    <col min="2061" max="2062" width="1" customWidth="1"/>
    <col min="2063" max="2063" width="17.83203125" customWidth="1"/>
    <col min="2064" max="2064" width="1" customWidth="1"/>
    <col min="2305" max="2305" width="9.1640625" customWidth="1"/>
    <col min="2306" max="2306" width="1" customWidth="1"/>
    <col min="2307" max="2307" width="17.83203125" customWidth="1"/>
    <col min="2308" max="2309" width="1" customWidth="1"/>
    <col min="2310" max="2310" width="17.83203125" customWidth="1"/>
    <col min="2311" max="2312" width="1" customWidth="1"/>
    <col min="2313" max="2313" width="17.83203125" customWidth="1"/>
    <col min="2314" max="2315" width="1" customWidth="1"/>
    <col min="2316" max="2316" width="17.83203125" customWidth="1"/>
    <col min="2317" max="2318" width="1" customWidth="1"/>
    <col min="2319" max="2319" width="17.83203125" customWidth="1"/>
    <col min="2320" max="2320" width="1" customWidth="1"/>
    <col min="2561" max="2561" width="9.1640625" customWidth="1"/>
    <col min="2562" max="2562" width="1" customWidth="1"/>
    <col min="2563" max="2563" width="17.83203125" customWidth="1"/>
    <col min="2564" max="2565" width="1" customWidth="1"/>
    <col min="2566" max="2566" width="17.83203125" customWidth="1"/>
    <col min="2567" max="2568" width="1" customWidth="1"/>
    <col min="2569" max="2569" width="17.83203125" customWidth="1"/>
    <col min="2570" max="2571" width="1" customWidth="1"/>
    <col min="2572" max="2572" width="17.83203125" customWidth="1"/>
    <col min="2573" max="2574" width="1" customWidth="1"/>
    <col min="2575" max="2575" width="17.83203125" customWidth="1"/>
    <col min="2576" max="2576" width="1" customWidth="1"/>
    <col min="2817" max="2817" width="9.1640625" customWidth="1"/>
    <col min="2818" max="2818" width="1" customWidth="1"/>
    <col min="2819" max="2819" width="17.83203125" customWidth="1"/>
    <col min="2820" max="2821" width="1" customWidth="1"/>
    <col min="2822" max="2822" width="17.83203125" customWidth="1"/>
    <col min="2823" max="2824" width="1" customWidth="1"/>
    <col min="2825" max="2825" width="17.83203125" customWidth="1"/>
    <col min="2826" max="2827" width="1" customWidth="1"/>
    <col min="2828" max="2828" width="17.83203125" customWidth="1"/>
    <col min="2829" max="2830" width="1" customWidth="1"/>
    <col min="2831" max="2831" width="17.83203125" customWidth="1"/>
    <col min="2832" max="2832" width="1" customWidth="1"/>
    <col min="3073" max="3073" width="9.1640625" customWidth="1"/>
    <col min="3074" max="3074" width="1" customWidth="1"/>
    <col min="3075" max="3075" width="17.83203125" customWidth="1"/>
    <col min="3076" max="3077" width="1" customWidth="1"/>
    <col min="3078" max="3078" width="17.83203125" customWidth="1"/>
    <col min="3079" max="3080" width="1" customWidth="1"/>
    <col min="3081" max="3081" width="17.83203125" customWidth="1"/>
    <col min="3082" max="3083" width="1" customWidth="1"/>
    <col min="3084" max="3084" width="17.83203125" customWidth="1"/>
    <col min="3085" max="3086" width="1" customWidth="1"/>
    <col min="3087" max="3087" width="17.83203125" customWidth="1"/>
    <col min="3088" max="3088" width="1" customWidth="1"/>
    <col min="3329" max="3329" width="9.1640625" customWidth="1"/>
    <col min="3330" max="3330" width="1" customWidth="1"/>
    <col min="3331" max="3331" width="17.83203125" customWidth="1"/>
    <col min="3332" max="3333" width="1" customWidth="1"/>
    <col min="3334" max="3334" width="17.83203125" customWidth="1"/>
    <col min="3335" max="3336" width="1" customWidth="1"/>
    <col min="3337" max="3337" width="17.83203125" customWidth="1"/>
    <col min="3338" max="3339" width="1" customWidth="1"/>
    <col min="3340" max="3340" width="17.83203125" customWidth="1"/>
    <col min="3341" max="3342" width="1" customWidth="1"/>
    <col min="3343" max="3343" width="17.83203125" customWidth="1"/>
    <col min="3344" max="3344" width="1" customWidth="1"/>
    <col min="3585" max="3585" width="9.1640625" customWidth="1"/>
    <col min="3586" max="3586" width="1" customWidth="1"/>
    <col min="3587" max="3587" width="17.83203125" customWidth="1"/>
    <col min="3588" max="3589" width="1" customWidth="1"/>
    <col min="3590" max="3590" width="17.83203125" customWidth="1"/>
    <col min="3591" max="3592" width="1" customWidth="1"/>
    <col min="3593" max="3593" width="17.83203125" customWidth="1"/>
    <col min="3594" max="3595" width="1" customWidth="1"/>
    <col min="3596" max="3596" width="17.83203125" customWidth="1"/>
    <col min="3597" max="3598" width="1" customWidth="1"/>
    <col min="3599" max="3599" width="17.83203125" customWidth="1"/>
    <col min="3600" max="3600" width="1" customWidth="1"/>
    <col min="3841" max="3841" width="9.1640625" customWidth="1"/>
    <col min="3842" max="3842" width="1" customWidth="1"/>
    <col min="3843" max="3843" width="17.83203125" customWidth="1"/>
    <col min="3844" max="3845" width="1" customWidth="1"/>
    <col min="3846" max="3846" width="17.83203125" customWidth="1"/>
    <col min="3847" max="3848" width="1" customWidth="1"/>
    <col min="3849" max="3849" width="17.83203125" customWidth="1"/>
    <col min="3850" max="3851" width="1" customWidth="1"/>
    <col min="3852" max="3852" width="17.83203125" customWidth="1"/>
    <col min="3853" max="3854" width="1" customWidth="1"/>
    <col min="3855" max="3855" width="17.83203125" customWidth="1"/>
    <col min="3856" max="3856" width="1" customWidth="1"/>
    <col min="4097" max="4097" width="9.1640625" customWidth="1"/>
    <col min="4098" max="4098" width="1" customWidth="1"/>
    <col min="4099" max="4099" width="17.83203125" customWidth="1"/>
    <col min="4100" max="4101" width="1" customWidth="1"/>
    <col min="4102" max="4102" width="17.83203125" customWidth="1"/>
    <col min="4103" max="4104" width="1" customWidth="1"/>
    <col min="4105" max="4105" width="17.83203125" customWidth="1"/>
    <col min="4106" max="4107" width="1" customWidth="1"/>
    <col min="4108" max="4108" width="17.83203125" customWidth="1"/>
    <col min="4109" max="4110" width="1" customWidth="1"/>
    <col min="4111" max="4111" width="17.83203125" customWidth="1"/>
    <col min="4112" max="4112" width="1" customWidth="1"/>
    <col min="4353" max="4353" width="9.1640625" customWidth="1"/>
    <col min="4354" max="4354" width="1" customWidth="1"/>
    <col min="4355" max="4355" width="17.83203125" customWidth="1"/>
    <col min="4356" max="4357" width="1" customWidth="1"/>
    <col min="4358" max="4358" width="17.83203125" customWidth="1"/>
    <col min="4359" max="4360" width="1" customWidth="1"/>
    <col min="4361" max="4361" width="17.83203125" customWidth="1"/>
    <col min="4362" max="4363" width="1" customWidth="1"/>
    <col min="4364" max="4364" width="17.83203125" customWidth="1"/>
    <col min="4365" max="4366" width="1" customWidth="1"/>
    <col min="4367" max="4367" width="17.83203125" customWidth="1"/>
    <col min="4368" max="4368" width="1" customWidth="1"/>
    <col min="4609" max="4609" width="9.1640625" customWidth="1"/>
    <col min="4610" max="4610" width="1" customWidth="1"/>
    <col min="4611" max="4611" width="17.83203125" customWidth="1"/>
    <col min="4612" max="4613" width="1" customWidth="1"/>
    <col min="4614" max="4614" width="17.83203125" customWidth="1"/>
    <col min="4615" max="4616" width="1" customWidth="1"/>
    <col min="4617" max="4617" width="17.83203125" customWidth="1"/>
    <col min="4618" max="4619" width="1" customWidth="1"/>
    <col min="4620" max="4620" width="17.83203125" customWidth="1"/>
    <col min="4621" max="4622" width="1" customWidth="1"/>
    <col min="4623" max="4623" width="17.83203125" customWidth="1"/>
    <col min="4624" max="4624" width="1" customWidth="1"/>
    <col min="4865" max="4865" width="9.1640625" customWidth="1"/>
    <col min="4866" max="4866" width="1" customWidth="1"/>
    <col min="4867" max="4867" width="17.83203125" customWidth="1"/>
    <col min="4868" max="4869" width="1" customWidth="1"/>
    <col min="4870" max="4870" width="17.83203125" customWidth="1"/>
    <col min="4871" max="4872" width="1" customWidth="1"/>
    <col min="4873" max="4873" width="17.83203125" customWidth="1"/>
    <col min="4874" max="4875" width="1" customWidth="1"/>
    <col min="4876" max="4876" width="17.83203125" customWidth="1"/>
    <col min="4877" max="4878" width="1" customWidth="1"/>
    <col min="4879" max="4879" width="17.83203125" customWidth="1"/>
    <col min="4880" max="4880" width="1" customWidth="1"/>
    <col min="5121" max="5121" width="9.1640625" customWidth="1"/>
    <col min="5122" max="5122" width="1" customWidth="1"/>
    <col min="5123" max="5123" width="17.83203125" customWidth="1"/>
    <col min="5124" max="5125" width="1" customWidth="1"/>
    <col min="5126" max="5126" width="17.83203125" customWidth="1"/>
    <col min="5127" max="5128" width="1" customWidth="1"/>
    <col min="5129" max="5129" width="17.83203125" customWidth="1"/>
    <col min="5130" max="5131" width="1" customWidth="1"/>
    <col min="5132" max="5132" width="17.83203125" customWidth="1"/>
    <col min="5133" max="5134" width="1" customWidth="1"/>
    <col min="5135" max="5135" width="17.83203125" customWidth="1"/>
    <col min="5136" max="5136" width="1" customWidth="1"/>
    <col min="5377" max="5377" width="9.1640625" customWidth="1"/>
    <col min="5378" max="5378" width="1" customWidth="1"/>
    <col min="5379" max="5379" width="17.83203125" customWidth="1"/>
    <col min="5380" max="5381" width="1" customWidth="1"/>
    <col min="5382" max="5382" width="17.83203125" customWidth="1"/>
    <col min="5383" max="5384" width="1" customWidth="1"/>
    <col min="5385" max="5385" width="17.83203125" customWidth="1"/>
    <col min="5386" max="5387" width="1" customWidth="1"/>
    <col min="5388" max="5388" width="17.83203125" customWidth="1"/>
    <col min="5389" max="5390" width="1" customWidth="1"/>
    <col min="5391" max="5391" width="17.83203125" customWidth="1"/>
    <col min="5392" max="5392" width="1" customWidth="1"/>
    <col min="5633" max="5633" width="9.1640625" customWidth="1"/>
    <col min="5634" max="5634" width="1" customWidth="1"/>
    <col min="5635" max="5635" width="17.83203125" customWidth="1"/>
    <col min="5636" max="5637" width="1" customWidth="1"/>
    <col min="5638" max="5638" width="17.83203125" customWidth="1"/>
    <col min="5639" max="5640" width="1" customWidth="1"/>
    <col min="5641" max="5641" width="17.83203125" customWidth="1"/>
    <col min="5642" max="5643" width="1" customWidth="1"/>
    <col min="5644" max="5644" width="17.83203125" customWidth="1"/>
    <col min="5645" max="5646" width="1" customWidth="1"/>
    <col min="5647" max="5647" width="17.83203125" customWidth="1"/>
    <col min="5648" max="5648" width="1" customWidth="1"/>
    <col min="5889" max="5889" width="9.1640625" customWidth="1"/>
    <col min="5890" max="5890" width="1" customWidth="1"/>
    <col min="5891" max="5891" width="17.83203125" customWidth="1"/>
    <col min="5892" max="5893" width="1" customWidth="1"/>
    <col min="5894" max="5894" width="17.83203125" customWidth="1"/>
    <col min="5895" max="5896" width="1" customWidth="1"/>
    <col min="5897" max="5897" width="17.83203125" customWidth="1"/>
    <col min="5898" max="5899" width="1" customWidth="1"/>
    <col min="5900" max="5900" width="17.83203125" customWidth="1"/>
    <col min="5901" max="5902" width="1" customWidth="1"/>
    <col min="5903" max="5903" width="17.83203125" customWidth="1"/>
    <col min="5904" max="5904" width="1" customWidth="1"/>
    <col min="6145" max="6145" width="9.1640625" customWidth="1"/>
    <col min="6146" max="6146" width="1" customWidth="1"/>
    <col min="6147" max="6147" width="17.83203125" customWidth="1"/>
    <col min="6148" max="6149" width="1" customWidth="1"/>
    <col min="6150" max="6150" width="17.83203125" customWidth="1"/>
    <col min="6151" max="6152" width="1" customWidth="1"/>
    <col min="6153" max="6153" width="17.83203125" customWidth="1"/>
    <col min="6154" max="6155" width="1" customWidth="1"/>
    <col min="6156" max="6156" width="17.83203125" customWidth="1"/>
    <col min="6157" max="6158" width="1" customWidth="1"/>
    <col min="6159" max="6159" width="17.83203125" customWidth="1"/>
    <col min="6160" max="6160" width="1" customWidth="1"/>
    <col min="6401" max="6401" width="9.1640625" customWidth="1"/>
    <col min="6402" max="6402" width="1" customWidth="1"/>
    <col min="6403" max="6403" width="17.83203125" customWidth="1"/>
    <col min="6404" max="6405" width="1" customWidth="1"/>
    <col min="6406" max="6406" width="17.83203125" customWidth="1"/>
    <col min="6407" max="6408" width="1" customWidth="1"/>
    <col min="6409" max="6409" width="17.83203125" customWidth="1"/>
    <col min="6410" max="6411" width="1" customWidth="1"/>
    <col min="6412" max="6412" width="17.83203125" customWidth="1"/>
    <col min="6413" max="6414" width="1" customWidth="1"/>
    <col min="6415" max="6415" width="17.83203125" customWidth="1"/>
    <col min="6416" max="6416" width="1" customWidth="1"/>
    <col min="6657" max="6657" width="9.1640625" customWidth="1"/>
    <col min="6658" max="6658" width="1" customWidth="1"/>
    <col min="6659" max="6659" width="17.83203125" customWidth="1"/>
    <col min="6660" max="6661" width="1" customWidth="1"/>
    <col min="6662" max="6662" width="17.83203125" customWidth="1"/>
    <col min="6663" max="6664" width="1" customWidth="1"/>
    <col min="6665" max="6665" width="17.83203125" customWidth="1"/>
    <col min="6666" max="6667" width="1" customWidth="1"/>
    <col min="6668" max="6668" width="17.83203125" customWidth="1"/>
    <col min="6669" max="6670" width="1" customWidth="1"/>
    <col min="6671" max="6671" width="17.83203125" customWidth="1"/>
    <col min="6672" max="6672" width="1" customWidth="1"/>
    <col min="6913" max="6913" width="9.1640625" customWidth="1"/>
    <col min="6914" max="6914" width="1" customWidth="1"/>
    <col min="6915" max="6915" width="17.83203125" customWidth="1"/>
    <col min="6916" max="6917" width="1" customWidth="1"/>
    <col min="6918" max="6918" width="17.83203125" customWidth="1"/>
    <col min="6919" max="6920" width="1" customWidth="1"/>
    <col min="6921" max="6921" width="17.83203125" customWidth="1"/>
    <col min="6922" max="6923" width="1" customWidth="1"/>
    <col min="6924" max="6924" width="17.83203125" customWidth="1"/>
    <col min="6925" max="6926" width="1" customWidth="1"/>
    <col min="6927" max="6927" width="17.83203125" customWidth="1"/>
    <col min="6928" max="6928" width="1" customWidth="1"/>
    <col min="7169" max="7169" width="9.1640625" customWidth="1"/>
    <col min="7170" max="7170" width="1" customWidth="1"/>
    <col min="7171" max="7171" width="17.83203125" customWidth="1"/>
    <col min="7172" max="7173" width="1" customWidth="1"/>
    <col min="7174" max="7174" width="17.83203125" customWidth="1"/>
    <col min="7175" max="7176" width="1" customWidth="1"/>
    <col min="7177" max="7177" width="17.83203125" customWidth="1"/>
    <col min="7178" max="7179" width="1" customWidth="1"/>
    <col min="7180" max="7180" width="17.83203125" customWidth="1"/>
    <col min="7181" max="7182" width="1" customWidth="1"/>
    <col min="7183" max="7183" width="17.83203125" customWidth="1"/>
    <col min="7184" max="7184" width="1" customWidth="1"/>
    <col min="7425" max="7425" width="9.1640625" customWidth="1"/>
    <col min="7426" max="7426" width="1" customWidth="1"/>
    <col min="7427" max="7427" width="17.83203125" customWidth="1"/>
    <col min="7428" max="7429" width="1" customWidth="1"/>
    <col min="7430" max="7430" width="17.83203125" customWidth="1"/>
    <col min="7431" max="7432" width="1" customWidth="1"/>
    <col min="7433" max="7433" width="17.83203125" customWidth="1"/>
    <col min="7434" max="7435" width="1" customWidth="1"/>
    <col min="7436" max="7436" width="17.83203125" customWidth="1"/>
    <col min="7437" max="7438" width="1" customWidth="1"/>
    <col min="7439" max="7439" width="17.83203125" customWidth="1"/>
    <col min="7440" max="7440" width="1" customWidth="1"/>
    <col min="7681" max="7681" width="9.1640625" customWidth="1"/>
    <col min="7682" max="7682" width="1" customWidth="1"/>
    <col min="7683" max="7683" width="17.83203125" customWidth="1"/>
    <col min="7684" max="7685" width="1" customWidth="1"/>
    <col min="7686" max="7686" width="17.83203125" customWidth="1"/>
    <col min="7687" max="7688" width="1" customWidth="1"/>
    <col min="7689" max="7689" width="17.83203125" customWidth="1"/>
    <col min="7690" max="7691" width="1" customWidth="1"/>
    <col min="7692" max="7692" width="17.83203125" customWidth="1"/>
    <col min="7693" max="7694" width="1" customWidth="1"/>
    <col min="7695" max="7695" width="17.83203125" customWidth="1"/>
    <col min="7696" max="7696" width="1" customWidth="1"/>
    <col min="7937" max="7937" width="9.1640625" customWidth="1"/>
    <col min="7938" max="7938" width="1" customWidth="1"/>
    <col min="7939" max="7939" width="17.83203125" customWidth="1"/>
    <col min="7940" max="7941" width="1" customWidth="1"/>
    <col min="7942" max="7942" width="17.83203125" customWidth="1"/>
    <col min="7943" max="7944" width="1" customWidth="1"/>
    <col min="7945" max="7945" width="17.83203125" customWidth="1"/>
    <col min="7946" max="7947" width="1" customWidth="1"/>
    <col min="7948" max="7948" width="17.83203125" customWidth="1"/>
    <col min="7949" max="7950" width="1" customWidth="1"/>
    <col min="7951" max="7951" width="17.83203125" customWidth="1"/>
    <col min="7952" max="7952" width="1" customWidth="1"/>
    <col min="8193" max="8193" width="9.1640625" customWidth="1"/>
    <col min="8194" max="8194" width="1" customWidth="1"/>
    <col min="8195" max="8195" width="17.83203125" customWidth="1"/>
    <col min="8196" max="8197" width="1" customWidth="1"/>
    <col min="8198" max="8198" width="17.83203125" customWidth="1"/>
    <col min="8199" max="8200" width="1" customWidth="1"/>
    <col min="8201" max="8201" width="17.83203125" customWidth="1"/>
    <col min="8202" max="8203" width="1" customWidth="1"/>
    <col min="8204" max="8204" width="17.83203125" customWidth="1"/>
    <col min="8205" max="8206" width="1" customWidth="1"/>
    <col min="8207" max="8207" width="17.83203125" customWidth="1"/>
    <col min="8208" max="8208" width="1" customWidth="1"/>
    <col min="8449" max="8449" width="9.1640625" customWidth="1"/>
    <col min="8450" max="8450" width="1" customWidth="1"/>
    <col min="8451" max="8451" width="17.83203125" customWidth="1"/>
    <col min="8452" max="8453" width="1" customWidth="1"/>
    <col min="8454" max="8454" width="17.83203125" customWidth="1"/>
    <col min="8455" max="8456" width="1" customWidth="1"/>
    <col min="8457" max="8457" width="17.83203125" customWidth="1"/>
    <col min="8458" max="8459" width="1" customWidth="1"/>
    <col min="8460" max="8460" width="17.83203125" customWidth="1"/>
    <col min="8461" max="8462" width="1" customWidth="1"/>
    <col min="8463" max="8463" width="17.83203125" customWidth="1"/>
    <col min="8464" max="8464" width="1" customWidth="1"/>
    <col min="8705" max="8705" width="9.1640625" customWidth="1"/>
    <col min="8706" max="8706" width="1" customWidth="1"/>
    <col min="8707" max="8707" width="17.83203125" customWidth="1"/>
    <col min="8708" max="8709" width="1" customWidth="1"/>
    <col min="8710" max="8710" width="17.83203125" customWidth="1"/>
    <col min="8711" max="8712" width="1" customWidth="1"/>
    <col min="8713" max="8713" width="17.83203125" customWidth="1"/>
    <col min="8714" max="8715" width="1" customWidth="1"/>
    <col min="8716" max="8716" width="17.83203125" customWidth="1"/>
    <col min="8717" max="8718" width="1" customWidth="1"/>
    <col min="8719" max="8719" width="17.83203125" customWidth="1"/>
    <col min="8720" max="8720" width="1" customWidth="1"/>
    <col min="8961" max="8961" width="9.1640625" customWidth="1"/>
    <col min="8962" max="8962" width="1" customWidth="1"/>
    <col min="8963" max="8963" width="17.83203125" customWidth="1"/>
    <col min="8964" max="8965" width="1" customWidth="1"/>
    <col min="8966" max="8966" width="17.83203125" customWidth="1"/>
    <col min="8967" max="8968" width="1" customWidth="1"/>
    <col min="8969" max="8969" width="17.83203125" customWidth="1"/>
    <col min="8970" max="8971" width="1" customWidth="1"/>
    <col min="8972" max="8972" width="17.83203125" customWidth="1"/>
    <col min="8973" max="8974" width="1" customWidth="1"/>
    <col min="8975" max="8975" width="17.83203125" customWidth="1"/>
    <col min="8976" max="8976" width="1" customWidth="1"/>
    <col min="9217" max="9217" width="9.1640625" customWidth="1"/>
    <col min="9218" max="9218" width="1" customWidth="1"/>
    <col min="9219" max="9219" width="17.83203125" customWidth="1"/>
    <col min="9220" max="9221" width="1" customWidth="1"/>
    <col min="9222" max="9222" width="17.83203125" customWidth="1"/>
    <col min="9223" max="9224" width="1" customWidth="1"/>
    <col min="9225" max="9225" width="17.83203125" customWidth="1"/>
    <col min="9226" max="9227" width="1" customWidth="1"/>
    <col min="9228" max="9228" width="17.83203125" customWidth="1"/>
    <col min="9229" max="9230" width="1" customWidth="1"/>
    <col min="9231" max="9231" width="17.83203125" customWidth="1"/>
    <col min="9232" max="9232" width="1" customWidth="1"/>
    <col min="9473" max="9473" width="9.1640625" customWidth="1"/>
    <col min="9474" max="9474" width="1" customWidth="1"/>
    <col min="9475" max="9475" width="17.83203125" customWidth="1"/>
    <col min="9476" max="9477" width="1" customWidth="1"/>
    <col min="9478" max="9478" width="17.83203125" customWidth="1"/>
    <col min="9479" max="9480" width="1" customWidth="1"/>
    <col min="9481" max="9481" width="17.83203125" customWidth="1"/>
    <col min="9482" max="9483" width="1" customWidth="1"/>
    <col min="9484" max="9484" width="17.83203125" customWidth="1"/>
    <col min="9485" max="9486" width="1" customWidth="1"/>
    <col min="9487" max="9487" width="17.83203125" customWidth="1"/>
    <col min="9488" max="9488" width="1" customWidth="1"/>
    <col min="9729" max="9729" width="9.1640625" customWidth="1"/>
    <col min="9730" max="9730" width="1" customWidth="1"/>
    <col min="9731" max="9731" width="17.83203125" customWidth="1"/>
    <col min="9732" max="9733" width="1" customWidth="1"/>
    <col min="9734" max="9734" width="17.83203125" customWidth="1"/>
    <col min="9735" max="9736" width="1" customWidth="1"/>
    <col min="9737" max="9737" width="17.83203125" customWidth="1"/>
    <col min="9738" max="9739" width="1" customWidth="1"/>
    <col min="9740" max="9740" width="17.83203125" customWidth="1"/>
    <col min="9741" max="9742" width="1" customWidth="1"/>
    <col min="9743" max="9743" width="17.83203125" customWidth="1"/>
    <col min="9744" max="9744" width="1" customWidth="1"/>
    <col min="9985" max="9985" width="9.1640625" customWidth="1"/>
    <col min="9986" max="9986" width="1" customWidth="1"/>
    <col min="9987" max="9987" width="17.83203125" customWidth="1"/>
    <col min="9988" max="9989" width="1" customWidth="1"/>
    <col min="9990" max="9990" width="17.83203125" customWidth="1"/>
    <col min="9991" max="9992" width="1" customWidth="1"/>
    <col min="9993" max="9993" width="17.83203125" customWidth="1"/>
    <col min="9994" max="9995" width="1" customWidth="1"/>
    <col min="9996" max="9996" width="17.83203125" customWidth="1"/>
    <col min="9997" max="9998" width="1" customWidth="1"/>
    <col min="9999" max="9999" width="17.83203125" customWidth="1"/>
    <col min="10000" max="10000" width="1" customWidth="1"/>
    <col min="10241" max="10241" width="9.1640625" customWidth="1"/>
    <col min="10242" max="10242" width="1" customWidth="1"/>
    <col min="10243" max="10243" width="17.83203125" customWidth="1"/>
    <col min="10244" max="10245" width="1" customWidth="1"/>
    <col min="10246" max="10246" width="17.83203125" customWidth="1"/>
    <col min="10247" max="10248" width="1" customWidth="1"/>
    <col min="10249" max="10249" width="17.83203125" customWidth="1"/>
    <col min="10250" max="10251" width="1" customWidth="1"/>
    <col min="10252" max="10252" width="17.83203125" customWidth="1"/>
    <col min="10253" max="10254" width="1" customWidth="1"/>
    <col min="10255" max="10255" width="17.83203125" customWidth="1"/>
    <col min="10256" max="10256" width="1" customWidth="1"/>
    <col min="10497" max="10497" width="9.1640625" customWidth="1"/>
    <col min="10498" max="10498" width="1" customWidth="1"/>
    <col min="10499" max="10499" width="17.83203125" customWidth="1"/>
    <col min="10500" max="10501" width="1" customWidth="1"/>
    <col min="10502" max="10502" width="17.83203125" customWidth="1"/>
    <col min="10503" max="10504" width="1" customWidth="1"/>
    <col min="10505" max="10505" width="17.83203125" customWidth="1"/>
    <col min="10506" max="10507" width="1" customWidth="1"/>
    <col min="10508" max="10508" width="17.83203125" customWidth="1"/>
    <col min="10509" max="10510" width="1" customWidth="1"/>
    <col min="10511" max="10511" width="17.83203125" customWidth="1"/>
    <col min="10512" max="10512" width="1" customWidth="1"/>
    <col min="10753" max="10753" width="9.1640625" customWidth="1"/>
    <col min="10754" max="10754" width="1" customWidth="1"/>
    <col min="10755" max="10755" width="17.83203125" customWidth="1"/>
    <col min="10756" max="10757" width="1" customWidth="1"/>
    <col min="10758" max="10758" width="17.83203125" customWidth="1"/>
    <col min="10759" max="10760" width="1" customWidth="1"/>
    <col min="10761" max="10761" width="17.83203125" customWidth="1"/>
    <col min="10762" max="10763" width="1" customWidth="1"/>
    <col min="10764" max="10764" width="17.83203125" customWidth="1"/>
    <col min="10765" max="10766" width="1" customWidth="1"/>
    <col min="10767" max="10767" width="17.83203125" customWidth="1"/>
    <col min="10768" max="10768" width="1" customWidth="1"/>
    <col min="11009" max="11009" width="9.1640625" customWidth="1"/>
    <col min="11010" max="11010" width="1" customWidth="1"/>
    <col min="11011" max="11011" width="17.83203125" customWidth="1"/>
    <col min="11012" max="11013" width="1" customWidth="1"/>
    <col min="11014" max="11014" width="17.83203125" customWidth="1"/>
    <col min="11015" max="11016" width="1" customWidth="1"/>
    <col min="11017" max="11017" width="17.83203125" customWidth="1"/>
    <col min="11018" max="11019" width="1" customWidth="1"/>
    <col min="11020" max="11020" width="17.83203125" customWidth="1"/>
    <col min="11021" max="11022" width="1" customWidth="1"/>
    <col min="11023" max="11023" width="17.83203125" customWidth="1"/>
    <col min="11024" max="11024" width="1" customWidth="1"/>
    <col min="11265" max="11265" width="9.1640625" customWidth="1"/>
    <col min="11266" max="11266" width="1" customWidth="1"/>
    <col min="11267" max="11267" width="17.83203125" customWidth="1"/>
    <col min="11268" max="11269" width="1" customWidth="1"/>
    <col min="11270" max="11270" width="17.83203125" customWidth="1"/>
    <col min="11271" max="11272" width="1" customWidth="1"/>
    <col min="11273" max="11273" width="17.83203125" customWidth="1"/>
    <col min="11274" max="11275" width="1" customWidth="1"/>
    <col min="11276" max="11276" width="17.83203125" customWidth="1"/>
    <col min="11277" max="11278" width="1" customWidth="1"/>
    <col min="11279" max="11279" width="17.83203125" customWidth="1"/>
    <col min="11280" max="11280" width="1" customWidth="1"/>
    <col min="11521" max="11521" width="9.1640625" customWidth="1"/>
    <col min="11522" max="11522" width="1" customWidth="1"/>
    <col min="11523" max="11523" width="17.83203125" customWidth="1"/>
    <col min="11524" max="11525" width="1" customWidth="1"/>
    <col min="11526" max="11526" width="17.83203125" customWidth="1"/>
    <col min="11527" max="11528" width="1" customWidth="1"/>
    <col min="11529" max="11529" width="17.83203125" customWidth="1"/>
    <col min="11530" max="11531" width="1" customWidth="1"/>
    <col min="11532" max="11532" width="17.83203125" customWidth="1"/>
    <col min="11533" max="11534" width="1" customWidth="1"/>
    <col min="11535" max="11535" width="17.83203125" customWidth="1"/>
    <col min="11536" max="11536" width="1" customWidth="1"/>
    <col min="11777" max="11777" width="9.1640625" customWidth="1"/>
    <col min="11778" max="11778" width="1" customWidth="1"/>
    <col min="11779" max="11779" width="17.83203125" customWidth="1"/>
    <col min="11780" max="11781" width="1" customWidth="1"/>
    <col min="11782" max="11782" width="17.83203125" customWidth="1"/>
    <col min="11783" max="11784" width="1" customWidth="1"/>
    <col min="11785" max="11785" width="17.83203125" customWidth="1"/>
    <col min="11786" max="11787" width="1" customWidth="1"/>
    <col min="11788" max="11788" width="17.83203125" customWidth="1"/>
    <col min="11789" max="11790" width="1" customWidth="1"/>
    <col min="11791" max="11791" width="17.83203125" customWidth="1"/>
    <col min="11792" max="11792" width="1" customWidth="1"/>
    <col min="12033" max="12033" width="9.1640625" customWidth="1"/>
    <col min="12034" max="12034" width="1" customWidth="1"/>
    <col min="12035" max="12035" width="17.83203125" customWidth="1"/>
    <col min="12036" max="12037" width="1" customWidth="1"/>
    <col min="12038" max="12038" width="17.83203125" customWidth="1"/>
    <col min="12039" max="12040" width="1" customWidth="1"/>
    <col min="12041" max="12041" width="17.83203125" customWidth="1"/>
    <col min="12042" max="12043" width="1" customWidth="1"/>
    <col min="12044" max="12044" width="17.83203125" customWidth="1"/>
    <col min="12045" max="12046" width="1" customWidth="1"/>
    <col min="12047" max="12047" width="17.83203125" customWidth="1"/>
    <col min="12048" max="12048" width="1" customWidth="1"/>
    <col min="12289" max="12289" width="9.1640625" customWidth="1"/>
    <col min="12290" max="12290" width="1" customWidth="1"/>
    <col min="12291" max="12291" width="17.83203125" customWidth="1"/>
    <col min="12292" max="12293" width="1" customWidth="1"/>
    <col min="12294" max="12294" width="17.83203125" customWidth="1"/>
    <col min="12295" max="12296" width="1" customWidth="1"/>
    <col min="12297" max="12297" width="17.83203125" customWidth="1"/>
    <col min="12298" max="12299" width="1" customWidth="1"/>
    <col min="12300" max="12300" width="17.83203125" customWidth="1"/>
    <col min="12301" max="12302" width="1" customWidth="1"/>
    <col min="12303" max="12303" width="17.83203125" customWidth="1"/>
    <col min="12304" max="12304" width="1" customWidth="1"/>
    <col min="12545" max="12545" width="9.1640625" customWidth="1"/>
    <col min="12546" max="12546" width="1" customWidth="1"/>
    <col min="12547" max="12547" width="17.83203125" customWidth="1"/>
    <col min="12548" max="12549" width="1" customWidth="1"/>
    <col min="12550" max="12550" width="17.83203125" customWidth="1"/>
    <col min="12551" max="12552" width="1" customWidth="1"/>
    <col min="12553" max="12553" width="17.83203125" customWidth="1"/>
    <col min="12554" max="12555" width="1" customWidth="1"/>
    <col min="12556" max="12556" width="17.83203125" customWidth="1"/>
    <col min="12557" max="12558" width="1" customWidth="1"/>
    <col min="12559" max="12559" width="17.83203125" customWidth="1"/>
    <col min="12560" max="12560" width="1" customWidth="1"/>
    <col min="12801" max="12801" width="9.1640625" customWidth="1"/>
    <col min="12802" max="12802" width="1" customWidth="1"/>
    <col min="12803" max="12803" width="17.83203125" customWidth="1"/>
    <col min="12804" max="12805" width="1" customWidth="1"/>
    <col min="12806" max="12806" width="17.83203125" customWidth="1"/>
    <col min="12807" max="12808" width="1" customWidth="1"/>
    <col min="12809" max="12809" width="17.83203125" customWidth="1"/>
    <col min="12810" max="12811" width="1" customWidth="1"/>
    <col min="12812" max="12812" width="17.83203125" customWidth="1"/>
    <col min="12813" max="12814" width="1" customWidth="1"/>
    <col min="12815" max="12815" width="17.83203125" customWidth="1"/>
    <col min="12816" max="12816" width="1" customWidth="1"/>
    <col min="13057" max="13057" width="9.1640625" customWidth="1"/>
    <col min="13058" max="13058" width="1" customWidth="1"/>
    <col min="13059" max="13059" width="17.83203125" customWidth="1"/>
    <col min="13060" max="13061" width="1" customWidth="1"/>
    <col min="13062" max="13062" width="17.83203125" customWidth="1"/>
    <col min="13063" max="13064" width="1" customWidth="1"/>
    <col min="13065" max="13065" width="17.83203125" customWidth="1"/>
    <col min="13066" max="13067" width="1" customWidth="1"/>
    <col min="13068" max="13068" width="17.83203125" customWidth="1"/>
    <col min="13069" max="13070" width="1" customWidth="1"/>
    <col min="13071" max="13071" width="17.83203125" customWidth="1"/>
    <col min="13072" max="13072" width="1" customWidth="1"/>
    <col min="13313" max="13313" width="9.1640625" customWidth="1"/>
    <col min="13314" max="13314" width="1" customWidth="1"/>
    <col min="13315" max="13315" width="17.83203125" customWidth="1"/>
    <col min="13316" max="13317" width="1" customWidth="1"/>
    <col min="13318" max="13318" width="17.83203125" customWidth="1"/>
    <col min="13319" max="13320" width="1" customWidth="1"/>
    <col min="13321" max="13321" width="17.83203125" customWidth="1"/>
    <col min="13322" max="13323" width="1" customWidth="1"/>
    <col min="13324" max="13324" width="17.83203125" customWidth="1"/>
    <col min="13325" max="13326" width="1" customWidth="1"/>
    <col min="13327" max="13327" width="17.83203125" customWidth="1"/>
    <col min="13328" max="13328" width="1" customWidth="1"/>
    <col min="13569" max="13569" width="9.1640625" customWidth="1"/>
    <col min="13570" max="13570" width="1" customWidth="1"/>
    <col min="13571" max="13571" width="17.83203125" customWidth="1"/>
    <col min="13572" max="13573" width="1" customWidth="1"/>
    <col min="13574" max="13574" width="17.83203125" customWidth="1"/>
    <col min="13575" max="13576" width="1" customWidth="1"/>
    <col min="13577" max="13577" width="17.83203125" customWidth="1"/>
    <col min="13578" max="13579" width="1" customWidth="1"/>
    <col min="13580" max="13580" width="17.83203125" customWidth="1"/>
    <col min="13581" max="13582" width="1" customWidth="1"/>
    <col min="13583" max="13583" width="17.83203125" customWidth="1"/>
    <col min="13584" max="13584" width="1" customWidth="1"/>
    <col min="13825" max="13825" width="9.1640625" customWidth="1"/>
    <col min="13826" max="13826" width="1" customWidth="1"/>
    <col min="13827" max="13827" width="17.83203125" customWidth="1"/>
    <col min="13828" max="13829" width="1" customWidth="1"/>
    <col min="13830" max="13830" width="17.83203125" customWidth="1"/>
    <col min="13831" max="13832" width="1" customWidth="1"/>
    <col min="13833" max="13833" width="17.83203125" customWidth="1"/>
    <col min="13834" max="13835" width="1" customWidth="1"/>
    <col min="13836" max="13836" width="17.83203125" customWidth="1"/>
    <col min="13837" max="13838" width="1" customWidth="1"/>
    <col min="13839" max="13839" width="17.83203125" customWidth="1"/>
    <col min="13840" max="13840" width="1" customWidth="1"/>
    <col min="14081" max="14081" width="9.1640625" customWidth="1"/>
    <col min="14082" max="14082" width="1" customWidth="1"/>
    <col min="14083" max="14083" width="17.83203125" customWidth="1"/>
    <col min="14084" max="14085" width="1" customWidth="1"/>
    <col min="14086" max="14086" width="17.83203125" customWidth="1"/>
    <col min="14087" max="14088" width="1" customWidth="1"/>
    <col min="14089" max="14089" width="17.83203125" customWidth="1"/>
    <col min="14090" max="14091" width="1" customWidth="1"/>
    <col min="14092" max="14092" width="17.83203125" customWidth="1"/>
    <col min="14093" max="14094" width="1" customWidth="1"/>
    <col min="14095" max="14095" width="17.83203125" customWidth="1"/>
    <col min="14096" max="14096" width="1" customWidth="1"/>
    <col min="14337" max="14337" width="9.1640625" customWidth="1"/>
    <col min="14338" max="14338" width="1" customWidth="1"/>
    <col min="14339" max="14339" width="17.83203125" customWidth="1"/>
    <col min="14340" max="14341" width="1" customWidth="1"/>
    <col min="14342" max="14342" width="17.83203125" customWidth="1"/>
    <col min="14343" max="14344" width="1" customWidth="1"/>
    <col min="14345" max="14345" width="17.83203125" customWidth="1"/>
    <col min="14346" max="14347" width="1" customWidth="1"/>
    <col min="14348" max="14348" width="17.83203125" customWidth="1"/>
    <col min="14349" max="14350" width="1" customWidth="1"/>
    <col min="14351" max="14351" width="17.83203125" customWidth="1"/>
    <col min="14352" max="14352" width="1" customWidth="1"/>
    <col min="14593" max="14593" width="9.1640625" customWidth="1"/>
    <col min="14594" max="14594" width="1" customWidth="1"/>
    <col min="14595" max="14595" width="17.83203125" customWidth="1"/>
    <col min="14596" max="14597" width="1" customWidth="1"/>
    <col min="14598" max="14598" width="17.83203125" customWidth="1"/>
    <col min="14599" max="14600" width="1" customWidth="1"/>
    <col min="14601" max="14601" width="17.83203125" customWidth="1"/>
    <col min="14602" max="14603" width="1" customWidth="1"/>
    <col min="14604" max="14604" width="17.83203125" customWidth="1"/>
    <col min="14605" max="14606" width="1" customWidth="1"/>
    <col min="14607" max="14607" width="17.83203125" customWidth="1"/>
    <col min="14608" max="14608" width="1" customWidth="1"/>
    <col min="14849" max="14849" width="9.1640625" customWidth="1"/>
    <col min="14850" max="14850" width="1" customWidth="1"/>
    <col min="14851" max="14851" width="17.83203125" customWidth="1"/>
    <col min="14852" max="14853" width="1" customWidth="1"/>
    <col min="14854" max="14854" width="17.83203125" customWidth="1"/>
    <col min="14855" max="14856" width="1" customWidth="1"/>
    <col min="14857" max="14857" width="17.83203125" customWidth="1"/>
    <col min="14858" max="14859" width="1" customWidth="1"/>
    <col min="14860" max="14860" width="17.83203125" customWidth="1"/>
    <col min="14861" max="14862" width="1" customWidth="1"/>
    <col min="14863" max="14863" width="17.83203125" customWidth="1"/>
    <col min="14864" max="14864" width="1" customWidth="1"/>
    <col min="15105" max="15105" width="9.1640625" customWidth="1"/>
    <col min="15106" max="15106" width="1" customWidth="1"/>
    <col min="15107" max="15107" width="17.83203125" customWidth="1"/>
    <col min="15108" max="15109" width="1" customWidth="1"/>
    <col min="15110" max="15110" width="17.83203125" customWidth="1"/>
    <col min="15111" max="15112" width="1" customWidth="1"/>
    <col min="15113" max="15113" width="17.83203125" customWidth="1"/>
    <col min="15114" max="15115" width="1" customWidth="1"/>
    <col min="15116" max="15116" width="17.83203125" customWidth="1"/>
    <col min="15117" max="15118" width="1" customWidth="1"/>
    <col min="15119" max="15119" width="17.83203125" customWidth="1"/>
    <col min="15120" max="15120" width="1" customWidth="1"/>
    <col min="15361" max="15361" width="9.1640625" customWidth="1"/>
    <col min="15362" max="15362" width="1" customWidth="1"/>
    <col min="15363" max="15363" width="17.83203125" customWidth="1"/>
    <col min="15364" max="15365" width="1" customWidth="1"/>
    <col min="15366" max="15366" width="17.83203125" customWidth="1"/>
    <col min="15367" max="15368" width="1" customWidth="1"/>
    <col min="15369" max="15369" width="17.83203125" customWidth="1"/>
    <col min="15370" max="15371" width="1" customWidth="1"/>
    <col min="15372" max="15372" width="17.83203125" customWidth="1"/>
    <col min="15373" max="15374" width="1" customWidth="1"/>
    <col min="15375" max="15375" width="17.83203125" customWidth="1"/>
    <col min="15376" max="15376" width="1" customWidth="1"/>
    <col min="15617" max="15617" width="9.1640625" customWidth="1"/>
    <col min="15618" max="15618" width="1" customWidth="1"/>
    <col min="15619" max="15619" width="17.83203125" customWidth="1"/>
    <col min="15620" max="15621" width="1" customWidth="1"/>
    <col min="15622" max="15622" width="17.83203125" customWidth="1"/>
    <col min="15623" max="15624" width="1" customWidth="1"/>
    <col min="15625" max="15625" width="17.83203125" customWidth="1"/>
    <col min="15626" max="15627" width="1" customWidth="1"/>
    <col min="15628" max="15628" width="17.83203125" customWidth="1"/>
    <col min="15629" max="15630" width="1" customWidth="1"/>
    <col min="15631" max="15631" width="17.83203125" customWidth="1"/>
    <col min="15632" max="15632" width="1" customWidth="1"/>
    <col min="15873" max="15873" width="9.1640625" customWidth="1"/>
    <col min="15874" max="15874" width="1" customWidth="1"/>
    <col min="15875" max="15875" width="17.83203125" customWidth="1"/>
    <col min="15876" max="15877" width="1" customWidth="1"/>
    <col min="15878" max="15878" width="17.83203125" customWidth="1"/>
    <col min="15879" max="15880" width="1" customWidth="1"/>
    <col min="15881" max="15881" width="17.83203125" customWidth="1"/>
    <col min="15882" max="15883" width="1" customWidth="1"/>
    <col min="15884" max="15884" width="17.83203125" customWidth="1"/>
    <col min="15885" max="15886" width="1" customWidth="1"/>
    <col min="15887" max="15887" width="17.83203125" customWidth="1"/>
    <col min="15888" max="15888" width="1" customWidth="1"/>
    <col min="16129" max="16129" width="9.1640625" customWidth="1"/>
    <col min="16130" max="16130" width="1" customWidth="1"/>
    <col min="16131" max="16131" width="17.83203125" customWidth="1"/>
    <col min="16132" max="16133" width="1" customWidth="1"/>
    <col min="16134" max="16134" width="17.83203125" customWidth="1"/>
    <col min="16135" max="16136" width="1" customWidth="1"/>
    <col min="16137" max="16137" width="17.83203125" customWidth="1"/>
    <col min="16138" max="16139" width="1" customWidth="1"/>
    <col min="16140" max="16140" width="17.83203125" customWidth="1"/>
    <col min="16141" max="16142" width="1" customWidth="1"/>
    <col min="16143" max="16143" width="17.83203125" customWidth="1"/>
    <col min="16144" max="16144" width="1" customWidth="1"/>
  </cols>
  <sheetData>
    <row r="1" spans="1:16" ht="18" customHeight="1">
      <c r="A1" s="77" t="s">
        <v>262</v>
      </c>
      <c r="B1" s="5"/>
      <c r="C1" s="5"/>
      <c r="D1" s="5"/>
      <c r="E1" s="5"/>
      <c r="F1" s="3"/>
      <c r="G1" s="89"/>
      <c r="H1" s="3"/>
      <c r="I1" s="3"/>
      <c r="J1" s="3"/>
      <c r="K1" s="3"/>
      <c r="L1" s="64"/>
      <c r="M1" s="64"/>
      <c r="N1" s="64"/>
      <c r="O1" s="64"/>
    </row>
    <row r="2" spans="1:16" ht="11.1" customHeight="1">
      <c r="A2" s="5"/>
      <c r="B2" s="5"/>
      <c r="C2" s="5"/>
      <c r="D2" s="5"/>
      <c r="E2" s="5"/>
      <c r="F2" s="3"/>
      <c r="G2" s="89"/>
      <c r="H2" s="3"/>
      <c r="I2" s="3"/>
      <c r="J2" s="3"/>
      <c r="K2" s="3"/>
      <c r="L2" s="64"/>
      <c r="M2" s="64"/>
      <c r="N2" s="64"/>
      <c r="O2" s="64"/>
    </row>
    <row r="3" spans="1:16" s="92" customFormat="1" ht="11.1" customHeight="1">
      <c r="A3" s="90" t="s">
        <v>263</v>
      </c>
      <c r="B3" s="91"/>
      <c r="C3" s="91"/>
      <c r="D3" s="91"/>
      <c r="E3" s="91"/>
      <c r="F3" s="91"/>
      <c r="G3" s="91"/>
      <c r="H3" s="91"/>
      <c r="I3" s="91"/>
      <c r="J3" s="91"/>
      <c r="K3" s="91"/>
      <c r="L3" s="91"/>
      <c r="M3" s="91"/>
      <c r="N3" s="91"/>
      <c r="O3" s="91"/>
    </row>
    <row r="4" spans="1:16" ht="11.1" customHeight="1">
      <c r="A4" s="40"/>
      <c r="B4" s="40"/>
      <c r="C4" s="787"/>
      <c r="D4" s="787"/>
      <c r="E4" s="787"/>
      <c r="F4" s="787"/>
      <c r="G4" s="787"/>
      <c r="H4" s="787"/>
      <c r="I4" s="787"/>
      <c r="J4" s="787"/>
      <c r="K4" s="787"/>
      <c r="L4" s="787"/>
      <c r="M4" s="787"/>
      <c r="N4" s="787"/>
      <c r="O4" s="787"/>
    </row>
    <row r="5" spans="1:16" s="63" customFormat="1" ht="14.1" customHeight="1" thickBot="1">
      <c r="C5" s="65"/>
      <c r="D5" s="65"/>
      <c r="E5" s="65"/>
      <c r="F5" s="65"/>
      <c r="G5" s="65"/>
      <c r="H5" s="65"/>
      <c r="I5" s="65"/>
      <c r="J5" s="65"/>
      <c r="K5" s="65"/>
      <c r="L5" s="788" t="s">
        <v>264</v>
      </c>
      <c r="M5" s="789"/>
      <c r="N5" s="789"/>
      <c r="O5" s="789"/>
    </row>
    <row r="6" spans="1:16" ht="15" customHeight="1">
      <c r="A6" s="93" t="s">
        <v>265</v>
      </c>
      <c r="B6" s="94"/>
      <c r="C6" s="95" t="s">
        <v>266</v>
      </c>
      <c r="D6" s="95"/>
      <c r="E6" s="96"/>
      <c r="F6" s="95" t="s">
        <v>267</v>
      </c>
      <c r="G6" s="97"/>
      <c r="H6" s="96"/>
      <c r="I6" s="95" t="s">
        <v>268</v>
      </c>
      <c r="J6" s="97"/>
      <c r="K6" s="96"/>
      <c r="L6" s="95" t="s">
        <v>269</v>
      </c>
      <c r="M6" s="97"/>
      <c r="N6" s="96"/>
      <c r="O6" s="98" t="s">
        <v>270</v>
      </c>
      <c r="P6" s="99"/>
    </row>
    <row r="7" spans="1:16" ht="5.0999999999999996" hidden="1" customHeight="1">
      <c r="A7" s="100"/>
      <c r="B7" s="101"/>
      <c r="C7" s="102"/>
      <c r="D7" s="102"/>
      <c r="E7" s="102"/>
      <c r="F7" s="102"/>
      <c r="G7" s="102"/>
      <c r="H7" s="102"/>
      <c r="I7" s="102"/>
      <c r="J7" s="102"/>
      <c r="K7" s="102"/>
      <c r="L7" s="103"/>
      <c r="M7" s="103"/>
      <c r="N7" s="103"/>
      <c r="O7" s="104"/>
      <c r="P7" s="105"/>
    </row>
    <row r="8" spans="1:16" s="109" customFormat="1" ht="21.95" customHeight="1">
      <c r="A8" s="100" t="s">
        <v>271</v>
      </c>
      <c r="B8" s="106"/>
      <c r="C8" s="107" t="s">
        <v>272</v>
      </c>
      <c r="D8" s="107"/>
      <c r="E8" s="107"/>
      <c r="F8" s="107" t="s">
        <v>273</v>
      </c>
      <c r="G8" s="107"/>
      <c r="H8" s="107"/>
      <c r="I8" s="107" t="s">
        <v>274</v>
      </c>
      <c r="J8" s="107"/>
      <c r="K8" s="107"/>
      <c r="L8" s="107" t="s">
        <v>275</v>
      </c>
      <c r="M8" s="107"/>
      <c r="N8" s="107"/>
      <c r="O8" s="107" t="s">
        <v>276</v>
      </c>
      <c r="P8" s="108"/>
    </row>
    <row r="9" spans="1:16" s="109" customFormat="1" ht="21.95" customHeight="1">
      <c r="A9" s="100" t="s">
        <v>277</v>
      </c>
      <c r="B9" s="106"/>
      <c r="C9" s="110" t="s">
        <v>278</v>
      </c>
      <c r="D9" s="110"/>
      <c r="E9" s="110"/>
      <c r="F9" s="110" t="s">
        <v>279</v>
      </c>
      <c r="G9" s="110"/>
      <c r="H9" s="110"/>
      <c r="I9" s="110" t="s">
        <v>280</v>
      </c>
      <c r="J9" s="110"/>
      <c r="K9" s="110"/>
      <c r="L9" s="110" t="s">
        <v>281</v>
      </c>
      <c r="M9" s="110"/>
      <c r="N9" s="110"/>
      <c r="O9" s="110" t="s">
        <v>282</v>
      </c>
      <c r="P9" s="108"/>
    </row>
    <row r="10" spans="1:16" s="109" customFormat="1" ht="21.95" customHeight="1" thickBot="1">
      <c r="A10" s="111" t="s">
        <v>283</v>
      </c>
      <c r="B10" s="112"/>
      <c r="C10" s="113" t="s">
        <v>284</v>
      </c>
      <c r="D10" s="114"/>
      <c r="E10" s="114"/>
      <c r="F10" s="114" t="s">
        <v>285</v>
      </c>
      <c r="G10" s="114"/>
      <c r="H10" s="114"/>
      <c r="I10" s="114" t="s">
        <v>286</v>
      </c>
      <c r="J10" s="114"/>
      <c r="K10" s="114"/>
      <c r="L10" s="115" t="s">
        <v>287</v>
      </c>
      <c r="M10" s="115"/>
      <c r="N10" s="115"/>
      <c r="O10" s="114" t="s">
        <v>288</v>
      </c>
      <c r="P10" s="116"/>
    </row>
    <row r="11" spans="1:16" s="117" customFormat="1" ht="17.100000000000001" customHeight="1">
      <c r="A11" s="117" t="s">
        <v>289</v>
      </c>
      <c r="C11" s="118"/>
      <c r="D11" s="118"/>
      <c r="E11" s="118"/>
      <c r="F11" s="118"/>
      <c r="G11" s="118"/>
      <c r="H11" s="118"/>
      <c r="I11" s="118"/>
      <c r="J11" s="118"/>
      <c r="K11" s="118"/>
      <c r="L11" s="119"/>
      <c r="M11" s="119"/>
      <c r="N11" s="119"/>
      <c r="O11" s="118"/>
    </row>
    <row r="12" spans="1:16" s="121" customFormat="1" ht="12" customHeight="1">
      <c r="A12" s="117"/>
      <c r="B12" s="117"/>
      <c r="C12" s="91"/>
      <c r="D12" s="91"/>
      <c r="E12" s="91"/>
      <c r="F12" s="91"/>
      <c r="G12" s="120"/>
      <c r="H12" s="91"/>
      <c r="I12" s="91"/>
      <c r="J12" s="91"/>
      <c r="K12" s="91"/>
      <c r="L12" s="91"/>
      <c r="M12" s="91"/>
      <c r="N12" s="91"/>
      <c r="O12" s="91"/>
    </row>
  </sheetData>
  <mergeCells count="2">
    <mergeCell ref="C4:O4"/>
    <mergeCell ref="L5:O5"/>
  </mergeCells>
  <phoneticPr fontId="4"/>
  <printOptions horizontalCentered="1"/>
  <pageMargins left="0.39370078740157483" right="0.39370078740157483" top="0.70866141732283472" bottom="0.51181102362204722" header="0.35433070866141736" footer="0.43307086614173229"/>
  <pageSetup paperSize="9" scale="99" orientation="portrait" r:id="rId1"/>
  <headerFooter alignWithMargins="0"/>
  <colBreaks count="1" manualBreakCount="1">
    <brk id="1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zoomScaleNormal="100" workbookViewId="0">
      <selection activeCell="B5" sqref="B5"/>
    </sheetView>
  </sheetViews>
  <sheetFormatPr defaultRowHeight="13.5"/>
  <cols>
    <col min="1" max="2" width="36.83203125" style="124" customWidth="1"/>
    <col min="3" max="256" width="9.33203125" style="124"/>
    <col min="257" max="258" width="36.83203125" style="124" customWidth="1"/>
    <col min="259" max="512" width="9.33203125" style="124"/>
    <col min="513" max="514" width="36.83203125" style="124" customWidth="1"/>
    <col min="515" max="768" width="9.33203125" style="124"/>
    <col min="769" max="770" width="36.83203125" style="124" customWidth="1"/>
    <col min="771" max="1024" width="9.33203125" style="124"/>
    <col min="1025" max="1026" width="36.83203125" style="124" customWidth="1"/>
    <col min="1027" max="1280" width="9.33203125" style="124"/>
    <col min="1281" max="1282" width="36.83203125" style="124" customWidth="1"/>
    <col min="1283" max="1536" width="9.33203125" style="124"/>
    <col min="1537" max="1538" width="36.83203125" style="124" customWidth="1"/>
    <col min="1539" max="1792" width="9.33203125" style="124"/>
    <col min="1793" max="1794" width="36.83203125" style="124" customWidth="1"/>
    <col min="1795" max="2048" width="9.33203125" style="124"/>
    <col min="2049" max="2050" width="36.83203125" style="124" customWidth="1"/>
    <col min="2051" max="2304" width="9.33203125" style="124"/>
    <col min="2305" max="2306" width="36.83203125" style="124" customWidth="1"/>
    <col min="2307" max="2560" width="9.33203125" style="124"/>
    <col min="2561" max="2562" width="36.83203125" style="124" customWidth="1"/>
    <col min="2563" max="2816" width="9.33203125" style="124"/>
    <col min="2817" max="2818" width="36.83203125" style="124" customWidth="1"/>
    <col min="2819" max="3072" width="9.33203125" style="124"/>
    <col min="3073" max="3074" width="36.83203125" style="124" customWidth="1"/>
    <col min="3075" max="3328" width="9.33203125" style="124"/>
    <col min="3329" max="3330" width="36.83203125" style="124" customWidth="1"/>
    <col min="3331" max="3584" width="9.33203125" style="124"/>
    <col min="3585" max="3586" width="36.83203125" style="124" customWidth="1"/>
    <col min="3587" max="3840" width="9.33203125" style="124"/>
    <col min="3841" max="3842" width="36.83203125" style="124" customWidth="1"/>
    <col min="3843" max="4096" width="9.33203125" style="124"/>
    <col min="4097" max="4098" width="36.83203125" style="124" customWidth="1"/>
    <col min="4099" max="4352" width="9.33203125" style="124"/>
    <col min="4353" max="4354" width="36.83203125" style="124" customWidth="1"/>
    <col min="4355" max="4608" width="9.33203125" style="124"/>
    <col min="4609" max="4610" width="36.83203125" style="124" customWidth="1"/>
    <col min="4611" max="4864" width="9.33203125" style="124"/>
    <col min="4865" max="4866" width="36.83203125" style="124" customWidth="1"/>
    <col min="4867" max="5120" width="9.33203125" style="124"/>
    <col min="5121" max="5122" width="36.83203125" style="124" customWidth="1"/>
    <col min="5123" max="5376" width="9.33203125" style="124"/>
    <col min="5377" max="5378" width="36.83203125" style="124" customWidth="1"/>
    <col min="5379" max="5632" width="9.33203125" style="124"/>
    <col min="5633" max="5634" width="36.83203125" style="124" customWidth="1"/>
    <col min="5635" max="5888" width="9.33203125" style="124"/>
    <col min="5889" max="5890" width="36.83203125" style="124" customWidth="1"/>
    <col min="5891" max="6144" width="9.33203125" style="124"/>
    <col min="6145" max="6146" width="36.83203125" style="124" customWidth="1"/>
    <col min="6147" max="6400" width="9.33203125" style="124"/>
    <col min="6401" max="6402" width="36.83203125" style="124" customWidth="1"/>
    <col min="6403" max="6656" width="9.33203125" style="124"/>
    <col min="6657" max="6658" width="36.83203125" style="124" customWidth="1"/>
    <col min="6659" max="6912" width="9.33203125" style="124"/>
    <col min="6913" max="6914" width="36.83203125" style="124" customWidth="1"/>
    <col min="6915" max="7168" width="9.33203125" style="124"/>
    <col min="7169" max="7170" width="36.83203125" style="124" customWidth="1"/>
    <col min="7171" max="7424" width="9.33203125" style="124"/>
    <col min="7425" max="7426" width="36.83203125" style="124" customWidth="1"/>
    <col min="7427" max="7680" width="9.33203125" style="124"/>
    <col min="7681" max="7682" width="36.83203125" style="124" customWidth="1"/>
    <col min="7683" max="7936" width="9.33203125" style="124"/>
    <col min="7937" max="7938" width="36.83203125" style="124" customWidth="1"/>
    <col min="7939" max="8192" width="9.33203125" style="124"/>
    <col min="8193" max="8194" width="36.83203125" style="124" customWidth="1"/>
    <col min="8195" max="8448" width="9.33203125" style="124"/>
    <col min="8449" max="8450" width="36.83203125" style="124" customWidth="1"/>
    <col min="8451" max="8704" width="9.33203125" style="124"/>
    <col min="8705" max="8706" width="36.83203125" style="124" customWidth="1"/>
    <col min="8707" max="8960" width="9.33203125" style="124"/>
    <col min="8961" max="8962" width="36.83203125" style="124" customWidth="1"/>
    <col min="8963" max="9216" width="9.33203125" style="124"/>
    <col min="9217" max="9218" width="36.83203125" style="124" customWidth="1"/>
    <col min="9219" max="9472" width="9.33203125" style="124"/>
    <col min="9473" max="9474" width="36.83203125" style="124" customWidth="1"/>
    <col min="9475" max="9728" width="9.33203125" style="124"/>
    <col min="9729" max="9730" width="36.83203125" style="124" customWidth="1"/>
    <col min="9731" max="9984" width="9.33203125" style="124"/>
    <col min="9985" max="9986" width="36.83203125" style="124" customWidth="1"/>
    <col min="9987" max="10240" width="9.33203125" style="124"/>
    <col min="10241" max="10242" width="36.83203125" style="124" customWidth="1"/>
    <col min="10243" max="10496" width="9.33203125" style="124"/>
    <col min="10497" max="10498" width="36.83203125" style="124" customWidth="1"/>
    <col min="10499" max="10752" width="9.33203125" style="124"/>
    <col min="10753" max="10754" width="36.83203125" style="124" customWidth="1"/>
    <col min="10755" max="11008" width="9.33203125" style="124"/>
    <col min="11009" max="11010" width="36.83203125" style="124" customWidth="1"/>
    <col min="11011" max="11264" width="9.33203125" style="124"/>
    <col min="11265" max="11266" width="36.83203125" style="124" customWidth="1"/>
    <col min="11267" max="11520" width="9.33203125" style="124"/>
    <col min="11521" max="11522" width="36.83203125" style="124" customWidth="1"/>
    <col min="11523" max="11776" width="9.33203125" style="124"/>
    <col min="11777" max="11778" width="36.83203125" style="124" customWidth="1"/>
    <col min="11779" max="12032" width="9.33203125" style="124"/>
    <col min="12033" max="12034" width="36.83203125" style="124" customWidth="1"/>
    <col min="12035" max="12288" width="9.33203125" style="124"/>
    <col min="12289" max="12290" width="36.83203125" style="124" customWidth="1"/>
    <col min="12291" max="12544" width="9.33203125" style="124"/>
    <col min="12545" max="12546" width="36.83203125" style="124" customWidth="1"/>
    <col min="12547" max="12800" width="9.33203125" style="124"/>
    <col min="12801" max="12802" width="36.83203125" style="124" customWidth="1"/>
    <col min="12803" max="13056" width="9.33203125" style="124"/>
    <col min="13057" max="13058" width="36.83203125" style="124" customWidth="1"/>
    <col min="13059" max="13312" width="9.33203125" style="124"/>
    <col min="13313" max="13314" width="36.83203125" style="124" customWidth="1"/>
    <col min="13315" max="13568" width="9.33203125" style="124"/>
    <col min="13569" max="13570" width="36.83203125" style="124" customWidth="1"/>
    <col min="13571" max="13824" width="9.33203125" style="124"/>
    <col min="13825" max="13826" width="36.83203125" style="124" customWidth="1"/>
    <col min="13827" max="14080" width="9.33203125" style="124"/>
    <col min="14081" max="14082" width="36.83203125" style="124" customWidth="1"/>
    <col min="14083" max="14336" width="9.33203125" style="124"/>
    <col min="14337" max="14338" width="36.83203125" style="124" customWidth="1"/>
    <col min="14339" max="14592" width="9.33203125" style="124"/>
    <col min="14593" max="14594" width="36.83203125" style="124" customWidth="1"/>
    <col min="14595" max="14848" width="9.33203125" style="124"/>
    <col min="14849" max="14850" width="36.83203125" style="124" customWidth="1"/>
    <col min="14851" max="15104" width="9.33203125" style="124"/>
    <col min="15105" max="15106" width="36.83203125" style="124" customWidth="1"/>
    <col min="15107" max="15360" width="9.33203125" style="124"/>
    <col min="15361" max="15362" width="36.83203125" style="124" customWidth="1"/>
    <col min="15363" max="15616" width="9.33203125" style="124"/>
    <col min="15617" max="15618" width="36.83203125" style="124" customWidth="1"/>
    <col min="15619" max="15872" width="9.33203125" style="124"/>
    <col min="15873" max="15874" width="36.83203125" style="124" customWidth="1"/>
    <col min="15875" max="16128" width="9.33203125" style="124"/>
    <col min="16129" max="16130" width="36.83203125" style="124" customWidth="1"/>
    <col min="16131" max="16384" width="9.33203125" style="124"/>
  </cols>
  <sheetData>
    <row r="1" spans="1:3" ht="18" customHeight="1">
      <c r="A1" s="122" t="s">
        <v>290</v>
      </c>
      <c r="B1" s="123"/>
      <c r="C1" s="123"/>
    </row>
    <row r="2" spans="1:3" ht="11.1" customHeight="1">
      <c r="A2" s="123"/>
      <c r="B2" s="123"/>
      <c r="C2" s="123"/>
    </row>
    <row r="3" spans="1:3" ht="15" customHeight="1" thickBot="1">
      <c r="A3" s="125" t="s">
        <v>291</v>
      </c>
      <c r="B3" s="126" t="s">
        <v>292</v>
      </c>
      <c r="C3" s="123"/>
    </row>
    <row r="4" spans="1:3" ht="18" customHeight="1">
      <c r="A4" s="127"/>
      <c r="B4" s="128" t="s">
        <v>293</v>
      </c>
      <c r="C4" s="129"/>
    </row>
    <row r="5" spans="1:3" s="133" customFormat="1" ht="30" customHeight="1">
      <c r="A5" s="130" t="s">
        <v>294</v>
      </c>
      <c r="B5" s="131" t="s">
        <v>295</v>
      </c>
      <c r="C5" s="132"/>
    </row>
    <row r="6" spans="1:3" ht="24.95" customHeight="1">
      <c r="A6" s="134" t="s">
        <v>296</v>
      </c>
      <c r="B6" s="135" t="s">
        <v>297</v>
      </c>
      <c r="C6" s="129"/>
    </row>
    <row r="7" spans="1:3" ht="24.95" customHeight="1">
      <c r="A7" s="134" t="s">
        <v>298</v>
      </c>
      <c r="B7" s="135" t="s">
        <v>299</v>
      </c>
      <c r="C7" s="129"/>
    </row>
    <row r="8" spans="1:3" ht="24.95" customHeight="1">
      <c r="A8" s="134" t="s">
        <v>300</v>
      </c>
      <c r="B8" s="135" t="s">
        <v>301</v>
      </c>
      <c r="C8" s="129"/>
    </row>
    <row r="9" spans="1:3" ht="24.95" customHeight="1">
      <c r="A9" s="134" t="s">
        <v>302</v>
      </c>
      <c r="B9" s="135" t="s">
        <v>303</v>
      </c>
      <c r="C9" s="129"/>
    </row>
    <row r="10" spans="1:3" ht="24.95" customHeight="1">
      <c r="A10" s="134" t="s">
        <v>304</v>
      </c>
      <c r="B10" s="135" t="s">
        <v>305</v>
      </c>
      <c r="C10" s="129"/>
    </row>
    <row r="11" spans="1:3" ht="24.95" customHeight="1">
      <c r="A11" s="134" t="s">
        <v>306</v>
      </c>
      <c r="B11" s="135" t="s">
        <v>307</v>
      </c>
      <c r="C11" s="129"/>
    </row>
    <row r="12" spans="1:3" ht="24.75" customHeight="1" thickBot="1">
      <c r="A12" s="136" t="s">
        <v>308</v>
      </c>
      <c r="B12" s="137" t="s">
        <v>309</v>
      </c>
      <c r="C12" s="129"/>
    </row>
    <row r="13" spans="1:3" ht="15" customHeight="1">
      <c r="A13" s="138" t="s">
        <v>310</v>
      </c>
      <c r="B13" s="139"/>
      <c r="C13" s="123"/>
    </row>
    <row r="14" spans="1:3">
      <c r="A14" s="140"/>
      <c r="B14" s="140"/>
      <c r="C14" s="123"/>
    </row>
    <row r="15" spans="1:3" ht="9.75" customHeight="1">
      <c r="A15" s="141"/>
      <c r="B15" s="123"/>
      <c r="C15" s="123"/>
    </row>
  </sheetData>
  <phoneticPr fontId="4"/>
  <printOptions horizontalCentered="1"/>
  <pageMargins left="0.39370078740157483" right="0.39370078740157483" top="0.70866141732283472" bottom="0.51181102362204722" header="0.35433070866141736" footer="0.43307086614173229"/>
  <pageSetup paperSize="9" scale="99" orientation="portrait" r:id="rId1"/>
  <headerFooter alignWithMargins="0"/>
  <colBreaks count="1" manualBreakCount="1">
    <brk id="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7"/>
  <sheetViews>
    <sheetView workbookViewId="0">
      <selection sqref="A1:D1"/>
    </sheetView>
  </sheetViews>
  <sheetFormatPr defaultRowHeight="13.5"/>
  <cols>
    <col min="1" max="1" width="27.5" style="142" customWidth="1"/>
    <col min="2" max="2" width="13.1640625" style="142" customWidth="1"/>
    <col min="3" max="4" width="11.6640625" style="142" customWidth="1"/>
    <col min="5" max="6" width="6" style="142" customWidth="1"/>
    <col min="7" max="10" width="7" style="142" customWidth="1"/>
    <col min="11" max="12" width="7.33203125" style="142" customWidth="1"/>
    <col min="13" max="14" width="1.5" style="142" hidden="1" customWidth="1"/>
    <col min="15" max="32" width="6.33203125" style="142" customWidth="1"/>
    <col min="33" max="33" width="10.33203125" style="142" customWidth="1"/>
    <col min="34" max="16384" width="9.33203125" style="142"/>
  </cols>
  <sheetData>
    <row r="1" spans="1:28" ht="17.25">
      <c r="A1" s="791" t="s">
        <v>311</v>
      </c>
      <c r="B1" s="791"/>
      <c r="C1" s="791"/>
      <c r="D1" s="791"/>
      <c r="N1" s="143"/>
      <c r="Q1" s="144"/>
      <c r="R1" s="145"/>
      <c r="S1" s="145"/>
      <c r="T1" s="145"/>
      <c r="U1" s="145"/>
      <c r="V1" s="145"/>
      <c r="W1" s="145"/>
      <c r="X1" s="145"/>
      <c r="Y1" s="145"/>
      <c r="Z1" s="145"/>
      <c r="AA1" s="145"/>
    </row>
    <row r="2" spans="1:28" ht="14.25">
      <c r="A2" s="146" t="s">
        <v>312</v>
      </c>
      <c r="B2" s="146"/>
      <c r="F2" s="147"/>
      <c r="G2" s="147"/>
      <c r="H2" s="147"/>
      <c r="I2" s="147"/>
      <c r="N2" s="146"/>
      <c r="Q2" s="792"/>
      <c r="R2" s="792"/>
      <c r="S2" s="792"/>
      <c r="T2" s="792"/>
      <c r="U2" s="792"/>
      <c r="V2" s="792"/>
      <c r="W2" s="792"/>
      <c r="X2" s="792"/>
      <c r="Y2" s="792"/>
      <c r="Z2" s="792"/>
      <c r="AA2" s="792"/>
      <c r="AB2" s="792"/>
    </row>
    <row r="3" spans="1:28">
      <c r="A3" s="793"/>
      <c r="B3" s="793"/>
      <c r="C3" s="793"/>
      <c r="D3" s="793"/>
      <c r="E3" s="793"/>
      <c r="F3" s="793"/>
      <c r="G3" s="793"/>
      <c r="H3" s="793"/>
      <c r="I3" s="793"/>
      <c r="J3" s="793"/>
      <c r="K3" s="793"/>
      <c r="L3" s="793"/>
      <c r="N3" s="148"/>
    </row>
    <row r="4" spans="1:28">
      <c r="A4" s="793"/>
      <c r="B4" s="793"/>
      <c r="C4" s="793"/>
      <c r="D4" s="793"/>
      <c r="E4" s="793"/>
      <c r="F4" s="793"/>
      <c r="G4" s="793"/>
      <c r="H4" s="793"/>
      <c r="I4" s="793"/>
      <c r="J4" s="793"/>
      <c r="K4" s="793"/>
      <c r="L4" s="793"/>
    </row>
    <row r="5" spans="1:28">
      <c r="A5" s="793"/>
      <c r="B5" s="793"/>
      <c r="C5" s="793"/>
      <c r="D5" s="793"/>
      <c r="E5" s="793"/>
      <c r="F5" s="793"/>
      <c r="G5" s="793"/>
      <c r="H5" s="793"/>
      <c r="I5" s="793"/>
      <c r="J5" s="793"/>
      <c r="K5" s="793"/>
      <c r="L5" s="793"/>
    </row>
    <row r="6" spans="1:28">
      <c r="A6" s="793"/>
      <c r="B6" s="793"/>
      <c r="C6" s="793"/>
      <c r="D6" s="793"/>
      <c r="E6" s="793"/>
      <c r="F6" s="793"/>
      <c r="G6" s="793"/>
      <c r="H6" s="793"/>
      <c r="I6" s="793"/>
      <c r="J6" s="793"/>
      <c r="K6" s="793"/>
      <c r="L6" s="793"/>
    </row>
    <row r="7" spans="1:28">
      <c r="A7" s="793"/>
      <c r="B7" s="793"/>
      <c r="C7" s="793"/>
      <c r="D7" s="793"/>
      <c r="E7" s="793"/>
      <c r="F7" s="793"/>
      <c r="G7" s="793"/>
      <c r="H7" s="793"/>
      <c r="I7" s="793"/>
      <c r="J7" s="793"/>
      <c r="K7" s="793"/>
      <c r="L7" s="793"/>
    </row>
    <row r="8" spans="1:28">
      <c r="A8" s="793"/>
      <c r="B8" s="793"/>
      <c r="C8" s="793"/>
      <c r="D8" s="793"/>
      <c r="E8" s="793"/>
      <c r="F8" s="793"/>
      <c r="G8" s="793"/>
      <c r="H8" s="793"/>
      <c r="I8" s="793"/>
      <c r="J8" s="793"/>
      <c r="K8" s="793"/>
      <c r="L8" s="793"/>
    </row>
    <row r="9" spans="1:28">
      <c r="A9" s="793"/>
      <c r="B9" s="793"/>
      <c r="C9" s="793"/>
      <c r="D9" s="793"/>
      <c r="E9" s="793"/>
      <c r="F9" s="793"/>
      <c r="G9" s="793"/>
      <c r="H9" s="793"/>
      <c r="I9" s="793"/>
      <c r="J9" s="793"/>
      <c r="K9" s="793"/>
      <c r="L9" s="793"/>
    </row>
    <row r="10" spans="1:28">
      <c r="A10" s="793"/>
      <c r="B10" s="793"/>
      <c r="C10" s="793"/>
      <c r="D10" s="793"/>
      <c r="E10" s="793"/>
      <c r="F10" s="793"/>
      <c r="G10" s="793"/>
      <c r="H10" s="793"/>
      <c r="I10" s="793"/>
      <c r="J10" s="793"/>
      <c r="K10" s="793"/>
      <c r="L10" s="793"/>
    </row>
    <row r="11" spans="1:28">
      <c r="A11" s="793"/>
      <c r="B11" s="793"/>
      <c r="C11" s="793"/>
      <c r="D11" s="793"/>
      <c r="E11" s="793"/>
      <c r="F11" s="793"/>
      <c r="G11" s="793"/>
      <c r="H11" s="793"/>
      <c r="I11" s="793"/>
      <c r="J11" s="793"/>
      <c r="K11" s="793"/>
      <c r="L11" s="793"/>
    </row>
    <row r="12" spans="1:28">
      <c r="A12" s="793"/>
      <c r="B12" s="793"/>
      <c r="C12" s="793"/>
      <c r="D12" s="793"/>
      <c r="E12" s="793"/>
      <c r="F12" s="793"/>
      <c r="G12" s="793"/>
      <c r="H12" s="793"/>
      <c r="I12" s="793"/>
      <c r="J12" s="793"/>
      <c r="K12" s="793"/>
      <c r="L12" s="793"/>
    </row>
    <row r="13" spans="1:28">
      <c r="A13" s="793"/>
      <c r="B13" s="793"/>
      <c r="C13" s="793"/>
      <c r="D13" s="793"/>
      <c r="E13" s="793"/>
      <c r="F13" s="793"/>
      <c r="G13" s="793"/>
      <c r="H13" s="793"/>
      <c r="I13" s="793"/>
      <c r="J13" s="793"/>
      <c r="K13" s="793"/>
      <c r="L13" s="793"/>
    </row>
    <row r="14" spans="1:28" hidden="1">
      <c r="A14" s="794" t="s">
        <v>313</v>
      </c>
      <c r="B14" s="794"/>
      <c r="C14" s="794"/>
      <c r="D14" s="794"/>
      <c r="E14" s="794"/>
      <c r="F14" s="794"/>
      <c r="G14" s="794"/>
      <c r="H14" s="794"/>
      <c r="I14" s="794"/>
      <c r="J14" s="794"/>
      <c r="K14" s="794"/>
      <c r="L14" s="794"/>
      <c r="M14" s="90"/>
      <c r="N14" s="90"/>
      <c r="O14" s="90"/>
      <c r="P14" s="90"/>
    </row>
    <row r="15" spans="1:28" hidden="1">
      <c r="A15" s="794"/>
      <c r="B15" s="794"/>
      <c r="C15" s="794"/>
      <c r="D15" s="794"/>
      <c r="E15" s="794"/>
      <c r="F15" s="794"/>
      <c r="G15" s="794"/>
      <c r="H15" s="794"/>
      <c r="I15" s="794"/>
      <c r="J15" s="794"/>
      <c r="K15" s="794"/>
      <c r="L15" s="794"/>
    </row>
    <row r="16" spans="1:28" hidden="1">
      <c r="A16" s="794"/>
      <c r="B16" s="794"/>
      <c r="C16" s="794"/>
      <c r="D16" s="794"/>
      <c r="E16" s="794"/>
      <c r="F16" s="794"/>
      <c r="G16" s="794"/>
      <c r="H16" s="794"/>
      <c r="I16" s="794"/>
      <c r="J16" s="794"/>
      <c r="K16" s="794"/>
      <c r="L16" s="794"/>
    </row>
    <row r="17" spans="1:33" hidden="1">
      <c r="A17" s="794"/>
      <c r="B17" s="794"/>
      <c r="C17" s="794"/>
      <c r="D17" s="794"/>
      <c r="E17" s="794"/>
      <c r="F17" s="794"/>
      <c r="G17" s="794"/>
      <c r="H17" s="794"/>
      <c r="I17" s="794"/>
      <c r="J17" s="794"/>
      <c r="K17" s="794"/>
      <c r="L17" s="794"/>
    </row>
    <row r="18" spans="1:33" hidden="1">
      <c r="A18" s="794"/>
      <c r="B18" s="794"/>
      <c r="C18" s="794"/>
      <c r="D18" s="794"/>
      <c r="E18" s="794"/>
      <c r="F18" s="794"/>
      <c r="G18" s="794"/>
      <c r="H18" s="794"/>
      <c r="I18" s="794"/>
      <c r="J18" s="794"/>
      <c r="K18" s="794"/>
      <c r="L18" s="794"/>
      <c r="M18" s="90"/>
      <c r="N18" s="90"/>
      <c r="O18" s="90"/>
      <c r="P18" s="90"/>
      <c r="Q18" s="90"/>
      <c r="AB18" s="795"/>
      <c r="AC18" s="795"/>
      <c r="AD18" s="795"/>
      <c r="AE18" s="795"/>
      <c r="AF18" s="795"/>
      <c r="AG18" s="149"/>
    </row>
    <row r="19" spans="1:33" s="91" customFormat="1" ht="12" thickBot="1">
      <c r="A19" s="117" t="s">
        <v>314</v>
      </c>
      <c r="B19" s="117"/>
      <c r="Y19" s="150"/>
      <c r="Z19" s="150"/>
      <c r="AA19" s="150"/>
      <c r="AB19" s="790"/>
      <c r="AC19" s="790"/>
      <c r="AD19" s="790"/>
      <c r="AE19" s="790"/>
      <c r="AF19" s="790"/>
      <c r="AG19" s="151"/>
    </row>
    <row r="20" spans="1:33" s="90" customFormat="1" ht="10.5">
      <c r="A20" s="152"/>
      <c r="B20" s="796" t="s">
        <v>315</v>
      </c>
      <c r="C20" s="799" t="s">
        <v>316</v>
      </c>
      <c r="D20" s="800"/>
      <c r="E20" s="801" t="s">
        <v>317</v>
      </c>
      <c r="F20" s="802"/>
      <c r="G20" s="802"/>
      <c r="H20" s="802"/>
      <c r="I20" s="802"/>
      <c r="J20" s="802"/>
      <c r="K20" s="802"/>
      <c r="L20" s="802"/>
      <c r="M20" s="153"/>
      <c r="N20" s="153"/>
      <c r="O20" s="154"/>
      <c r="P20" s="154"/>
      <c r="Q20" s="803" t="s">
        <v>318</v>
      </c>
      <c r="R20" s="804"/>
      <c r="S20" s="804"/>
      <c r="T20" s="804"/>
      <c r="U20" s="804"/>
      <c r="V20" s="804"/>
      <c r="W20" s="804"/>
      <c r="X20" s="804"/>
      <c r="Y20" s="804"/>
      <c r="Z20" s="804"/>
      <c r="AA20" s="804"/>
      <c r="AB20" s="804"/>
      <c r="AC20" s="804"/>
      <c r="AD20" s="804"/>
      <c r="AE20" s="804"/>
      <c r="AF20" s="804"/>
      <c r="AG20" s="805"/>
    </row>
    <row r="21" spans="1:33" s="90" customFormat="1" ht="10.5">
      <c r="A21" s="153" t="s">
        <v>319</v>
      </c>
      <c r="B21" s="797"/>
      <c r="C21" s="806" t="s">
        <v>320</v>
      </c>
      <c r="D21" s="806" t="s">
        <v>321</v>
      </c>
      <c r="E21" s="807" t="s">
        <v>322</v>
      </c>
      <c r="F21" s="808"/>
      <c r="G21" s="811" t="s">
        <v>323</v>
      </c>
      <c r="H21" s="812"/>
      <c r="I21" s="811" t="s">
        <v>324</v>
      </c>
      <c r="J21" s="812"/>
      <c r="K21" s="816" t="s">
        <v>325</v>
      </c>
      <c r="L21" s="817"/>
      <c r="M21" s="155"/>
      <c r="N21" s="155"/>
      <c r="O21" s="818" t="s">
        <v>326</v>
      </c>
      <c r="P21" s="817"/>
      <c r="Q21" s="808" t="s">
        <v>327</v>
      </c>
      <c r="R21" s="821"/>
      <c r="S21" s="820" t="s">
        <v>328</v>
      </c>
      <c r="T21" s="821"/>
      <c r="U21" s="820" t="s">
        <v>329</v>
      </c>
      <c r="V21" s="821"/>
      <c r="W21" s="820" t="s">
        <v>330</v>
      </c>
      <c r="X21" s="821"/>
      <c r="Y21" s="820" t="s">
        <v>331</v>
      </c>
      <c r="Z21" s="821"/>
      <c r="AA21" s="820" t="s">
        <v>332</v>
      </c>
      <c r="AB21" s="821"/>
      <c r="AC21" s="820" t="s">
        <v>333</v>
      </c>
      <c r="AD21" s="821"/>
      <c r="AE21" s="820" t="s">
        <v>334</v>
      </c>
      <c r="AF21" s="823"/>
      <c r="AG21" s="805"/>
    </row>
    <row r="22" spans="1:33" s="90" customFormat="1" ht="10.5">
      <c r="A22" s="156"/>
      <c r="B22" s="798"/>
      <c r="C22" s="806"/>
      <c r="D22" s="806"/>
      <c r="E22" s="809"/>
      <c r="F22" s="810"/>
      <c r="G22" s="813" t="s">
        <v>335</v>
      </c>
      <c r="H22" s="814"/>
      <c r="I22" s="813" t="s">
        <v>335</v>
      </c>
      <c r="J22" s="814"/>
      <c r="K22" s="809" t="s">
        <v>336</v>
      </c>
      <c r="L22" s="810"/>
      <c r="M22" s="157"/>
      <c r="N22" s="157"/>
      <c r="O22" s="815" t="s">
        <v>336</v>
      </c>
      <c r="P22" s="810"/>
      <c r="Q22" s="825"/>
      <c r="R22" s="822"/>
      <c r="S22" s="822"/>
      <c r="T22" s="822"/>
      <c r="U22" s="822"/>
      <c r="V22" s="822"/>
      <c r="W22" s="822"/>
      <c r="X22" s="822"/>
      <c r="Y22" s="822"/>
      <c r="Z22" s="822"/>
      <c r="AA22" s="822"/>
      <c r="AB22" s="822"/>
      <c r="AC22" s="822"/>
      <c r="AD22" s="822"/>
      <c r="AE22" s="822"/>
      <c r="AF22" s="824"/>
      <c r="AG22" s="805"/>
    </row>
    <row r="23" spans="1:33" s="91" customFormat="1" ht="11.25">
      <c r="A23" s="158"/>
      <c r="B23" s="159"/>
      <c r="C23" s="160"/>
      <c r="D23" s="160"/>
      <c r="E23" s="159"/>
      <c r="F23" s="159"/>
      <c r="G23" s="161"/>
      <c r="H23" s="161"/>
      <c r="I23" s="161"/>
      <c r="J23" s="161"/>
      <c r="K23" s="159"/>
      <c r="L23" s="159"/>
      <c r="M23" s="162"/>
      <c r="N23" s="162"/>
      <c r="O23" s="159"/>
      <c r="P23" s="159"/>
      <c r="Q23" s="103"/>
      <c r="R23" s="103"/>
      <c r="S23" s="103"/>
      <c r="T23" s="103"/>
      <c r="U23" s="103"/>
      <c r="V23" s="103"/>
      <c r="W23" s="103"/>
      <c r="X23" s="103"/>
      <c r="Y23" s="103"/>
      <c r="Z23" s="103"/>
      <c r="AA23" s="103"/>
      <c r="AB23" s="103"/>
      <c r="AC23" s="103"/>
      <c r="AD23" s="103"/>
      <c r="AE23" s="103"/>
      <c r="AF23" s="103"/>
      <c r="AG23" s="159"/>
    </row>
    <row r="24" spans="1:33" s="117" customFormat="1" ht="11.25">
      <c r="A24" s="163" t="s">
        <v>337</v>
      </c>
      <c r="B24" s="164">
        <v>14982</v>
      </c>
      <c r="C24" s="165">
        <v>10735</v>
      </c>
      <c r="D24" s="165">
        <v>4247</v>
      </c>
      <c r="E24" s="819">
        <v>10648</v>
      </c>
      <c r="F24" s="819"/>
      <c r="G24" s="819">
        <v>1131</v>
      </c>
      <c r="H24" s="819"/>
      <c r="I24" s="819">
        <v>20</v>
      </c>
      <c r="J24" s="819"/>
      <c r="K24" s="819">
        <v>2443</v>
      </c>
      <c r="L24" s="819"/>
      <c r="M24" s="159"/>
      <c r="N24" s="159"/>
      <c r="O24" s="819">
        <v>1130</v>
      </c>
      <c r="P24" s="819"/>
      <c r="Q24" s="819">
        <v>1679</v>
      </c>
      <c r="R24" s="819"/>
      <c r="S24" s="819">
        <v>193</v>
      </c>
      <c r="T24" s="819"/>
      <c r="U24" s="826">
        <v>1.9</v>
      </c>
      <c r="V24" s="826"/>
      <c r="W24" s="819">
        <v>740</v>
      </c>
      <c r="X24" s="819"/>
      <c r="Y24" s="819">
        <v>271</v>
      </c>
      <c r="Z24" s="819"/>
      <c r="AA24" s="819">
        <v>817</v>
      </c>
      <c r="AB24" s="819"/>
      <c r="AC24" s="819">
        <v>309</v>
      </c>
      <c r="AD24" s="819"/>
      <c r="AE24" s="819">
        <v>1913</v>
      </c>
      <c r="AF24" s="819"/>
      <c r="AG24" s="159"/>
    </row>
    <row r="25" spans="1:33" s="91" customFormat="1" ht="12" thickBot="1">
      <c r="A25" s="161"/>
      <c r="B25" s="161"/>
      <c r="C25" s="166"/>
      <c r="D25" s="166"/>
      <c r="E25" s="166"/>
      <c r="F25" s="166"/>
      <c r="G25" s="166"/>
      <c r="H25" s="166"/>
      <c r="I25" s="166"/>
      <c r="J25" s="166"/>
      <c r="K25" s="166"/>
      <c r="L25" s="166"/>
      <c r="M25" s="167"/>
      <c r="N25" s="167"/>
      <c r="O25" s="166"/>
      <c r="P25" s="166"/>
      <c r="Q25" s="166"/>
      <c r="R25" s="166"/>
      <c r="S25" s="166"/>
      <c r="T25" s="166"/>
      <c r="U25" s="168"/>
      <c r="V25" s="168"/>
      <c r="W25" s="166"/>
      <c r="X25" s="166"/>
      <c r="Y25" s="166"/>
      <c r="Z25" s="166"/>
      <c r="AA25" s="166"/>
      <c r="AB25" s="166"/>
      <c r="AC25" s="166"/>
      <c r="AD25" s="166"/>
      <c r="AE25" s="166"/>
      <c r="AF25" s="169"/>
      <c r="AG25" s="167"/>
    </row>
    <row r="26" spans="1:33" s="91" customFormat="1" ht="11.25">
      <c r="A26" s="170" t="s">
        <v>338</v>
      </c>
      <c r="B26" s="170"/>
      <c r="C26" s="171"/>
      <c r="D26" s="171"/>
      <c r="E26" s="171"/>
      <c r="F26" s="171"/>
      <c r="G26" s="171"/>
      <c r="H26" s="171"/>
      <c r="I26" s="171"/>
      <c r="J26" s="171"/>
      <c r="K26" s="171"/>
      <c r="L26" s="171"/>
      <c r="M26" s="171"/>
      <c r="N26" s="171"/>
      <c r="O26" s="171"/>
      <c r="P26" s="171"/>
      <c r="Q26" s="171"/>
      <c r="R26" s="171"/>
      <c r="S26" s="171"/>
      <c r="T26" s="171"/>
      <c r="U26" s="171"/>
      <c r="V26" s="171"/>
      <c r="W26" s="171"/>
      <c r="X26" s="171"/>
      <c r="Y26" s="171"/>
      <c r="Z26" s="171"/>
      <c r="AA26" s="171"/>
      <c r="AB26" s="171"/>
      <c r="AC26" s="171"/>
      <c r="AD26" s="171"/>
      <c r="AE26" s="171"/>
      <c r="AF26" s="171"/>
    </row>
    <row r="27" spans="1:33">
      <c r="A27" s="172"/>
      <c r="B27" s="172"/>
      <c r="C27" s="173"/>
      <c r="D27" s="173"/>
      <c r="E27" s="173"/>
      <c r="F27" s="173"/>
      <c r="G27" s="173"/>
      <c r="H27" s="173"/>
      <c r="I27" s="173"/>
      <c r="J27" s="173"/>
      <c r="K27" s="173"/>
      <c r="L27" s="173"/>
      <c r="M27" s="173"/>
      <c r="N27" s="173"/>
      <c r="O27" s="173"/>
      <c r="P27" s="173"/>
      <c r="Q27" s="173"/>
      <c r="R27" s="173"/>
      <c r="S27" s="173"/>
      <c r="T27" s="173"/>
      <c r="U27" s="173"/>
      <c r="V27" s="173"/>
      <c r="W27" s="173"/>
      <c r="X27" s="173"/>
      <c r="Y27" s="173"/>
      <c r="Z27" s="173"/>
      <c r="AA27" s="173"/>
      <c r="AB27" s="173"/>
      <c r="AC27" s="173"/>
      <c r="AD27" s="173"/>
      <c r="AE27" s="173"/>
      <c r="AF27" s="173"/>
    </row>
  </sheetData>
  <mergeCells count="43">
    <mergeCell ref="E24:F24"/>
    <mergeCell ref="G24:H24"/>
    <mergeCell ref="I24:J24"/>
    <mergeCell ref="K24:L24"/>
    <mergeCell ref="O24:P24"/>
    <mergeCell ref="Q24:R24"/>
    <mergeCell ref="Y21:Z22"/>
    <mergeCell ref="AA21:AB22"/>
    <mergeCell ref="AC21:AD22"/>
    <mergeCell ref="AE21:AF22"/>
    <mergeCell ref="Q21:R22"/>
    <mergeCell ref="S21:T22"/>
    <mergeCell ref="U21:V22"/>
    <mergeCell ref="W21:X22"/>
    <mergeCell ref="AE24:AF24"/>
    <mergeCell ref="S24:T24"/>
    <mergeCell ref="U24:V24"/>
    <mergeCell ref="W24:X24"/>
    <mergeCell ref="Y24:Z24"/>
    <mergeCell ref="AA24:AB24"/>
    <mergeCell ref="AC24:AD24"/>
    <mergeCell ref="B20:B22"/>
    <mergeCell ref="C20:D20"/>
    <mergeCell ref="E20:L20"/>
    <mergeCell ref="Q20:AF20"/>
    <mergeCell ref="AG20:AG22"/>
    <mergeCell ref="C21:C22"/>
    <mergeCell ref="D21:D22"/>
    <mergeCell ref="E21:F22"/>
    <mergeCell ref="G21:H21"/>
    <mergeCell ref="I21:J21"/>
    <mergeCell ref="G22:H22"/>
    <mergeCell ref="I22:J22"/>
    <mergeCell ref="K22:L22"/>
    <mergeCell ref="O22:P22"/>
    <mergeCell ref="K21:L21"/>
    <mergeCell ref="O21:P21"/>
    <mergeCell ref="AB19:AF19"/>
    <mergeCell ref="A1:D1"/>
    <mergeCell ref="Q2:AB2"/>
    <mergeCell ref="A3:L13"/>
    <mergeCell ref="A14:L18"/>
    <mergeCell ref="AB18:AF18"/>
  </mergeCells>
  <phoneticPr fontId="4"/>
  <conditionalFormatting sqref="B24">
    <cfRule type="containsBlanks" dxfId="123" priority="1" stopIfTrue="1">
      <formula>LEN(TRIM(B24))=0</formula>
    </cfRule>
  </conditionalFormatting>
  <conditionalFormatting sqref="C24:AF24">
    <cfRule type="containsBlanks" dxfId="122" priority="2" stopIfTrue="1">
      <formula>LEN(TRIM(C24))=0</formula>
    </cfRule>
  </conditionalFormatting>
  <printOptions horizontalCentered="1"/>
  <pageMargins left="0.39370078740157483" right="0.39370078740157483" top="0.70866141732283472" bottom="0.51181102362204722" header="0.35433070866141736" footer="0.43307086614173229"/>
  <pageSetup paperSize="9" scale="94" fitToWidth="2" fitToHeight="0" orientation="portrait" r:id="rId1"/>
  <headerFooter alignWithMargins="0"/>
  <colBreaks count="1" manualBreakCount="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0"/>
  <sheetViews>
    <sheetView workbookViewId="0"/>
  </sheetViews>
  <sheetFormatPr defaultRowHeight="11.25"/>
  <cols>
    <col min="1" max="1" width="21.6640625" style="175" customWidth="1"/>
    <col min="2" max="3" width="11.33203125" style="175" customWidth="1"/>
    <col min="4" max="9" width="10.83203125" style="175" customWidth="1"/>
    <col min="10" max="10" width="8.83203125" style="175" customWidth="1"/>
    <col min="11" max="12" width="4.1640625" style="175" customWidth="1"/>
    <col min="13" max="14" width="3.1640625" style="175" customWidth="1"/>
    <col min="15" max="19" width="3.33203125" style="175" customWidth="1"/>
    <col min="20" max="20" width="3" style="175" customWidth="1"/>
    <col min="21" max="30" width="3.1640625" style="175" customWidth="1"/>
    <col min="31" max="31" width="10.6640625" style="175" customWidth="1"/>
    <col min="32" max="32" width="7" style="175" customWidth="1"/>
    <col min="33" max="33" width="6.6640625" style="175" customWidth="1"/>
    <col min="34" max="34" width="9.83203125" style="175" customWidth="1"/>
    <col min="35" max="35" width="7.5" style="175" customWidth="1"/>
    <col min="36" max="36" width="6.33203125" style="175" customWidth="1"/>
    <col min="37" max="37" width="5.33203125" style="92" bestFit="1" customWidth="1"/>
    <col min="38" max="16384" width="9.33203125" style="175"/>
  </cols>
  <sheetData>
    <row r="1" spans="1:37" s="146" customFormat="1" ht="14.25">
      <c r="A1" s="146" t="s">
        <v>339</v>
      </c>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row>
    <row r="2" spans="1:37" ht="6.75" customHeight="1"/>
    <row r="3" spans="1:37" ht="14.25" customHeight="1">
      <c r="A3" s="176"/>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row>
    <row r="4" spans="1:37" ht="14.25" customHeight="1">
      <c r="A4" s="177"/>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row>
    <row r="5" spans="1:37" ht="14.25" customHeight="1">
      <c r="A5" s="177"/>
      <c r="B5" s="177"/>
      <c r="C5" s="177"/>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row>
    <row r="6" spans="1:37" ht="14.25" customHeight="1">
      <c r="A6" s="177"/>
      <c r="B6" s="177"/>
      <c r="C6" s="177"/>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c r="AG6" s="177"/>
      <c r="AH6" s="177"/>
      <c r="AI6" s="177"/>
    </row>
    <row r="7" spans="1:37" ht="14.25" customHeight="1">
      <c r="A7" s="177"/>
      <c r="B7" s="177"/>
      <c r="C7" s="177"/>
      <c r="D7" s="177"/>
      <c r="E7" s="177"/>
      <c r="F7" s="177"/>
      <c r="G7" s="177"/>
      <c r="H7" s="177"/>
      <c r="I7" s="177"/>
      <c r="J7" s="177"/>
      <c r="K7" s="177"/>
      <c r="L7" s="177"/>
      <c r="M7" s="177"/>
      <c r="N7" s="177"/>
      <c r="O7" s="177"/>
      <c r="P7" s="177"/>
      <c r="Q7" s="177"/>
      <c r="R7" s="177"/>
      <c r="S7" s="177"/>
      <c r="T7" s="177"/>
      <c r="U7" s="177"/>
      <c r="V7" s="177"/>
      <c r="W7" s="177"/>
      <c r="X7" s="177"/>
      <c r="Y7" s="177"/>
      <c r="Z7" s="177"/>
      <c r="AA7" s="177"/>
      <c r="AB7" s="177"/>
      <c r="AC7" s="177"/>
      <c r="AD7" s="177"/>
      <c r="AE7" s="177"/>
      <c r="AF7" s="177"/>
      <c r="AG7" s="177"/>
      <c r="AH7" s="177"/>
      <c r="AI7" s="177"/>
    </row>
    <row r="8" spans="1:37" ht="14.25" customHeight="1">
      <c r="A8" s="177"/>
      <c r="B8" s="177"/>
      <c r="C8" s="177"/>
      <c r="D8" s="177"/>
      <c r="E8" s="177"/>
      <c r="F8" s="177"/>
      <c r="G8" s="177"/>
      <c r="H8" s="177"/>
      <c r="I8" s="177"/>
      <c r="J8" s="177"/>
      <c r="K8" s="177"/>
      <c r="L8" s="177"/>
      <c r="M8" s="177"/>
      <c r="N8" s="177"/>
      <c r="O8" s="177"/>
      <c r="P8" s="177"/>
      <c r="Q8" s="177"/>
      <c r="R8" s="177"/>
      <c r="S8" s="177"/>
      <c r="T8" s="177"/>
      <c r="U8" s="177"/>
      <c r="V8" s="177"/>
      <c r="W8" s="177"/>
      <c r="X8" s="177"/>
      <c r="Y8" s="177"/>
      <c r="Z8" s="177"/>
      <c r="AA8" s="177"/>
      <c r="AB8" s="177"/>
      <c r="AC8" s="177"/>
      <c r="AD8" s="177"/>
      <c r="AE8" s="177"/>
      <c r="AF8" s="177"/>
      <c r="AG8" s="177"/>
      <c r="AH8" s="177"/>
      <c r="AI8" s="177"/>
    </row>
    <row r="9" spans="1:37" ht="25.5" customHeight="1">
      <c r="A9" s="178"/>
      <c r="B9" s="178"/>
      <c r="C9" s="178"/>
      <c r="D9" s="178"/>
      <c r="E9" s="178"/>
      <c r="F9" s="178"/>
      <c r="G9" s="178"/>
      <c r="H9" s="178"/>
      <c r="I9" s="178"/>
      <c r="J9" s="178"/>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77"/>
    </row>
    <row r="10" spans="1:37" ht="46.5" customHeight="1">
      <c r="A10" s="90"/>
      <c r="K10" s="90"/>
      <c r="L10" s="90"/>
      <c r="M10" s="90"/>
      <c r="AE10" s="149" t="s">
        <v>340</v>
      </c>
      <c r="AF10" s="149"/>
      <c r="AG10" s="149"/>
      <c r="AH10" s="149"/>
      <c r="AI10" s="65"/>
    </row>
    <row r="11" spans="1:37" s="91" customFormat="1" ht="12" thickBot="1">
      <c r="A11" s="179" t="s">
        <v>314</v>
      </c>
      <c r="AF11" s="151"/>
      <c r="AG11" s="180"/>
      <c r="AH11" s="180"/>
      <c r="AI11" s="180"/>
      <c r="AJ11" s="181"/>
    </row>
    <row r="12" spans="1:37" s="91" customFormat="1" ht="14.25" customHeight="1">
      <c r="B12" s="827" t="s">
        <v>341</v>
      </c>
      <c r="C12" s="830" t="s">
        <v>342</v>
      </c>
      <c r="D12" s="833" t="s">
        <v>343</v>
      </c>
      <c r="E12" s="834"/>
      <c r="F12" s="834"/>
      <c r="G12" s="834"/>
      <c r="H12" s="834"/>
      <c r="I12" s="835"/>
      <c r="J12" s="182"/>
      <c r="K12" s="836" t="s">
        <v>344</v>
      </c>
      <c r="L12" s="836"/>
      <c r="M12" s="836"/>
      <c r="N12" s="836"/>
      <c r="O12" s="836"/>
      <c r="P12" s="836"/>
      <c r="Q12" s="836"/>
      <c r="R12" s="836"/>
      <c r="S12" s="836"/>
      <c r="T12" s="837"/>
      <c r="U12" s="838" t="s">
        <v>345</v>
      </c>
      <c r="V12" s="839"/>
      <c r="W12" s="839"/>
      <c r="X12" s="839"/>
      <c r="Y12" s="839"/>
      <c r="Z12" s="839"/>
      <c r="AA12" s="839"/>
      <c r="AB12" s="839"/>
      <c r="AC12" s="839"/>
      <c r="AD12" s="840"/>
      <c r="AE12" s="183" t="s">
        <v>346</v>
      </c>
      <c r="AF12" s="865" t="s">
        <v>347</v>
      </c>
      <c r="AG12" s="837"/>
      <c r="AH12" s="850" t="s">
        <v>348</v>
      </c>
      <c r="AI12" s="853" t="s">
        <v>349</v>
      </c>
      <c r="AJ12" s="850" t="s">
        <v>350</v>
      </c>
      <c r="AK12" s="856" t="s">
        <v>351</v>
      </c>
    </row>
    <row r="13" spans="1:37" s="91" customFormat="1">
      <c r="A13" s="184" t="s">
        <v>352</v>
      </c>
      <c r="B13" s="828"/>
      <c r="C13" s="831"/>
      <c r="D13" s="185" t="s">
        <v>353</v>
      </c>
      <c r="E13" s="185" t="s">
        <v>354</v>
      </c>
      <c r="F13" s="185" t="s">
        <v>355</v>
      </c>
      <c r="G13" s="185" t="s">
        <v>356</v>
      </c>
      <c r="H13" s="185" t="s">
        <v>357</v>
      </c>
      <c r="I13" s="185" t="s">
        <v>357</v>
      </c>
      <c r="J13" s="859" t="s">
        <v>358</v>
      </c>
      <c r="K13" s="861" t="s">
        <v>359</v>
      </c>
      <c r="L13" s="862"/>
      <c r="M13" s="861" t="s">
        <v>360</v>
      </c>
      <c r="N13" s="862"/>
      <c r="O13" s="861" t="s">
        <v>361</v>
      </c>
      <c r="P13" s="862"/>
      <c r="Q13" s="861" t="s">
        <v>362</v>
      </c>
      <c r="R13" s="862"/>
      <c r="S13" s="861" t="s">
        <v>363</v>
      </c>
      <c r="T13" s="862"/>
      <c r="U13" s="841" t="s">
        <v>364</v>
      </c>
      <c r="V13" s="842"/>
      <c r="W13" s="842"/>
      <c r="X13" s="842"/>
      <c r="Y13" s="842"/>
      <c r="Z13" s="842"/>
      <c r="AA13" s="842"/>
      <c r="AB13" s="843"/>
      <c r="AC13" s="844" t="s">
        <v>365</v>
      </c>
      <c r="AD13" s="845"/>
      <c r="AE13" s="186" t="s">
        <v>366</v>
      </c>
      <c r="AF13" s="187" t="s">
        <v>367</v>
      </c>
      <c r="AG13" s="188" t="s">
        <v>368</v>
      </c>
      <c r="AH13" s="851"/>
      <c r="AI13" s="854"/>
      <c r="AJ13" s="851"/>
      <c r="AK13" s="857"/>
    </row>
    <row r="14" spans="1:37" s="91" customFormat="1" ht="14.25" customHeight="1">
      <c r="A14" s="189"/>
      <c r="B14" s="829"/>
      <c r="C14" s="832"/>
      <c r="D14" s="190" t="s">
        <v>369</v>
      </c>
      <c r="E14" s="190" t="s">
        <v>369</v>
      </c>
      <c r="F14" s="190" t="s">
        <v>370</v>
      </c>
      <c r="G14" s="190" t="s">
        <v>371</v>
      </c>
      <c r="H14" s="190" t="s">
        <v>370</v>
      </c>
      <c r="I14" s="190" t="s">
        <v>372</v>
      </c>
      <c r="J14" s="860"/>
      <c r="K14" s="863"/>
      <c r="L14" s="864"/>
      <c r="M14" s="863"/>
      <c r="N14" s="864"/>
      <c r="O14" s="863"/>
      <c r="P14" s="864"/>
      <c r="Q14" s="863"/>
      <c r="R14" s="864"/>
      <c r="S14" s="863"/>
      <c r="T14" s="864"/>
      <c r="U14" s="848" t="s">
        <v>373</v>
      </c>
      <c r="V14" s="849"/>
      <c r="W14" s="848" t="s">
        <v>374</v>
      </c>
      <c r="X14" s="849"/>
      <c r="Y14" s="848" t="s">
        <v>375</v>
      </c>
      <c r="Z14" s="849"/>
      <c r="AA14" s="848" t="s">
        <v>361</v>
      </c>
      <c r="AB14" s="849"/>
      <c r="AC14" s="846"/>
      <c r="AD14" s="847"/>
      <c r="AE14" s="191" t="s">
        <v>376</v>
      </c>
      <c r="AF14" s="192" t="s">
        <v>377</v>
      </c>
      <c r="AG14" s="192" t="s">
        <v>377</v>
      </c>
      <c r="AH14" s="852"/>
      <c r="AI14" s="855"/>
      <c r="AJ14" s="852"/>
      <c r="AK14" s="858"/>
    </row>
    <row r="15" spans="1:37" s="91" customFormat="1" ht="3" customHeight="1">
      <c r="A15" s="193"/>
      <c r="B15" s="194"/>
      <c r="C15" s="195"/>
      <c r="D15" s="161"/>
      <c r="E15" s="161"/>
      <c r="F15" s="161"/>
      <c r="G15" s="161"/>
      <c r="H15" s="161"/>
      <c r="I15" s="161"/>
      <c r="J15" s="196"/>
      <c r="K15" s="161"/>
      <c r="L15" s="161"/>
      <c r="M15" s="161"/>
      <c r="N15" s="161"/>
      <c r="O15" s="161"/>
      <c r="P15" s="161"/>
      <c r="Q15" s="161"/>
      <c r="R15" s="161"/>
      <c r="S15" s="161"/>
      <c r="T15" s="161"/>
      <c r="U15" s="161"/>
      <c r="V15" s="161"/>
      <c r="W15" s="161"/>
      <c r="X15" s="161"/>
      <c r="Y15" s="161"/>
      <c r="Z15" s="161"/>
      <c r="AA15" s="161"/>
      <c r="AB15" s="161"/>
      <c r="AC15" s="161"/>
      <c r="AD15" s="161"/>
      <c r="AE15" s="161"/>
      <c r="AF15" s="161"/>
      <c r="AG15" s="161"/>
      <c r="AH15" s="195"/>
      <c r="AI15" s="161"/>
      <c r="AJ15" s="161"/>
    </row>
    <row r="16" spans="1:37" s="91" customFormat="1">
      <c r="A16" s="163" t="s">
        <v>378</v>
      </c>
      <c r="B16" s="197">
        <v>271</v>
      </c>
      <c r="C16" s="198">
        <v>6913</v>
      </c>
      <c r="D16" s="199">
        <v>2.2000000000000002</v>
      </c>
      <c r="E16" s="199">
        <v>3.9</v>
      </c>
      <c r="F16" s="199">
        <v>0.4</v>
      </c>
      <c r="G16" s="199">
        <v>4.3</v>
      </c>
      <c r="H16" s="199">
        <v>1.3</v>
      </c>
      <c r="I16" s="199">
        <v>1.7</v>
      </c>
      <c r="J16" s="200">
        <v>1085</v>
      </c>
      <c r="K16" s="819">
        <v>3245</v>
      </c>
      <c r="L16" s="819"/>
      <c r="M16" s="819">
        <v>198</v>
      </c>
      <c r="N16" s="819"/>
      <c r="O16" s="819">
        <v>328</v>
      </c>
      <c r="P16" s="819"/>
      <c r="Q16" s="819">
        <v>127</v>
      </c>
      <c r="R16" s="819"/>
      <c r="S16" s="826">
        <v>5.5</v>
      </c>
      <c r="T16" s="826"/>
      <c r="U16" s="819">
        <v>68</v>
      </c>
      <c r="V16" s="819"/>
      <c r="W16" s="819">
        <v>28</v>
      </c>
      <c r="X16" s="819"/>
      <c r="Y16" s="819">
        <v>16</v>
      </c>
      <c r="Z16" s="819"/>
      <c r="AA16" s="826">
        <v>6.6</v>
      </c>
      <c r="AB16" s="826"/>
      <c r="AC16" s="819">
        <v>17</v>
      </c>
      <c r="AD16" s="819"/>
      <c r="AE16" s="199">
        <v>1007.9</v>
      </c>
      <c r="AF16" s="201">
        <v>107</v>
      </c>
      <c r="AG16" s="201">
        <v>38</v>
      </c>
      <c r="AH16" s="202">
        <v>145.38999999999999</v>
      </c>
      <c r="AI16" s="201">
        <v>214</v>
      </c>
      <c r="AJ16" s="201">
        <v>562</v>
      </c>
      <c r="AK16" s="203">
        <v>14</v>
      </c>
    </row>
    <row r="17" spans="1:37" s="211" customFormat="1" ht="12" thickBot="1">
      <c r="A17" s="204"/>
      <c r="B17" s="205"/>
      <c r="C17" s="206"/>
      <c r="D17" s="206"/>
      <c r="E17" s="206"/>
      <c r="F17" s="206"/>
      <c r="G17" s="206"/>
      <c r="H17" s="206"/>
      <c r="I17" s="206"/>
      <c r="J17" s="206"/>
      <c r="K17" s="207"/>
      <c r="L17" s="207"/>
      <c r="M17" s="207"/>
      <c r="N17" s="207"/>
      <c r="O17" s="207"/>
      <c r="P17" s="207"/>
      <c r="Q17" s="207"/>
      <c r="R17" s="207"/>
      <c r="S17" s="207"/>
      <c r="T17" s="207"/>
      <c r="U17" s="206"/>
      <c r="V17" s="206"/>
      <c r="W17" s="206"/>
      <c r="X17" s="206"/>
      <c r="Y17" s="206"/>
      <c r="Z17" s="206"/>
      <c r="AA17" s="206"/>
      <c r="AB17" s="206"/>
      <c r="AC17" s="206"/>
      <c r="AD17" s="206"/>
      <c r="AE17" s="208"/>
      <c r="AF17" s="206"/>
      <c r="AG17" s="206"/>
      <c r="AH17" s="209"/>
      <c r="AI17" s="206"/>
      <c r="AJ17" s="206"/>
      <c r="AK17" s="210"/>
    </row>
    <row r="18" spans="1:37" s="218" customFormat="1" ht="3" hidden="1" customHeight="1">
      <c r="A18" s="212"/>
      <c r="B18" s="213"/>
      <c r="C18" s="213"/>
      <c r="D18" s="213"/>
      <c r="E18" s="213"/>
      <c r="F18" s="213"/>
      <c r="G18" s="213"/>
      <c r="H18" s="213"/>
      <c r="I18" s="213"/>
      <c r="J18" s="213"/>
      <c r="K18" s="214"/>
      <c r="L18" s="214"/>
      <c r="M18" s="214"/>
      <c r="N18" s="214"/>
      <c r="O18" s="214"/>
      <c r="P18" s="214"/>
      <c r="Q18" s="214"/>
      <c r="R18" s="214"/>
      <c r="S18" s="214"/>
      <c r="T18" s="214"/>
      <c r="U18" s="213"/>
      <c r="V18" s="213"/>
      <c r="W18" s="213"/>
      <c r="X18" s="213"/>
      <c r="Y18" s="213"/>
      <c r="Z18" s="213"/>
      <c r="AA18" s="213"/>
      <c r="AB18" s="213"/>
      <c r="AC18" s="213"/>
      <c r="AD18" s="213"/>
      <c r="AE18" s="215"/>
      <c r="AF18" s="213"/>
      <c r="AG18" s="213"/>
      <c r="AH18" s="216"/>
      <c r="AI18" s="213"/>
      <c r="AJ18" s="217"/>
      <c r="AK18" s="211"/>
    </row>
    <row r="19" spans="1:37" s="117" customFormat="1" ht="15" customHeight="1">
      <c r="A19" s="117" t="s">
        <v>379</v>
      </c>
    </row>
    <row r="20" spans="1:37" s="91" customFormat="1"/>
  </sheetData>
  <mergeCells count="32">
    <mergeCell ref="AA16:AB16"/>
    <mergeCell ref="AC16:AD16"/>
    <mergeCell ref="Y14:Z14"/>
    <mergeCell ref="AA14:AB14"/>
    <mergeCell ref="K16:L16"/>
    <mergeCell ref="M16:N16"/>
    <mergeCell ref="O16:P16"/>
    <mergeCell ref="Q16:R16"/>
    <mergeCell ref="S16:T16"/>
    <mergeCell ref="U16:V16"/>
    <mergeCell ref="W16:X16"/>
    <mergeCell ref="Y16:Z16"/>
    <mergeCell ref="AH12:AH14"/>
    <mergeCell ref="AI12:AI14"/>
    <mergeCell ref="AJ12:AJ14"/>
    <mergeCell ref="AK12:AK14"/>
    <mergeCell ref="J13:J14"/>
    <mergeCell ref="K13:L14"/>
    <mergeCell ref="M13:N14"/>
    <mergeCell ref="O13:P14"/>
    <mergeCell ref="Q13:R14"/>
    <mergeCell ref="S13:T14"/>
    <mergeCell ref="AF12:AG12"/>
    <mergeCell ref="B12:B14"/>
    <mergeCell ref="C12:C14"/>
    <mergeCell ref="D12:I12"/>
    <mergeCell ref="K12:T12"/>
    <mergeCell ref="U12:AD12"/>
    <mergeCell ref="U13:AB13"/>
    <mergeCell ref="AC13:AD14"/>
    <mergeCell ref="U14:V14"/>
    <mergeCell ref="W14:X14"/>
  </mergeCells>
  <phoneticPr fontId="4"/>
  <conditionalFormatting sqref="B16:O16 U16:Y16 AC16:AD16 AF16:AI16">
    <cfRule type="containsBlanks" dxfId="121" priority="6" stopIfTrue="1">
      <formula>LEN(TRIM(B16))=0</formula>
    </cfRule>
  </conditionalFormatting>
  <conditionalFormatting sqref="Q16">
    <cfRule type="containsBlanks" dxfId="120" priority="5" stopIfTrue="1">
      <formula>LEN(TRIM(Q16))=0</formula>
    </cfRule>
  </conditionalFormatting>
  <conditionalFormatting sqref="S16">
    <cfRule type="containsBlanks" dxfId="119" priority="4" stopIfTrue="1">
      <formula>LEN(TRIM(S16))=0</formula>
    </cfRule>
  </conditionalFormatting>
  <conditionalFormatting sqref="AA16">
    <cfRule type="containsBlanks" dxfId="118" priority="3" stopIfTrue="1">
      <formula>LEN(TRIM(AA16))=0</formula>
    </cfRule>
  </conditionalFormatting>
  <conditionalFormatting sqref="AE16">
    <cfRule type="containsBlanks" dxfId="117" priority="2" stopIfTrue="1">
      <formula>LEN(TRIM(AE16))=0</formula>
    </cfRule>
  </conditionalFormatting>
  <conditionalFormatting sqref="AJ16">
    <cfRule type="containsBlanks" dxfId="116" priority="1" stopIfTrue="1">
      <formula>LEN(TRIM(AJ16))=0</formula>
    </cfRule>
  </conditionalFormatting>
  <printOptions horizontalCentered="1"/>
  <pageMargins left="0.39370078740157483" right="0.39370078740157483" top="0.70866141732283472" bottom="0.51181102362204722" header="0.35433070866141736" footer="0.43307086614173229"/>
  <pageSetup paperSize="9" scale="97" fitToWidth="2" fitToHeight="0" orientation="portrait" r:id="rId1"/>
  <headerFooter alignWithMargins="0"/>
  <colBreaks count="1" manualBreakCount="1">
    <brk id="10"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1"/>
  <sheetViews>
    <sheetView zoomScaleNormal="100" zoomScaleSheetLayoutView="100" workbookViewId="0"/>
  </sheetViews>
  <sheetFormatPr defaultRowHeight="13.5"/>
  <cols>
    <col min="1" max="1" width="4.1640625" style="286" customWidth="1"/>
    <col min="2" max="2" width="1.1640625" style="286" customWidth="1"/>
    <col min="3" max="3" width="11.6640625" style="286" customWidth="1"/>
    <col min="4" max="4" width="12.5" style="286" customWidth="1"/>
    <col min="5" max="5" width="1.1640625" style="286" customWidth="1"/>
    <col min="6" max="6" width="15" style="286" customWidth="1"/>
    <col min="7" max="12" width="11.83203125" style="286" customWidth="1"/>
    <col min="13" max="14" width="1.6640625" style="286" hidden="1" customWidth="1"/>
    <col min="15" max="15" width="10.83203125" style="289" customWidth="1"/>
    <col min="16" max="18" width="10.83203125" style="286" customWidth="1"/>
    <col min="19" max="19" width="11.83203125" style="286" customWidth="1"/>
    <col min="20" max="20" width="11" style="286" customWidth="1"/>
    <col min="21" max="21" width="10.83203125" style="286" customWidth="1"/>
    <col min="22" max="22" width="9" style="286" customWidth="1"/>
    <col min="23" max="23" width="10.6640625" style="286" customWidth="1"/>
    <col min="24" max="24" width="11.6640625" style="286" customWidth="1"/>
    <col min="25" max="27" width="3.6640625" style="286" customWidth="1"/>
    <col min="28" max="28" width="4.33203125" style="286" customWidth="1"/>
    <col min="29" max="29" width="0.6640625" style="286" customWidth="1"/>
    <col min="30" max="31" width="9.33203125" style="286"/>
    <col min="32" max="33" width="10.83203125" style="286" customWidth="1"/>
    <col min="34" max="35" width="9.33203125" style="289"/>
    <col min="36" max="256" width="9.33203125" style="286"/>
    <col min="257" max="257" width="4.1640625" style="286" customWidth="1"/>
    <col min="258" max="258" width="1.1640625" style="286" customWidth="1"/>
    <col min="259" max="259" width="11.6640625" style="286" customWidth="1"/>
    <col min="260" max="260" width="12.5" style="286" customWidth="1"/>
    <col min="261" max="261" width="1.1640625" style="286" customWidth="1"/>
    <col min="262" max="262" width="15" style="286" customWidth="1"/>
    <col min="263" max="268" width="11.83203125" style="286" customWidth="1"/>
    <col min="269" max="270" width="0" style="286" hidden="1" customWidth="1"/>
    <col min="271" max="274" width="10.83203125" style="286" customWidth="1"/>
    <col min="275" max="275" width="11.83203125" style="286" customWidth="1"/>
    <col min="276" max="276" width="11" style="286" customWidth="1"/>
    <col min="277" max="277" width="10.83203125" style="286" customWidth="1"/>
    <col min="278" max="278" width="9" style="286" customWidth="1"/>
    <col min="279" max="279" width="10.6640625" style="286" customWidth="1"/>
    <col min="280" max="280" width="11.6640625" style="286" customWidth="1"/>
    <col min="281" max="283" width="3.6640625" style="286" customWidth="1"/>
    <col min="284" max="284" width="4.33203125" style="286" customWidth="1"/>
    <col min="285" max="285" width="0.6640625" style="286" customWidth="1"/>
    <col min="286" max="287" width="9.33203125" style="286"/>
    <col min="288" max="289" width="10.83203125" style="286" customWidth="1"/>
    <col min="290" max="512" width="9.33203125" style="286"/>
    <col min="513" max="513" width="4.1640625" style="286" customWidth="1"/>
    <col min="514" max="514" width="1.1640625" style="286" customWidth="1"/>
    <col min="515" max="515" width="11.6640625" style="286" customWidth="1"/>
    <col min="516" max="516" width="12.5" style="286" customWidth="1"/>
    <col min="517" max="517" width="1.1640625" style="286" customWidth="1"/>
    <col min="518" max="518" width="15" style="286" customWidth="1"/>
    <col min="519" max="524" width="11.83203125" style="286" customWidth="1"/>
    <col min="525" max="526" width="0" style="286" hidden="1" customWidth="1"/>
    <col min="527" max="530" width="10.83203125" style="286" customWidth="1"/>
    <col min="531" max="531" width="11.83203125" style="286" customWidth="1"/>
    <col min="532" max="532" width="11" style="286" customWidth="1"/>
    <col min="533" max="533" width="10.83203125" style="286" customWidth="1"/>
    <col min="534" max="534" width="9" style="286" customWidth="1"/>
    <col min="535" max="535" width="10.6640625" style="286" customWidth="1"/>
    <col min="536" max="536" width="11.6640625" style="286" customWidth="1"/>
    <col min="537" max="539" width="3.6640625" style="286" customWidth="1"/>
    <col min="540" max="540" width="4.33203125" style="286" customWidth="1"/>
    <col min="541" max="541" width="0.6640625" style="286" customWidth="1"/>
    <col min="542" max="543" width="9.33203125" style="286"/>
    <col min="544" max="545" width="10.83203125" style="286" customWidth="1"/>
    <col min="546" max="768" width="9.33203125" style="286"/>
    <col min="769" max="769" width="4.1640625" style="286" customWidth="1"/>
    <col min="770" max="770" width="1.1640625" style="286" customWidth="1"/>
    <col min="771" max="771" width="11.6640625" style="286" customWidth="1"/>
    <col min="772" max="772" width="12.5" style="286" customWidth="1"/>
    <col min="773" max="773" width="1.1640625" style="286" customWidth="1"/>
    <col min="774" max="774" width="15" style="286" customWidth="1"/>
    <col min="775" max="780" width="11.83203125" style="286" customWidth="1"/>
    <col min="781" max="782" width="0" style="286" hidden="1" customWidth="1"/>
    <col min="783" max="786" width="10.83203125" style="286" customWidth="1"/>
    <col min="787" max="787" width="11.83203125" style="286" customWidth="1"/>
    <col min="788" max="788" width="11" style="286" customWidth="1"/>
    <col min="789" max="789" width="10.83203125" style="286" customWidth="1"/>
    <col min="790" max="790" width="9" style="286" customWidth="1"/>
    <col min="791" max="791" width="10.6640625" style="286" customWidth="1"/>
    <col min="792" max="792" width="11.6640625" style="286" customWidth="1"/>
    <col min="793" max="795" width="3.6640625" style="286" customWidth="1"/>
    <col min="796" max="796" width="4.33203125" style="286" customWidth="1"/>
    <col min="797" max="797" width="0.6640625" style="286" customWidth="1"/>
    <col min="798" max="799" width="9.33203125" style="286"/>
    <col min="800" max="801" width="10.83203125" style="286" customWidth="1"/>
    <col min="802" max="1024" width="9.33203125" style="286"/>
    <col min="1025" max="1025" width="4.1640625" style="286" customWidth="1"/>
    <col min="1026" max="1026" width="1.1640625" style="286" customWidth="1"/>
    <col min="1027" max="1027" width="11.6640625" style="286" customWidth="1"/>
    <col min="1028" max="1028" width="12.5" style="286" customWidth="1"/>
    <col min="1029" max="1029" width="1.1640625" style="286" customWidth="1"/>
    <col min="1030" max="1030" width="15" style="286" customWidth="1"/>
    <col min="1031" max="1036" width="11.83203125" style="286" customWidth="1"/>
    <col min="1037" max="1038" width="0" style="286" hidden="1" customWidth="1"/>
    <col min="1039" max="1042" width="10.83203125" style="286" customWidth="1"/>
    <col min="1043" max="1043" width="11.83203125" style="286" customWidth="1"/>
    <col min="1044" max="1044" width="11" style="286" customWidth="1"/>
    <col min="1045" max="1045" width="10.83203125" style="286" customWidth="1"/>
    <col min="1046" max="1046" width="9" style="286" customWidth="1"/>
    <col min="1047" max="1047" width="10.6640625" style="286" customWidth="1"/>
    <col min="1048" max="1048" width="11.6640625" style="286" customWidth="1"/>
    <col min="1049" max="1051" width="3.6640625" style="286" customWidth="1"/>
    <col min="1052" max="1052" width="4.33203125" style="286" customWidth="1"/>
    <col min="1053" max="1053" width="0.6640625" style="286" customWidth="1"/>
    <col min="1054" max="1055" width="9.33203125" style="286"/>
    <col min="1056" max="1057" width="10.83203125" style="286" customWidth="1"/>
    <col min="1058" max="1280" width="9.33203125" style="286"/>
    <col min="1281" max="1281" width="4.1640625" style="286" customWidth="1"/>
    <col min="1282" max="1282" width="1.1640625" style="286" customWidth="1"/>
    <col min="1283" max="1283" width="11.6640625" style="286" customWidth="1"/>
    <col min="1284" max="1284" width="12.5" style="286" customWidth="1"/>
    <col min="1285" max="1285" width="1.1640625" style="286" customWidth="1"/>
    <col min="1286" max="1286" width="15" style="286" customWidth="1"/>
    <col min="1287" max="1292" width="11.83203125" style="286" customWidth="1"/>
    <col min="1293" max="1294" width="0" style="286" hidden="1" customWidth="1"/>
    <col min="1295" max="1298" width="10.83203125" style="286" customWidth="1"/>
    <col min="1299" max="1299" width="11.83203125" style="286" customWidth="1"/>
    <col min="1300" max="1300" width="11" style="286" customWidth="1"/>
    <col min="1301" max="1301" width="10.83203125" style="286" customWidth="1"/>
    <col min="1302" max="1302" width="9" style="286" customWidth="1"/>
    <col min="1303" max="1303" width="10.6640625" style="286" customWidth="1"/>
    <col min="1304" max="1304" width="11.6640625" style="286" customWidth="1"/>
    <col min="1305" max="1307" width="3.6640625" style="286" customWidth="1"/>
    <col min="1308" max="1308" width="4.33203125" style="286" customWidth="1"/>
    <col min="1309" max="1309" width="0.6640625" style="286" customWidth="1"/>
    <col min="1310" max="1311" width="9.33203125" style="286"/>
    <col min="1312" max="1313" width="10.83203125" style="286" customWidth="1"/>
    <col min="1314" max="1536" width="9.33203125" style="286"/>
    <col min="1537" max="1537" width="4.1640625" style="286" customWidth="1"/>
    <col min="1538" max="1538" width="1.1640625" style="286" customWidth="1"/>
    <col min="1539" max="1539" width="11.6640625" style="286" customWidth="1"/>
    <col min="1540" max="1540" width="12.5" style="286" customWidth="1"/>
    <col min="1541" max="1541" width="1.1640625" style="286" customWidth="1"/>
    <col min="1542" max="1542" width="15" style="286" customWidth="1"/>
    <col min="1543" max="1548" width="11.83203125" style="286" customWidth="1"/>
    <col min="1549" max="1550" width="0" style="286" hidden="1" customWidth="1"/>
    <col min="1551" max="1554" width="10.83203125" style="286" customWidth="1"/>
    <col min="1555" max="1555" width="11.83203125" style="286" customWidth="1"/>
    <col min="1556" max="1556" width="11" style="286" customWidth="1"/>
    <col min="1557" max="1557" width="10.83203125" style="286" customWidth="1"/>
    <col min="1558" max="1558" width="9" style="286" customWidth="1"/>
    <col min="1559" max="1559" width="10.6640625" style="286" customWidth="1"/>
    <col min="1560" max="1560" width="11.6640625" style="286" customWidth="1"/>
    <col min="1561" max="1563" width="3.6640625" style="286" customWidth="1"/>
    <col min="1564" max="1564" width="4.33203125" style="286" customWidth="1"/>
    <col min="1565" max="1565" width="0.6640625" style="286" customWidth="1"/>
    <col min="1566" max="1567" width="9.33203125" style="286"/>
    <col min="1568" max="1569" width="10.83203125" style="286" customWidth="1"/>
    <col min="1570" max="1792" width="9.33203125" style="286"/>
    <col min="1793" max="1793" width="4.1640625" style="286" customWidth="1"/>
    <col min="1794" max="1794" width="1.1640625" style="286" customWidth="1"/>
    <col min="1795" max="1795" width="11.6640625" style="286" customWidth="1"/>
    <col min="1796" max="1796" width="12.5" style="286" customWidth="1"/>
    <col min="1797" max="1797" width="1.1640625" style="286" customWidth="1"/>
    <col min="1798" max="1798" width="15" style="286" customWidth="1"/>
    <col min="1799" max="1804" width="11.83203125" style="286" customWidth="1"/>
    <col min="1805" max="1806" width="0" style="286" hidden="1" customWidth="1"/>
    <col min="1807" max="1810" width="10.83203125" style="286" customWidth="1"/>
    <col min="1811" max="1811" width="11.83203125" style="286" customWidth="1"/>
    <col min="1812" max="1812" width="11" style="286" customWidth="1"/>
    <col min="1813" max="1813" width="10.83203125" style="286" customWidth="1"/>
    <col min="1814" max="1814" width="9" style="286" customWidth="1"/>
    <col min="1815" max="1815" width="10.6640625" style="286" customWidth="1"/>
    <col min="1816" max="1816" width="11.6640625" style="286" customWidth="1"/>
    <col min="1817" max="1819" width="3.6640625" style="286" customWidth="1"/>
    <col min="1820" max="1820" width="4.33203125" style="286" customWidth="1"/>
    <col min="1821" max="1821" width="0.6640625" style="286" customWidth="1"/>
    <col min="1822" max="1823" width="9.33203125" style="286"/>
    <col min="1824" max="1825" width="10.83203125" style="286" customWidth="1"/>
    <col min="1826" max="2048" width="9.33203125" style="286"/>
    <col min="2049" max="2049" width="4.1640625" style="286" customWidth="1"/>
    <col min="2050" max="2050" width="1.1640625" style="286" customWidth="1"/>
    <col min="2051" max="2051" width="11.6640625" style="286" customWidth="1"/>
    <col min="2052" max="2052" width="12.5" style="286" customWidth="1"/>
    <col min="2053" max="2053" width="1.1640625" style="286" customWidth="1"/>
    <col min="2054" max="2054" width="15" style="286" customWidth="1"/>
    <col min="2055" max="2060" width="11.83203125" style="286" customWidth="1"/>
    <col min="2061" max="2062" width="0" style="286" hidden="1" customWidth="1"/>
    <col min="2063" max="2066" width="10.83203125" style="286" customWidth="1"/>
    <col min="2067" max="2067" width="11.83203125" style="286" customWidth="1"/>
    <col min="2068" max="2068" width="11" style="286" customWidth="1"/>
    <col min="2069" max="2069" width="10.83203125" style="286" customWidth="1"/>
    <col min="2070" max="2070" width="9" style="286" customWidth="1"/>
    <col min="2071" max="2071" width="10.6640625" style="286" customWidth="1"/>
    <col min="2072" max="2072" width="11.6640625" style="286" customWidth="1"/>
    <col min="2073" max="2075" width="3.6640625" style="286" customWidth="1"/>
    <col min="2076" max="2076" width="4.33203125" style="286" customWidth="1"/>
    <col min="2077" max="2077" width="0.6640625" style="286" customWidth="1"/>
    <col min="2078" max="2079" width="9.33203125" style="286"/>
    <col min="2080" max="2081" width="10.83203125" style="286" customWidth="1"/>
    <col min="2082" max="2304" width="9.33203125" style="286"/>
    <col min="2305" max="2305" width="4.1640625" style="286" customWidth="1"/>
    <col min="2306" max="2306" width="1.1640625" style="286" customWidth="1"/>
    <col min="2307" max="2307" width="11.6640625" style="286" customWidth="1"/>
    <col min="2308" max="2308" width="12.5" style="286" customWidth="1"/>
    <col min="2309" max="2309" width="1.1640625" style="286" customWidth="1"/>
    <col min="2310" max="2310" width="15" style="286" customWidth="1"/>
    <col min="2311" max="2316" width="11.83203125" style="286" customWidth="1"/>
    <col min="2317" max="2318" width="0" style="286" hidden="1" customWidth="1"/>
    <col min="2319" max="2322" width="10.83203125" style="286" customWidth="1"/>
    <col min="2323" max="2323" width="11.83203125" style="286" customWidth="1"/>
    <col min="2324" max="2324" width="11" style="286" customWidth="1"/>
    <col min="2325" max="2325" width="10.83203125" style="286" customWidth="1"/>
    <col min="2326" max="2326" width="9" style="286" customWidth="1"/>
    <col min="2327" max="2327" width="10.6640625" style="286" customWidth="1"/>
    <col min="2328" max="2328" width="11.6640625" style="286" customWidth="1"/>
    <col min="2329" max="2331" width="3.6640625" style="286" customWidth="1"/>
    <col min="2332" max="2332" width="4.33203125" style="286" customWidth="1"/>
    <col min="2333" max="2333" width="0.6640625" style="286" customWidth="1"/>
    <col min="2334" max="2335" width="9.33203125" style="286"/>
    <col min="2336" max="2337" width="10.83203125" style="286" customWidth="1"/>
    <col min="2338" max="2560" width="9.33203125" style="286"/>
    <col min="2561" max="2561" width="4.1640625" style="286" customWidth="1"/>
    <col min="2562" max="2562" width="1.1640625" style="286" customWidth="1"/>
    <col min="2563" max="2563" width="11.6640625" style="286" customWidth="1"/>
    <col min="2564" max="2564" width="12.5" style="286" customWidth="1"/>
    <col min="2565" max="2565" width="1.1640625" style="286" customWidth="1"/>
    <col min="2566" max="2566" width="15" style="286" customWidth="1"/>
    <col min="2567" max="2572" width="11.83203125" style="286" customWidth="1"/>
    <col min="2573" max="2574" width="0" style="286" hidden="1" customWidth="1"/>
    <col min="2575" max="2578" width="10.83203125" style="286" customWidth="1"/>
    <col min="2579" max="2579" width="11.83203125" style="286" customWidth="1"/>
    <col min="2580" max="2580" width="11" style="286" customWidth="1"/>
    <col min="2581" max="2581" width="10.83203125" style="286" customWidth="1"/>
    <col min="2582" max="2582" width="9" style="286" customWidth="1"/>
    <col min="2583" max="2583" width="10.6640625" style="286" customWidth="1"/>
    <col min="2584" max="2584" width="11.6640625" style="286" customWidth="1"/>
    <col min="2585" max="2587" width="3.6640625" style="286" customWidth="1"/>
    <col min="2588" max="2588" width="4.33203125" style="286" customWidth="1"/>
    <col min="2589" max="2589" width="0.6640625" style="286" customWidth="1"/>
    <col min="2590" max="2591" width="9.33203125" style="286"/>
    <col min="2592" max="2593" width="10.83203125" style="286" customWidth="1"/>
    <col min="2594" max="2816" width="9.33203125" style="286"/>
    <col min="2817" max="2817" width="4.1640625" style="286" customWidth="1"/>
    <col min="2818" max="2818" width="1.1640625" style="286" customWidth="1"/>
    <col min="2819" max="2819" width="11.6640625" style="286" customWidth="1"/>
    <col min="2820" max="2820" width="12.5" style="286" customWidth="1"/>
    <col min="2821" max="2821" width="1.1640625" style="286" customWidth="1"/>
    <col min="2822" max="2822" width="15" style="286" customWidth="1"/>
    <col min="2823" max="2828" width="11.83203125" style="286" customWidth="1"/>
    <col min="2829" max="2830" width="0" style="286" hidden="1" customWidth="1"/>
    <col min="2831" max="2834" width="10.83203125" style="286" customWidth="1"/>
    <col min="2835" max="2835" width="11.83203125" style="286" customWidth="1"/>
    <col min="2836" max="2836" width="11" style="286" customWidth="1"/>
    <col min="2837" max="2837" width="10.83203125" style="286" customWidth="1"/>
    <col min="2838" max="2838" width="9" style="286" customWidth="1"/>
    <col min="2839" max="2839" width="10.6640625" style="286" customWidth="1"/>
    <col min="2840" max="2840" width="11.6640625" style="286" customWidth="1"/>
    <col min="2841" max="2843" width="3.6640625" style="286" customWidth="1"/>
    <col min="2844" max="2844" width="4.33203125" style="286" customWidth="1"/>
    <col min="2845" max="2845" width="0.6640625" style="286" customWidth="1"/>
    <col min="2846" max="2847" width="9.33203125" style="286"/>
    <col min="2848" max="2849" width="10.83203125" style="286" customWidth="1"/>
    <col min="2850" max="3072" width="9.33203125" style="286"/>
    <col min="3073" max="3073" width="4.1640625" style="286" customWidth="1"/>
    <col min="3074" max="3074" width="1.1640625" style="286" customWidth="1"/>
    <col min="3075" max="3075" width="11.6640625" style="286" customWidth="1"/>
    <col min="3076" max="3076" width="12.5" style="286" customWidth="1"/>
    <col min="3077" max="3077" width="1.1640625" style="286" customWidth="1"/>
    <col min="3078" max="3078" width="15" style="286" customWidth="1"/>
    <col min="3079" max="3084" width="11.83203125" style="286" customWidth="1"/>
    <col min="3085" max="3086" width="0" style="286" hidden="1" customWidth="1"/>
    <col min="3087" max="3090" width="10.83203125" style="286" customWidth="1"/>
    <col min="3091" max="3091" width="11.83203125" style="286" customWidth="1"/>
    <col min="3092" max="3092" width="11" style="286" customWidth="1"/>
    <col min="3093" max="3093" width="10.83203125" style="286" customWidth="1"/>
    <col min="3094" max="3094" width="9" style="286" customWidth="1"/>
    <col min="3095" max="3095" width="10.6640625" style="286" customWidth="1"/>
    <col min="3096" max="3096" width="11.6640625" style="286" customWidth="1"/>
    <col min="3097" max="3099" width="3.6640625" style="286" customWidth="1"/>
    <col min="3100" max="3100" width="4.33203125" style="286" customWidth="1"/>
    <col min="3101" max="3101" width="0.6640625" style="286" customWidth="1"/>
    <col min="3102" max="3103" width="9.33203125" style="286"/>
    <col min="3104" max="3105" width="10.83203125" style="286" customWidth="1"/>
    <col min="3106" max="3328" width="9.33203125" style="286"/>
    <col min="3329" max="3329" width="4.1640625" style="286" customWidth="1"/>
    <col min="3330" max="3330" width="1.1640625" style="286" customWidth="1"/>
    <col min="3331" max="3331" width="11.6640625" style="286" customWidth="1"/>
    <col min="3332" max="3332" width="12.5" style="286" customWidth="1"/>
    <col min="3333" max="3333" width="1.1640625" style="286" customWidth="1"/>
    <col min="3334" max="3334" width="15" style="286" customWidth="1"/>
    <col min="3335" max="3340" width="11.83203125" style="286" customWidth="1"/>
    <col min="3341" max="3342" width="0" style="286" hidden="1" customWidth="1"/>
    <col min="3343" max="3346" width="10.83203125" style="286" customWidth="1"/>
    <col min="3347" max="3347" width="11.83203125" style="286" customWidth="1"/>
    <col min="3348" max="3348" width="11" style="286" customWidth="1"/>
    <col min="3349" max="3349" width="10.83203125" style="286" customWidth="1"/>
    <col min="3350" max="3350" width="9" style="286" customWidth="1"/>
    <col min="3351" max="3351" width="10.6640625" style="286" customWidth="1"/>
    <col min="3352" max="3352" width="11.6640625" style="286" customWidth="1"/>
    <col min="3353" max="3355" width="3.6640625" style="286" customWidth="1"/>
    <col min="3356" max="3356" width="4.33203125" style="286" customWidth="1"/>
    <col min="3357" max="3357" width="0.6640625" style="286" customWidth="1"/>
    <col min="3358" max="3359" width="9.33203125" style="286"/>
    <col min="3360" max="3361" width="10.83203125" style="286" customWidth="1"/>
    <col min="3362" max="3584" width="9.33203125" style="286"/>
    <col min="3585" max="3585" width="4.1640625" style="286" customWidth="1"/>
    <col min="3586" max="3586" width="1.1640625" style="286" customWidth="1"/>
    <col min="3587" max="3587" width="11.6640625" style="286" customWidth="1"/>
    <col min="3588" max="3588" width="12.5" style="286" customWidth="1"/>
    <col min="3589" max="3589" width="1.1640625" style="286" customWidth="1"/>
    <col min="3590" max="3590" width="15" style="286" customWidth="1"/>
    <col min="3591" max="3596" width="11.83203125" style="286" customWidth="1"/>
    <col min="3597" max="3598" width="0" style="286" hidden="1" customWidth="1"/>
    <col min="3599" max="3602" width="10.83203125" style="286" customWidth="1"/>
    <col min="3603" max="3603" width="11.83203125" style="286" customWidth="1"/>
    <col min="3604" max="3604" width="11" style="286" customWidth="1"/>
    <col min="3605" max="3605" width="10.83203125" style="286" customWidth="1"/>
    <col min="3606" max="3606" width="9" style="286" customWidth="1"/>
    <col min="3607" max="3607" width="10.6640625" style="286" customWidth="1"/>
    <col min="3608" max="3608" width="11.6640625" style="286" customWidth="1"/>
    <col min="3609" max="3611" width="3.6640625" style="286" customWidth="1"/>
    <col min="3612" max="3612" width="4.33203125" style="286" customWidth="1"/>
    <col min="3613" max="3613" width="0.6640625" style="286" customWidth="1"/>
    <col min="3614" max="3615" width="9.33203125" style="286"/>
    <col min="3616" max="3617" width="10.83203125" style="286" customWidth="1"/>
    <col min="3618" max="3840" width="9.33203125" style="286"/>
    <col min="3841" max="3841" width="4.1640625" style="286" customWidth="1"/>
    <col min="3842" max="3842" width="1.1640625" style="286" customWidth="1"/>
    <col min="3843" max="3843" width="11.6640625" style="286" customWidth="1"/>
    <col min="3844" max="3844" width="12.5" style="286" customWidth="1"/>
    <col min="3845" max="3845" width="1.1640625" style="286" customWidth="1"/>
    <col min="3846" max="3846" width="15" style="286" customWidth="1"/>
    <col min="3847" max="3852" width="11.83203125" style="286" customWidth="1"/>
    <col min="3853" max="3854" width="0" style="286" hidden="1" customWidth="1"/>
    <col min="3855" max="3858" width="10.83203125" style="286" customWidth="1"/>
    <col min="3859" max="3859" width="11.83203125" style="286" customWidth="1"/>
    <col min="3860" max="3860" width="11" style="286" customWidth="1"/>
    <col min="3861" max="3861" width="10.83203125" style="286" customWidth="1"/>
    <col min="3862" max="3862" width="9" style="286" customWidth="1"/>
    <col min="3863" max="3863" width="10.6640625" style="286" customWidth="1"/>
    <col min="3864" max="3864" width="11.6640625" style="286" customWidth="1"/>
    <col min="3865" max="3867" width="3.6640625" style="286" customWidth="1"/>
    <col min="3868" max="3868" width="4.33203125" style="286" customWidth="1"/>
    <col min="3869" max="3869" width="0.6640625" style="286" customWidth="1"/>
    <col min="3870" max="3871" width="9.33203125" style="286"/>
    <col min="3872" max="3873" width="10.83203125" style="286" customWidth="1"/>
    <col min="3874" max="4096" width="9.33203125" style="286"/>
    <col min="4097" max="4097" width="4.1640625" style="286" customWidth="1"/>
    <col min="4098" max="4098" width="1.1640625" style="286" customWidth="1"/>
    <col min="4099" max="4099" width="11.6640625" style="286" customWidth="1"/>
    <col min="4100" max="4100" width="12.5" style="286" customWidth="1"/>
    <col min="4101" max="4101" width="1.1640625" style="286" customWidth="1"/>
    <col min="4102" max="4102" width="15" style="286" customWidth="1"/>
    <col min="4103" max="4108" width="11.83203125" style="286" customWidth="1"/>
    <col min="4109" max="4110" width="0" style="286" hidden="1" customWidth="1"/>
    <col min="4111" max="4114" width="10.83203125" style="286" customWidth="1"/>
    <col min="4115" max="4115" width="11.83203125" style="286" customWidth="1"/>
    <col min="4116" max="4116" width="11" style="286" customWidth="1"/>
    <col min="4117" max="4117" width="10.83203125" style="286" customWidth="1"/>
    <col min="4118" max="4118" width="9" style="286" customWidth="1"/>
    <col min="4119" max="4119" width="10.6640625" style="286" customWidth="1"/>
    <col min="4120" max="4120" width="11.6640625" style="286" customWidth="1"/>
    <col min="4121" max="4123" width="3.6640625" style="286" customWidth="1"/>
    <col min="4124" max="4124" width="4.33203125" style="286" customWidth="1"/>
    <col min="4125" max="4125" width="0.6640625" style="286" customWidth="1"/>
    <col min="4126" max="4127" width="9.33203125" style="286"/>
    <col min="4128" max="4129" width="10.83203125" style="286" customWidth="1"/>
    <col min="4130" max="4352" width="9.33203125" style="286"/>
    <col min="4353" max="4353" width="4.1640625" style="286" customWidth="1"/>
    <col min="4354" max="4354" width="1.1640625" style="286" customWidth="1"/>
    <col min="4355" max="4355" width="11.6640625" style="286" customWidth="1"/>
    <col min="4356" max="4356" width="12.5" style="286" customWidth="1"/>
    <col min="4357" max="4357" width="1.1640625" style="286" customWidth="1"/>
    <col min="4358" max="4358" width="15" style="286" customWidth="1"/>
    <col min="4359" max="4364" width="11.83203125" style="286" customWidth="1"/>
    <col min="4365" max="4366" width="0" style="286" hidden="1" customWidth="1"/>
    <col min="4367" max="4370" width="10.83203125" style="286" customWidth="1"/>
    <col min="4371" max="4371" width="11.83203125" style="286" customWidth="1"/>
    <col min="4372" max="4372" width="11" style="286" customWidth="1"/>
    <col min="4373" max="4373" width="10.83203125" style="286" customWidth="1"/>
    <col min="4374" max="4374" width="9" style="286" customWidth="1"/>
    <col min="4375" max="4375" width="10.6640625" style="286" customWidth="1"/>
    <col min="4376" max="4376" width="11.6640625" style="286" customWidth="1"/>
    <col min="4377" max="4379" width="3.6640625" style="286" customWidth="1"/>
    <col min="4380" max="4380" width="4.33203125" style="286" customWidth="1"/>
    <col min="4381" max="4381" width="0.6640625" style="286" customWidth="1"/>
    <col min="4382" max="4383" width="9.33203125" style="286"/>
    <col min="4384" max="4385" width="10.83203125" style="286" customWidth="1"/>
    <col min="4386" max="4608" width="9.33203125" style="286"/>
    <col min="4609" max="4609" width="4.1640625" style="286" customWidth="1"/>
    <col min="4610" max="4610" width="1.1640625" style="286" customWidth="1"/>
    <col min="4611" max="4611" width="11.6640625" style="286" customWidth="1"/>
    <col min="4612" max="4612" width="12.5" style="286" customWidth="1"/>
    <col min="4613" max="4613" width="1.1640625" style="286" customWidth="1"/>
    <col min="4614" max="4614" width="15" style="286" customWidth="1"/>
    <col min="4615" max="4620" width="11.83203125" style="286" customWidth="1"/>
    <col min="4621" max="4622" width="0" style="286" hidden="1" customWidth="1"/>
    <col min="4623" max="4626" width="10.83203125" style="286" customWidth="1"/>
    <col min="4627" max="4627" width="11.83203125" style="286" customWidth="1"/>
    <col min="4628" max="4628" width="11" style="286" customWidth="1"/>
    <col min="4629" max="4629" width="10.83203125" style="286" customWidth="1"/>
    <col min="4630" max="4630" width="9" style="286" customWidth="1"/>
    <col min="4631" max="4631" width="10.6640625" style="286" customWidth="1"/>
    <col min="4632" max="4632" width="11.6640625" style="286" customWidth="1"/>
    <col min="4633" max="4635" width="3.6640625" style="286" customWidth="1"/>
    <col min="4636" max="4636" width="4.33203125" style="286" customWidth="1"/>
    <col min="4637" max="4637" width="0.6640625" style="286" customWidth="1"/>
    <col min="4638" max="4639" width="9.33203125" style="286"/>
    <col min="4640" max="4641" width="10.83203125" style="286" customWidth="1"/>
    <col min="4642" max="4864" width="9.33203125" style="286"/>
    <col min="4865" max="4865" width="4.1640625" style="286" customWidth="1"/>
    <col min="4866" max="4866" width="1.1640625" style="286" customWidth="1"/>
    <col min="4867" max="4867" width="11.6640625" style="286" customWidth="1"/>
    <col min="4868" max="4868" width="12.5" style="286" customWidth="1"/>
    <col min="4869" max="4869" width="1.1640625" style="286" customWidth="1"/>
    <col min="4870" max="4870" width="15" style="286" customWidth="1"/>
    <col min="4871" max="4876" width="11.83203125" style="286" customWidth="1"/>
    <col min="4877" max="4878" width="0" style="286" hidden="1" customWidth="1"/>
    <col min="4879" max="4882" width="10.83203125" style="286" customWidth="1"/>
    <col min="4883" max="4883" width="11.83203125" style="286" customWidth="1"/>
    <col min="4884" max="4884" width="11" style="286" customWidth="1"/>
    <col min="4885" max="4885" width="10.83203125" style="286" customWidth="1"/>
    <col min="4886" max="4886" width="9" style="286" customWidth="1"/>
    <col min="4887" max="4887" width="10.6640625" style="286" customWidth="1"/>
    <col min="4888" max="4888" width="11.6640625" style="286" customWidth="1"/>
    <col min="4889" max="4891" width="3.6640625" style="286" customWidth="1"/>
    <col min="4892" max="4892" width="4.33203125" style="286" customWidth="1"/>
    <col min="4893" max="4893" width="0.6640625" style="286" customWidth="1"/>
    <col min="4894" max="4895" width="9.33203125" style="286"/>
    <col min="4896" max="4897" width="10.83203125" style="286" customWidth="1"/>
    <col min="4898" max="5120" width="9.33203125" style="286"/>
    <col min="5121" max="5121" width="4.1640625" style="286" customWidth="1"/>
    <col min="5122" max="5122" width="1.1640625" style="286" customWidth="1"/>
    <col min="5123" max="5123" width="11.6640625" style="286" customWidth="1"/>
    <col min="5124" max="5124" width="12.5" style="286" customWidth="1"/>
    <col min="5125" max="5125" width="1.1640625" style="286" customWidth="1"/>
    <col min="5126" max="5126" width="15" style="286" customWidth="1"/>
    <col min="5127" max="5132" width="11.83203125" style="286" customWidth="1"/>
    <col min="5133" max="5134" width="0" style="286" hidden="1" customWidth="1"/>
    <col min="5135" max="5138" width="10.83203125" style="286" customWidth="1"/>
    <col min="5139" max="5139" width="11.83203125" style="286" customWidth="1"/>
    <col min="5140" max="5140" width="11" style="286" customWidth="1"/>
    <col min="5141" max="5141" width="10.83203125" style="286" customWidth="1"/>
    <col min="5142" max="5142" width="9" style="286" customWidth="1"/>
    <col min="5143" max="5143" width="10.6640625" style="286" customWidth="1"/>
    <col min="5144" max="5144" width="11.6640625" style="286" customWidth="1"/>
    <col min="5145" max="5147" width="3.6640625" style="286" customWidth="1"/>
    <col min="5148" max="5148" width="4.33203125" style="286" customWidth="1"/>
    <col min="5149" max="5149" width="0.6640625" style="286" customWidth="1"/>
    <col min="5150" max="5151" width="9.33203125" style="286"/>
    <col min="5152" max="5153" width="10.83203125" style="286" customWidth="1"/>
    <col min="5154" max="5376" width="9.33203125" style="286"/>
    <col min="5377" max="5377" width="4.1640625" style="286" customWidth="1"/>
    <col min="5378" max="5378" width="1.1640625" style="286" customWidth="1"/>
    <col min="5379" max="5379" width="11.6640625" style="286" customWidth="1"/>
    <col min="5380" max="5380" width="12.5" style="286" customWidth="1"/>
    <col min="5381" max="5381" width="1.1640625" style="286" customWidth="1"/>
    <col min="5382" max="5382" width="15" style="286" customWidth="1"/>
    <col min="5383" max="5388" width="11.83203125" style="286" customWidth="1"/>
    <col min="5389" max="5390" width="0" style="286" hidden="1" customWidth="1"/>
    <col min="5391" max="5394" width="10.83203125" style="286" customWidth="1"/>
    <col min="5395" max="5395" width="11.83203125" style="286" customWidth="1"/>
    <col min="5396" max="5396" width="11" style="286" customWidth="1"/>
    <col min="5397" max="5397" width="10.83203125" style="286" customWidth="1"/>
    <col min="5398" max="5398" width="9" style="286" customWidth="1"/>
    <col min="5399" max="5399" width="10.6640625" style="286" customWidth="1"/>
    <col min="5400" max="5400" width="11.6640625" style="286" customWidth="1"/>
    <col min="5401" max="5403" width="3.6640625" style="286" customWidth="1"/>
    <col min="5404" max="5404" width="4.33203125" style="286" customWidth="1"/>
    <col min="5405" max="5405" width="0.6640625" style="286" customWidth="1"/>
    <col min="5406" max="5407" width="9.33203125" style="286"/>
    <col min="5408" max="5409" width="10.83203125" style="286" customWidth="1"/>
    <col min="5410" max="5632" width="9.33203125" style="286"/>
    <col min="5633" max="5633" width="4.1640625" style="286" customWidth="1"/>
    <col min="5634" max="5634" width="1.1640625" style="286" customWidth="1"/>
    <col min="5635" max="5635" width="11.6640625" style="286" customWidth="1"/>
    <col min="5636" max="5636" width="12.5" style="286" customWidth="1"/>
    <col min="5637" max="5637" width="1.1640625" style="286" customWidth="1"/>
    <col min="5638" max="5638" width="15" style="286" customWidth="1"/>
    <col min="5639" max="5644" width="11.83203125" style="286" customWidth="1"/>
    <col min="5645" max="5646" width="0" style="286" hidden="1" customWidth="1"/>
    <col min="5647" max="5650" width="10.83203125" style="286" customWidth="1"/>
    <col min="5651" max="5651" width="11.83203125" style="286" customWidth="1"/>
    <col min="5652" max="5652" width="11" style="286" customWidth="1"/>
    <col min="5653" max="5653" width="10.83203125" style="286" customWidth="1"/>
    <col min="5654" max="5654" width="9" style="286" customWidth="1"/>
    <col min="5655" max="5655" width="10.6640625" style="286" customWidth="1"/>
    <col min="5656" max="5656" width="11.6640625" style="286" customWidth="1"/>
    <col min="5657" max="5659" width="3.6640625" style="286" customWidth="1"/>
    <col min="5660" max="5660" width="4.33203125" style="286" customWidth="1"/>
    <col min="5661" max="5661" width="0.6640625" style="286" customWidth="1"/>
    <col min="5662" max="5663" width="9.33203125" style="286"/>
    <col min="5664" max="5665" width="10.83203125" style="286" customWidth="1"/>
    <col min="5666" max="5888" width="9.33203125" style="286"/>
    <col min="5889" max="5889" width="4.1640625" style="286" customWidth="1"/>
    <col min="5890" max="5890" width="1.1640625" style="286" customWidth="1"/>
    <col min="5891" max="5891" width="11.6640625" style="286" customWidth="1"/>
    <col min="5892" max="5892" width="12.5" style="286" customWidth="1"/>
    <col min="5893" max="5893" width="1.1640625" style="286" customWidth="1"/>
    <col min="5894" max="5894" width="15" style="286" customWidth="1"/>
    <col min="5895" max="5900" width="11.83203125" style="286" customWidth="1"/>
    <col min="5901" max="5902" width="0" style="286" hidden="1" customWidth="1"/>
    <col min="5903" max="5906" width="10.83203125" style="286" customWidth="1"/>
    <col min="5907" max="5907" width="11.83203125" style="286" customWidth="1"/>
    <col min="5908" max="5908" width="11" style="286" customWidth="1"/>
    <col min="5909" max="5909" width="10.83203125" style="286" customWidth="1"/>
    <col min="5910" max="5910" width="9" style="286" customWidth="1"/>
    <col min="5911" max="5911" width="10.6640625" style="286" customWidth="1"/>
    <col min="5912" max="5912" width="11.6640625" style="286" customWidth="1"/>
    <col min="5913" max="5915" width="3.6640625" style="286" customWidth="1"/>
    <col min="5916" max="5916" width="4.33203125" style="286" customWidth="1"/>
    <col min="5917" max="5917" width="0.6640625" style="286" customWidth="1"/>
    <col min="5918" max="5919" width="9.33203125" style="286"/>
    <col min="5920" max="5921" width="10.83203125" style="286" customWidth="1"/>
    <col min="5922" max="6144" width="9.33203125" style="286"/>
    <col min="6145" max="6145" width="4.1640625" style="286" customWidth="1"/>
    <col min="6146" max="6146" width="1.1640625" style="286" customWidth="1"/>
    <col min="6147" max="6147" width="11.6640625" style="286" customWidth="1"/>
    <col min="6148" max="6148" width="12.5" style="286" customWidth="1"/>
    <col min="6149" max="6149" width="1.1640625" style="286" customWidth="1"/>
    <col min="6150" max="6150" width="15" style="286" customWidth="1"/>
    <col min="6151" max="6156" width="11.83203125" style="286" customWidth="1"/>
    <col min="6157" max="6158" width="0" style="286" hidden="1" customWidth="1"/>
    <col min="6159" max="6162" width="10.83203125" style="286" customWidth="1"/>
    <col min="6163" max="6163" width="11.83203125" style="286" customWidth="1"/>
    <col min="6164" max="6164" width="11" style="286" customWidth="1"/>
    <col min="6165" max="6165" width="10.83203125" style="286" customWidth="1"/>
    <col min="6166" max="6166" width="9" style="286" customWidth="1"/>
    <col min="6167" max="6167" width="10.6640625" style="286" customWidth="1"/>
    <col min="6168" max="6168" width="11.6640625" style="286" customWidth="1"/>
    <col min="6169" max="6171" width="3.6640625" style="286" customWidth="1"/>
    <col min="6172" max="6172" width="4.33203125" style="286" customWidth="1"/>
    <col min="6173" max="6173" width="0.6640625" style="286" customWidth="1"/>
    <col min="6174" max="6175" width="9.33203125" style="286"/>
    <col min="6176" max="6177" width="10.83203125" style="286" customWidth="1"/>
    <col min="6178" max="6400" width="9.33203125" style="286"/>
    <col min="6401" max="6401" width="4.1640625" style="286" customWidth="1"/>
    <col min="6402" max="6402" width="1.1640625" style="286" customWidth="1"/>
    <col min="6403" max="6403" width="11.6640625" style="286" customWidth="1"/>
    <col min="6404" max="6404" width="12.5" style="286" customWidth="1"/>
    <col min="6405" max="6405" width="1.1640625" style="286" customWidth="1"/>
    <col min="6406" max="6406" width="15" style="286" customWidth="1"/>
    <col min="6407" max="6412" width="11.83203125" style="286" customWidth="1"/>
    <col min="6413" max="6414" width="0" style="286" hidden="1" customWidth="1"/>
    <col min="6415" max="6418" width="10.83203125" style="286" customWidth="1"/>
    <col min="6419" max="6419" width="11.83203125" style="286" customWidth="1"/>
    <col min="6420" max="6420" width="11" style="286" customWidth="1"/>
    <col min="6421" max="6421" width="10.83203125" style="286" customWidth="1"/>
    <col min="6422" max="6422" width="9" style="286" customWidth="1"/>
    <col min="6423" max="6423" width="10.6640625" style="286" customWidth="1"/>
    <col min="6424" max="6424" width="11.6640625" style="286" customWidth="1"/>
    <col min="6425" max="6427" width="3.6640625" style="286" customWidth="1"/>
    <col min="6428" max="6428" width="4.33203125" style="286" customWidth="1"/>
    <col min="6429" max="6429" width="0.6640625" style="286" customWidth="1"/>
    <col min="6430" max="6431" width="9.33203125" style="286"/>
    <col min="6432" max="6433" width="10.83203125" style="286" customWidth="1"/>
    <col min="6434" max="6656" width="9.33203125" style="286"/>
    <col min="6657" max="6657" width="4.1640625" style="286" customWidth="1"/>
    <col min="6658" max="6658" width="1.1640625" style="286" customWidth="1"/>
    <col min="6659" max="6659" width="11.6640625" style="286" customWidth="1"/>
    <col min="6660" max="6660" width="12.5" style="286" customWidth="1"/>
    <col min="6661" max="6661" width="1.1640625" style="286" customWidth="1"/>
    <col min="6662" max="6662" width="15" style="286" customWidth="1"/>
    <col min="6663" max="6668" width="11.83203125" style="286" customWidth="1"/>
    <col min="6669" max="6670" width="0" style="286" hidden="1" customWidth="1"/>
    <col min="6671" max="6674" width="10.83203125" style="286" customWidth="1"/>
    <col min="6675" max="6675" width="11.83203125" style="286" customWidth="1"/>
    <col min="6676" max="6676" width="11" style="286" customWidth="1"/>
    <col min="6677" max="6677" width="10.83203125" style="286" customWidth="1"/>
    <col min="6678" max="6678" width="9" style="286" customWidth="1"/>
    <col min="6679" max="6679" width="10.6640625" style="286" customWidth="1"/>
    <col min="6680" max="6680" width="11.6640625" style="286" customWidth="1"/>
    <col min="6681" max="6683" width="3.6640625" style="286" customWidth="1"/>
    <col min="6684" max="6684" width="4.33203125" style="286" customWidth="1"/>
    <col min="6685" max="6685" width="0.6640625" style="286" customWidth="1"/>
    <col min="6686" max="6687" width="9.33203125" style="286"/>
    <col min="6688" max="6689" width="10.83203125" style="286" customWidth="1"/>
    <col min="6690" max="6912" width="9.33203125" style="286"/>
    <col min="6913" max="6913" width="4.1640625" style="286" customWidth="1"/>
    <col min="6914" max="6914" width="1.1640625" style="286" customWidth="1"/>
    <col min="6915" max="6915" width="11.6640625" style="286" customWidth="1"/>
    <col min="6916" max="6916" width="12.5" style="286" customWidth="1"/>
    <col min="6917" max="6917" width="1.1640625" style="286" customWidth="1"/>
    <col min="6918" max="6918" width="15" style="286" customWidth="1"/>
    <col min="6919" max="6924" width="11.83203125" style="286" customWidth="1"/>
    <col min="6925" max="6926" width="0" style="286" hidden="1" customWidth="1"/>
    <col min="6927" max="6930" width="10.83203125" style="286" customWidth="1"/>
    <col min="6931" max="6931" width="11.83203125" style="286" customWidth="1"/>
    <col min="6932" max="6932" width="11" style="286" customWidth="1"/>
    <col min="6933" max="6933" width="10.83203125" style="286" customWidth="1"/>
    <col min="6934" max="6934" width="9" style="286" customWidth="1"/>
    <col min="6935" max="6935" width="10.6640625" style="286" customWidth="1"/>
    <col min="6936" max="6936" width="11.6640625" style="286" customWidth="1"/>
    <col min="6937" max="6939" width="3.6640625" style="286" customWidth="1"/>
    <col min="6940" max="6940" width="4.33203125" style="286" customWidth="1"/>
    <col min="6941" max="6941" width="0.6640625" style="286" customWidth="1"/>
    <col min="6942" max="6943" width="9.33203125" style="286"/>
    <col min="6944" max="6945" width="10.83203125" style="286" customWidth="1"/>
    <col min="6946" max="7168" width="9.33203125" style="286"/>
    <col min="7169" max="7169" width="4.1640625" style="286" customWidth="1"/>
    <col min="7170" max="7170" width="1.1640625" style="286" customWidth="1"/>
    <col min="7171" max="7171" width="11.6640625" style="286" customWidth="1"/>
    <col min="7172" max="7172" width="12.5" style="286" customWidth="1"/>
    <col min="7173" max="7173" width="1.1640625" style="286" customWidth="1"/>
    <col min="7174" max="7174" width="15" style="286" customWidth="1"/>
    <col min="7175" max="7180" width="11.83203125" style="286" customWidth="1"/>
    <col min="7181" max="7182" width="0" style="286" hidden="1" customWidth="1"/>
    <col min="7183" max="7186" width="10.83203125" style="286" customWidth="1"/>
    <col min="7187" max="7187" width="11.83203125" style="286" customWidth="1"/>
    <col min="7188" max="7188" width="11" style="286" customWidth="1"/>
    <col min="7189" max="7189" width="10.83203125" style="286" customWidth="1"/>
    <col min="7190" max="7190" width="9" style="286" customWidth="1"/>
    <col min="7191" max="7191" width="10.6640625" style="286" customWidth="1"/>
    <col min="7192" max="7192" width="11.6640625" style="286" customWidth="1"/>
    <col min="7193" max="7195" width="3.6640625" style="286" customWidth="1"/>
    <col min="7196" max="7196" width="4.33203125" style="286" customWidth="1"/>
    <col min="7197" max="7197" width="0.6640625" style="286" customWidth="1"/>
    <col min="7198" max="7199" width="9.33203125" style="286"/>
    <col min="7200" max="7201" width="10.83203125" style="286" customWidth="1"/>
    <col min="7202" max="7424" width="9.33203125" style="286"/>
    <col min="7425" max="7425" width="4.1640625" style="286" customWidth="1"/>
    <col min="7426" max="7426" width="1.1640625" style="286" customWidth="1"/>
    <col min="7427" max="7427" width="11.6640625" style="286" customWidth="1"/>
    <col min="7428" max="7428" width="12.5" style="286" customWidth="1"/>
    <col min="7429" max="7429" width="1.1640625" style="286" customWidth="1"/>
    <col min="7430" max="7430" width="15" style="286" customWidth="1"/>
    <col min="7431" max="7436" width="11.83203125" style="286" customWidth="1"/>
    <col min="7437" max="7438" width="0" style="286" hidden="1" customWidth="1"/>
    <col min="7439" max="7442" width="10.83203125" style="286" customWidth="1"/>
    <col min="7443" max="7443" width="11.83203125" style="286" customWidth="1"/>
    <col min="7444" max="7444" width="11" style="286" customWidth="1"/>
    <col min="7445" max="7445" width="10.83203125" style="286" customWidth="1"/>
    <col min="7446" max="7446" width="9" style="286" customWidth="1"/>
    <col min="7447" max="7447" width="10.6640625" style="286" customWidth="1"/>
    <col min="7448" max="7448" width="11.6640625" style="286" customWidth="1"/>
    <col min="7449" max="7451" width="3.6640625" style="286" customWidth="1"/>
    <col min="7452" max="7452" width="4.33203125" style="286" customWidth="1"/>
    <col min="7453" max="7453" width="0.6640625" style="286" customWidth="1"/>
    <col min="7454" max="7455" width="9.33203125" style="286"/>
    <col min="7456" max="7457" width="10.83203125" style="286" customWidth="1"/>
    <col min="7458" max="7680" width="9.33203125" style="286"/>
    <col min="7681" max="7681" width="4.1640625" style="286" customWidth="1"/>
    <col min="7682" max="7682" width="1.1640625" style="286" customWidth="1"/>
    <col min="7683" max="7683" width="11.6640625" style="286" customWidth="1"/>
    <col min="7684" max="7684" width="12.5" style="286" customWidth="1"/>
    <col min="7685" max="7685" width="1.1640625" style="286" customWidth="1"/>
    <col min="7686" max="7686" width="15" style="286" customWidth="1"/>
    <col min="7687" max="7692" width="11.83203125" style="286" customWidth="1"/>
    <col min="7693" max="7694" width="0" style="286" hidden="1" customWidth="1"/>
    <col min="7695" max="7698" width="10.83203125" style="286" customWidth="1"/>
    <col min="7699" max="7699" width="11.83203125" style="286" customWidth="1"/>
    <col min="7700" max="7700" width="11" style="286" customWidth="1"/>
    <col min="7701" max="7701" width="10.83203125" style="286" customWidth="1"/>
    <col min="7702" max="7702" width="9" style="286" customWidth="1"/>
    <col min="7703" max="7703" width="10.6640625" style="286" customWidth="1"/>
    <col min="7704" max="7704" width="11.6640625" style="286" customWidth="1"/>
    <col min="7705" max="7707" width="3.6640625" style="286" customWidth="1"/>
    <col min="7708" max="7708" width="4.33203125" style="286" customWidth="1"/>
    <col min="7709" max="7709" width="0.6640625" style="286" customWidth="1"/>
    <col min="7710" max="7711" width="9.33203125" style="286"/>
    <col min="7712" max="7713" width="10.83203125" style="286" customWidth="1"/>
    <col min="7714" max="7936" width="9.33203125" style="286"/>
    <col min="7937" max="7937" width="4.1640625" style="286" customWidth="1"/>
    <col min="7938" max="7938" width="1.1640625" style="286" customWidth="1"/>
    <col min="7939" max="7939" width="11.6640625" style="286" customWidth="1"/>
    <col min="7940" max="7940" width="12.5" style="286" customWidth="1"/>
    <col min="7941" max="7941" width="1.1640625" style="286" customWidth="1"/>
    <col min="7942" max="7942" width="15" style="286" customWidth="1"/>
    <col min="7943" max="7948" width="11.83203125" style="286" customWidth="1"/>
    <col min="7949" max="7950" width="0" style="286" hidden="1" customWidth="1"/>
    <col min="7951" max="7954" width="10.83203125" style="286" customWidth="1"/>
    <col min="7955" max="7955" width="11.83203125" style="286" customWidth="1"/>
    <col min="7956" max="7956" width="11" style="286" customWidth="1"/>
    <col min="7957" max="7957" width="10.83203125" style="286" customWidth="1"/>
    <col min="7958" max="7958" width="9" style="286" customWidth="1"/>
    <col min="7959" max="7959" width="10.6640625" style="286" customWidth="1"/>
    <col min="7960" max="7960" width="11.6640625" style="286" customWidth="1"/>
    <col min="7961" max="7963" width="3.6640625" style="286" customWidth="1"/>
    <col min="7964" max="7964" width="4.33203125" style="286" customWidth="1"/>
    <col min="7965" max="7965" width="0.6640625" style="286" customWidth="1"/>
    <col min="7966" max="7967" width="9.33203125" style="286"/>
    <col min="7968" max="7969" width="10.83203125" style="286" customWidth="1"/>
    <col min="7970" max="8192" width="9.33203125" style="286"/>
    <col min="8193" max="8193" width="4.1640625" style="286" customWidth="1"/>
    <col min="8194" max="8194" width="1.1640625" style="286" customWidth="1"/>
    <col min="8195" max="8195" width="11.6640625" style="286" customWidth="1"/>
    <col min="8196" max="8196" width="12.5" style="286" customWidth="1"/>
    <col min="8197" max="8197" width="1.1640625" style="286" customWidth="1"/>
    <col min="8198" max="8198" width="15" style="286" customWidth="1"/>
    <col min="8199" max="8204" width="11.83203125" style="286" customWidth="1"/>
    <col min="8205" max="8206" width="0" style="286" hidden="1" customWidth="1"/>
    <col min="8207" max="8210" width="10.83203125" style="286" customWidth="1"/>
    <col min="8211" max="8211" width="11.83203125" style="286" customWidth="1"/>
    <col min="8212" max="8212" width="11" style="286" customWidth="1"/>
    <col min="8213" max="8213" width="10.83203125" style="286" customWidth="1"/>
    <col min="8214" max="8214" width="9" style="286" customWidth="1"/>
    <col min="8215" max="8215" width="10.6640625" style="286" customWidth="1"/>
    <col min="8216" max="8216" width="11.6640625" style="286" customWidth="1"/>
    <col min="8217" max="8219" width="3.6640625" style="286" customWidth="1"/>
    <col min="8220" max="8220" width="4.33203125" style="286" customWidth="1"/>
    <col min="8221" max="8221" width="0.6640625" style="286" customWidth="1"/>
    <col min="8222" max="8223" width="9.33203125" style="286"/>
    <col min="8224" max="8225" width="10.83203125" style="286" customWidth="1"/>
    <col min="8226" max="8448" width="9.33203125" style="286"/>
    <col min="8449" max="8449" width="4.1640625" style="286" customWidth="1"/>
    <col min="8450" max="8450" width="1.1640625" style="286" customWidth="1"/>
    <col min="8451" max="8451" width="11.6640625" style="286" customWidth="1"/>
    <col min="8452" max="8452" width="12.5" style="286" customWidth="1"/>
    <col min="8453" max="8453" width="1.1640625" style="286" customWidth="1"/>
    <col min="8454" max="8454" width="15" style="286" customWidth="1"/>
    <col min="8455" max="8460" width="11.83203125" style="286" customWidth="1"/>
    <col min="8461" max="8462" width="0" style="286" hidden="1" customWidth="1"/>
    <col min="8463" max="8466" width="10.83203125" style="286" customWidth="1"/>
    <col min="8467" max="8467" width="11.83203125" style="286" customWidth="1"/>
    <col min="8468" max="8468" width="11" style="286" customWidth="1"/>
    <col min="8469" max="8469" width="10.83203125" style="286" customWidth="1"/>
    <col min="8470" max="8470" width="9" style="286" customWidth="1"/>
    <col min="8471" max="8471" width="10.6640625" style="286" customWidth="1"/>
    <col min="8472" max="8472" width="11.6640625" style="286" customWidth="1"/>
    <col min="8473" max="8475" width="3.6640625" style="286" customWidth="1"/>
    <col min="8476" max="8476" width="4.33203125" style="286" customWidth="1"/>
    <col min="8477" max="8477" width="0.6640625" style="286" customWidth="1"/>
    <col min="8478" max="8479" width="9.33203125" style="286"/>
    <col min="8480" max="8481" width="10.83203125" style="286" customWidth="1"/>
    <col min="8482" max="8704" width="9.33203125" style="286"/>
    <col min="8705" max="8705" width="4.1640625" style="286" customWidth="1"/>
    <col min="8706" max="8706" width="1.1640625" style="286" customWidth="1"/>
    <col min="8707" max="8707" width="11.6640625" style="286" customWidth="1"/>
    <col min="8708" max="8708" width="12.5" style="286" customWidth="1"/>
    <col min="8709" max="8709" width="1.1640625" style="286" customWidth="1"/>
    <col min="8710" max="8710" width="15" style="286" customWidth="1"/>
    <col min="8711" max="8716" width="11.83203125" style="286" customWidth="1"/>
    <col min="8717" max="8718" width="0" style="286" hidden="1" customWidth="1"/>
    <col min="8719" max="8722" width="10.83203125" style="286" customWidth="1"/>
    <col min="8723" max="8723" width="11.83203125" style="286" customWidth="1"/>
    <col min="8724" max="8724" width="11" style="286" customWidth="1"/>
    <col min="8725" max="8725" width="10.83203125" style="286" customWidth="1"/>
    <col min="8726" max="8726" width="9" style="286" customWidth="1"/>
    <col min="8727" max="8727" width="10.6640625" style="286" customWidth="1"/>
    <col min="8728" max="8728" width="11.6640625" style="286" customWidth="1"/>
    <col min="8729" max="8731" width="3.6640625" style="286" customWidth="1"/>
    <col min="8732" max="8732" width="4.33203125" style="286" customWidth="1"/>
    <col min="8733" max="8733" width="0.6640625" style="286" customWidth="1"/>
    <col min="8734" max="8735" width="9.33203125" style="286"/>
    <col min="8736" max="8737" width="10.83203125" style="286" customWidth="1"/>
    <col min="8738" max="8960" width="9.33203125" style="286"/>
    <col min="8961" max="8961" width="4.1640625" style="286" customWidth="1"/>
    <col min="8962" max="8962" width="1.1640625" style="286" customWidth="1"/>
    <col min="8963" max="8963" width="11.6640625" style="286" customWidth="1"/>
    <col min="8964" max="8964" width="12.5" style="286" customWidth="1"/>
    <col min="8965" max="8965" width="1.1640625" style="286" customWidth="1"/>
    <col min="8966" max="8966" width="15" style="286" customWidth="1"/>
    <col min="8967" max="8972" width="11.83203125" style="286" customWidth="1"/>
    <col min="8973" max="8974" width="0" style="286" hidden="1" customWidth="1"/>
    <col min="8975" max="8978" width="10.83203125" style="286" customWidth="1"/>
    <col min="8979" max="8979" width="11.83203125" style="286" customWidth="1"/>
    <col min="8980" max="8980" width="11" style="286" customWidth="1"/>
    <col min="8981" max="8981" width="10.83203125" style="286" customWidth="1"/>
    <col min="8982" max="8982" width="9" style="286" customWidth="1"/>
    <col min="8983" max="8983" width="10.6640625" style="286" customWidth="1"/>
    <col min="8984" max="8984" width="11.6640625" style="286" customWidth="1"/>
    <col min="8985" max="8987" width="3.6640625" style="286" customWidth="1"/>
    <col min="8988" max="8988" width="4.33203125" style="286" customWidth="1"/>
    <col min="8989" max="8989" width="0.6640625" style="286" customWidth="1"/>
    <col min="8990" max="8991" width="9.33203125" style="286"/>
    <col min="8992" max="8993" width="10.83203125" style="286" customWidth="1"/>
    <col min="8994" max="9216" width="9.33203125" style="286"/>
    <col min="9217" max="9217" width="4.1640625" style="286" customWidth="1"/>
    <col min="9218" max="9218" width="1.1640625" style="286" customWidth="1"/>
    <col min="9219" max="9219" width="11.6640625" style="286" customWidth="1"/>
    <col min="9220" max="9220" width="12.5" style="286" customWidth="1"/>
    <col min="9221" max="9221" width="1.1640625" style="286" customWidth="1"/>
    <col min="9222" max="9222" width="15" style="286" customWidth="1"/>
    <col min="9223" max="9228" width="11.83203125" style="286" customWidth="1"/>
    <col min="9229" max="9230" width="0" style="286" hidden="1" customWidth="1"/>
    <col min="9231" max="9234" width="10.83203125" style="286" customWidth="1"/>
    <col min="9235" max="9235" width="11.83203125" style="286" customWidth="1"/>
    <col min="9236" max="9236" width="11" style="286" customWidth="1"/>
    <col min="9237" max="9237" width="10.83203125" style="286" customWidth="1"/>
    <col min="9238" max="9238" width="9" style="286" customWidth="1"/>
    <col min="9239" max="9239" width="10.6640625" style="286" customWidth="1"/>
    <col min="9240" max="9240" width="11.6640625" style="286" customWidth="1"/>
    <col min="9241" max="9243" width="3.6640625" style="286" customWidth="1"/>
    <col min="9244" max="9244" width="4.33203125" style="286" customWidth="1"/>
    <col min="9245" max="9245" width="0.6640625" style="286" customWidth="1"/>
    <col min="9246" max="9247" width="9.33203125" style="286"/>
    <col min="9248" max="9249" width="10.83203125" style="286" customWidth="1"/>
    <col min="9250" max="9472" width="9.33203125" style="286"/>
    <col min="9473" max="9473" width="4.1640625" style="286" customWidth="1"/>
    <col min="9474" max="9474" width="1.1640625" style="286" customWidth="1"/>
    <col min="9475" max="9475" width="11.6640625" style="286" customWidth="1"/>
    <col min="9476" max="9476" width="12.5" style="286" customWidth="1"/>
    <col min="9477" max="9477" width="1.1640625" style="286" customWidth="1"/>
    <col min="9478" max="9478" width="15" style="286" customWidth="1"/>
    <col min="9479" max="9484" width="11.83203125" style="286" customWidth="1"/>
    <col min="9485" max="9486" width="0" style="286" hidden="1" customWidth="1"/>
    <col min="9487" max="9490" width="10.83203125" style="286" customWidth="1"/>
    <col min="9491" max="9491" width="11.83203125" style="286" customWidth="1"/>
    <col min="9492" max="9492" width="11" style="286" customWidth="1"/>
    <col min="9493" max="9493" width="10.83203125" style="286" customWidth="1"/>
    <col min="9494" max="9494" width="9" style="286" customWidth="1"/>
    <col min="9495" max="9495" width="10.6640625" style="286" customWidth="1"/>
    <col min="9496" max="9496" width="11.6640625" style="286" customWidth="1"/>
    <col min="9497" max="9499" width="3.6640625" style="286" customWidth="1"/>
    <col min="9500" max="9500" width="4.33203125" style="286" customWidth="1"/>
    <col min="9501" max="9501" width="0.6640625" style="286" customWidth="1"/>
    <col min="9502" max="9503" width="9.33203125" style="286"/>
    <col min="9504" max="9505" width="10.83203125" style="286" customWidth="1"/>
    <col min="9506" max="9728" width="9.33203125" style="286"/>
    <col min="9729" max="9729" width="4.1640625" style="286" customWidth="1"/>
    <col min="9730" max="9730" width="1.1640625" style="286" customWidth="1"/>
    <col min="9731" max="9731" width="11.6640625" style="286" customWidth="1"/>
    <col min="9732" max="9732" width="12.5" style="286" customWidth="1"/>
    <col min="9733" max="9733" width="1.1640625" style="286" customWidth="1"/>
    <col min="9734" max="9734" width="15" style="286" customWidth="1"/>
    <col min="9735" max="9740" width="11.83203125" style="286" customWidth="1"/>
    <col min="9741" max="9742" width="0" style="286" hidden="1" customWidth="1"/>
    <col min="9743" max="9746" width="10.83203125" style="286" customWidth="1"/>
    <col min="9747" max="9747" width="11.83203125" style="286" customWidth="1"/>
    <col min="9748" max="9748" width="11" style="286" customWidth="1"/>
    <col min="9749" max="9749" width="10.83203125" style="286" customWidth="1"/>
    <col min="9750" max="9750" width="9" style="286" customWidth="1"/>
    <col min="9751" max="9751" width="10.6640625" style="286" customWidth="1"/>
    <col min="9752" max="9752" width="11.6640625" style="286" customWidth="1"/>
    <col min="9753" max="9755" width="3.6640625" style="286" customWidth="1"/>
    <col min="9756" max="9756" width="4.33203125" style="286" customWidth="1"/>
    <col min="9757" max="9757" width="0.6640625" style="286" customWidth="1"/>
    <col min="9758" max="9759" width="9.33203125" style="286"/>
    <col min="9760" max="9761" width="10.83203125" style="286" customWidth="1"/>
    <col min="9762" max="9984" width="9.33203125" style="286"/>
    <col min="9985" max="9985" width="4.1640625" style="286" customWidth="1"/>
    <col min="9986" max="9986" width="1.1640625" style="286" customWidth="1"/>
    <col min="9987" max="9987" width="11.6640625" style="286" customWidth="1"/>
    <col min="9988" max="9988" width="12.5" style="286" customWidth="1"/>
    <col min="9989" max="9989" width="1.1640625" style="286" customWidth="1"/>
    <col min="9990" max="9990" width="15" style="286" customWidth="1"/>
    <col min="9991" max="9996" width="11.83203125" style="286" customWidth="1"/>
    <col min="9997" max="9998" width="0" style="286" hidden="1" customWidth="1"/>
    <col min="9999" max="10002" width="10.83203125" style="286" customWidth="1"/>
    <col min="10003" max="10003" width="11.83203125" style="286" customWidth="1"/>
    <col min="10004" max="10004" width="11" style="286" customWidth="1"/>
    <col min="10005" max="10005" width="10.83203125" style="286" customWidth="1"/>
    <col min="10006" max="10006" width="9" style="286" customWidth="1"/>
    <col min="10007" max="10007" width="10.6640625" style="286" customWidth="1"/>
    <col min="10008" max="10008" width="11.6640625" style="286" customWidth="1"/>
    <col min="10009" max="10011" width="3.6640625" style="286" customWidth="1"/>
    <col min="10012" max="10012" width="4.33203125" style="286" customWidth="1"/>
    <col min="10013" max="10013" width="0.6640625" style="286" customWidth="1"/>
    <col min="10014" max="10015" width="9.33203125" style="286"/>
    <col min="10016" max="10017" width="10.83203125" style="286" customWidth="1"/>
    <col min="10018" max="10240" width="9.33203125" style="286"/>
    <col min="10241" max="10241" width="4.1640625" style="286" customWidth="1"/>
    <col min="10242" max="10242" width="1.1640625" style="286" customWidth="1"/>
    <col min="10243" max="10243" width="11.6640625" style="286" customWidth="1"/>
    <col min="10244" max="10244" width="12.5" style="286" customWidth="1"/>
    <col min="10245" max="10245" width="1.1640625" style="286" customWidth="1"/>
    <col min="10246" max="10246" width="15" style="286" customWidth="1"/>
    <col min="10247" max="10252" width="11.83203125" style="286" customWidth="1"/>
    <col min="10253" max="10254" width="0" style="286" hidden="1" customWidth="1"/>
    <col min="10255" max="10258" width="10.83203125" style="286" customWidth="1"/>
    <col min="10259" max="10259" width="11.83203125" style="286" customWidth="1"/>
    <col min="10260" max="10260" width="11" style="286" customWidth="1"/>
    <col min="10261" max="10261" width="10.83203125" style="286" customWidth="1"/>
    <col min="10262" max="10262" width="9" style="286" customWidth="1"/>
    <col min="10263" max="10263" width="10.6640625" style="286" customWidth="1"/>
    <col min="10264" max="10264" width="11.6640625" style="286" customWidth="1"/>
    <col min="10265" max="10267" width="3.6640625" style="286" customWidth="1"/>
    <col min="10268" max="10268" width="4.33203125" style="286" customWidth="1"/>
    <col min="10269" max="10269" width="0.6640625" style="286" customWidth="1"/>
    <col min="10270" max="10271" width="9.33203125" style="286"/>
    <col min="10272" max="10273" width="10.83203125" style="286" customWidth="1"/>
    <col min="10274" max="10496" width="9.33203125" style="286"/>
    <col min="10497" max="10497" width="4.1640625" style="286" customWidth="1"/>
    <col min="10498" max="10498" width="1.1640625" style="286" customWidth="1"/>
    <col min="10499" max="10499" width="11.6640625" style="286" customWidth="1"/>
    <col min="10500" max="10500" width="12.5" style="286" customWidth="1"/>
    <col min="10501" max="10501" width="1.1640625" style="286" customWidth="1"/>
    <col min="10502" max="10502" width="15" style="286" customWidth="1"/>
    <col min="10503" max="10508" width="11.83203125" style="286" customWidth="1"/>
    <col min="10509" max="10510" width="0" style="286" hidden="1" customWidth="1"/>
    <col min="10511" max="10514" width="10.83203125" style="286" customWidth="1"/>
    <col min="10515" max="10515" width="11.83203125" style="286" customWidth="1"/>
    <col min="10516" max="10516" width="11" style="286" customWidth="1"/>
    <col min="10517" max="10517" width="10.83203125" style="286" customWidth="1"/>
    <col min="10518" max="10518" width="9" style="286" customWidth="1"/>
    <col min="10519" max="10519" width="10.6640625" style="286" customWidth="1"/>
    <col min="10520" max="10520" width="11.6640625" style="286" customWidth="1"/>
    <col min="10521" max="10523" width="3.6640625" style="286" customWidth="1"/>
    <col min="10524" max="10524" width="4.33203125" style="286" customWidth="1"/>
    <col min="10525" max="10525" width="0.6640625" style="286" customWidth="1"/>
    <col min="10526" max="10527" width="9.33203125" style="286"/>
    <col min="10528" max="10529" width="10.83203125" style="286" customWidth="1"/>
    <col min="10530" max="10752" width="9.33203125" style="286"/>
    <col min="10753" max="10753" width="4.1640625" style="286" customWidth="1"/>
    <col min="10754" max="10754" width="1.1640625" style="286" customWidth="1"/>
    <col min="10755" max="10755" width="11.6640625" style="286" customWidth="1"/>
    <col min="10756" max="10756" width="12.5" style="286" customWidth="1"/>
    <col min="10757" max="10757" width="1.1640625" style="286" customWidth="1"/>
    <col min="10758" max="10758" width="15" style="286" customWidth="1"/>
    <col min="10759" max="10764" width="11.83203125" style="286" customWidth="1"/>
    <col min="10765" max="10766" width="0" style="286" hidden="1" customWidth="1"/>
    <col min="10767" max="10770" width="10.83203125" style="286" customWidth="1"/>
    <col min="10771" max="10771" width="11.83203125" style="286" customWidth="1"/>
    <col min="10772" max="10772" width="11" style="286" customWidth="1"/>
    <col min="10773" max="10773" width="10.83203125" style="286" customWidth="1"/>
    <col min="10774" max="10774" width="9" style="286" customWidth="1"/>
    <col min="10775" max="10775" width="10.6640625" style="286" customWidth="1"/>
    <col min="10776" max="10776" width="11.6640625" style="286" customWidth="1"/>
    <col min="10777" max="10779" width="3.6640625" style="286" customWidth="1"/>
    <col min="10780" max="10780" width="4.33203125" style="286" customWidth="1"/>
    <col min="10781" max="10781" width="0.6640625" style="286" customWidth="1"/>
    <col min="10782" max="10783" width="9.33203125" style="286"/>
    <col min="10784" max="10785" width="10.83203125" style="286" customWidth="1"/>
    <col min="10786" max="11008" width="9.33203125" style="286"/>
    <col min="11009" max="11009" width="4.1640625" style="286" customWidth="1"/>
    <col min="11010" max="11010" width="1.1640625" style="286" customWidth="1"/>
    <col min="11011" max="11011" width="11.6640625" style="286" customWidth="1"/>
    <col min="11012" max="11012" width="12.5" style="286" customWidth="1"/>
    <col min="11013" max="11013" width="1.1640625" style="286" customWidth="1"/>
    <col min="11014" max="11014" width="15" style="286" customWidth="1"/>
    <col min="11015" max="11020" width="11.83203125" style="286" customWidth="1"/>
    <col min="11021" max="11022" width="0" style="286" hidden="1" customWidth="1"/>
    <col min="11023" max="11026" width="10.83203125" style="286" customWidth="1"/>
    <col min="11027" max="11027" width="11.83203125" style="286" customWidth="1"/>
    <col min="11028" max="11028" width="11" style="286" customWidth="1"/>
    <col min="11029" max="11029" width="10.83203125" style="286" customWidth="1"/>
    <col min="11030" max="11030" width="9" style="286" customWidth="1"/>
    <col min="11031" max="11031" width="10.6640625" style="286" customWidth="1"/>
    <col min="11032" max="11032" width="11.6640625" style="286" customWidth="1"/>
    <col min="11033" max="11035" width="3.6640625" style="286" customWidth="1"/>
    <col min="11036" max="11036" width="4.33203125" style="286" customWidth="1"/>
    <col min="11037" max="11037" width="0.6640625" style="286" customWidth="1"/>
    <col min="11038" max="11039" width="9.33203125" style="286"/>
    <col min="11040" max="11041" width="10.83203125" style="286" customWidth="1"/>
    <col min="11042" max="11264" width="9.33203125" style="286"/>
    <col min="11265" max="11265" width="4.1640625" style="286" customWidth="1"/>
    <col min="11266" max="11266" width="1.1640625" style="286" customWidth="1"/>
    <col min="11267" max="11267" width="11.6640625" style="286" customWidth="1"/>
    <col min="11268" max="11268" width="12.5" style="286" customWidth="1"/>
    <col min="11269" max="11269" width="1.1640625" style="286" customWidth="1"/>
    <col min="11270" max="11270" width="15" style="286" customWidth="1"/>
    <col min="11271" max="11276" width="11.83203125" style="286" customWidth="1"/>
    <col min="11277" max="11278" width="0" style="286" hidden="1" customWidth="1"/>
    <col min="11279" max="11282" width="10.83203125" style="286" customWidth="1"/>
    <col min="11283" max="11283" width="11.83203125" style="286" customWidth="1"/>
    <col min="11284" max="11284" width="11" style="286" customWidth="1"/>
    <col min="11285" max="11285" width="10.83203125" style="286" customWidth="1"/>
    <col min="11286" max="11286" width="9" style="286" customWidth="1"/>
    <col min="11287" max="11287" width="10.6640625" style="286" customWidth="1"/>
    <col min="11288" max="11288" width="11.6640625" style="286" customWidth="1"/>
    <col min="11289" max="11291" width="3.6640625" style="286" customWidth="1"/>
    <col min="11292" max="11292" width="4.33203125" style="286" customWidth="1"/>
    <col min="11293" max="11293" width="0.6640625" style="286" customWidth="1"/>
    <col min="11294" max="11295" width="9.33203125" style="286"/>
    <col min="11296" max="11297" width="10.83203125" style="286" customWidth="1"/>
    <col min="11298" max="11520" width="9.33203125" style="286"/>
    <col min="11521" max="11521" width="4.1640625" style="286" customWidth="1"/>
    <col min="11522" max="11522" width="1.1640625" style="286" customWidth="1"/>
    <col min="11523" max="11523" width="11.6640625" style="286" customWidth="1"/>
    <col min="11524" max="11524" width="12.5" style="286" customWidth="1"/>
    <col min="11525" max="11525" width="1.1640625" style="286" customWidth="1"/>
    <col min="11526" max="11526" width="15" style="286" customWidth="1"/>
    <col min="11527" max="11532" width="11.83203125" style="286" customWidth="1"/>
    <col min="11533" max="11534" width="0" style="286" hidden="1" customWidth="1"/>
    <col min="11535" max="11538" width="10.83203125" style="286" customWidth="1"/>
    <col min="11539" max="11539" width="11.83203125" style="286" customWidth="1"/>
    <col min="11540" max="11540" width="11" style="286" customWidth="1"/>
    <col min="11541" max="11541" width="10.83203125" style="286" customWidth="1"/>
    <col min="11542" max="11542" width="9" style="286" customWidth="1"/>
    <col min="11543" max="11543" width="10.6640625" style="286" customWidth="1"/>
    <col min="11544" max="11544" width="11.6640625" style="286" customWidth="1"/>
    <col min="11545" max="11547" width="3.6640625" style="286" customWidth="1"/>
    <col min="11548" max="11548" width="4.33203125" style="286" customWidth="1"/>
    <col min="11549" max="11549" width="0.6640625" style="286" customWidth="1"/>
    <col min="11550" max="11551" width="9.33203125" style="286"/>
    <col min="11552" max="11553" width="10.83203125" style="286" customWidth="1"/>
    <col min="11554" max="11776" width="9.33203125" style="286"/>
    <col min="11777" max="11777" width="4.1640625" style="286" customWidth="1"/>
    <col min="11778" max="11778" width="1.1640625" style="286" customWidth="1"/>
    <col min="11779" max="11779" width="11.6640625" style="286" customWidth="1"/>
    <col min="11780" max="11780" width="12.5" style="286" customWidth="1"/>
    <col min="11781" max="11781" width="1.1640625" style="286" customWidth="1"/>
    <col min="11782" max="11782" width="15" style="286" customWidth="1"/>
    <col min="11783" max="11788" width="11.83203125" style="286" customWidth="1"/>
    <col min="11789" max="11790" width="0" style="286" hidden="1" customWidth="1"/>
    <col min="11791" max="11794" width="10.83203125" style="286" customWidth="1"/>
    <col min="11795" max="11795" width="11.83203125" style="286" customWidth="1"/>
    <col min="11796" max="11796" width="11" style="286" customWidth="1"/>
    <col min="11797" max="11797" width="10.83203125" style="286" customWidth="1"/>
    <col min="11798" max="11798" width="9" style="286" customWidth="1"/>
    <col min="11799" max="11799" width="10.6640625" style="286" customWidth="1"/>
    <col min="11800" max="11800" width="11.6640625" style="286" customWidth="1"/>
    <col min="11801" max="11803" width="3.6640625" style="286" customWidth="1"/>
    <col min="11804" max="11804" width="4.33203125" style="286" customWidth="1"/>
    <col min="11805" max="11805" width="0.6640625" style="286" customWidth="1"/>
    <col min="11806" max="11807" width="9.33203125" style="286"/>
    <col min="11808" max="11809" width="10.83203125" style="286" customWidth="1"/>
    <col min="11810" max="12032" width="9.33203125" style="286"/>
    <col min="12033" max="12033" width="4.1640625" style="286" customWidth="1"/>
    <col min="12034" max="12034" width="1.1640625" style="286" customWidth="1"/>
    <col min="12035" max="12035" width="11.6640625" style="286" customWidth="1"/>
    <col min="12036" max="12036" width="12.5" style="286" customWidth="1"/>
    <col min="12037" max="12037" width="1.1640625" style="286" customWidth="1"/>
    <col min="12038" max="12038" width="15" style="286" customWidth="1"/>
    <col min="12039" max="12044" width="11.83203125" style="286" customWidth="1"/>
    <col min="12045" max="12046" width="0" style="286" hidden="1" customWidth="1"/>
    <col min="12047" max="12050" width="10.83203125" style="286" customWidth="1"/>
    <col min="12051" max="12051" width="11.83203125" style="286" customWidth="1"/>
    <col min="12052" max="12052" width="11" style="286" customWidth="1"/>
    <col min="12053" max="12053" width="10.83203125" style="286" customWidth="1"/>
    <col min="12054" max="12054" width="9" style="286" customWidth="1"/>
    <col min="12055" max="12055" width="10.6640625" style="286" customWidth="1"/>
    <col min="12056" max="12056" width="11.6640625" style="286" customWidth="1"/>
    <col min="12057" max="12059" width="3.6640625" style="286" customWidth="1"/>
    <col min="12060" max="12060" width="4.33203125" style="286" customWidth="1"/>
    <col min="12061" max="12061" width="0.6640625" style="286" customWidth="1"/>
    <col min="12062" max="12063" width="9.33203125" style="286"/>
    <col min="12064" max="12065" width="10.83203125" style="286" customWidth="1"/>
    <col min="12066" max="12288" width="9.33203125" style="286"/>
    <col min="12289" max="12289" width="4.1640625" style="286" customWidth="1"/>
    <col min="12290" max="12290" width="1.1640625" style="286" customWidth="1"/>
    <col min="12291" max="12291" width="11.6640625" style="286" customWidth="1"/>
    <col min="12292" max="12292" width="12.5" style="286" customWidth="1"/>
    <col min="12293" max="12293" width="1.1640625" style="286" customWidth="1"/>
    <col min="12294" max="12294" width="15" style="286" customWidth="1"/>
    <col min="12295" max="12300" width="11.83203125" style="286" customWidth="1"/>
    <col min="12301" max="12302" width="0" style="286" hidden="1" customWidth="1"/>
    <col min="12303" max="12306" width="10.83203125" style="286" customWidth="1"/>
    <col min="12307" max="12307" width="11.83203125" style="286" customWidth="1"/>
    <col min="12308" max="12308" width="11" style="286" customWidth="1"/>
    <col min="12309" max="12309" width="10.83203125" style="286" customWidth="1"/>
    <col min="12310" max="12310" width="9" style="286" customWidth="1"/>
    <col min="12311" max="12311" width="10.6640625" style="286" customWidth="1"/>
    <col min="12312" max="12312" width="11.6640625" style="286" customWidth="1"/>
    <col min="12313" max="12315" width="3.6640625" style="286" customWidth="1"/>
    <col min="12316" max="12316" width="4.33203125" style="286" customWidth="1"/>
    <col min="12317" max="12317" width="0.6640625" style="286" customWidth="1"/>
    <col min="12318" max="12319" width="9.33203125" style="286"/>
    <col min="12320" max="12321" width="10.83203125" style="286" customWidth="1"/>
    <col min="12322" max="12544" width="9.33203125" style="286"/>
    <col min="12545" max="12545" width="4.1640625" style="286" customWidth="1"/>
    <col min="12546" max="12546" width="1.1640625" style="286" customWidth="1"/>
    <col min="12547" max="12547" width="11.6640625" style="286" customWidth="1"/>
    <col min="12548" max="12548" width="12.5" style="286" customWidth="1"/>
    <col min="12549" max="12549" width="1.1640625" style="286" customWidth="1"/>
    <col min="12550" max="12550" width="15" style="286" customWidth="1"/>
    <col min="12551" max="12556" width="11.83203125" style="286" customWidth="1"/>
    <col min="12557" max="12558" width="0" style="286" hidden="1" customWidth="1"/>
    <col min="12559" max="12562" width="10.83203125" style="286" customWidth="1"/>
    <col min="12563" max="12563" width="11.83203125" style="286" customWidth="1"/>
    <col min="12564" max="12564" width="11" style="286" customWidth="1"/>
    <col min="12565" max="12565" width="10.83203125" style="286" customWidth="1"/>
    <col min="12566" max="12566" width="9" style="286" customWidth="1"/>
    <col min="12567" max="12567" width="10.6640625" style="286" customWidth="1"/>
    <col min="12568" max="12568" width="11.6640625" style="286" customWidth="1"/>
    <col min="12569" max="12571" width="3.6640625" style="286" customWidth="1"/>
    <col min="12572" max="12572" width="4.33203125" style="286" customWidth="1"/>
    <col min="12573" max="12573" width="0.6640625" style="286" customWidth="1"/>
    <col min="12574" max="12575" width="9.33203125" style="286"/>
    <col min="12576" max="12577" width="10.83203125" style="286" customWidth="1"/>
    <col min="12578" max="12800" width="9.33203125" style="286"/>
    <col min="12801" max="12801" width="4.1640625" style="286" customWidth="1"/>
    <col min="12802" max="12802" width="1.1640625" style="286" customWidth="1"/>
    <col min="12803" max="12803" width="11.6640625" style="286" customWidth="1"/>
    <col min="12804" max="12804" width="12.5" style="286" customWidth="1"/>
    <col min="12805" max="12805" width="1.1640625" style="286" customWidth="1"/>
    <col min="12806" max="12806" width="15" style="286" customWidth="1"/>
    <col min="12807" max="12812" width="11.83203125" style="286" customWidth="1"/>
    <col min="12813" max="12814" width="0" style="286" hidden="1" customWidth="1"/>
    <col min="12815" max="12818" width="10.83203125" style="286" customWidth="1"/>
    <col min="12819" max="12819" width="11.83203125" style="286" customWidth="1"/>
    <col min="12820" max="12820" width="11" style="286" customWidth="1"/>
    <col min="12821" max="12821" width="10.83203125" style="286" customWidth="1"/>
    <col min="12822" max="12822" width="9" style="286" customWidth="1"/>
    <col min="12823" max="12823" width="10.6640625" style="286" customWidth="1"/>
    <col min="12824" max="12824" width="11.6640625" style="286" customWidth="1"/>
    <col min="12825" max="12827" width="3.6640625" style="286" customWidth="1"/>
    <col min="12828" max="12828" width="4.33203125" style="286" customWidth="1"/>
    <col min="12829" max="12829" width="0.6640625" style="286" customWidth="1"/>
    <col min="12830" max="12831" width="9.33203125" style="286"/>
    <col min="12832" max="12833" width="10.83203125" style="286" customWidth="1"/>
    <col min="12834" max="13056" width="9.33203125" style="286"/>
    <col min="13057" max="13057" width="4.1640625" style="286" customWidth="1"/>
    <col min="13058" max="13058" width="1.1640625" style="286" customWidth="1"/>
    <col min="13059" max="13059" width="11.6640625" style="286" customWidth="1"/>
    <col min="13060" max="13060" width="12.5" style="286" customWidth="1"/>
    <col min="13061" max="13061" width="1.1640625" style="286" customWidth="1"/>
    <col min="13062" max="13062" width="15" style="286" customWidth="1"/>
    <col min="13063" max="13068" width="11.83203125" style="286" customWidth="1"/>
    <col min="13069" max="13070" width="0" style="286" hidden="1" customWidth="1"/>
    <col min="13071" max="13074" width="10.83203125" style="286" customWidth="1"/>
    <col min="13075" max="13075" width="11.83203125" style="286" customWidth="1"/>
    <col min="13076" max="13076" width="11" style="286" customWidth="1"/>
    <col min="13077" max="13077" width="10.83203125" style="286" customWidth="1"/>
    <col min="13078" max="13078" width="9" style="286" customWidth="1"/>
    <col min="13079" max="13079" width="10.6640625" style="286" customWidth="1"/>
    <col min="13080" max="13080" width="11.6640625" style="286" customWidth="1"/>
    <col min="13081" max="13083" width="3.6640625" style="286" customWidth="1"/>
    <col min="13084" max="13084" width="4.33203125" style="286" customWidth="1"/>
    <col min="13085" max="13085" width="0.6640625" style="286" customWidth="1"/>
    <col min="13086" max="13087" width="9.33203125" style="286"/>
    <col min="13088" max="13089" width="10.83203125" style="286" customWidth="1"/>
    <col min="13090" max="13312" width="9.33203125" style="286"/>
    <col min="13313" max="13313" width="4.1640625" style="286" customWidth="1"/>
    <col min="13314" max="13314" width="1.1640625" style="286" customWidth="1"/>
    <col min="13315" max="13315" width="11.6640625" style="286" customWidth="1"/>
    <col min="13316" max="13316" width="12.5" style="286" customWidth="1"/>
    <col min="13317" max="13317" width="1.1640625" style="286" customWidth="1"/>
    <col min="13318" max="13318" width="15" style="286" customWidth="1"/>
    <col min="13319" max="13324" width="11.83203125" style="286" customWidth="1"/>
    <col min="13325" max="13326" width="0" style="286" hidden="1" customWidth="1"/>
    <col min="13327" max="13330" width="10.83203125" style="286" customWidth="1"/>
    <col min="13331" max="13331" width="11.83203125" style="286" customWidth="1"/>
    <col min="13332" max="13332" width="11" style="286" customWidth="1"/>
    <col min="13333" max="13333" width="10.83203125" style="286" customWidth="1"/>
    <col min="13334" max="13334" width="9" style="286" customWidth="1"/>
    <col min="13335" max="13335" width="10.6640625" style="286" customWidth="1"/>
    <col min="13336" max="13336" width="11.6640625" style="286" customWidth="1"/>
    <col min="13337" max="13339" width="3.6640625" style="286" customWidth="1"/>
    <col min="13340" max="13340" width="4.33203125" style="286" customWidth="1"/>
    <col min="13341" max="13341" width="0.6640625" style="286" customWidth="1"/>
    <col min="13342" max="13343" width="9.33203125" style="286"/>
    <col min="13344" max="13345" width="10.83203125" style="286" customWidth="1"/>
    <col min="13346" max="13568" width="9.33203125" style="286"/>
    <col min="13569" max="13569" width="4.1640625" style="286" customWidth="1"/>
    <col min="13570" max="13570" width="1.1640625" style="286" customWidth="1"/>
    <col min="13571" max="13571" width="11.6640625" style="286" customWidth="1"/>
    <col min="13572" max="13572" width="12.5" style="286" customWidth="1"/>
    <col min="13573" max="13573" width="1.1640625" style="286" customWidth="1"/>
    <col min="13574" max="13574" width="15" style="286" customWidth="1"/>
    <col min="13575" max="13580" width="11.83203125" style="286" customWidth="1"/>
    <col min="13581" max="13582" width="0" style="286" hidden="1" customWidth="1"/>
    <col min="13583" max="13586" width="10.83203125" style="286" customWidth="1"/>
    <col min="13587" max="13587" width="11.83203125" style="286" customWidth="1"/>
    <col min="13588" max="13588" width="11" style="286" customWidth="1"/>
    <col min="13589" max="13589" width="10.83203125" style="286" customWidth="1"/>
    <col min="13590" max="13590" width="9" style="286" customWidth="1"/>
    <col min="13591" max="13591" width="10.6640625" style="286" customWidth="1"/>
    <col min="13592" max="13592" width="11.6640625" style="286" customWidth="1"/>
    <col min="13593" max="13595" width="3.6640625" style="286" customWidth="1"/>
    <col min="13596" max="13596" width="4.33203125" style="286" customWidth="1"/>
    <col min="13597" max="13597" width="0.6640625" style="286" customWidth="1"/>
    <col min="13598" max="13599" width="9.33203125" style="286"/>
    <col min="13600" max="13601" width="10.83203125" style="286" customWidth="1"/>
    <col min="13602" max="13824" width="9.33203125" style="286"/>
    <col min="13825" max="13825" width="4.1640625" style="286" customWidth="1"/>
    <col min="13826" max="13826" width="1.1640625" style="286" customWidth="1"/>
    <col min="13827" max="13827" width="11.6640625" style="286" customWidth="1"/>
    <col min="13828" max="13828" width="12.5" style="286" customWidth="1"/>
    <col min="13829" max="13829" width="1.1640625" style="286" customWidth="1"/>
    <col min="13830" max="13830" width="15" style="286" customWidth="1"/>
    <col min="13831" max="13836" width="11.83203125" style="286" customWidth="1"/>
    <col min="13837" max="13838" width="0" style="286" hidden="1" customWidth="1"/>
    <col min="13839" max="13842" width="10.83203125" style="286" customWidth="1"/>
    <col min="13843" max="13843" width="11.83203125" style="286" customWidth="1"/>
    <col min="13844" max="13844" width="11" style="286" customWidth="1"/>
    <col min="13845" max="13845" width="10.83203125" style="286" customWidth="1"/>
    <col min="13846" max="13846" width="9" style="286" customWidth="1"/>
    <col min="13847" max="13847" width="10.6640625" style="286" customWidth="1"/>
    <col min="13848" max="13848" width="11.6640625" style="286" customWidth="1"/>
    <col min="13849" max="13851" width="3.6640625" style="286" customWidth="1"/>
    <col min="13852" max="13852" width="4.33203125" style="286" customWidth="1"/>
    <col min="13853" max="13853" width="0.6640625" style="286" customWidth="1"/>
    <col min="13854" max="13855" width="9.33203125" style="286"/>
    <col min="13856" max="13857" width="10.83203125" style="286" customWidth="1"/>
    <col min="13858" max="14080" width="9.33203125" style="286"/>
    <col min="14081" max="14081" width="4.1640625" style="286" customWidth="1"/>
    <col min="14082" max="14082" width="1.1640625" style="286" customWidth="1"/>
    <col min="14083" max="14083" width="11.6640625" style="286" customWidth="1"/>
    <col min="14084" max="14084" width="12.5" style="286" customWidth="1"/>
    <col min="14085" max="14085" width="1.1640625" style="286" customWidth="1"/>
    <col min="14086" max="14086" width="15" style="286" customWidth="1"/>
    <col min="14087" max="14092" width="11.83203125" style="286" customWidth="1"/>
    <col min="14093" max="14094" width="0" style="286" hidden="1" customWidth="1"/>
    <col min="14095" max="14098" width="10.83203125" style="286" customWidth="1"/>
    <col min="14099" max="14099" width="11.83203125" style="286" customWidth="1"/>
    <col min="14100" max="14100" width="11" style="286" customWidth="1"/>
    <col min="14101" max="14101" width="10.83203125" style="286" customWidth="1"/>
    <col min="14102" max="14102" width="9" style="286" customWidth="1"/>
    <col min="14103" max="14103" width="10.6640625" style="286" customWidth="1"/>
    <col min="14104" max="14104" width="11.6640625" style="286" customWidth="1"/>
    <col min="14105" max="14107" width="3.6640625" style="286" customWidth="1"/>
    <col min="14108" max="14108" width="4.33203125" style="286" customWidth="1"/>
    <col min="14109" max="14109" width="0.6640625" style="286" customWidth="1"/>
    <col min="14110" max="14111" width="9.33203125" style="286"/>
    <col min="14112" max="14113" width="10.83203125" style="286" customWidth="1"/>
    <col min="14114" max="14336" width="9.33203125" style="286"/>
    <col min="14337" max="14337" width="4.1640625" style="286" customWidth="1"/>
    <col min="14338" max="14338" width="1.1640625" style="286" customWidth="1"/>
    <col min="14339" max="14339" width="11.6640625" style="286" customWidth="1"/>
    <col min="14340" max="14340" width="12.5" style="286" customWidth="1"/>
    <col min="14341" max="14341" width="1.1640625" style="286" customWidth="1"/>
    <col min="14342" max="14342" width="15" style="286" customWidth="1"/>
    <col min="14343" max="14348" width="11.83203125" style="286" customWidth="1"/>
    <col min="14349" max="14350" width="0" style="286" hidden="1" customWidth="1"/>
    <col min="14351" max="14354" width="10.83203125" style="286" customWidth="1"/>
    <col min="14355" max="14355" width="11.83203125" style="286" customWidth="1"/>
    <col min="14356" max="14356" width="11" style="286" customWidth="1"/>
    <col min="14357" max="14357" width="10.83203125" style="286" customWidth="1"/>
    <col min="14358" max="14358" width="9" style="286" customWidth="1"/>
    <col min="14359" max="14359" width="10.6640625" style="286" customWidth="1"/>
    <col min="14360" max="14360" width="11.6640625" style="286" customWidth="1"/>
    <col min="14361" max="14363" width="3.6640625" style="286" customWidth="1"/>
    <col min="14364" max="14364" width="4.33203125" style="286" customWidth="1"/>
    <col min="14365" max="14365" width="0.6640625" style="286" customWidth="1"/>
    <col min="14366" max="14367" width="9.33203125" style="286"/>
    <col min="14368" max="14369" width="10.83203125" style="286" customWidth="1"/>
    <col min="14370" max="14592" width="9.33203125" style="286"/>
    <col min="14593" max="14593" width="4.1640625" style="286" customWidth="1"/>
    <col min="14594" max="14594" width="1.1640625" style="286" customWidth="1"/>
    <col min="14595" max="14595" width="11.6640625" style="286" customWidth="1"/>
    <col min="14596" max="14596" width="12.5" style="286" customWidth="1"/>
    <col min="14597" max="14597" width="1.1640625" style="286" customWidth="1"/>
    <col min="14598" max="14598" width="15" style="286" customWidth="1"/>
    <col min="14599" max="14604" width="11.83203125" style="286" customWidth="1"/>
    <col min="14605" max="14606" width="0" style="286" hidden="1" customWidth="1"/>
    <col min="14607" max="14610" width="10.83203125" style="286" customWidth="1"/>
    <col min="14611" max="14611" width="11.83203125" style="286" customWidth="1"/>
    <col min="14612" max="14612" width="11" style="286" customWidth="1"/>
    <col min="14613" max="14613" width="10.83203125" style="286" customWidth="1"/>
    <col min="14614" max="14614" width="9" style="286" customWidth="1"/>
    <col min="14615" max="14615" width="10.6640625" style="286" customWidth="1"/>
    <col min="14616" max="14616" width="11.6640625" style="286" customWidth="1"/>
    <col min="14617" max="14619" width="3.6640625" style="286" customWidth="1"/>
    <col min="14620" max="14620" width="4.33203125" style="286" customWidth="1"/>
    <col min="14621" max="14621" width="0.6640625" style="286" customWidth="1"/>
    <col min="14622" max="14623" width="9.33203125" style="286"/>
    <col min="14624" max="14625" width="10.83203125" style="286" customWidth="1"/>
    <col min="14626" max="14848" width="9.33203125" style="286"/>
    <col min="14849" max="14849" width="4.1640625" style="286" customWidth="1"/>
    <col min="14850" max="14850" width="1.1640625" style="286" customWidth="1"/>
    <col min="14851" max="14851" width="11.6640625" style="286" customWidth="1"/>
    <col min="14852" max="14852" width="12.5" style="286" customWidth="1"/>
    <col min="14853" max="14853" width="1.1640625" style="286" customWidth="1"/>
    <col min="14854" max="14854" width="15" style="286" customWidth="1"/>
    <col min="14855" max="14860" width="11.83203125" style="286" customWidth="1"/>
    <col min="14861" max="14862" width="0" style="286" hidden="1" customWidth="1"/>
    <col min="14863" max="14866" width="10.83203125" style="286" customWidth="1"/>
    <col min="14867" max="14867" width="11.83203125" style="286" customWidth="1"/>
    <col min="14868" max="14868" width="11" style="286" customWidth="1"/>
    <col min="14869" max="14869" width="10.83203125" style="286" customWidth="1"/>
    <col min="14870" max="14870" width="9" style="286" customWidth="1"/>
    <col min="14871" max="14871" width="10.6640625" style="286" customWidth="1"/>
    <col min="14872" max="14872" width="11.6640625" style="286" customWidth="1"/>
    <col min="14873" max="14875" width="3.6640625" style="286" customWidth="1"/>
    <col min="14876" max="14876" width="4.33203125" style="286" customWidth="1"/>
    <col min="14877" max="14877" width="0.6640625" style="286" customWidth="1"/>
    <col min="14878" max="14879" width="9.33203125" style="286"/>
    <col min="14880" max="14881" width="10.83203125" style="286" customWidth="1"/>
    <col min="14882" max="15104" width="9.33203125" style="286"/>
    <col min="15105" max="15105" width="4.1640625" style="286" customWidth="1"/>
    <col min="15106" max="15106" width="1.1640625" style="286" customWidth="1"/>
    <col min="15107" max="15107" width="11.6640625" style="286" customWidth="1"/>
    <col min="15108" max="15108" width="12.5" style="286" customWidth="1"/>
    <col min="15109" max="15109" width="1.1640625" style="286" customWidth="1"/>
    <col min="15110" max="15110" width="15" style="286" customWidth="1"/>
    <col min="15111" max="15116" width="11.83203125" style="286" customWidth="1"/>
    <col min="15117" max="15118" width="0" style="286" hidden="1" customWidth="1"/>
    <col min="15119" max="15122" width="10.83203125" style="286" customWidth="1"/>
    <col min="15123" max="15123" width="11.83203125" style="286" customWidth="1"/>
    <col min="15124" max="15124" width="11" style="286" customWidth="1"/>
    <col min="15125" max="15125" width="10.83203125" style="286" customWidth="1"/>
    <col min="15126" max="15126" width="9" style="286" customWidth="1"/>
    <col min="15127" max="15127" width="10.6640625" style="286" customWidth="1"/>
    <col min="15128" max="15128" width="11.6640625" style="286" customWidth="1"/>
    <col min="15129" max="15131" width="3.6640625" style="286" customWidth="1"/>
    <col min="15132" max="15132" width="4.33203125" style="286" customWidth="1"/>
    <col min="15133" max="15133" width="0.6640625" style="286" customWidth="1"/>
    <col min="15134" max="15135" width="9.33203125" style="286"/>
    <col min="15136" max="15137" width="10.83203125" style="286" customWidth="1"/>
    <col min="15138" max="15360" width="9.33203125" style="286"/>
    <col min="15361" max="15361" width="4.1640625" style="286" customWidth="1"/>
    <col min="15362" max="15362" width="1.1640625" style="286" customWidth="1"/>
    <col min="15363" max="15363" width="11.6640625" style="286" customWidth="1"/>
    <col min="15364" max="15364" width="12.5" style="286" customWidth="1"/>
    <col min="15365" max="15365" width="1.1640625" style="286" customWidth="1"/>
    <col min="15366" max="15366" width="15" style="286" customWidth="1"/>
    <col min="15367" max="15372" width="11.83203125" style="286" customWidth="1"/>
    <col min="15373" max="15374" width="0" style="286" hidden="1" customWidth="1"/>
    <col min="15375" max="15378" width="10.83203125" style="286" customWidth="1"/>
    <col min="15379" max="15379" width="11.83203125" style="286" customWidth="1"/>
    <col min="15380" max="15380" width="11" style="286" customWidth="1"/>
    <col min="15381" max="15381" width="10.83203125" style="286" customWidth="1"/>
    <col min="15382" max="15382" width="9" style="286" customWidth="1"/>
    <col min="15383" max="15383" width="10.6640625" style="286" customWidth="1"/>
    <col min="15384" max="15384" width="11.6640625" style="286" customWidth="1"/>
    <col min="15385" max="15387" width="3.6640625" style="286" customWidth="1"/>
    <col min="15388" max="15388" width="4.33203125" style="286" customWidth="1"/>
    <col min="15389" max="15389" width="0.6640625" style="286" customWidth="1"/>
    <col min="15390" max="15391" width="9.33203125" style="286"/>
    <col min="15392" max="15393" width="10.83203125" style="286" customWidth="1"/>
    <col min="15394" max="15616" width="9.33203125" style="286"/>
    <col min="15617" max="15617" width="4.1640625" style="286" customWidth="1"/>
    <col min="15618" max="15618" width="1.1640625" style="286" customWidth="1"/>
    <col min="15619" max="15619" width="11.6640625" style="286" customWidth="1"/>
    <col min="15620" max="15620" width="12.5" style="286" customWidth="1"/>
    <col min="15621" max="15621" width="1.1640625" style="286" customWidth="1"/>
    <col min="15622" max="15622" width="15" style="286" customWidth="1"/>
    <col min="15623" max="15628" width="11.83203125" style="286" customWidth="1"/>
    <col min="15629" max="15630" width="0" style="286" hidden="1" customWidth="1"/>
    <col min="15631" max="15634" width="10.83203125" style="286" customWidth="1"/>
    <col min="15635" max="15635" width="11.83203125" style="286" customWidth="1"/>
    <col min="15636" max="15636" width="11" style="286" customWidth="1"/>
    <col min="15637" max="15637" width="10.83203125" style="286" customWidth="1"/>
    <col min="15638" max="15638" width="9" style="286" customWidth="1"/>
    <col min="15639" max="15639" width="10.6640625" style="286" customWidth="1"/>
    <col min="15640" max="15640" width="11.6640625" style="286" customWidth="1"/>
    <col min="15641" max="15643" width="3.6640625" style="286" customWidth="1"/>
    <col min="15644" max="15644" width="4.33203125" style="286" customWidth="1"/>
    <col min="15645" max="15645" width="0.6640625" style="286" customWidth="1"/>
    <col min="15646" max="15647" width="9.33203125" style="286"/>
    <col min="15648" max="15649" width="10.83203125" style="286" customWidth="1"/>
    <col min="15650" max="15872" width="9.33203125" style="286"/>
    <col min="15873" max="15873" width="4.1640625" style="286" customWidth="1"/>
    <col min="15874" max="15874" width="1.1640625" style="286" customWidth="1"/>
    <col min="15875" max="15875" width="11.6640625" style="286" customWidth="1"/>
    <col min="15876" max="15876" width="12.5" style="286" customWidth="1"/>
    <col min="15877" max="15877" width="1.1640625" style="286" customWidth="1"/>
    <col min="15878" max="15878" width="15" style="286" customWidth="1"/>
    <col min="15879" max="15884" width="11.83203125" style="286" customWidth="1"/>
    <col min="15885" max="15886" width="0" style="286" hidden="1" customWidth="1"/>
    <col min="15887" max="15890" width="10.83203125" style="286" customWidth="1"/>
    <col min="15891" max="15891" width="11.83203125" style="286" customWidth="1"/>
    <col min="15892" max="15892" width="11" style="286" customWidth="1"/>
    <col min="15893" max="15893" width="10.83203125" style="286" customWidth="1"/>
    <col min="15894" max="15894" width="9" style="286" customWidth="1"/>
    <col min="15895" max="15895" width="10.6640625" style="286" customWidth="1"/>
    <col min="15896" max="15896" width="11.6640625" style="286" customWidth="1"/>
    <col min="15897" max="15899" width="3.6640625" style="286" customWidth="1"/>
    <col min="15900" max="15900" width="4.33203125" style="286" customWidth="1"/>
    <col min="15901" max="15901" width="0.6640625" style="286" customWidth="1"/>
    <col min="15902" max="15903" width="9.33203125" style="286"/>
    <col min="15904" max="15905" width="10.83203125" style="286" customWidth="1"/>
    <col min="15906" max="16128" width="9.33203125" style="286"/>
    <col min="16129" max="16129" width="4.1640625" style="286" customWidth="1"/>
    <col min="16130" max="16130" width="1.1640625" style="286" customWidth="1"/>
    <col min="16131" max="16131" width="11.6640625" style="286" customWidth="1"/>
    <col min="16132" max="16132" width="12.5" style="286" customWidth="1"/>
    <col min="16133" max="16133" width="1.1640625" style="286" customWidth="1"/>
    <col min="16134" max="16134" width="15" style="286" customWidth="1"/>
    <col min="16135" max="16140" width="11.83203125" style="286" customWidth="1"/>
    <col min="16141" max="16142" width="0" style="286" hidden="1" customWidth="1"/>
    <col min="16143" max="16146" width="10.83203125" style="286" customWidth="1"/>
    <col min="16147" max="16147" width="11.83203125" style="286" customWidth="1"/>
    <col min="16148" max="16148" width="11" style="286" customWidth="1"/>
    <col min="16149" max="16149" width="10.83203125" style="286" customWidth="1"/>
    <col min="16150" max="16150" width="9" style="286" customWidth="1"/>
    <col min="16151" max="16151" width="10.6640625" style="286" customWidth="1"/>
    <col min="16152" max="16152" width="11.6640625" style="286" customWidth="1"/>
    <col min="16153" max="16155" width="3.6640625" style="286" customWidth="1"/>
    <col min="16156" max="16156" width="4.33203125" style="286" customWidth="1"/>
    <col min="16157" max="16157" width="0.6640625" style="286" customWidth="1"/>
    <col min="16158" max="16159" width="9.33203125" style="286"/>
    <col min="16160" max="16161" width="10.83203125" style="286" customWidth="1"/>
    <col min="16162" max="16384" width="9.33203125" style="286"/>
  </cols>
  <sheetData>
    <row r="1" spans="1:33" s="221" customFormat="1" ht="18" customHeight="1">
      <c r="A1" s="219" t="s">
        <v>380</v>
      </c>
      <c r="B1" s="220"/>
      <c r="H1" s="222"/>
      <c r="M1" s="220"/>
      <c r="N1" s="220"/>
      <c r="O1" s="223"/>
      <c r="P1" s="223"/>
      <c r="Q1" s="223"/>
      <c r="R1" s="223"/>
      <c r="S1" s="223"/>
      <c r="AF1" s="223"/>
      <c r="AG1" s="223"/>
    </row>
    <row r="2" spans="1:33" s="221" customFormat="1" ht="18" customHeight="1">
      <c r="A2" s="224" t="s">
        <v>381</v>
      </c>
      <c r="B2" s="224"/>
      <c r="H2" s="225"/>
      <c r="I2" s="223"/>
      <c r="J2" s="223"/>
      <c r="K2" s="223"/>
      <c r="L2" s="223"/>
      <c r="M2" s="226"/>
      <c r="N2" s="226"/>
      <c r="O2" s="223"/>
      <c r="P2" s="223"/>
      <c r="Q2" s="223"/>
      <c r="R2" s="223"/>
      <c r="S2" s="223"/>
      <c r="T2" s="223"/>
      <c r="U2" s="223"/>
      <c r="AF2" s="223"/>
      <c r="AG2" s="223"/>
    </row>
    <row r="3" spans="1:33" s="227" customFormat="1" ht="12.95" customHeight="1" thickBot="1">
      <c r="A3" s="227" t="s">
        <v>382</v>
      </c>
      <c r="Z3" s="228"/>
      <c r="AA3" s="228" t="s">
        <v>383</v>
      </c>
    </row>
    <row r="4" spans="1:33" s="233" customFormat="1" ht="9.75" customHeight="1">
      <c r="A4" s="890" t="s">
        <v>384</v>
      </c>
      <c r="B4" s="890"/>
      <c r="C4" s="890"/>
      <c r="D4" s="890"/>
      <c r="E4" s="229"/>
      <c r="F4" s="866" t="s">
        <v>385</v>
      </c>
      <c r="G4" s="866" t="s">
        <v>386</v>
      </c>
      <c r="H4" s="866" t="s">
        <v>387</v>
      </c>
      <c r="I4" s="869" t="s">
        <v>388</v>
      </c>
      <c r="J4" s="870"/>
      <c r="K4" s="870"/>
      <c r="L4" s="871"/>
      <c r="M4" s="230"/>
      <c r="N4" s="230"/>
      <c r="O4" s="872" t="s">
        <v>389</v>
      </c>
      <c r="P4" s="866" t="s">
        <v>390</v>
      </c>
      <c r="Q4" s="866" t="s">
        <v>391</v>
      </c>
      <c r="R4" s="866" t="s">
        <v>392</v>
      </c>
      <c r="S4" s="877" t="s">
        <v>393</v>
      </c>
      <c r="T4" s="878"/>
      <c r="U4" s="878"/>
      <c r="V4" s="878"/>
      <c r="W4" s="879"/>
      <c r="X4" s="231"/>
      <c r="Y4" s="880" t="s">
        <v>394</v>
      </c>
      <c r="Z4" s="881"/>
      <c r="AA4" s="881"/>
      <c r="AB4" s="232"/>
      <c r="AC4" s="232"/>
    </row>
    <row r="5" spans="1:33" s="233" customFormat="1" ht="9.75" customHeight="1">
      <c r="A5" s="891"/>
      <c r="B5" s="891"/>
      <c r="C5" s="891"/>
      <c r="D5" s="891"/>
      <c r="E5" s="234"/>
      <c r="F5" s="867"/>
      <c r="G5" s="867"/>
      <c r="H5" s="867"/>
      <c r="I5" s="887" t="s">
        <v>385</v>
      </c>
      <c r="J5" s="235" t="s">
        <v>395</v>
      </c>
      <c r="K5" s="236" t="s">
        <v>396</v>
      </c>
      <c r="L5" s="235" t="s">
        <v>397</v>
      </c>
      <c r="M5" s="237"/>
      <c r="N5" s="237"/>
      <c r="O5" s="873"/>
      <c r="P5" s="867"/>
      <c r="Q5" s="867"/>
      <c r="R5" s="867"/>
      <c r="S5" s="889" t="s">
        <v>398</v>
      </c>
      <c r="T5" s="236" t="s">
        <v>399</v>
      </c>
      <c r="U5" s="236" t="s">
        <v>400</v>
      </c>
      <c r="V5" s="236" t="s">
        <v>401</v>
      </c>
      <c r="W5" s="236" t="s">
        <v>402</v>
      </c>
      <c r="X5" s="238" t="s">
        <v>403</v>
      </c>
      <c r="Y5" s="882"/>
      <c r="Z5" s="883"/>
      <c r="AA5" s="883"/>
      <c r="AB5" s="232"/>
      <c r="AC5" s="232"/>
    </row>
    <row r="6" spans="1:33" s="244" customFormat="1" ht="9.75" customHeight="1">
      <c r="A6" s="892"/>
      <c r="B6" s="892"/>
      <c r="C6" s="892"/>
      <c r="D6" s="892"/>
      <c r="E6" s="239"/>
      <c r="F6" s="868"/>
      <c r="G6" s="868"/>
      <c r="H6" s="868"/>
      <c r="I6" s="888"/>
      <c r="J6" s="240" t="s">
        <v>404</v>
      </c>
      <c r="K6" s="241" t="s">
        <v>405</v>
      </c>
      <c r="L6" s="240" t="s">
        <v>406</v>
      </c>
      <c r="M6" s="242"/>
      <c r="N6" s="242"/>
      <c r="O6" s="874"/>
      <c r="P6" s="868"/>
      <c r="Q6" s="868"/>
      <c r="R6" s="868"/>
      <c r="S6" s="868"/>
      <c r="T6" s="241" t="s">
        <v>407</v>
      </c>
      <c r="U6" s="241" t="s">
        <v>407</v>
      </c>
      <c r="V6" s="241" t="s">
        <v>408</v>
      </c>
      <c r="W6" s="241" t="s">
        <v>409</v>
      </c>
      <c r="X6" s="243"/>
      <c r="Y6" s="884"/>
      <c r="Z6" s="885"/>
      <c r="AA6" s="885"/>
    </row>
    <row r="7" spans="1:33" s="233" customFormat="1" ht="2.1" customHeight="1">
      <c r="D7" s="245"/>
      <c r="E7" s="245"/>
      <c r="F7" s="246"/>
      <c r="G7" s="245"/>
      <c r="H7" s="245"/>
      <c r="I7" s="245"/>
      <c r="J7" s="247"/>
      <c r="K7" s="247"/>
      <c r="L7" s="245"/>
      <c r="M7" s="237"/>
      <c r="N7" s="237"/>
      <c r="O7" s="245"/>
      <c r="P7" s="245"/>
      <c r="Q7" s="245"/>
      <c r="R7" s="245"/>
      <c r="S7" s="245"/>
      <c r="T7" s="247"/>
      <c r="U7" s="247"/>
      <c r="V7" s="247"/>
      <c r="W7" s="247"/>
      <c r="X7" s="234"/>
      <c r="Y7" s="245"/>
      <c r="Z7" s="245"/>
      <c r="AA7" s="245"/>
      <c r="AB7" s="232"/>
      <c r="AC7" s="232"/>
    </row>
    <row r="8" spans="1:33" s="233" customFormat="1" ht="9" customHeight="1">
      <c r="A8" s="886" t="s">
        <v>410</v>
      </c>
      <c r="B8" s="886"/>
      <c r="C8" s="886"/>
      <c r="D8" s="237" t="s">
        <v>411</v>
      </c>
      <c r="E8" s="237"/>
      <c r="F8" s="248">
        <v>45761.599999999999</v>
      </c>
      <c r="G8" s="249">
        <v>90.3</v>
      </c>
      <c r="H8" s="249">
        <v>19.7</v>
      </c>
      <c r="I8" s="249">
        <v>10214.299999999999</v>
      </c>
      <c r="J8" s="250" t="s">
        <v>412</v>
      </c>
      <c r="K8" s="250" t="s">
        <v>412</v>
      </c>
      <c r="L8" s="250" t="s">
        <v>412</v>
      </c>
      <c r="M8" s="249"/>
      <c r="N8" s="249"/>
      <c r="O8" s="249">
        <v>3.6</v>
      </c>
      <c r="P8" s="249">
        <v>51.7</v>
      </c>
      <c r="Q8" s="250">
        <v>0</v>
      </c>
      <c r="R8" s="249">
        <v>4</v>
      </c>
      <c r="S8" s="249">
        <v>4973.5</v>
      </c>
      <c r="T8" s="250">
        <v>0</v>
      </c>
      <c r="U8" s="250">
        <v>0</v>
      </c>
      <c r="V8" s="250">
        <v>0</v>
      </c>
      <c r="W8" s="249">
        <v>4973.5</v>
      </c>
      <c r="X8" s="251">
        <v>30404.5</v>
      </c>
      <c r="Y8" s="252" t="s">
        <v>413</v>
      </c>
      <c r="Z8" s="876" t="s">
        <v>414</v>
      </c>
      <c r="AA8" s="876"/>
      <c r="AB8" s="232"/>
    </row>
    <row r="9" spans="1:33" s="233" customFormat="1" ht="9" customHeight="1">
      <c r="A9" s="886"/>
      <c r="B9" s="886"/>
      <c r="C9" s="886"/>
      <c r="D9" s="237" t="s">
        <v>415</v>
      </c>
      <c r="E9" s="237"/>
      <c r="F9" s="248">
        <v>88892.1</v>
      </c>
      <c r="G9" s="249">
        <v>9802.7999999999993</v>
      </c>
      <c r="H9" s="249">
        <v>3610.9</v>
      </c>
      <c r="I9" s="249">
        <v>63949.4</v>
      </c>
      <c r="J9" s="249">
        <v>31401.1</v>
      </c>
      <c r="K9" s="249">
        <v>4814.5</v>
      </c>
      <c r="L9" s="249">
        <v>27733.8</v>
      </c>
      <c r="M9" s="249"/>
      <c r="N9" s="249"/>
      <c r="O9" s="249">
        <v>282.8</v>
      </c>
      <c r="P9" s="249">
        <v>4000.1</v>
      </c>
      <c r="Q9" s="249">
        <v>25.8</v>
      </c>
      <c r="R9" s="249">
        <v>96.4</v>
      </c>
      <c r="S9" s="249">
        <v>7123.9</v>
      </c>
      <c r="T9" s="249">
        <v>2129.1999999999998</v>
      </c>
      <c r="U9" s="249">
        <v>99.7</v>
      </c>
      <c r="V9" s="249">
        <v>695.5</v>
      </c>
      <c r="W9" s="249">
        <v>4199.5</v>
      </c>
      <c r="X9" s="253">
        <v>0</v>
      </c>
      <c r="Y9" s="252" t="s">
        <v>416</v>
      </c>
      <c r="Z9" s="876"/>
      <c r="AA9" s="876"/>
      <c r="AB9" s="232"/>
    </row>
    <row r="10" spans="1:33" s="255" customFormat="1" ht="9" customHeight="1">
      <c r="A10" s="886" t="s">
        <v>417</v>
      </c>
      <c r="B10" s="886"/>
      <c r="C10" s="886"/>
      <c r="D10" s="237" t="s">
        <v>411</v>
      </c>
      <c r="E10" s="237"/>
      <c r="F10" s="248">
        <v>45738.8</v>
      </c>
      <c r="G10" s="249">
        <v>96.2</v>
      </c>
      <c r="H10" s="249">
        <v>20.7</v>
      </c>
      <c r="I10" s="249">
        <v>10141.5</v>
      </c>
      <c r="J10" s="250" t="s">
        <v>412</v>
      </c>
      <c r="K10" s="250" t="s">
        <v>412</v>
      </c>
      <c r="L10" s="250" t="s">
        <v>412</v>
      </c>
      <c r="M10" s="249"/>
      <c r="N10" s="249"/>
      <c r="O10" s="249">
        <v>3.2</v>
      </c>
      <c r="P10" s="249">
        <v>60.5</v>
      </c>
      <c r="Q10" s="250">
        <v>0</v>
      </c>
      <c r="R10" s="249">
        <v>4</v>
      </c>
      <c r="S10" s="249">
        <v>5023.2</v>
      </c>
      <c r="T10" s="250">
        <v>0</v>
      </c>
      <c r="U10" s="250">
        <v>0</v>
      </c>
      <c r="V10" s="250">
        <v>0</v>
      </c>
      <c r="W10" s="249">
        <v>5023.2</v>
      </c>
      <c r="X10" s="251">
        <v>30389.5</v>
      </c>
      <c r="Y10" s="252" t="s">
        <v>413</v>
      </c>
      <c r="Z10" s="876" t="s">
        <v>418</v>
      </c>
      <c r="AA10" s="876"/>
      <c r="AB10" s="254"/>
    </row>
    <row r="11" spans="1:33" s="255" customFormat="1" ht="9" customHeight="1">
      <c r="A11" s="886"/>
      <c r="B11" s="886"/>
      <c r="C11" s="886"/>
      <c r="D11" s="237" t="s">
        <v>415</v>
      </c>
      <c r="E11" s="237"/>
      <c r="F11" s="248">
        <v>88937.7</v>
      </c>
      <c r="G11" s="249">
        <v>9717.2000000000007</v>
      </c>
      <c r="H11" s="249">
        <v>3560.8</v>
      </c>
      <c r="I11" s="249">
        <v>64070.3</v>
      </c>
      <c r="J11" s="249">
        <v>31510</v>
      </c>
      <c r="K11" s="249">
        <v>4789.5</v>
      </c>
      <c r="L11" s="249">
        <v>27770.799999999999</v>
      </c>
      <c r="M11" s="249"/>
      <c r="N11" s="249"/>
      <c r="O11" s="249">
        <v>282.39999999999998</v>
      </c>
      <c r="P11" s="249">
        <v>3939.8</v>
      </c>
      <c r="Q11" s="249">
        <v>25.8</v>
      </c>
      <c r="R11" s="249">
        <v>96.4</v>
      </c>
      <c r="S11" s="249">
        <v>7245</v>
      </c>
      <c r="T11" s="249">
        <v>2129.1999999999998</v>
      </c>
      <c r="U11" s="249">
        <v>99.7</v>
      </c>
      <c r="V11" s="249">
        <v>788.4</v>
      </c>
      <c r="W11" s="249">
        <v>4227.7</v>
      </c>
      <c r="X11" s="253">
        <v>0</v>
      </c>
      <c r="Y11" s="252" t="s">
        <v>416</v>
      </c>
      <c r="Z11" s="876"/>
      <c r="AA11" s="876"/>
      <c r="AB11" s="254"/>
    </row>
    <row r="12" spans="1:33" s="255" customFormat="1" ht="9" customHeight="1">
      <c r="A12" s="875" t="s">
        <v>419</v>
      </c>
      <c r="B12" s="875"/>
      <c r="C12" s="875"/>
      <c r="D12" s="237" t="s">
        <v>411</v>
      </c>
      <c r="E12" s="237"/>
      <c r="F12" s="248">
        <v>45705.599999999999</v>
      </c>
      <c r="G12" s="249">
        <v>92.4</v>
      </c>
      <c r="H12" s="249">
        <v>20.5</v>
      </c>
      <c r="I12" s="249">
        <v>10135.1</v>
      </c>
      <c r="J12" s="250" t="s">
        <v>412</v>
      </c>
      <c r="K12" s="250" t="s">
        <v>412</v>
      </c>
      <c r="L12" s="250" t="s">
        <v>412</v>
      </c>
      <c r="M12" s="249">
        <v>0</v>
      </c>
      <c r="N12" s="249">
        <v>0</v>
      </c>
      <c r="O12" s="249">
        <v>1.1000000000000001</v>
      </c>
      <c r="P12" s="249">
        <v>40.5</v>
      </c>
      <c r="Q12" s="250">
        <v>0</v>
      </c>
      <c r="R12" s="249">
        <v>4</v>
      </c>
      <c r="S12" s="249">
        <v>4973</v>
      </c>
      <c r="T12" s="250">
        <v>0</v>
      </c>
      <c r="U12" s="250">
        <v>0</v>
      </c>
      <c r="V12" s="250">
        <v>0</v>
      </c>
      <c r="W12" s="249">
        <v>4973</v>
      </c>
      <c r="X12" s="251">
        <v>30439</v>
      </c>
      <c r="Y12" s="252" t="s">
        <v>413</v>
      </c>
      <c r="Z12" s="876" t="s">
        <v>420</v>
      </c>
      <c r="AA12" s="876"/>
      <c r="AB12" s="254"/>
    </row>
    <row r="13" spans="1:33" s="255" customFormat="1" ht="9" customHeight="1">
      <c r="A13" s="875"/>
      <c r="B13" s="875"/>
      <c r="C13" s="875"/>
      <c r="D13" s="237" t="s">
        <v>415</v>
      </c>
      <c r="E13" s="237"/>
      <c r="F13" s="248">
        <v>89001.3</v>
      </c>
      <c r="G13" s="249">
        <v>9606.2000000000007</v>
      </c>
      <c r="H13" s="249">
        <v>3524.1</v>
      </c>
      <c r="I13" s="249">
        <v>64187.9</v>
      </c>
      <c r="J13" s="249">
        <v>31610.1</v>
      </c>
      <c r="K13" s="249">
        <v>4762.3</v>
      </c>
      <c r="L13" s="249">
        <v>27815.5</v>
      </c>
      <c r="M13" s="249">
        <v>0</v>
      </c>
      <c r="N13" s="249">
        <v>0</v>
      </c>
      <c r="O13" s="249">
        <v>284.10000000000002</v>
      </c>
      <c r="P13" s="249">
        <v>3940.4</v>
      </c>
      <c r="Q13" s="249">
        <v>25.8</v>
      </c>
      <c r="R13" s="249">
        <v>94</v>
      </c>
      <c r="S13" s="249">
        <v>7338.8</v>
      </c>
      <c r="T13" s="249">
        <v>2129.1999999999998</v>
      </c>
      <c r="U13" s="249">
        <v>99.7</v>
      </c>
      <c r="V13" s="249">
        <v>787.5</v>
      </c>
      <c r="W13" s="249">
        <v>4322.3999999999996</v>
      </c>
      <c r="X13" s="253">
        <v>0</v>
      </c>
      <c r="Y13" s="252" t="s">
        <v>416</v>
      </c>
      <c r="Z13" s="876"/>
      <c r="AA13" s="876"/>
      <c r="AB13" s="254"/>
    </row>
    <row r="14" spans="1:33" s="255" customFormat="1" ht="10.5" customHeight="1">
      <c r="A14" s="875" t="s">
        <v>421</v>
      </c>
      <c r="B14" s="875"/>
      <c r="C14" s="875"/>
      <c r="D14" s="237" t="s">
        <v>411</v>
      </c>
      <c r="E14" s="256"/>
      <c r="F14" s="248">
        <v>60827.8</v>
      </c>
      <c r="G14" s="249">
        <v>95.2</v>
      </c>
      <c r="H14" s="249">
        <v>20.7</v>
      </c>
      <c r="I14" s="249">
        <v>10152</v>
      </c>
      <c r="J14" s="250" t="s">
        <v>412</v>
      </c>
      <c r="K14" s="250" t="s">
        <v>412</v>
      </c>
      <c r="L14" s="250" t="s">
        <v>412</v>
      </c>
      <c r="M14" s="249"/>
      <c r="N14" s="249"/>
      <c r="O14" s="249">
        <v>2.6</v>
      </c>
      <c r="P14" s="249">
        <v>63.5</v>
      </c>
      <c r="Q14" s="249">
        <v>0</v>
      </c>
      <c r="R14" s="249">
        <v>4</v>
      </c>
      <c r="S14" s="250">
        <v>5023.3</v>
      </c>
      <c r="T14" s="250">
        <v>0</v>
      </c>
      <c r="U14" s="250">
        <v>0</v>
      </c>
      <c r="V14" s="250">
        <v>0</v>
      </c>
      <c r="W14" s="250">
        <v>5023.3</v>
      </c>
      <c r="X14" s="253">
        <v>45466.5</v>
      </c>
      <c r="Y14" s="252" t="s">
        <v>413</v>
      </c>
      <c r="Z14" s="876" t="s">
        <v>422</v>
      </c>
      <c r="AA14" s="876"/>
      <c r="AB14" s="254"/>
    </row>
    <row r="15" spans="1:33" s="255" customFormat="1" ht="9.75" customHeight="1">
      <c r="A15" s="875"/>
      <c r="B15" s="875"/>
      <c r="C15" s="875"/>
      <c r="D15" s="237" t="s">
        <v>423</v>
      </c>
      <c r="E15" s="256"/>
      <c r="F15" s="248">
        <v>88992.2</v>
      </c>
      <c r="G15" s="249">
        <v>9451.1</v>
      </c>
      <c r="H15" s="249">
        <v>3446.6</v>
      </c>
      <c r="I15" s="249">
        <v>64347.1</v>
      </c>
      <c r="J15" s="249">
        <v>31667.599999999999</v>
      </c>
      <c r="K15" s="249">
        <v>4749.3999999999996</v>
      </c>
      <c r="L15" s="249">
        <v>27930.1</v>
      </c>
      <c r="M15" s="249"/>
      <c r="N15" s="249"/>
      <c r="O15" s="249">
        <v>281.7</v>
      </c>
      <c r="P15" s="249">
        <v>3946.2</v>
      </c>
      <c r="Q15" s="249">
        <v>25.8</v>
      </c>
      <c r="R15" s="249">
        <v>93</v>
      </c>
      <c r="S15" s="250">
        <v>7400.7</v>
      </c>
      <c r="T15" s="250">
        <v>2129.1999999999998</v>
      </c>
      <c r="U15" s="250">
        <v>99.7</v>
      </c>
      <c r="V15" s="250">
        <v>787.3</v>
      </c>
      <c r="W15" s="250">
        <v>4384.5</v>
      </c>
      <c r="X15" s="253">
        <v>0</v>
      </c>
      <c r="Y15" s="252" t="s">
        <v>416</v>
      </c>
      <c r="Z15" s="876"/>
      <c r="AA15" s="876"/>
      <c r="AB15" s="254"/>
    </row>
    <row r="16" spans="1:33" s="255" customFormat="1" ht="10.5" customHeight="1">
      <c r="A16" s="893" t="s">
        <v>424</v>
      </c>
      <c r="B16" s="893"/>
      <c r="C16" s="893"/>
      <c r="D16" s="256" t="s">
        <v>411</v>
      </c>
      <c r="E16" s="256"/>
      <c r="F16" s="257">
        <v>60767.199999999997</v>
      </c>
      <c r="G16" s="258">
        <v>89.6</v>
      </c>
      <c r="H16" s="258">
        <v>20.7</v>
      </c>
      <c r="I16" s="258">
        <v>10101.5</v>
      </c>
      <c r="J16" s="250" t="s">
        <v>412</v>
      </c>
      <c r="K16" s="250" t="s">
        <v>412</v>
      </c>
      <c r="L16" s="250" t="s">
        <v>412</v>
      </c>
      <c r="M16" s="259"/>
      <c r="N16" s="259"/>
      <c r="O16" s="258">
        <v>0.9</v>
      </c>
      <c r="P16" s="258">
        <v>42.1</v>
      </c>
      <c r="Q16" s="260">
        <v>0</v>
      </c>
      <c r="R16" s="258">
        <v>4</v>
      </c>
      <c r="S16" s="258">
        <v>4923.3</v>
      </c>
      <c r="T16" s="260">
        <v>0</v>
      </c>
      <c r="U16" s="260">
        <v>0</v>
      </c>
      <c r="V16" s="260">
        <v>0</v>
      </c>
      <c r="W16" s="258">
        <v>4923.3</v>
      </c>
      <c r="X16" s="261">
        <v>45585.1</v>
      </c>
      <c r="Y16" s="262" t="s">
        <v>413</v>
      </c>
      <c r="Z16" s="894" t="s">
        <v>425</v>
      </c>
      <c r="AA16" s="894"/>
      <c r="AB16" s="254"/>
    </row>
    <row r="17" spans="1:28" s="255" customFormat="1" ht="9.75" customHeight="1">
      <c r="A17" s="893"/>
      <c r="B17" s="893"/>
      <c r="C17" s="893"/>
      <c r="D17" s="256" t="s">
        <v>415</v>
      </c>
      <c r="E17" s="256"/>
      <c r="F17" s="257">
        <v>89052.800000000003</v>
      </c>
      <c r="G17" s="258">
        <v>9303.5</v>
      </c>
      <c r="H17" s="258">
        <v>3413.4</v>
      </c>
      <c r="I17" s="258">
        <v>64518.8</v>
      </c>
      <c r="J17" s="258">
        <v>31788.2</v>
      </c>
      <c r="K17" s="258">
        <v>4738.7</v>
      </c>
      <c r="L17" s="258">
        <v>27991.9</v>
      </c>
      <c r="M17" s="259"/>
      <c r="N17" s="259"/>
      <c r="O17" s="258">
        <v>280.3</v>
      </c>
      <c r="P17" s="258">
        <v>3931.4</v>
      </c>
      <c r="Q17" s="258">
        <v>25.8</v>
      </c>
      <c r="R17" s="258">
        <v>103</v>
      </c>
      <c r="S17" s="258">
        <v>7476.6</v>
      </c>
      <c r="T17" s="258">
        <v>2130</v>
      </c>
      <c r="U17" s="258">
        <v>99.7</v>
      </c>
      <c r="V17" s="258">
        <v>787</v>
      </c>
      <c r="W17" s="258">
        <v>4459.8999999999996</v>
      </c>
      <c r="X17" s="263">
        <v>0</v>
      </c>
      <c r="Y17" s="262" t="s">
        <v>416</v>
      </c>
      <c r="Z17" s="894"/>
      <c r="AA17" s="894"/>
      <c r="AB17" s="254"/>
    </row>
    <row r="18" spans="1:28" s="233" customFormat="1" ht="2.1" customHeight="1">
      <c r="A18" s="264"/>
      <c r="B18" s="264"/>
      <c r="C18" s="264"/>
      <c r="D18" s="237"/>
      <c r="E18" s="237"/>
      <c r="F18" s="265"/>
      <c r="G18" s="250"/>
      <c r="H18" s="250"/>
      <c r="I18" s="250"/>
      <c r="J18" s="250"/>
      <c r="K18" s="250"/>
      <c r="L18" s="250"/>
      <c r="M18" s="250"/>
      <c r="N18" s="250"/>
      <c r="O18" s="250"/>
      <c r="P18" s="250"/>
      <c r="Q18" s="250"/>
      <c r="R18" s="250"/>
      <c r="S18" s="250"/>
      <c r="T18" s="250"/>
      <c r="U18" s="250"/>
      <c r="V18" s="250"/>
      <c r="W18" s="250"/>
      <c r="X18" s="253"/>
      <c r="Y18" s="252"/>
      <c r="Z18" s="266"/>
      <c r="AA18" s="266"/>
      <c r="AB18" s="232"/>
    </row>
    <row r="19" spans="1:28" s="233" customFormat="1" ht="9" customHeight="1">
      <c r="A19" s="886" t="s">
        <v>426</v>
      </c>
      <c r="B19" s="895"/>
      <c r="C19" s="895"/>
      <c r="D19" s="237" t="s">
        <v>411</v>
      </c>
      <c r="E19" s="237"/>
      <c r="F19" s="265">
        <v>6479.0999999999995</v>
      </c>
      <c r="G19" s="250">
        <v>0</v>
      </c>
      <c r="H19" s="250">
        <v>0</v>
      </c>
      <c r="I19" s="250">
        <v>2186.1</v>
      </c>
      <c r="J19" s="250" t="s">
        <v>412</v>
      </c>
      <c r="K19" s="250" t="s">
        <v>412</v>
      </c>
      <c r="L19" s="250" t="s">
        <v>412</v>
      </c>
      <c r="M19" s="267" t="s">
        <v>427</v>
      </c>
      <c r="N19" s="267" t="s">
        <v>427</v>
      </c>
      <c r="O19" s="250">
        <v>0</v>
      </c>
      <c r="P19" s="250">
        <v>2.1</v>
      </c>
      <c r="Q19" s="250">
        <v>0</v>
      </c>
      <c r="R19" s="250">
        <v>0</v>
      </c>
      <c r="S19" s="250">
        <v>602.20000000000005</v>
      </c>
      <c r="T19" s="250">
        <v>0</v>
      </c>
      <c r="U19" s="250">
        <v>0</v>
      </c>
      <c r="V19" s="250">
        <v>0</v>
      </c>
      <c r="W19" s="250">
        <v>602.20000000000005</v>
      </c>
      <c r="X19" s="253">
        <v>3688.7</v>
      </c>
      <c r="Y19" s="252" t="s">
        <v>413</v>
      </c>
      <c r="Z19" s="897" t="s">
        <v>428</v>
      </c>
      <c r="AA19" s="897"/>
      <c r="AB19" s="232"/>
    </row>
    <row r="20" spans="1:28" s="233" customFormat="1" ht="9" customHeight="1">
      <c r="A20" s="896"/>
      <c r="B20" s="896"/>
      <c r="C20" s="896"/>
      <c r="D20" s="237" t="s">
        <v>415</v>
      </c>
      <c r="E20" s="237"/>
      <c r="F20" s="265">
        <v>13567.200000000003</v>
      </c>
      <c r="G20" s="250">
        <v>4.8</v>
      </c>
      <c r="H20" s="250">
        <v>48.9</v>
      </c>
      <c r="I20" s="250">
        <v>13149.7</v>
      </c>
      <c r="J20" s="250">
        <v>4563.2</v>
      </c>
      <c r="K20" s="250">
        <v>275.60000000000002</v>
      </c>
      <c r="L20" s="250">
        <v>8310.9</v>
      </c>
      <c r="M20" s="267"/>
      <c r="N20" s="267"/>
      <c r="O20" s="250">
        <v>0.1</v>
      </c>
      <c r="P20" s="250">
        <v>1.1000000000000001</v>
      </c>
      <c r="Q20" s="250">
        <v>0</v>
      </c>
      <c r="R20" s="250">
        <v>0</v>
      </c>
      <c r="S20" s="250">
        <v>362.6</v>
      </c>
      <c r="T20" s="250">
        <v>0</v>
      </c>
      <c r="U20" s="250">
        <v>0</v>
      </c>
      <c r="V20" s="250">
        <v>247.6</v>
      </c>
      <c r="W20" s="250">
        <v>115</v>
      </c>
      <c r="X20" s="253">
        <v>0</v>
      </c>
      <c r="Y20" s="252" t="s">
        <v>416</v>
      </c>
      <c r="Z20" s="897"/>
      <c r="AA20" s="897"/>
      <c r="AB20" s="232"/>
    </row>
    <row r="21" spans="1:28" s="233" customFormat="1" ht="9" customHeight="1">
      <c r="A21" s="886" t="s">
        <v>429</v>
      </c>
      <c r="B21" s="895"/>
      <c r="C21" s="895"/>
      <c r="D21" s="237" t="s">
        <v>411</v>
      </c>
      <c r="E21" s="237"/>
      <c r="F21" s="265">
        <v>7410.7999999999993</v>
      </c>
      <c r="G21" s="250">
        <v>24.7</v>
      </c>
      <c r="H21" s="250">
        <v>6.6</v>
      </c>
      <c r="I21" s="250">
        <v>691.4</v>
      </c>
      <c r="J21" s="250" t="s">
        <v>412</v>
      </c>
      <c r="K21" s="250" t="s">
        <v>412</v>
      </c>
      <c r="L21" s="250" t="s">
        <v>412</v>
      </c>
      <c r="M21" s="267"/>
      <c r="N21" s="267"/>
      <c r="O21" s="250">
        <v>0</v>
      </c>
      <c r="P21" s="250">
        <v>0.7</v>
      </c>
      <c r="Q21" s="250">
        <v>0</v>
      </c>
      <c r="R21" s="250">
        <v>0.1</v>
      </c>
      <c r="S21" s="250">
        <v>566.1</v>
      </c>
      <c r="T21" s="250">
        <v>0</v>
      </c>
      <c r="U21" s="250">
        <v>0</v>
      </c>
      <c r="V21" s="250">
        <v>0</v>
      </c>
      <c r="W21" s="250">
        <v>566.1</v>
      </c>
      <c r="X21" s="253">
        <v>6121.2</v>
      </c>
      <c r="Y21" s="252" t="s">
        <v>413</v>
      </c>
      <c r="Z21" s="897" t="s">
        <v>430</v>
      </c>
      <c r="AA21" s="897"/>
      <c r="AB21" s="232"/>
    </row>
    <row r="22" spans="1:28" s="233" customFormat="1" ht="9" customHeight="1">
      <c r="A22" s="896"/>
      <c r="B22" s="896"/>
      <c r="C22" s="896"/>
      <c r="D22" s="237" t="s">
        <v>415</v>
      </c>
      <c r="E22" s="237"/>
      <c r="F22" s="265">
        <v>11266.099999999999</v>
      </c>
      <c r="G22" s="250">
        <v>1383.5</v>
      </c>
      <c r="H22" s="250">
        <v>1013.4</v>
      </c>
      <c r="I22" s="250">
        <v>7850.9</v>
      </c>
      <c r="J22" s="250">
        <v>4852.5</v>
      </c>
      <c r="K22" s="250">
        <v>757.9</v>
      </c>
      <c r="L22" s="250">
        <v>2240.5</v>
      </c>
      <c r="M22" s="267"/>
      <c r="N22" s="267"/>
      <c r="O22" s="250">
        <v>6.6</v>
      </c>
      <c r="P22" s="250">
        <v>113.8</v>
      </c>
      <c r="Q22" s="250">
        <v>0</v>
      </c>
      <c r="R22" s="250">
        <v>0</v>
      </c>
      <c r="S22" s="250">
        <v>897.9</v>
      </c>
      <c r="T22" s="250">
        <v>0</v>
      </c>
      <c r="U22" s="250">
        <v>0</v>
      </c>
      <c r="V22" s="250">
        <v>48.1</v>
      </c>
      <c r="W22" s="250">
        <v>849.8</v>
      </c>
      <c r="X22" s="253">
        <v>0</v>
      </c>
      <c r="Y22" s="252" t="s">
        <v>416</v>
      </c>
      <c r="Z22" s="897"/>
      <c r="AA22" s="897"/>
      <c r="AB22" s="232"/>
    </row>
    <row r="23" spans="1:28" s="233" customFormat="1" ht="9" customHeight="1">
      <c r="A23" s="886" t="s">
        <v>431</v>
      </c>
      <c r="B23" s="895"/>
      <c r="C23" s="895"/>
      <c r="D23" s="237" t="s">
        <v>411</v>
      </c>
      <c r="E23" s="237"/>
      <c r="F23" s="265">
        <v>4032.1000000000004</v>
      </c>
      <c r="G23" s="250">
        <v>2.4</v>
      </c>
      <c r="H23" s="250">
        <v>3</v>
      </c>
      <c r="I23" s="250">
        <v>440.3</v>
      </c>
      <c r="J23" s="250" t="s">
        <v>412</v>
      </c>
      <c r="K23" s="250" t="s">
        <v>412</v>
      </c>
      <c r="L23" s="250" t="s">
        <v>412</v>
      </c>
      <c r="M23" s="267"/>
      <c r="N23" s="267"/>
      <c r="O23" s="250">
        <v>0</v>
      </c>
      <c r="P23" s="250">
        <v>0.1</v>
      </c>
      <c r="Q23" s="250">
        <v>0</v>
      </c>
      <c r="R23" s="250">
        <v>0</v>
      </c>
      <c r="S23" s="250">
        <v>154.9</v>
      </c>
      <c r="T23" s="250">
        <v>0</v>
      </c>
      <c r="U23" s="250">
        <v>0</v>
      </c>
      <c r="V23" s="250">
        <v>0</v>
      </c>
      <c r="W23" s="250">
        <v>154.9</v>
      </c>
      <c r="X23" s="253">
        <v>3431.4</v>
      </c>
      <c r="Y23" s="252" t="s">
        <v>413</v>
      </c>
      <c r="Z23" s="897" t="s">
        <v>432</v>
      </c>
      <c r="AA23" s="897"/>
      <c r="AB23" s="232"/>
    </row>
    <row r="24" spans="1:28" s="233" customFormat="1" ht="9" customHeight="1">
      <c r="A24" s="896"/>
      <c r="B24" s="896"/>
      <c r="C24" s="896"/>
      <c r="D24" s="237" t="s">
        <v>415</v>
      </c>
      <c r="E24" s="237"/>
      <c r="F24" s="265">
        <v>7065.8</v>
      </c>
      <c r="G24" s="250">
        <v>1211.2</v>
      </c>
      <c r="H24" s="250">
        <v>237.1</v>
      </c>
      <c r="I24" s="250">
        <v>5264.6</v>
      </c>
      <c r="J24" s="250">
        <v>3704.8</v>
      </c>
      <c r="K24" s="250">
        <v>546.70000000000005</v>
      </c>
      <c r="L24" s="250">
        <v>1013.1</v>
      </c>
      <c r="M24" s="267"/>
      <c r="N24" s="267"/>
      <c r="O24" s="250">
        <v>2.2000000000000002</v>
      </c>
      <c r="P24" s="250">
        <v>9.8000000000000007</v>
      </c>
      <c r="Q24" s="250">
        <v>0</v>
      </c>
      <c r="R24" s="250">
        <v>0</v>
      </c>
      <c r="S24" s="250">
        <v>340.90000000000003</v>
      </c>
      <c r="T24" s="250">
        <v>0</v>
      </c>
      <c r="U24" s="250">
        <v>0</v>
      </c>
      <c r="V24" s="250">
        <v>79.3</v>
      </c>
      <c r="W24" s="250">
        <v>261.60000000000002</v>
      </c>
      <c r="X24" s="253">
        <v>0</v>
      </c>
      <c r="Y24" s="252" t="s">
        <v>416</v>
      </c>
      <c r="Z24" s="897"/>
      <c r="AA24" s="897"/>
      <c r="AB24" s="232"/>
    </row>
    <row r="25" spans="1:28" s="233" customFormat="1" ht="9" customHeight="1">
      <c r="A25" s="886" t="s">
        <v>433</v>
      </c>
      <c r="B25" s="895"/>
      <c r="C25" s="895"/>
      <c r="D25" s="237" t="s">
        <v>411</v>
      </c>
      <c r="E25" s="237"/>
      <c r="F25" s="265">
        <v>8983.1999999999989</v>
      </c>
      <c r="G25" s="250">
        <v>2.9</v>
      </c>
      <c r="H25" s="250">
        <v>1.2</v>
      </c>
      <c r="I25" s="250">
        <v>1169.3</v>
      </c>
      <c r="J25" s="250" t="s">
        <v>412</v>
      </c>
      <c r="K25" s="250" t="s">
        <v>412</v>
      </c>
      <c r="L25" s="250" t="s">
        <v>412</v>
      </c>
      <c r="M25" s="267" t="s">
        <v>434</v>
      </c>
      <c r="N25" s="267" t="s">
        <v>434</v>
      </c>
      <c r="O25" s="250">
        <v>0</v>
      </c>
      <c r="P25" s="250">
        <v>2</v>
      </c>
      <c r="Q25" s="250">
        <v>0</v>
      </c>
      <c r="R25" s="250">
        <v>0.6</v>
      </c>
      <c r="S25" s="250">
        <v>1216.8</v>
      </c>
      <c r="T25" s="250">
        <v>0</v>
      </c>
      <c r="U25" s="250">
        <v>0</v>
      </c>
      <c r="V25" s="250">
        <v>0</v>
      </c>
      <c r="W25" s="250">
        <v>1216.8</v>
      </c>
      <c r="X25" s="253">
        <v>6590.4</v>
      </c>
      <c r="Y25" s="252" t="s">
        <v>413</v>
      </c>
      <c r="Z25" s="897" t="s">
        <v>435</v>
      </c>
      <c r="AA25" s="897"/>
      <c r="AB25" s="232"/>
    </row>
    <row r="26" spans="1:28" s="233" customFormat="1" ht="9" customHeight="1">
      <c r="A26" s="896"/>
      <c r="B26" s="896"/>
      <c r="C26" s="896"/>
      <c r="D26" s="237" t="s">
        <v>415</v>
      </c>
      <c r="E26" s="237"/>
      <c r="F26" s="265">
        <v>18262.099999999999</v>
      </c>
      <c r="G26" s="250">
        <v>732.2</v>
      </c>
      <c r="H26" s="250">
        <v>143.80000000000001</v>
      </c>
      <c r="I26" s="250">
        <v>16563.399999999998</v>
      </c>
      <c r="J26" s="250">
        <v>5450.9</v>
      </c>
      <c r="K26" s="250">
        <v>763.7</v>
      </c>
      <c r="L26" s="250">
        <v>10348.799999999999</v>
      </c>
      <c r="M26" s="267"/>
      <c r="N26" s="267"/>
      <c r="O26" s="250">
        <v>11.8</v>
      </c>
      <c r="P26" s="250">
        <v>39.9</v>
      </c>
      <c r="Q26" s="250">
        <v>0</v>
      </c>
      <c r="R26" s="250">
        <v>0</v>
      </c>
      <c r="S26" s="250">
        <v>771</v>
      </c>
      <c r="T26" s="250">
        <v>0</v>
      </c>
      <c r="U26" s="250">
        <v>0</v>
      </c>
      <c r="V26" s="250">
        <v>206.8</v>
      </c>
      <c r="W26" s="250">
        <v>564.20000000000005</v>
      </c>
      <c r="X26" s="253">
        <v>0</v>
      </c>
      <c r="Y26" s="252" t="s">
        <v>416</v>
      </c>
      <c r="Z26" s="897"/>
      <c r="AA26" s="897"/>
      <c r="AB26" s="232"/>
    </row>
    <row r="27" spans="1:28" s="233" customFormat="1" ht="9" customHeight="1">
      <c r="A27" s="886" t="s">
        <v>436</v>
      </c>
      <c r="B27" s="895"/>
      <c r="C27" s="895"/>
      <c r="D27" s="237" t="s">
        <v>411</v>
      </c>
      <c r="E27" s="237"/>
      <c r="F27" s="265">
        <v>20578.5</v>
      </c>
      <c r="G27" s="250">
        <v>5.5</v>
      </c>
      <c r="H27" s="250">
        <v>1.2</v>
      </c>
      <c r="I27" s="250">
        <v>3376.2</v>
      </c>
      <c r="J27" s="250" t="s">
        <v>412</v>
      </c>
      <c r="K27" s="250" t="s">
        <v>412</v>
      </c>
      <c r="L27" s="250" t="s">
        <v>412</v>
      </c>
      <c r="M27" s="267" t="s">
        <v>434</v>
      </c>
      <c r="N27" s="267" t="s">
        <v>434</v>
      </c>
      <c r="O27" s="250">
        <v>0</v>
      </c>
      <c r="P27" s="250">
        <v>15.9</v>
      </c>
      <c r="Q27" s="250">
        <v>0</v>
      </c>
      <c r="R27" s="250">
        <v>0.3</v>
      </c>
      <c r="S27" s="250">
        <v>1223.8</v>
      </c>
      <c r="T27" s="250">
        <v>0</v>
      </c>
      <c r="U27" s="250">
        <v>0</v>
      </c>
      <c r="V27" s="250">
        <v>0</v>
      </c>
      <c r="W27" s="250">
        <v>1223.8</v>
      </c>
      <c r="X27" s="253">
        <v>15955.6</v>
      </c>
      <c r="Y27" s="252" t="s">
        <v>413</v>
      </c>
      <c r="Z27" s="897" t="s">
        <v>437</v>
      </c>
      <c r="AA27" s="897"/>
      <c r="AB27" s="232"/>
    </row>
    <row r="28" spans="1:28" s="233" customFormat="1" ht="9" customHeight="1">
      <c r="A28" s="896"/>
      <c r="B28" s="896"/>
      <c r="C28" s="896"/>
      <c r="D28" s="237" t="s">
        <v>415</v>
      </c>
      <c r="E28" s="237"/>
      <c r="F28" s="265">
        <v>21810.699999999997</v>
      </c>
      <c r="G28" s="250">
        <v>3238</v>
      </c>
      <c r="H28" s="250">
        <v>1422.9</v>
      </c>
      <c r="I28" s="250">
        <v>9681.2000000000007</v>
      </c>
      <c r="J28" s="250">
        <v>6339.3</v>
      </c>
      <c r="K28" s="250">
        <v>1511.3</v>
      </c>
      <c r="L28" s="250">
        <v>1830.6</v>
      </c>
      <c r="M28" s="267"/>
      <c r="N28" s="267"/>
      <c r="O28" s="250">
        <v>198.2</v>
      </c>
      <c r="P28" s="250">
        <v>3537.7</v>
      </c>
      <c r="Q28" s="250">
        <v>25.8</v>
      </c>
      <c r="R28" s="250">
        <v>103</v>
      </c>
      <c r="S28" s="250">
        <v>3603.8999999999996</v>
      </c>
      <c r="T28" s="250">
        <v>2014</v>
      </c>
      <c r="U28" s="250">
        <v>99.7</v>
      </c>
      <c r="V28" s="250">
        <v>68.400000000000006</v>
      </c>
      <c r="W28" s="250">
        <v>1421.8</v>
      </c>
      <c r="X28" s="253">
        <v>0</v>
      </c>
      <c r="Y28" s="252" t="s">
        <v>416</v>
      </c>
      <c r="Z28" s="897"/>
      <c r="AA28" s="897"/>
      <c r="AB28" s="232"/>
    </row>
    <row r="29" spans="1:28" s="233" customFormat="1" ht="9" customHeight="1">
      <c r="A29" s="886" t="s">
        <v>438</v>
      </c>
      <c r="B29" s="895"/>
      <c r="C29" s="895"/>
      <c r="D29" s="237" t="s">
        <v>411</v>
      </c>
      <c r="E29" s="237"/>
      <c r="F29" s="265">
        <v>8642.9</v>
      </c>
      <c r="G29" s="250">
        <v>18.399999999999999</v>
      </c>
      <c r="H29" s="250">
        <v>0.3</v>
      </c>
      <c r="I29" s="250">
        <v>1940.6</v>
      </c>
      <c r="J29" s="250" t="s">
        <v>412</v>
      </c>
      <c r="K29" s="250" t="s">
        <v>412</v>
      </c>
      <c r="L29" s="250" t="s">
        <v>412</v>
      </c>
      <c r="M29" s="267" t="s">
        <v>434</v>
      </c>
      <c r="N29" s="267" t="s">
        <v>434</v>
      </c>
      <c r="O29" s="250">
        <v>0</v>
      </c>
      <c r="P29" s="250">
        <v>2.7</v>
      </c>
      <c r="Q29" s="250">
        <v>0</v>
      </c>
      <c r="R29" s="250">
        <v>0.1</v>
      </c>
      <c r="S29" s="250">
        <v>507.1</v>
      </c>
      <c r="T29" s="250">
        <v>0</v>
      </c>
      <c r="U29" s="250">
        <v>0</v>
      </c>
      <c r="V29" s="250">
        <v>0</v>
      </c>
      <c r="W29" s="250">
        <v>507.1</v>
      </c>
      <c r="X29" s="253">
        <v>6173.7</v>
      </c>
      <c r="Y29" s="252" t="s">
        <v>413</v>
      </c>
      <c r="Z29" s="897" t="s">
        <v>439</v>
      </c>
      <c r="AA29" s="897"/>
      <c r="AB29" s="232"/>
    </row>
    <row r="30" spans="1:28" s="233" customFormat="1" ht="9" customHeight="1">
      <c r="A30" s="896"/>
      <c r="B30" s="896"/>
      <c r="C30" s="896"/>
      <c r="D30" s="237" t="s">
        <v>415</v>
      </c>
      <c r="E30" s="237"/>
      <c r="F30" s="265">
        <v>8733.2000000000007</v>
      </c>
      <c r="G30" s="250">
        <v>820.8</v>
      </c>
      <c r="H30" s="250">
        <v>60.1</v>
      </c>
      <c r="I30" s="250">
        <v>7266.6</v>
      </c>
      <c r="J30" s="250">
        <v>4995.6000000000004</v>
      </c>
      <c r="K30" s="250">
        <v>427.9</v>
      </c>
      <c r="L30" s="250">
        <v>1843.1</v>
      </c>
      <c r="M30" s="267"/>
      <c r="N30" s="267"/>
      <c r="O30" s="250">
        <v>0.5</v>
      </c>
      <c r="P30" s="250">
        <v>3.7</v>
      </c>
      <c r="Q30" s="250">
        <v>0</v>
      </c>
      <c r="R30" s="250">
        <v>0</v>
      </c>
      <c r="S30" s="250">
        <v>581.5</v>
      </c>
      <c r="T30" s="250">
        <v>0</v>
      </c>
      <c r="U30" s="250">
        <v>0</v>
      </c>
      <c r="V30" s="250">
        <v>136.80000000000001</v>
      </c>
      <c r="W30" s="250">
        <v>444.7</v>
      </c>
      <c r="X30" s="253">
        <v>0</v>
      </c>
      <c r="Y30" s="252" t="s">
        <v>416</v>
      </c>
      <c r="Z30" s="897"/>
      <c r="AA30" s="897"/>
      <c r="AB30" s="232"/>
    </row>
    <row r="31" spans="1:28" s="233" customFormat="1" ht="9" customHeight="1">
      <c r="A31" s="886" t="s">
        <v>440</v>
      </c>
      <c r="B31" s="895"/>
      <c r="C31" s="895"/>
      <c r="D31" s="237" t="s">
        <v>411</v>
      </c>
      <c r="E31" s="237"/>
      <c r="F31" s="265">
        <v>4640.6000000000004</v>
      </c>
      <c r="G31" s="250">
        <v>35.700000000000003</v>
      </c>
      <c r="H31" s="250">
        <v>8.4</v>
      </c>
      <c r="I31" s="250">
        <v>297.60000000000002</v>
      </c>
      <c r="J31" s="250" t="s">
        <v>412</v>
      </c>
      <c r="K31" s="250" t="s">
        <v>412</v>
      </c>
      <c r="L31" s="250" t="s">
        <v>412</v>
      </c>
      <c r="M31" s="267"/>
      <c r="N31" s="267"/>
      <c r="O31" s="250">
        <v>0.9</v>
      </c>
      <c r="P31" s="250">
        <v>18.600000000000001</v>
      </c>
      <c r="Q31" s="250">
        <v>0</v>
      </c>
      <c r="R31" s="250">
        <v>2.9</v>
      </c>
      <c r="S31" s="250">
        <v>652.4</v>
      </c>
      <c r="T31" s="250">
        <v>0</v>
      </c>
      <c r="U31" s="250">
        <v>0</v>
      </c>
      <c r="V31" s="250">
        <v>0</v>
      </c>
      <c r="W31" s="250">
        <v>652.4</v>
      </c>
      <c r="X31" s="253">
        <v>3624.1</v>
      </c>
      <c r="Y31" s="252" t="s">
        <v>413</v>
      </c>
      <c r="Z31" s="897" t="s">
        <v>441</v>
      </c>
      <c r="AA31" s="897"/>
      <c r="AB31" s="232"/>
    </row>
    <row r="32" spans="1:28" s="233" customFormat="1" ht="9" customHeight="1">
      <c r="A32" s="896"/>
      <c r="B32" s="896"/>
      <c r="C32" s="896"/>
      <c r="D32" s="237" t="s">
        <v>415</v>
      </c>
      <c r="E32" s="237"/>
      <c r="F32" s="265">
        <v>8347.6999999999989</v>
      </c>
      <c r="G32" s="250">
        <v>1913</v>
      </c>
      <c r="H32" s="250">
        <v>487.2</v>
      </c>
      <c r="I32" s="250">
        <v>4742.3999999999996</v>
      </c>
      <c r="J32" s="250">
        <v>1881.9</v>
      </c>
      <c r="K32" s="250">
        <v>455.6</v>
      </c>
      <c r="L32" s="250">
        <v>2404.9</v>
      </c>
      <c r="M32" s="268"/>
      <c r="N32" s="268"/>
      <c r="O32" s="250">
        <v>60.9</v>
      </c>
      <c r="P32" s="250">
        <v>225.4</v>
      </c>
      <c r="Q32" s="250">
        <v>0</v>
      </c>
      <c r="R32" s="250">
        <v>0</v>
      </c>
      <c r="S32" s="250">
        <v>918.8</v>
      </c>
      <c r="T32" s="250">
        <v>116</v>
      </c>
      <c r="U32" s="250">
        <v>0</v>
      </c>
      <c r="V32" s="250">
        <v>0</v>
      </c>
      <c r="W32" s="250">
        <v>802.8</v>
      </c>
      <c r="X32" s="253">
        <v>0</v>
      </c>
      <c r="Y32" s="252" t="s">
        <v>416</v>
      </c>
      <c r="Z32" s="897"/>
      <c r="AA32" s="897"/>
      <c r="AB32" s="232"/>
    </row>
    <row r="33" spans="1:35" s="279" customFormat="1" ht="3" customHeight="1" thickBot="1">
      <c r="A33" s="269"/>
      <c r="B33" s="269"/>
      <c r="C33" s="269"/>
      <c r="D33" s="270"/>
      <c r="E33" s="270"/>
      <c r="F33" s="271"/>
      <c r="G33" s="272"/>
      <c r="H33" s="272"/>
      <c r="I33" s="272"/>
      <c r="J33" s="272"/>
      <c r="K33" s="272"/>
      <c r="L33" s="273"/>
      <c r="M33" s="274"/>
      <c r="N33" s="274"/>
      <c r="O33" s="273"/>
      <c r="P33" s="273"/>
      <c r="Q33" s="273"/>
      <c r="R33" s="273"/>
      <c r="S33" s="273"/>
      <c r="T33" s="273"/>
      <c r="U33" s="272" t="s">
        <v>1</v>
      </c>
      <c r="V33" s="273" t="s">
        <v>1</v>
      </c>
      <c r="W33" s="273"/>
      <c r="X33" s="275"/>
      <c r="Y33" s="276"/>
      <c r="Z33" s="277"/>
      <c r="AA33" s="277"/>
      <c r="AB33" s="278"/>
    </row>
    <row r="34" spans="1:35" s="282" customFormat="1" ht="12.75" customHeight="1">
      <c r="A34" s="280" t="s">
        <v>442</v>
      </c>
      <c r="B34" s="281"/>
      <c r="F34" s="283"/>
      <c r="G34" s="283"/>
      <c r="H34" s="283"/>
      <c r="I34" s="283"/>
      <c r="J34" s="283"/>
      <c r="K34" s="283"/>
      <c r="L34" s="283"/>
      <c r="M34" s="283"/>
      <c r="N34" s="283"/>
      <c r="O34" s="283"/>
      <c r="P34" s="283"/>
      <c r="Q34" s="283"/>
      <c r="R34" s="283"/>
      <c r="S34" s="283"/>
      <c r="T34" s="283"/>
      <c r="U34" s="283"/>
      <c r="V34" s="283"/>
      <c r="W34" s="283"/>
      <c r="X34" s="283"/>
      <c r="AF34" s="284"/>
      <c r="AG34" s="284"/>
    </row>
    <row r="35" spans="1:35">
      <c r="A35" s="221"/>
      <c r="B35" s="221"/>
      <c r="C35" s="221"/>
      <c r="D35" s="221"/>
      <c r="E35" s="221"/>
      <c r="F35" s="285"/>
      <c r="G35" s="285"/>
      <c r="H35" s="285"/>
      <c r="I35" s="285"/>
      <c r="J35" s="285"/>
      <c r="K35" s="285"/>
      <c r="L35" s="285"/>
      <c r="M35" s="285"/>
      <c r="N35" s="285"/>
      <c r="O35" s="285"/>
      <c r="P35" s="285"/>
      <c r="Q35" s="285"/>
      <c r="R35" s="285"/>
      <c r="S35" s="285"/>
      <c r="T35" s="285"/>
      <c r="U35" s="285"/>
      <c r="V35" s="285"/>
      <c r="W35" s="285"/>
      <c r="X35" s="285"/>
      <c r="Y35" s="221"/>
      <c r="Z35" s="221"/>
      <c r="AA35" s="221"/>
      <c r="AB35" s="221"/>
      <c r="AC35" s="221"/>
      <c r="AD35" s="221"/>
      <c r="AE35" s="221"/>
      <c r="AF35" s="223"/>
      <c r="AG35" s="223"/>
      <c r="AH35" s="221"/>
      <c r="AI35" s="221"/>
    </row>
    <row r="36" spans="1:35">
      <c r="A36" s="221"/>
      <c r="B36" s="221"/>
      <c r="C36" s="221"/>
      <c r="D36" s="221"/>
      <c r="E36" s="221"/>
      <c r="F36" s="285"/>
      <c r="G36" s="285"/>
      <c r="H36" s="285"/>
      <c r="I36" s="285"/>
      <c r="J36" s="285"/>
      <c r="K36" s="285"/>
      <c r="L36" s="285"/>
      <c r="M36" s="285"/>
      <c r="N36" s="285"/>
      <c r="O36" s="285"/>
      <c r="P36" s="285"/>
      <c r="Q36" s="285"/>
      <c r="R36" s="285"/>
      <c r="S36" s="285"/>
      <c r="T36" s="285"/>
      <c r="U36" s="285"/>
      <c r="V36" s="285"/>
      <c r="W36" s="285"/>
      <c r="X36" s="285"/>
      <c r="Y36" s="221"/>
      <c r="Z36" s="221"/>
      <c r="AA36" s="221"/>
      <c r="AB36" s="221"/>
      <c r="AC36" s="221"/>
      <c r="AD36" s="221"/>
      <c r="AE36" s="221"/>
      <c r="AF36" s="221"/>
      <c r="AG36" s="221"/>
      <c r="AH36" s="223"/>
      <c r="AI36" s="223"/>
    </row>
    <row r="37" spans="1:35">
      <c r="A37" s="221"/>
      <c r="B37" s="221"/>
      <c r="C37" s="221"/>
      <c r="D37" s="221"/>
      <c r="E37" s="221"/>
      <c r="F37" s="285"/>
      <c r="G37" s="221"/>
      <c r="H37" s="221"/>
      <c r="I37" s="285"/>
      <c r="J37" s="221"/>
      <c r="K37" s="221"/>
      <c r="L37" s="221"/>
      <c r="M37" s="221"/>
      <c r="N37" s="221"/>
      <c r="O37" s="223"/>
      <c r="P37" s="221"/>
      <c r="Q37" s="221"/>
      <c r="R37" s="221"/>
      <c r="S37" s="285"/>
      <c r="T37" s="221"/>
      <c r="U37" s="221"/>
      <c r="V37" s="221"/>
      <c r="W37" s="221"/>
      <c r="X37" s="221"/>
      <c r="Y37" s="221"/>
      <c r="Z37" s="221"/>
      <c r="AA37" s="221"/>
      <c r="AB37" s="221"/>
      <c r="AC37" s="221"/>
      <c r="AD37" s="221"/>
      <c r="AE37" s="221"/>
      <c r="AF37" s="221"/>
      <c r="AG37" s="221"/>
      <c r="AH37" s="223"/>
      <c r="AI37" s="223"/>
    </row>
    <row r="38" spans="1:35">
      <c r="A38" s="221"/>
      <c r="B38" s="221"/>
      <c r="C38" s="221"/>
      <c r="D38" s="221"/>
      <c r="E38" s="221"/>
      <c r="F38" s="285"/>
      <c r="G38" s="221"/>
      <c r="H38" s="221"/>
      <c r="I38" s="285"/>
      <c r="J38" s="221"/>
      <c r="K38" s="221"/>
      <c r="L38" s="221"/>
      <c r="M38" s="221"/>
      <c r="N38" s="221"/>
      <c r="O38" s="223"/>
      <c r="P38" s="221"/>
      <c r="Q38" s="221"/>
      <c r="R38" s="221"/>
      <c r="S38" s="285"/>
      <c r="T38" s="287"/>
      <c r="U38" s="288"/>
      <c r="V38" s="221"/>
      <c r="W38" s="221"/>
      <c r="X38" s="221"/>
      <c r="Y38" s="221"/>
      <c r="Z38" s="221"/>
      <c r="AA38" s="221"/>
      <c r="AB38" s="221"/>
      <c r="AC38" s="221"/>
      <c r="AD38" s="221"/>
      <c r="AE38" s="221"/>
      <c r="AF38" s="221"/>
      <c r="AG38" s="221"/>
      <c r="AH38" s="223"/>
      <c r="AI38" s="223"/>
    </row>
    <row r="39" spans="1:35">
      <c r="A39" s="221"/>
      <c r="B39" s="221"/>
      <c r="C39" s="221"/>
      <c r="D39" s="221"/>
      <c r="E39" s="221"/>
      <c r="F39" s="285"/>
      <c r="G39" s="221"/>
      <c r="H39" s="221"/>
      <c r="I39" s="285"/>
      <c r="J39" s="221"/>
      <c r="K39" s="221"/>
      <c r="L39" s="221"/>
      <c r="M39" s="221"/>
      <c r="N39" s="221"/>
      <c r="O39" s="223"/>
      <c r="P39" s="221"/>
      <c r="Q39" s="221"/>
      <c r="R39" s="221"/>
      <c r="S39" s="285"/>
      <c r="T39" s="221"/>
      <c r="U39" s="221"/>
      <c r="V39" s="221"/>
      <c r="W39" s="221"/>
      <c r="X39" s="221"/>
      <c r="Y39" s="221"/>
      <c r="Z39" s="221"/>
      <c r="AA39" s="221"/>
      <c r="AB39" s="221"/>
      <c r="AC39" s="221"/>
      <c r="AD39" s="221"/>
      <c r="AE39" s="221"/>
      <c r="AF39" s="221"/>
      <c r="AG39" s="221"/>
      <c r="AH39" s="223"/>
      <c r="AI39" s="223"/>
    </row>
    <row r="40" spans="1:35">
      <c r="A40" s="221"/>
      <c r="B40" s="221"/>
      <c r="C40" s="221"/>
      <c r="D40" s="221"/>
      <c r="E40" s="221"/>
      <c r="F40" s="285"/>
      <c r="G40" s="221"/>
      <c r="H40" s="221"/>
      <c r="I40" s="285"/>
      <c r="J40" s="221"/>
      <c r="K40" s="221"/>
      <c r="L40" s="221"/>
      <c r="M40" s="221"/>
      <c r="N40" s="221"/>
      <c r="O40" s="223"/>
      <c r="P40" s="221"/>
      <c r="Q40" s="221"/>
      <c r="R40" s="221"/>
      <c r="S40" s="285"/>
      <c r="T40" s="221"/>
      <c r="U40" s="221"/>
      <c r="V40" s="221"/>
      <c r="W40" s="221"/>
      <c r="X40" s="221"/>
      <c r="Y40" s="221"/>
      <c r="Z40" s="221"/>
      <c r="AA40" s="221"/>
      <c r="AB40" s="221"/>
      <c r="AC40" s="221"/>
      <c r="AD40" s="221"/>
      <c r="AE40" s="221"/>
      <c r="AF40" s="221"/>
      <c r="AG40" s="221"/>
      <c r="AH40" s="223"/>
      <c r="AI40" s="223"/>
    </row>
    <row r="41" spans="1:35">
      <c r="A41" s="221"/>
      <c r="B41" s="221"/>
      <c r="C41" s="221"/>
      <c r="D41" s="221"/>
      <c r="E41" s="221"/>
      <c r="F41" s="285"/>
      <c r="G41" s="221"/>
      <c r="H41" s="221"/>
      <c r="I41" s="285"/>
      <c r="J41" s="221"/>
      <c r="K41" s="221"/>
      <c r="L41" s="221"/>
      <c r="M41" s="221"/>
      <c r="N41" s="221"/>
      <c r="O41" s="223"/>
      <c r="P41" s="221"/>
      <c r="Q41" s="221"/>
      <c r="R41" s="221"/>
      <c r="S41" s="285"/>
      <c r="T41" s="221"/>
      <c r="U41" s="221"/>
      <c r="V41" s="221"/>
      <c r="W41" s="221"/>
      <c r="X41" s="221"/>
      <c r="Y41" s="221"/>
      <c r="Z41" s="221"/>
      <c r="AA41" s="221"/>
      <c r="AB41" s="221"/>
      <c r="AC41" s="221"/>
      <c r="AD41" s="221"/>
      <c r="AE41" s="221"/>
      <c r="AF41" s="221"/>
      <c r="AG41" s="221"/>
      <c r="AH41" s="223"/>
      <c r="AI41" s="223"/>
    </row>
  </sheetData>
  <mergeCells count="37">
    <mergeCell ref="A23:C24"/>
    <mergeCell ref="Z23:AA24"/>
    <mergeCell ref="A31:C32"/>
    <mergeCell ref="Z31:AA32"/>
    <mergeCell ref="A25:C26"/>
    <mergeCell ref="Z25:AA26"/>
    <mergeCell ref="A27:C28"/>
    <mergeCell ref="Z27:AA28"/>
    <mergeCell ref="A29:C30"/>
    <mergeCell ref="Z29:AA30"/>
    <mergeCell ref="A16:C17"/>
    <mergeCell ref="Z16:AA17"/>
    <mergeCell ref="A19:C20"/>
    <mergeCell ref="Z19:AA20"/>
    <mergeCell ref="A21:C22"/>
    <mergeCell ref="Z21:AA22"/>
    <mergeCell ref="R4:R6"/>
    <mergeCell ref="A12:C13"/>
    <mergeCell ref="Z12:AA13"/>
    <mergeCell ref="A14:C15"/>
    <mergeCell ref="Z14:AA15"/>
    <mergeCell ref="S4:W4"/>
    <mergeCell ref="Y4:AA6"/>
    <mergeCell ref="A8:C9"/>
    <mergeCell ref="Z8:AA9"/>
    <mergeCell ref="A10:C11"/>
    <mergeCell ref="Z10:AA11"/>
    <mergeCell ref="I5:I6"/>
    <mergeCell ref="S5:S6"/>
    <mergeCell ref="A4:D6"/>
    <mergeCell ref="F4:F6"/>
    <mergeCell ref="G4:G6"/>
    <mergeCell ref="H4:H6"/>
    <mergeCell ref="I4:L4"/>
    <mergeCell ref="O4:O6"/>
    <mergeCell ref="P4:P6"/>
    <mergeCell ref="Q4:Q6"/>
  </mergeCells>
  <phoneticPr fontId="4"/>
  <conditionalFormatting sqref="F20:X20 F19:I19 M19:X19 F22:X22 F21:I21 M21:X21 F24:X24 F23:I23 M23:X23 F26:X26 F25:I25 F28:X28 F27:I27 M27:X27 F30:X30 F29:I29 M29:X29 F32:X32 F31:I31 M31:X31 M25:X25">
    <cfRule type="containsBlanks" dxfId="115" priority="33" stopIfTrue="1">
      <formula>LEN(TRIM(F19))=0</formula>
    </cfRule>
  </conditionalFormatting>
  <conditionalFormatting sqref="F17:X17 F16:I16 M16:X16">
    <cfRule type="containsBlanks" dxfId="114" priority="32" stopIfTrue="1">
      <formula>LEN(TRIM(F16))=0</formula>
    </cfRule>
  </conditionalFormatting>
  <conditionalFormatting sqref="S14:X15">
    <cfRule type="containsBlanks" dxfId="113" priority="31" stopIfTrue="1">
      <formula>LEN(TRIM(S14))=0</formula>
    </cfRule>
  </conditionalFormatting>
  <conditionalFormatting sqref="J12">
    <cfRule type="containsBlanks" dxfId="112" priority="30" stopIfTrue="1">
      <formula>LEN(TRIM(J12))=0</formula>
    </cfRule>
  </conditionalFormatting>
  <conditionalFormatting sqref="K12">
    <cfRule type="containsBlanks" dxfId="111" priority="29" stopIfTrue="1">
      <formula>LEN(TRIM(K12))=0</formula>
    </cfRule>
  </conditionalFormatting>
  <conditionalFormatting sqref="L12">
    <cfRule type="containsBlanks" dxfId="110" priority="28" stopIfTrue="1">
      <formula>LEN(TRIM(L12))=0</formula>
    </cfRule>
  </conditionalFormatting>
  <conditionalFormatting sqref="J14">
    <cfRule type="containsBlanks" dxfId="109" priority="27" stopIfTrue="1">
      <formula>LEN(TRIM(J14))=0</formula>
    </cfRule>
  </conditionalFormatting>
  <conditionalFormatting sqref="K14">
    <cfRule type="containsBlanks" dxfId="108" priority="26" stopIfTrue="1">
      <formula>LEN(TRIM(K14))=0</formula>
    </cfRule>
  </conditionalFormatting>
  <conditionalFormatting sqref="L14">
    <cfRule type="containsBlanks" dxfId="107" priority="25" stopIfTrue="1">
      <formula>LEN(TRIM(L14))=0</formula>
    </cfRule>
  </conditionalFormatting>
  <conditionalFormatting sqref="J16">
    <cfRule type="containsBlanks" dxfId="106" priority="24" stopIfTrue="1">
      <formula>LEN(TRIM(J16))=0</formula>
    </cfRule>
  </conditionalFormatting>
  <conditionalFormatting sqref="K16">
    <cfRule type="containsBlanks" dxfId="105" priority="23" stopIfTrue="1">
      <formula>LEN(TRIM(K16))=0</formula>
    </cfRule>
  </conditionalFormatting>
  <conditionalFormatting sqref="L16">
    <cfRule type="containsBlanks" dxfId="104" priority="22" stopIfTrue="1">
      <formula>LEN(TRIM(L16))=0</formula>
    </cfRule>
  </conditionalFormatting>
  <conditionalFormatting sqref="J19">
    <cfRule type="containsBlanks" dxfId="103" priority="21" stopIfTrue="1">
      <formula>LEN(TRIM(J19))=0</formula>
    </cfRule>
  </conditionalFormatting>
  <conditionalFormatting sqref="K19">
    <cfRule type="containsBlanks" dxfId="102" priority="20" stopIfTrue="1">
      <formula>LEN(TRIM(K19))=0</formula>
    </cfRule>
  </conditionalFormatting>
  <conditionalFormatting sqref="L19">
    <cfRule type="containsBlanks" dxfId="101" priority="19" stopIfTrue="1">
      <formula>LEN(TRIM(L19))=0</formula>
    </cfRule>
  </conditionalFormatting>
  <conditionalFormatting sqref="J21">
    <cfRule type="containsBlanks" dxfId="100" priority="18" stopIfTrue="1">
      <formula>LEN(TRIM(J21))=0</formula>
    </cfRule>
  </conditionalFormatting>
  <conditionalFormatting sqref="K21">
    <cfRule type="containsBlanks" dxfId="99" priority="17" stopIfTrue="1">
      <formula>LEN(TRIM(K21))=0</formula>
    </cfRule>
  </conditionalFormatting>
  <conditionalFormatting sqref="L21">
    <cfRule type="containsBlanks" dxfId="98" priority="16" stopIfTrue="1">
      <formula>LEN(TRIM(L21))=0</formula>
    </cfRule>
  </conditionalFormatting>
  <conditionalFormatting sqref="J23">
    <cfRule type="containsBlanks" dxfId="97" priority="15" stopIfTrue="1">
      <formula>LEN(TRIM(J23))=0</formula>
    </cfRule>
  </conditionalFormatting>
  <conditionalFormatting sqref="K23">
    <cfRule type="containsBlanks" dxfId="96" priority="14" stopIfTrue="1">
      <formula>LEN(TRIM(K23))=0</formula>
    </cfRule>
  </conditionalFormatting>
  <conditionalFormatting sqref="L23">
    <cfRule type="containsBlanks" dxfId="95" priority="13" stopIfTrue="1">
      <formula>LEN(TRIM(L23))=0</formula>
    </cfRule>
  </conditionalFormatting>
  <conditionalFormatting sqref="J25">
    <cfRule type="containsBlanks" dxfId="94" priority="12" stopIfTrue="1">
      <formula>LEN(TRIM(J25))=0</formula>
    </cfRule>
  </conditionalFormatting>
  <conditionalFormatting sqref="K25">
    <cfRule type="containsBlanks" dxfId="93" priority="11" stopIfTrue="1">
      <formula>LEN(TRIM(K25))=0</formula>
    </cfRule>
  </conditionalFormatting>
  <conditionalFormatting sqref="L25">
    <cfRule type="containsBlanks" dxfId="92" priority="10" stopIfTrue="1">
      <formula>LEN(TRIM(L25))=0</formula>
    </cfRule>
  </conditionalFormatting>
  <conditionalFormatting sqref="J27">
    <cfRule type="containsBlanks" dxfId="91" priority="9" stopIfTrue="1">
      <formula>LEN(TRIM(J27))=0</formula>
    </cfRule>
  </conditionalFormatting>
  <conditionalFormatting sqref="K27">
    <cfRule type="containsBlanks" dxfId="90" priority="8" stopIfTrue="1">
      <formula>LEN(TRIM(K27))=0</formula>
    </cfRule>
  </conditionalFormatting>
  <conditionalFormatting sqref="L27">
    <cfRule type="containsBlanks" dxfId="89" priority="7" stopIfTrue="1">
      <formula>LEN(TRIM(L27))=0</formula>
    </cfRule>
  </conditionalFormatting>
  <conditionalFormatting sqref="J29">
    <cfRule type="containsBlanks" dxfId="88" priority="6" stopIfTrue="1">
      <formula>LEN(TRIM(J29))=0</formula>
    </cfRule>
  </conditionalFormatting>
  <conditionalFormatting sqref="K29">
    <cfRule type="containsBlanks" dxfId="87" priority="5" stopIfTrue="1">
      <formula>LEN(TRIM(K29))=0</formula>
    </cfRule>
  </conditionalFormatting>
  <conditionalFormatting sqref="L29">
    <cfRule type="containsBlanks" dxfId="86" priority="4" stopIfTrue="1">
      <formula>LEN(TRIM(L29))=0</formula>
    </cfRule>
  </conditionalFormatting>
  <conditionalFormatting sqref="J31">
    <cfRule type="containsBlanks" dxfId="85" priority="3" stopIfTrue="1">
      <formula>LEN(TRIM(J31))=0</formula>
    </cfRule>
  </conditionalFormatting>
  <conditionalFormatting sqref="K31">
    <cfRule type="containsBlanks" dxfId="84" priority="2" stopIfTrue="1">
      <formula>LEN(TRIM(K31))=0</formula>
    </cfRule>
  </conditionalFormatting>
  <conditionalFormatting sqref="L31">
    <cfRule type="containsBlanks" dxfId="83" priority="1" stopIfTrue="1">
      <formula>LEN(TRIM(L31))=0</formula>
    </cfRule>
  </conditionalFormatting>
  <printOptions horizontalCentered="1"/>
  <pageMargins left="0.39370078740157483" right="0.39370078740157483" top="0.70866141732283472" bottom="0.51181102362204722" header="0.35433070866141736" footer="0.43307086614173229"/>
  <pageSetup paperSize="9" scale="98" fitToWidth="2" fitToHeight="0" orientation="portrait" r:id="rId1"/>
  <headerFooter alignWithMargins="0"/>
  <colBreaks count="1" manualBreakCount="1">
    <brk id="1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4"/>
  <sheetViews>
    <sheetView zoomScaleNormal="100" zoomScaleSheetLayoutView="100" workbookViewId="0"/>
  </sheetViews>
  <sheetFormatPr defaultRowHeight="13.5"/>
  <cols>
    <col min="1" max="1" width="6.5" style="286" customWidth="1"/>
    <col min="2" max="2" width="13.33203125" style="286" customWidth="1"/>
    <col min="3" max="9" width="14.1640625" style="286" customWidth="1"/>
    <col min="10" max="11" width="0.83203125" style="289" customWidth="1"/>
    <col min="12" max="17" width="14" style="286" customWidth="1"/>
    <col min="18" max="18" width="5.5" style="286" customWidth="1"/>
    <col min="19" max="19" width="5.83203125" style="286" customWidth="1"/>
    <col min="20" max="20" width="5.6640625" style="286" customWidth="1"/>
    <col min="21" max="21" width="11" style="286" customWidth="1"/>
    <col min="22" max="23" width="3" style="286" customWidth="1"/>
    <col min="24" max="24" width="9.33203125" style="289"/>
    <col min="25" max="256" width="9.33203125" style="286"/>
    <col min="257" max="257" width="6.5" style="286" customWidth="1"/>
    <col min="258" max="258" width="13.33203125" style="286" customWidth="1"/>
    <col min="259" max="265" width="14.1640625" style="286" customWidth="1"/>
    <col min="266" max="267" width="0.83203125" style="286" customWidth="1"/>
    <col min="268" max="273" width="14" style="286" customWidth="1"/>
    <col min="274" max="274" width="5.5" style="286" customWidth="1"/>
    <col min="275" max="275" width="5.83203125" style="286" customWidth="1"/>
    <col min="276" max="276" width="5.6640625" style="286" customWidth="1"/>
    <col min="277" max="277" width="11" style="286" customWidth="1"/>
    <col min="278" max="279" width="3" style="286" customWidth="1"/>
    <col min="280" max="512" width="9.33203125" style="286"/>
    <col min="513" max="513" width="6.5" style="286" customWidth="1"/>
    <col min="514" max="514" width="13.33203125" style="286" customWidth="1"/>
    <col min="515" max="521" width="14.1640625" style="286" customWidth="1"/>
    <col min="522" max="523" width="0.83203125" style="286" customWidth="1"/>
    <col min="524" max="529" width="14" style="286" customWidth="1"/>
    <col min="530" max="530" width="5.5" style="286" customWidth="1"/>
    <col min="531" max="531" width="5.83203125" style="286" customWidth="1"/>
    <col min="532" max="532" width="5.6640625" style="286" customWidth="1"/>
    <col min="533" max="533" width="11" style="286" customWidth="1"/>
    <col min="534" max="535" width="3" style="286" customWidth="1"/>
    <col min="536" max="768" width="9.33203125" style="286"/>
    <col min="769" max="769" width="6.5" style="286" customWidth="1"/>
    <col min="770" max="770" width="13.33203125" style="286" customWidth="1"/>
    <col min="771" max="777" width="14.1640625" style="286" customWidth="1"/>
    <col min="778" max="779" width="0.83203125" style="286" customWidth="1"/>
    <col min="780" max="785" width="14" style="286" customWidth="1"/>
    <col min="786" max="786" width="5.5" style="286" customWidth="1"/>
    <col min="787" max="787" width="5.83203125" style="286" customWidth="1"/>
    <col min="788" max="788" width="5.6640625" style="286" customWidth="1"/>
    <col min="789" max="789" width="11" style="286" customWidth="1"/>
    <col min="790" max="791" width="3" style="286" customWidth="1"/>
    <col min="792" max="1024" width="9.33203125" style="286"/>
    <col min="1025" max="1025" width="6.5" style="286" customWidth="1"/>
    <col min="1026" max="1026" width="13.33203125" style="286" customWidth="1"/>
    <col min="1027" max="1033" width="14.1640625" style="286" customWidth="1"/>
    <col min="1034" max="1035" width="0.83203125" style="286" customWidth="1"/>
    <col min="1036" max="1041" width="14" style="286" customWidth="1"/>
    <col min="1042" max="1042" width="5.5" style="286" customWidth="1"/>
    <col min="1043" max="1043" width="5.83203125" style="286" customWidth="1"/>
    <col min="1044" max="1044" width="5.6640625" style="286" customWidth="1"/>
    <col min="1045" max="1045" width="11" style="286" customWidth="1"/>
    <col min="1046" max="1047" width="3" style="286" customWidth="1"/>
    <col min="1048" max="1280" width="9.33203125" style="286"/>
    <col min="1281" max="1281" width="6.5" style="286" customWidth="1"/>
    <col min="1282" max="1282" width="13.33203125" style="286" customWidth="1"/>
    <col min="1283" max="1289" width="14.1640625" style="286" customWidth="1"/>
    <col min="1290" max="1291" width="0.83203125" style="286" customWidth="1"/>
    <col min="1292" max="1297" width="14" style="286" customWidth="1"/>
    <col min="1298" max="1298" width="5.5" style="286" customWidth="1"/>
    <col min="1299" max="1299" width="5.83203125" style="286" customWidth="1"/>
    <col min="1300" max="1300" width="5.6640625" style="286" customWidth="1"/>
    <col min="1301" max="1301" width="11" style="286" customWidth="1"/>
    <col min="1302" max="1303" width="3" style="286" customWidth="1"/>
    <col min="1304" max="1536" width="9.33203125" style="286"/>
    <col min="1537" max="1537" width="6.5" style="286" customWidth="1"/>
    <col min="1538" max="1538" width="13.33203125" style="286" customWidth="1"/>
    <col min="1539" max="1545" width="14.1640625" style="286" customWidth="1"/>
    <col min="1546" max="1547" width="0.83203125" style="286" customWidth="1"/>
    <col min="1548" max="1553" width="14" style="286" customWidth="1"/>
    <col min="1554" max="1554" width="5.5" style="286" customWidth="1"/>
    <col min="1555" max="1555" width="5.83203125" style="286" customWidth="1"/>
    <col min="1556" max="1556" width="5.6640625" style="286" customWidth="1"/>
    <col min="1557" max="1557" width="11" style="286" customWidth="1"/>
    <col min="1558" max="1559" width="3" style="286" customWidth="1"/>
    <col min="1560" max="1792" width="9.33203125" style="286"/>
    <col min="1793" max="1793" width="6.5" style="286" customWidth="1"/>
    <col min="1794" max="1794" width="13.33203125" style="286" customWidth="1"/>
    <col min="1795" max="1801" width="14.1640625" style="286" customWidth="1"/>
    <col min="1802" max="1803" width="0.83203125" style="286" customWidth="1"/>
    <col min="1804" max="1809" width="14" style="286" customWidth="1"/>
    <col min="1810" max="1810" width="5.5" style="286" customWidth="1"/>
    <col min="1811" max="1811" width="5.83203125" style="286" customWidth="1"/>
    <col min="1812" max="1812" width="5.6640625" style="286" customWidth="1"/>
    <col min="1813" max="1813" width="11" style="286" customWidth="1"/>
    <col min="1814" max="1815" width="3" style="286" customWidth="1"/>
    <col min="1816" max="2048" width="9.33203125" style="286"/>
    <col min="2049" max="2049" width="6.5" style="286" customWidth="1"/>
    <col min="2050" max="2050" width="13.33203125" style="286" customWidth="1"/>
    <col min="2051" max="2057" width="14.1640625" style="286" customWidth="1"/>
    <col min="2058" max="2059" width="0.83203125" style="286" customWidth="1"/>
    <col min="2060" max="2065" width="14" style="286" customWidth="1"/>
    <col min="2066" max="2066" width="5.5" style="286" customWidth="1"/>
    <col min="2067" max="2067" width="5.83203125" style="286" customWidth="1"/>
    <col min="2068" max="2068" width="5.6640625" style="286" customWidth="1"/>
    <col min="2069" max="2069" width="11" style="286" customWidth="1"/>
    <col min="2070" max="2071" width="3" style="286" customWidth="1"/>
    <col min="2072" max="2304" width="9.33203125" style="286"/>
    <col min="2305" max="2305" width="6.5" style="286" customWidth="1"/>
    <col min="2306" max="2306" width="13.33203125" style="286" customWidth="1"/>
    <col min="2307" max="2313" width="14.1640625" style="286" customWidth="1"/>
    <col min="2314" max="2315" width="0.83203125" style="286" customWidth="1"/>
    <col min="2316" max="2321" width="14" style="286" customWidth="1"/>
    <col min="2322" max="2322" width="5.5" style="286" customWidth="1"/>
    <col min="2323" max="2323" width="5.83203125" style="286" customWidth="1"/>
    <col min="2324" max="2324" width="5.6640625" style="286" customWidth="1"/>
    <col min="2325" max="2325" width="11" style="286" customWidth="1"/>
    <col min="2326" max="2327" width="3" style="286" customWidth="1"/>
    <col min="2328" max="2560" width="9.33203125" style="286"/>
    <col min="2561" max="2561" width="6.5" style="286" customWidth="1"/>
    <col min="2562" max="2562" width="13.33203125" style="286" customWidth="1"/>
    <col min="2563" max="2569" width="14.1640625" style="286" customWidth="1"/>
    <col min="2570" max="2571" width="0.83203125" style="286" customWidth="1"/>
    <col min="2572" max="2577" width="14" style="286" customWidth="1"/>
    <col min="2578" max="2578" width="5.5" style="286" customWidth="1"/>
    <col min="2579" max="2579" width="5.83203125" style="286" customWidth="1"/>
    <col min="2580" max="2580" width="5.6640625" style="286" customWidth="1"/>
    <col min="2581" max="2581" width="11" style="286" customWidth="1"/>
    <col min="2582" max="2583" width="3" style="286" customWidth="1"/>
    <col min="2584" max="2816" width="9.33203125" style="286"/>
    <col min="2817" max="2817" width="6.5" style="286" customWidth="1"/>
    <col min="2818" max="2818" width="13.33203125" style="286" customWidth="1"/>
    <col min="2819" max="2825" width="14.1640625" style="286" customWidth="1"/>
    <col min="2826" max="2827" width="0.83203125" style="286" customWidth="1"/>
    <col min="2828" max="2833" width="14" style="286" customWidth="1"/>
    <col min="2834" max="2834" width="5.5" style="286" customWidth="1"/>
    <col min="2835" max="2835" width="5.83203125" style="286" customWidth="1"/>
    <col min="2836" max="2836" width="5.6640625" style="286" customWidth="1"/>
    <col min="2837" max="2837" width="11" style="286" customWidth="1"/>
    <col min="2838" max="2839" width="3" style="286" customWidth="1"/>
    <col min="2840" max="3072" width="9.33203125" style="286"/>
    <col min="3073" max="3073" width="6.5" style="286" customWidth="1"/>
    <col min="3074" max="3074" width="13.33203125" style="286" customWidth="1"/>
    <col min="3075" max="3081" width="14.1640625" style="286" customWidth="1"/>
    <col min="3082" max="3083" width="0.83203125" style="286" customWidth="1"/>
    <col min="3084" max="3089" width="14" style="286" customWidth="1"/>
    <col min="3090" max="3090" width="5.5" style="286" customWidth="1"/>
    <col min="3091" max="3091" width="5.83203125" style="286" customWidth="1"/>
    <col min="3092" max="3092" width="5.6640625" style="286" customWidth="1"/>
    <col min="3093" max="3093" width="11" style="286" customWidth="1"/>
    <col min="3094" max="3095" width="3" style="286" customWidth="1"/>
    <col min="3096" max="3328" width="9.33203125" style="286"/>
    <col min="3329" max="3329" width="6.5" style="286" customWidth="1"/>
    <col min="3330" max="3330" width="13.33203125" style="286" customWidth="1"/>
    <col min="3331" max="3337" width="14.1640625" style="286" customWidth="1"/>
    <col min="3338" max="3339" width="0.83203125" style="286" customWidth="1"/>
    <col min="3340" max="3345" width="14" style="286" customWidth="1"/>
    <col min="3346" max="3346" width="5.5" style="286" customWidth="1"/>
    <col min="3347" max="3347" width="5.83203125" style="286" customWidth="1"/>
    <col min="3348" max="3348" width="5.6640625" style="286" customWidth="1"/>
    <col min="3349" max="3349" width="11" style="286" customWidth="1"/>
    <col min="3350" max="3351" width="3" style="286" customWidth="1"/>
    <col min="3352" max="3584" width="9.33203125" style="286"/>
    <col min="3585" max="3585" width="6.5" style="286" customWidth="1"/>
    <col min="3586" max="3586" width="13.33203125" style="286" customWidth="1"/>
    <col min="3587" max="3593" width="14.1640625" style="286" customWidth="1"/>
    <col min="3594" max="3595" width="0.83203125" style="286" customWidth="1"/>
    <col min="3596" max="3601" width="14" style="286" customWidth="1"/>
    <col min="3602" max="3602" width="5.5" style="286" customWidth="1"/>
    <col min="3603" max="3603" width="5.83203125" style="286" customWidth="1"/>
    <col min="3604" max="3604" width="5.6640625" style="286" customWidth="1"/>
    <col min="3605" max="3605" width="11" style="286" customWidth="1"/>
    <col min="3606" max="3607" width="3" style="286" customWidth="1"/>
    <col min="3608" max="3840" width="9.33203125" style="286"/>
    <col min="3841" max="3841" width="6.5" style="286" customWidth="1"/>
    <col min="3842" max="3842" width="13.33203125" style="286" customWidth="1"/>
    <col min="3843" max="3849" width="14.1640625" style="286" customWidth="1"/>
    <col min="3850" max="3851" width="0.83203125" style="286" customWidth="1"/>
    <col min="3852" max="3857" width="14" style="286" customWidth="1"/>
    <col min="3858" max="3858" width="5.5" style="286" customWidth="1"/>
    <col min="3859" max="3859" width="5.83203125" style="286" customWidth="1"/>
    <col min="3860" max="3860" width="5.6640625" style="286" customWidth="1"/>
    <col min="3861" max="3861" width="11" style="286" customWidth="1"/>
    <col min="3862" max="3863" width="3" style="286" customWidth="1"/>
    <col min="3864" max="4096" width="9.33203125" style="286"/>
    <col min="4097" max="4097" width="6.5" style="286" customWidth="1"/>
    <col min="4098" max="4098" width="13.33203125" style="286" customWidth="1"/>
    <col min="4099" max="4105" width="14.1640625" style="286" customWidth="1"/>
    <col min="4106" max="4107" width="0.83203125" style="286" customWidth="1"/>
    <col min="4108" max="4113" width="14" style="286" customWidth="1"/>
    <col min="4114" max="4114" width="5.5" style="286" customWidth="1"/>
    <col min="4115" max="4115" width="5.83203125" style="286" customWidth="1"/>
    <col min="4116" max="4116" width="5.6640625" style="286" customWidth="1"/>
    <col min="4117" max="4117" width="11" style="286" customWidth="1"/>
    <col min="4118" max="4119" width="3" style="286" customWidth="1"/>
    <col min="4120" max="4352" width="9.33203125" style="286"/>
    <col min="4353" max="4353" width="6.5" style="286" customWidth="1"/>
    <col min="4354" max="4354" width="13.33203125" style="286" customWidth="1"/>
    <col min="4355" max="4361" width="14.1640625" style="286" customWidth="1"/>
    <col min="4362" max="4363" width="0.83203125" style="286" customWidth="1"/>
    <col min="4364" max="4369" width="14" style="286" customWidth="1"/>
    <col min="4370" max="4370" width="5.5" style="286" customWidth="1"/>
    <col min="4371" max="4371" width="5.83203125" style="286" customWidth="1"/>
    <col min="4372" max="4372" width="5.6640625" style="286" customWidth="1"/>
    <col min="4373" max="4373" width="11" style="286" customWidth="1"/>
    <col min="4374" max="4375" width="3" style="286" customWidth="1"/>
    <col min="4376" max="4608" width="9.33203125" style="286"/>
    <col min="4609" max="4609" width="6.5" style="286" customWidth="1"/>
    <col min="4610" max="4610" width="13.33203125" style="286" customWidth="1"/>
    <col min="4611" max="4617" width="14.1640625" style="286" customWidth="1"/>
    <col min="4618" max="4619" width="0.83203125" style="286" customWidth="1"/>
    <col min="4620" max="4625" width="14" style="286" customWidth="1"/>
    <col min="4626" max="4626" width="5.5" style="286" customWidth="1"/>
    <col min="4627" max="4627" width="5.83203125" style="286" customWidth="1"/>
    <col min="4628" max="4628" width="5.6640625" style="286" customWidth="1"/>
    <col min="4629" max="4629" width="11" style="286" customWidth="1"/>
    <col min="4630" max="4631" width="3" style="286" customWidth="1"/>
    <col min="4632" max="4864" width="9.33203125" style="286"/>
    <col min="4865" max="4865" width="6.5" style="286" customWidth="1"/>
    <col min="4866" max="4866" width="13.33203125" style="286" customWidth="1"/>
    <col min="4867" max="4873" width="14.1640625" style="286" customWidth="1"/>
    <col min="4874" max="4875" width="0.83203125" style="286" customWidth="1"/>
    <col min="4876" max="4881" width="14" style="286" customWidth="1"/>
    <col min="4882" max="4882" width="5.5" style="286" customWidth="1"/>
    <col min="4883" max="4883" width="5.83203125" style="286" customWidth="1"/>
    <col min="4884" max="4884" width="5.6640625" style="286" customWidth="1"/>
    <col min="4885" max="4885" width="11" style="286" customWidth="1"/>
    <col min="4886" max="4887" width="3" style="286" customWidth="1"/>
    <col min="4888" max="5120" width="9.33203125" style="286"/>
    <col min="5121" max="5121" width="6.5" style="286" customWidth="1"/>
    <col min="5122" max="5122" width="13.33203125" style="286" customWidth="1"/>
    <col min="5123" max="5129" width="14.1640625" style="286" customWidth="1"/>
    <col min="5130" max="5131" width="0.83203125" style="286" customWidth="1"/>
    <col min="5132" max="5137" width="14" style="286" customWidth="1"/>
    <col min="5138" max="5138" width="5.5" style="286" customWidth="1"/>
    <col min="5139" max="5139" width="5.83203125" style="286" customWidth="1"/>
    <col min="5140" max="5140" width="5.6640625" style="286" customWidth="1"/>
    <col min="5141" max="5141" width="11" style="286" customWidth="1"/>
    <col min="5142" max="5143" width="3" style="286" customWidth="1"/>
    <col min="5144" max="5376" width="9.33203125" style="286"/>
    <col min="5377" max="5377" width="6.5" style="286" customWidth="1"/>
    <col min="5378" max="5378" width="13.33203125" style="286" customWidth="1"/>
    <col min="5379" max="5385" width="14.1640625" style="286" customWidth="1"/>
    <col min="5386" max="5387" width="0.83203125" style="286" customWidth="1"/>
    <col min="5388" max="5393" width="14" style="286" customWidth="1"/>
    <col min="5394" max="5394" width="5.5" style="286" customWidth="1"/>
    <col min="5395" max="5395" width="5.83203125" style="286" customWidth="1"/>
    <col min="5396" max="5396" width="5.6640625" style="286" customWidth="1"/>
    <col min="5397" max="5397" width="11" style="286" customWidth="1"/>
    <col min="5398" max="5399" width="3" style="286" customWidth="1"/>
    <col min="5400" max="5632" width="9.33203125" style="286"/>
    <col min="5633" max="5633" width="6.5" style="286" customWidth="1"/>
    <col min="5634" max="5634" width="13.33203125" style="286" customWidth="1"/>
    <col min="5635" max="5641" width="14.1640625" style="286" customWidth="1"/>
    <col min="5642" max="5643" width="0.83203125" style="286" customWidth="1"/>
    <col min="5644" max="5649" width="14" style="286" customWidth="1"/>
    <col min="5650" max="5650" width="5.5" style="286" customWidth="1"/>
    <col min="5651" max="5651" width="5.83203125" style="286" customWidth="1"/>
    <col min="5652" max="5652" width="5.6640625" style="286" customWidth="1"/>
    <col min="5653" max="5653" width="11" style="286" customWidth="1"/>
    <col min="5654" max="5655" width="3" style="286" customWidth="1"/>
    <col min="5656" max="5888" width="9.33203125" style="286"/>
    <col min="5889" max="5889" width="6.5" style="286" customWidth="1"/>
    <col min="5890" max="5890" width="13.33203125" style="286" customWidth="1"/>
    <col min="5891" max="5897" width="14.1640625" style="286" customWidth="1"/>
    <col min="5898" max="5899" width="0.83203125" style="286" customWidth="1"/>
    <col min="5900" max="5905" width="14" style="286" customWidth="1"/>
    <col min="5906" max="5906" width="5.5" style="286" customWidth="1"/>
    <col min="5907" max="5907" width="5.83203125" style="286" customWidth="1"/>
    <col min="5908" max="5908" width="5.6640625" style="286" customWidth="1"/>
    <col min="5909" max="5909" width="11" style="286" customWidth="1"/>
    <col min="5910" max="5911" width="3" style="286" customWidth="1"/>
    <col min="5912" max="6144" width="9.33203125" style="286"/>
    <col min="6145" max="6145" width="6.5" style="286" customWidth="1"/>
    <col min="6146" max="6146" width="13.33203125" style="286" customWidth="1"/>
    <col min="6147" max="6153" width="14.1640625" style="286" customWidth="1"/>
    <col min="6154" max="6155" width="0.83203125" style="286" customWidth="1"/>
    <col min="6156" max="6161" width="14" style="286" customWidth="1"/>
    <col min="6162" max="6162" width="5.5" style="286" customWidth="1"/>
    <col min="6163" max="6163" width="5.83203125" style="286" customWidth="1"/>
    <col min="6164" max="6164" width="5.6640625" style="286" customWidth="1"/>
    <col min="6165" max="6165" width="11" style="286" customWidth="1"/>
    <col min="6166" max="6167" width="3" style="286" customWidth="1"/>
    <col min="6168" max="6400" width="9.33203125" style="286"/>
    <col min="6401" max="6401" width="6.5" style="286" customWidth="1"/>
    <col min="6402" max="6402" width="13.33203125" style="286" customWidth="1"/>
    <col min="6403" max="6409" width="14.1640625" style="286" customWidth="1"/>
    <col min="6410" max="6411" width="0.83203125" style="286" customWidth="1"/>
    <col min="6412" max="6417" width="14" style="286" customWidth="1"/>
    <col min="6418" max="6418" width="5.5" style="286" customWidth="1"/>
    <col min="6419" max="6419" width="5.83203125" style="286" customWidth="1"/>
    <col min="6420" max="6420" width="5.6640625" style="286" customWidth="1"/>
    <col min="6421" max="6421" width="11" style="286" customWidth="1"/>
    <col min="6422" max="6423" width="3" style="286" customWidth="1"/>
    <col min="6424" max="6656" width="9.33203125" style="286"/>
    <col min="6657" max="6657" width="6.5" style="286" customWidth="1"/>
    <col min="6658" max="6658" width="13.33203125" style="286" customWidth="1"/>
    <col min="6659" max="6665" width="14.1640625" style="286" customWidth="1"/>
    <col min="6666" max="6667" width="0.83203125" style="286" customWidth="1"/>
    <col min="6668" max="6673" width="14" style="286" customWidth="1"/>
    <col min="6674" max="6674" width="5.5" style="286" customWidth="1"/>
    <col min="6675" max="6675" width="5.83203125" style="286" customWidth="1"/>
    <col min="6676" max="6676" width="5.6640625" style="286" customWidth="1"/>
    <col min="6677" max="6677" width="11" style="286" customWidth="1"/>
    <col min="6678" max="6679" width="3" style="286" customWidth="1"/>
    <col min="6680" max="6912" width="9.33203125" style="286"/>
    <col min="6913" max="6913" width="6.5" style="286" customWidth="1"/>
    <col min="6914" max="6914" width="13.33203125" style="286" customWidth="1"/>
    <col min="6915" max="6921" width="14.1640625" style="286" customWidth="1"/>
    <col min="6922" max="6923" width="0.83203125" style="286" customWidth="1"/>
    <col min="6924" max="6929" width="14" style="286" customWidth="1"/>
    <col min="6930" max="6930" width="5.5" style="286" customWidth="1"/>
    <col min="6931" max="6931" width="5.83203125" style="286" customWidth="1"/>
    <col min="6932" max="6932" width="5.6640625" style="286" customWidth="1"/>
    <col min="6933" max="6933" width="11" style="286" customWidth="1"/>
    <col min="6934" max="6935" width="3" style="286" customWidth="1"/>
    <col min="6936" max="7168" width="9.33203125" style="286"/>
    <col min="7169" max="7169" width="6.5" style="286" customWidth="1"/>
    <col min="7170" max="7170" width="13.33203125" style="286" customWidth="1"/>
    <col min="7171" max="7177" width="14.1640625" style="286" customWidth="1"/>
    <col min="7178" max="7179" width="0.83203125" style="286" customWidth="1"/>
    <col min="7180" max="7185" width="14" style="286" customWidth="1"/>
    <col min="7186" max="7186" width="5.5" style="286" customWidth="1"/>
    <col min="7187" max="7187" width="5.83203125" style="286" customWidth="1"/>
    <col min="7188" max="7188" width="5.6640625" style="286" customWidth="1"/>
    <col min="7189" max="7189" width="11" style="286" customWidth="1"/>
    <col min="7190" max="7191" width="3" style="286" customWidth="1"/>
    <col min="7192" max="7424" width="9.33203125" style="286"/>
    <col min="7425" max="7425" width="6.5" style="286" customWidth="1"/>
    <col min="7426" max="7426" width="13.33203125" style="286" customWidth="1"/>
    <col min="7427" max="7433" width="14.1640625" style="286" customWidth="1"/>
    <col min="7434" max="7435" width="0.83203125" style="286" customWidth="1"/>
    <col min="7436" max="7441" width="14" style="286" customWidth="1"/>
    <col min="7442" max="7442" width="5.5" style="286" customWidth="1"/>
    <col min="7443" max="7443" width="5.83203125" style="286" customWidth="1"/>
    <col min="7444" max="7444" width="5.6640625" style="286" customWidth="1"/>
    <col min="7445" max="7445" width="11" style="286" customWidth="1"/>
    <col min="7446" max="7447" width="3" style="286" customWidth="1"/>
    <col min="7448" max="7680" width="9.33203125" style="286"/>
    <col min="7681" max="7681" width="6.5" style="286" customWidth="1"/>
    <col min="7682" max="7682" width="13.33203125" style="286" customWidth="1"/>
    <col min="7683" max="7689" width="14.1640625" style="286" customWidth="1"/>
    <col min="7690" max="7691" width="0.83203125" style="286" customWidth="1"/>
    <col min="7692" max="7697" width="14" style="286" customWidth="1"/>
    <col min="7698" max="7698" width="5.5" style="286" customWidth="1"/>
    <col min="7699" max="7699" width="5.83203125" style="286" customWidth="1"/>
    <col min="7700" max="7700" width="5.6640625" style="286" customWidth="1"/>
    <col min="7701" max="7701" width="11" style="286" customWidth="1"/>
    <col min="7702" max="7703" width="3" style="286" customWidth="1"/>
    <col min="7704" max="7936" width="9.33203125" style="286"/>
    <col min="7937" max="7937" width="6.5" style="286" customWidth="1"/>
    <col min="7938" max="7938" width="13.33203125" style="286" customWidth="1"/>
    <col min="7939" max="7945" width="14.1640625" style="286" customWidth="1"/>
    <col min="7946" max="7947" width="0.83203125" style="286" customWidth="1"/>
    <col min="7948" max="7953" width="14" style="286" customWidth="1"/>
    <col min="7954" max="7954" width="5.5" style="286" customWidth="1"/>
    <col min="7955" max="7955" width="5.83203125" style="286" customWidth="1"/>
    <col min="7956" max="7956" width="5.6640625" style="286" customWidth="1"/>
    <col min="7957" max="7957" width="11" style="286" customWidth="1"/>
    <col min="7958" max="7959" width="3" style="286" customWidth="1"/>
    <col min="7960" max="8192" width="9.33203125" style="286"/>
    <col min="8193" max="8193" width="6.5" style="286" customWidth="1"/>
    <col min="8194" max="8194" width="13.33203125" style="286" customWidth="1"/>
    <col min="8195" max="8201" width="14.1640625" style="286" customWidth="1"/>
    <col min="8202" max="8203" width="0.83203125" style="286" customWidth="1"/>
    <col min="8204" max="8209" width="14" style="286" customWidth="1"/>
    <col min="8210" max="8210" width="5.5" style="286" customWidth="1"/>
    <col min="8211" max="8211" width="5.83203125" style="286" customWidth="1"/>
    <col min="8212" max="8212" width="5.6640625" style="286" customWidth="1"/>
    <col min="8213" max="8213" width="11" style="286" customWidth="1"/>
    <col min="8214" max="8215" width="3" style="286" customWidth="1"/>
    <col min="8216" max="8448" width="9.33203125" style="286"/>
    <col min="8449" max="8449" width="6.5" style="286" customWidth="1"/>
    <col min="8450" max="8450" width="13.33203125" style="286" customWidth="1"/>
    <col min="8451" max="8457" width="14.1640625" style="286" customWidth="1"/>
    <col min="8458" max="8459" width="0.83203125" style="286" customWidth="1"/>
    <col min="8460" max="8465" width="14" style="286" customWidth="1"/>
    <col min="8466" max="8466" width="5.5" style="286" customWidth="1"/>
    <col min="8467" max="8467" width="5.83203125" style="286" customWidth="1"/>
    <col min="8468" max="8468" width="5.6640625" style="286" customWidth="1"/>
    <col min="8469" max="8469" width="11" style="286" customWidth="1"/>
    <col min="8470" max="8471" width="3" style="286" customWidth="1"/>
    <col min="8472" max="8704" width="9.33203125" style="286"/>
    <col min="8705" max="8705" width="6.5" style="286" customWidth="1"/>
    <col min="8706" max="8706" width="13.33203125" style="286" customWidth="1"/>
    <col min="8707" max="8713" width="14.1640625" style="286" customWidth="1"/>
    <col min="8714" max="8715" width="0.83203125" style="286" customWidth="1"/>
    <col min="8716" max="8721" width="14" style="286" customWidth="1"/>
    <col min="8722" max="8722" width="5.5" style="286" customWidth="1"/>
    <col min="8723" max="8723" width="5.83203125" style="286" customWidth="1"/>
    <col min="8724" max="8724" width="5.6640625" style="286" customWidth="1"/>
    <col min="8725" max="8725" width="11" style="286" customWidth="1"/>
    <col min="8726" max="8727" width="3" style="286" customWidth="1"/>
    <col min="8728" max="8960" width="9.33203125" style="286"/>
    <col min="8961" max="8961" width="6.5" style="286" customWidth="1"/>
    <col min="8962" max="8962" width="13.33203125" style="286" customWidth="1"/>
    <col min="8963" max="8969" width="14.1640625" style="286" customWidth="1"/>
    <col min="8970" max="8971" width="0.83203125" style="286" customWidth="1"/>
    <col min="8972" max="8977" width="14" style="286" customWidth="1"/>
    <col min="8978" max="8978" width="5.5" style="286" customWidth="1"/>
    <col min="8979" max="8979" width="5.83203125" style="286" customWidth="1"/>
    <col min="8980" max="8980" width="5.6640625" style="286" customWidth="1"/>
    <col min="8981" max="8981" width="11" style="286" customWidth="1"/>
    <col min="8982" max="8983" width="3" style="286" customWidth="1"/>
    <col min="8984" max="9216" width="9.33203125" style="286"/>
    <col min="9217" max="9217" width="6.5" style="286" customWidth="1"/>
    <col min="9218" max="9218" width="13.33203125" style="286" customWidth="1"/>
    <col min="9219" max="9225" width="14.1640625" style="286" customWidth="1"/>
    <col min="9226" max="9227" width="0.83203125" style="286" customWidth="1"/>
    <col min="9228" max="9233" width="14" style="286" customWidth="1"/>
    <col min="9234" max="9234" width="5.5" style="286" customWidth="1"/>
    <col min="9235" max="9235" width="5.83203125" style="286" customWidth="1"/>
    <col min="9236" max="9236" width="5.6640625" style="286" customWidth="1"/>
    <col min="9237" max="9237" width="11" style="286" customWidth="1"/>
    <col min="9238" max="9239" width="3" style="286" customWidth="1"/>
    <col min="9240" max="9472" width="9.33203125" style="286"/>
    <col min="9473" max="9473" width="6.5" style="286" customWidth="1"/>
    <col min="9474" max="9474" width="13.33203125" style="286" customWidth="1"/>
    <col min="9475" max="9481" width="14.1640625" style="286" customWidth="1"/>
    <col min="9482" max="9483" width="0.83203125" style="286" customWidth="1"/>
    <col min="9484" max="9489" width="14" style="286" customWidth="1"/>
    <col min="9490" max="9490" width="5.5" style="286" customWidth="1"/>
    <col min="9491" max="9491" width="5.83203125" style="286" customWidth="1"/>
    <col min="9492" max="9492" width="5.6640625" style="286" customWidth="1"/>
    <col min="9493" max="9493" width="11" style="286" customWidth="1"/>
    <col min="9494" max="9495" width="3" style="286" customWidth="1"/>
    <col min="9496" max="9728" width="9.33203125" style="286"/>
    <col min="9729" max="9729" width="6.5" style="286" customWidth="1"/>
    <col min="9730" max="9730" width="13.33203125" style="286" customWidth="1"/>
    <col min="9731" max="9737" width="14.1640625" style="286" customWidth="1"/>
    <col min="9738" max="9739" width="0.83203125" style="286" customWidth="1"/>
    <col min="9740" max="9745" width="14" style="286" customWidth="1"/>
    <col min="9746" max="9746" width="5.5" style="286" customWidth="1"/>
    <col min="9747" max="9747" width="5.83203125" style="286" customWidth="1"/>
    <col min="9748" max="9748" width="5.6640625" style="286" customWidth="1"/>
    <col min="9749" max="9749" width="11" style="286" customWidth="1"/>
    <col min="9750" max="9751" width="3" style="286" customWidth="1"/>
    <col min="9752" max="9984" width="9.33203125" style="286"/>
    <col min="9985" max="9985" width="6.5" style="286" customWidth="1"/>
    <col min="9986" max="9986" width="13.33203125" style="286" customWidth="1"/>
    <col min="9987" max="9993" width="14.1640625" style="286" customWidth="1"/>
    <col min="9994" max="9995" width="0.83203125" style="286" customWidth="1"/>
    <col min="9996" max="10001" width="14" style="286" customWidth="1"/>
    <col min="10002" max="10002" width="5.5" style="286" customWidth="1"/>
    <col min="10003" max="10003" width="5.83203125" style="286" customWidth="1"/>
    <col min="10004" max="10004" width="5.6640625" style="286" customWidth="1"/>
    <col min="10005" max="10005" width="11" style="286" customWidth="1"/>
    <col min="10006" max="10007" width="3" style="286" customWidth="1"/>
    <col min="10008" max="10240" width="9.33203125" style="286"/>
    <col min="10241" max="10241" width="6.5" style="286" customWidth="1"/>
    <col min="10242" max="10242" width="13.33203125" style="286" customWidth="1"/>
    <col min="10243" max="10249" width="14.1640625" style="286" customWidth="1"/>
    <col min="10250" max="10251" width="0.83203125" style="286" customWidth="1"/>
    <col min="10252" max="10257" width="14" style="286" customWidth="1"/>
    <col min="10258" max="10258" width="5.5" style="286" customWidth="1"/>
    <col min="10259" max="10259" width="5.83203125" style="286" customWidth="1"/>
    <col min="10260" max="10260" width="5.6640625" style="286" customWidth="1"/>
    <col min="10261" max="10261" width="11" style="286" customWidth="1"/>
    <col min="10262" max="10263" width="3" style="286" customWidth="1"/>
    <col min="10264" max="10496" width="9.33203125" style="286"/>
    <col min="10497" max="10497" width="6.5" style="286" customWidth="1"/>
    <col min="10498" max="10498" width="13.33203125" style="286" customWidth="1"/>
    <col min="10499" max="10505" width="14.1640625" style="286" customWidth="1"/>
    <col min="10506" max="10507" width="0.83203125" style="286" customWidth="1"/>
    <col min="10508" max="10513" width="14" style="286" customWidth="1"/>
    <col min="10514" max="10514" width="5.5" style="286" customWidth="1"/>
    <col min="10515" max="10515" width="5.83203125" style="286" customWidth="1"/>
    <col min="10516" max="10516" width="5.6640625" style="286" customWidth="1"/>
    <col min="10517" max="10517" width="11" style="286" customWidth="1"/>
    <col min="10518" max="10519" width="3" style="286" customWidth="1"/>
    <col min="10520" max="10752" width="9.33203125" style="286"/>
    <col min="10753" max="10753" width="6.5" style="286" customWidth="1"/>
    <col min="10754" max="10754" width="13.33203125" style="286" customWidth="1"/>
    <col min="10755" max="10761" width="14.1640625" style="286" customWidth="1"/>
    <col min="10762" max="10763" width="0.83203125" style="286" customWidth="1"/>
    <col min="10764" max="10769" width="14" style="286" customWidth="1"/>
    <col min="10770" max="10770" width="5.5" style="286" customWidth="1"/>
    <col min="10771" max="10771" width="5.83203125" style="286" customWidth="1"/>
    <col min="10772" max="10772" width="5.6640625" style="286" customWidth="1"/>
    <col min="10773" max="10773" width="11" style="286" customWidth="1"/>
    <col min="10774" max="10775" width="3" style="286" customWidth="1"/>
    <col min="10776" max="11008" width="9.33203125" style="286"/>
    <col min="11009" max="11009" width="6.5" style="286" customWidth="1"/>
    <col min="11010" max="11010" width="13.33203125" style="286" customWidth="1"/>
    <col min="11011" max="11017" width="14.1640625" style="286" customWidth="1"/>
    <col min="11018" max="11019" width="0.83203125" style="286" customWidth="1"/>
    <col min="11020" max="11025" width="14" style="286" customWidth="1"/>
    <col min="11026" max="11026" width="5.5" style="286" customWidth="1"/>
    <col min="11027" max="11027" width="5.83203125" style="286" customWidth="1"/>
    <col min="11028" max="11028" width="5.6640625" style="286" customWidth="1"/>
    <col min="11029" max="11029" width="11" style="286" customWidth="1"/>
    <col min="11030" max="11031" width="3" style="286" customWidth="1"/>
    <col min="11032" max="11264" width="9.33203125" style="286"/>
    <col min="11265" max="11265" width="6.5" style="286" customWidth="1"/>
    <col min="11266" max="11266" width="13.33203125" style="286" customWidth="1"/>
    <col min="11267" max="11273" width="14.1640625" style="286" customWidth="1"/>
    <col min="11274" max="11275" width="0.83203125" style="286" customWidth="1"/>
    <col min="11276" max="11281" width="14" style="286" customWidth="1"/>
    <col min="11282" max="11282" width="5.5" style="286" customWidth="1"/>
    <col min="11283" max="11283" width="5.83203125" style="286" customWidth="1"/>
    <col min="11284" max="11284" width="5.6640625" style="286" customWidth="1"/>
    <col min="11285" max="11285" width="11" style="286" customWidth="1"/>
    <col min="11286" max="11287" width="3" style="286" customWidth="1"/>
    <col min="11288" max="11520" width="9.33203125" style="286"/>
    <col min="11521" max="11521" width="6.5" style="286" customWidth="1"/>
    <col min="11522" max="11522" width="13.33203125" style="286" customWidth="1"/>
    <col min="11523" max="11529" width="14.1640625" style="286" customWidth="1"/>
    <col min="11530" max="11531" width="0.83203125" style="286" customWidth="1"/>
    <col min="11532" max="11537" width="14" style="286" customWidth="1"/>
    <col min="11538" max="11538" width="5.5" style="286" customWidth="1"/>
    <col min="11539" max="11539" width="5.83203125" style="286" customWidth="1"/>
    <col min="11540" max="11540" width="5.6640625" style="286" customWidth="1"/>
    <col min="11541" max="11541" width="11" style="286" customWidth="1"/>
    <col min="11542" max="11543" width="3" style="286" customWidth="1"/>
    <col min="11544" max="11776" width="9.33203125" style="286"/>
    <col min="11777" max="11777" width="6.5" style="286" customWidth="1"/>
    <col min="11778" max="11778" width="13.33203125" style="286" customWidth="1"/>
    <col min="11779" max="11785" width="14.1640625" style="286" customWidth="1"/>
    <col min="11786" max="11787" width="0.83203125" style="286" customWidth="1"/>
    <col min="11788" max="11793" width="14" style="286" customWidth="1"/>
    <col min="11794" max="11794" width="5.5" style="286" customWidth="1"/>
    <col min="11795" max="11795" width="5.83203125" style="286" customWidth="1"/>
    <col min="11796" max="11796" width="5.6640625" style="286" customWidth="1"/>
    <col min="11797" max="11797" width="11" style="286" customWidth="1"/>
    <col min="11798" max="11799" width="3" style="286" customWidth="1"/>
    <col min="11800" max="12032" width="9.33203125" style="286"/>
    <col min="12033" max="12033" width="6.5" style="286" customWidth="1"/>
    <col min="12034" max="12034" width="13.33203125" style="286" customWidth="1"/>
    <col min="12035" max="12041" width="14.1640625" style="286" customWidth="1"/>
    <col min="12042" max="12043" width="0.83203125" style="286" customWidth="1"/>
    <col min="12044" max="12049" width="14" style="286" customWidth="1"/>
    <col min="12050" max="12050" width="5.5" style="286" customWidth="1"/>
    <col min="12051" max="12051" width="5.83203125" style="286" customWidth="1"/>
    <col min="12052" max="12052" width="5.6640625" style="286" customWidth="1"/>
    <col min="12053" max="12053" width="11" style="286" customWidth="1"/>
    <col min="12054" max="12055" width="3" style="286" customWidth="1"/>
    <col min="12056" max="12288" width="9.33203125" style="286"/>
    <col min="12289" max="12289" width="6.5" style="286" customWidth="1"/>
    <col min="12290" max="12290" width="13.33203125" style="286" customWidth="1"/>
    <col min="12291" max="12297" width="14.1640625" style="286" customWidth="1"/>
    <col min="12298" max="12299" width="0.83203125" style="286" customWidth="1"/>
    <col min="12300" max="12305" width="14" style="286" customWidth="1"/>
    <col min="12306" max="12306" width="5.5" style="286" customWidth="1"/>
    <col min="12307" max="12307" width="5.83203125" style="286" customWidth="1"/>
    <col min="12308" max="12308" width="5.6640625" style="286" customWidth="1"/>
    <col min="12309" max="12309" width="11" style="286" customWidth="1"/>
    <col min="12310" max="12311" width="3" style="286" customWidth="1"/>
    <col min="12312" max="12544" width="9.33203125" style="286"/>
    <col min="12545" max="12545" width="6.5" style="286" customWidth="1"/>
    <col min="12546" max="12546" width="13.33203125" style="286" customWidth="1"/>
    <col min="12547" max="12553" width="14.1640625" style="286" customWidth="1"/>
    <col min="12554" max="12555" width="0.83203125" style="286" customWidth="1"/>
    <col min="12556" max="12561" width="14" style="286" customWidth="1"/>
    <col min="12562" max="12562" width="5.5" style="286" customWidth="1"/>
    <col min="12563" max="12563" width="5.83203125" style="286" customWidth="1"/>
    <col min="12564" max="12564" width="5.6640625" style="286" customWidth="1"/>
    <col min="12565" max="12565" width="11" style="286" customWidth="1"/>
    <col min="12566" max="12567" width="3" style="286" customWidth="1"/>
    <col min="12568" max="12800" width="9.33203125" style="286"/>
    <col min="12801" max="12801" width="6.5" style="286" customWidth="1"/>
    <col min="12802" max="12802" width="13.33203125" style="286" customWidth="1"/>
    <col min="12803" max="12809" width="14.1640625" style="286" customWidth="1"/>
    <col min="12810" max="12811" width="0.83203125" style="286" customWidth="1"/>
    <col min="12812" max="12817" width="14" style="286" customWidth="1"/>
    <col min="12818" max="12818" width="5.5" style="286" customWidth="1"/>
    <col min="12819" max="12819" width="5.83203125" style="286" customWidth="1"/>
    <col min="12820" max="12820" width="5.6640625" style="286" customWidth="1"/>
    <col min="12821" max="12821" width="11" style="286" customWidth="1"/>
    <col min="12822" max="12823" width="3" style="286" customWidth="1"/>
    <col min="12824" max="13056" width="9.33203125" style="286"/>
    <col min="13057" max="13057" width="6.5" style="286" customWidth="1"/>
    <col min="13058" max="13058" width="13.33203125" style="286" customWidth="1"/>
    <col min="13059" max="13065" width="14.1640625" style="286" customWidth="1"/>
    <col min="13066" max="13067" width="0.83203125" style="286" customWidth="1"/>
    <col min="13068" max="13073" width="14" style="286" customWidth="1"/>
    <col min="13074" max="13074" width="5.5" style="286" customWidth="1"/>
    <col min="13075" max="13075" width="5.83203125" style="286" customWidth="1"/>
    <col min="13076" max="13076" width="5.6640625" style="286" customWidth="1"/>
    <col min="13077" max="13077" width="11" style="286" customWidth="1"/>
    <col min="13078" max="13079" width="3" style="286" customWidth="1"/>
    <col min="13080" max="13312" width="9.33203125" style="286"/>
    <col min="13313" max="13313" width="6.5" style="286" customWidth="1"/>
    <col min="13314" max="13314" width="13.33203125" style="286" customWidth="1"/>
    <col min="13315" max="13321" width="14.1640625" style="286" customWidth="1"/>
    <col min="13322" max="13323" width="0.83203125" style="286" customWidth="1"/>
    <col min="13324" max="13329" width="14" style="286" customWidth="1"/>
    <col min="13330" max="13330" width="5.5" style="286" customWidth="1"/>
    <col min="13331" max="13331" width="5.83203125" style="286" customWidth="1"/>
    <col min="13332" max="13332" width="5.6640625" style="286" customWidth="1"/>
    <col min="13333" max="13333" width="11" style="286" customWidth="1"/>
    <col min="13334" max="13335" width="3" style="286" customWidth="1"/>
    <col min="13336" max="13568" width="9.33203125" style="286"/>
    <col min="13569" max="13569" width="6.5" style="286" customWidth="1"/>
    <col min="13570" max="13570" width="13.33203125" style="286" customWidth="1"/>
    <col min="13571" max="13577" width="14.1640625" style="286" customWidth="1"/>
    <col min="13578" max="13579" width="0.83203125" style="286" customWidth="1"/>
    <col min="13580" max="13585" width="14" style="286" customWidth="1"/>
    <col min="13586" max="13586" width="5.5" style="286" customWidth="1"/>
    <col min="13587" max="13587" width="5.83203125" style="286" customWidth="1"/>
    <col min="13588" max="13588" width="5.6640625" style="286" customWidth="1"/>
    <col min="13589" max="13589" width="11" style="286" customWidth="1"/>
    <col min="13590" max="13591" width="3" style="286" customWidth="1"/>
    <col min="13592" max="13824" width="9.33203125" style="286"/>
    <col min="13825" max="13825" width="6.5" style="286" customWidth="1"/>
    <col min="13826" max="13826" width="13.33203125" style="286" customWidth="1"/>
    <col min="13827" max="13833" width="14.1640625" style="286" customWidth="1"/>
    <col min="13834" max="13835" width="0.83203125" style="286" customWidth="1"/>
    <col min="13836" max="13841" width="14" style="286" customWidth="1"/>
    <col min="13842" max="13842" width="5.5" style="286" customWidth="1"/>
    <col min="13843" max="13843" width="5.83203125" style="286" customWidth="1"/>
    <col min="13844" max="13844" width="5.6640625" style="286" customWidth="1"/>
    <col min="13845" max="13845" width="11" style="286" customWidth="1"/>
    <col min="13846" max="13847" width="3" style="286" customWidth="1"/>
    <col min="13848" max="14080" width="9.33203125" style="286"/>
    <col min="14081" max="14081" width="6.5" style="286" customWidth="1"/>
    <col min="14082" max="14082" width="13.33203125" style="286" customWidth="1"/>
    <col min="14083" max="14089" width="14.1640625" style="286" customWidth="1"/>
    <col min="14090" max="14091" width="0.83203125" style="286" customWidth="1"/>
    <col min="14092" max="14097" width="14" style="286" customWidth="1"/>
    <col min="14098" max="14098" width="5.5" style="286" customWidth="1"/>
    <col min="14099" max="14099" width="5.83203125" style="286" customWidth="1"/>
    <col min="14100" max="14100" width="5.6640625" style="286" customWidth="1"/>
    <col min="14101" max="14101" width="11" style="286" customWidth="1"/>
    <col min="14102" max="14103" width="3" style="286" customWidth="1"/>
    <col min="14104" max="14336" width="9.33203125" style="286"/>
    <col min="14337" max="14337" width="6.5" style="286" customWidth="1"/>
    <col min="14338" max="14338" width="13.33203125" style="286" customWidth="1"/>
    <col min="14339" max="14345" width="14.1640625" style="286" customWidth="1"/>
    <col min="14346" max="14347" width="0.83203125" style="286" customWidth="1"/>
    <col min="14348" max="14353" width="14" style="286" customWidth="1"/>
    <col min="14354" max="14354" width="5.5" style="286" customWidth="1"/>
    <col min="14355" max="14355" width="5.83203125" style="286" customWidth="1"/>
    <col min="14356" max="14356" width="5.6640625" style="286" customWidth="1"/>
    <col min="14357" max="14357" width="11" style="286" customWidth="1"/>
    <col min="14358" max="14359" width="3" style="286" customWidth="1"/>
    <col min="14360" max="14592" width="9.33203125" style="286"/>
    <col min="14593" max="14593" width="6.5" style="286" customWidth="1"/>
    <col min="14594" max="14594" width="13.33203125" style="286" customWidth="1"/>
    <col min="14595" max="14601" width="14.1640625" style="286" customWidth="1"/>
    <col min="14602" max="14603" width="0.83203125" style="286" customWidth="1"/>
    <col min="14604" max="14609" width="14" style="286" customWidth="1"/>
    <col min="14610" max="14610" width="5.5" style="286" customWidth="1"/>
    <col min="14611" max="14611" width="5.83203125" style="286" customWidth="1"/>
    <col min="14612" max="14612" width="5.6640625" style="286" customWidth="1"/>
    <col min="14613" max="14613" width="11" style="286" customWidth="1"/>
    <col min="14614" max="14615" width="3" style="286" customWidth="1"/>
    <col min="14616" max="14848" width="9.33203125" style="286"/>
    <col min="14849" max="14849" width="6.5" style="286" customWidth="1"/>
    <col min="14850" max="14850" width="13.33203125" style="286" customWidth="1"/>
    <col min="14851" max="14857" width="14.1640625" style="286" customWidth="1"/>
    <col min="14858" max="14859" width="0.83203125" style="286" customWidth="1"/>
    <col min="14860" max="14865" width="14" style="286" customWidth="1"/>
    <col min="14866" max="14866" width="5.5" style="286" customWidth="1"/>
    <col min="14867" max="14867" width="5.83203125" style="286" customWidth="1"/>
    <col min="14868" max="14868" width="5.6640625" style="286" customWidth="1"/>
    <col min="14869" max="14869" width="11" style="286" customWidth="1"/>
    <col min="14870" max="14871" width="3" style="286" customWidth="1"/>
    <col min="14872" max="15104" width="9.33203125" style="286"/>
    <col min="15105" max="15105" width="6.5" style="286" customWidth="1"/>
    <col min="15106" max="15106" width="13.33203125" style="286" customWidth="1"/>
    <col min="15107" max="15113" width="14.1640625" style="286" customWidth="1"/>
    <col min="15114" max="15115" width="0.83203125" style="286" customWidth="1"/>
    <col min="15116" max="15121" width="14" style="286" customWidth="1"/>
    <col min="15122" max="15122" width="5.5" style="286" customWidth="1"/>
    <col min="15123" max="15123" width="5.83203125" style="286" customWidth="1"/>
    <col min="15124" max="15124" width="5.6640625" style="286" customWidth="1"/>
    <col min="15125" max="15125" width="11" style="286" customWidth="1"/>
    <col min="15126" max="15127" width="3" style="286" customWidth="1"/>
    <col min="15128" max="15360" width="9.33203125" style="286"/>
    <col min="15361" max="15361" width="6.5" style="286" customWidth="1"/>
    <col min="15362" max="15362" width="13.33203125" style="286" customWidth="1"/>
    <col min="15363" max="15369" width="14.1640625" style="286" customWidth="1"/>
    <col min="15370" max="15371" width="0.83203125" style="286" customWidth="1"/>
    <col min="15372" max="15377" width="14" style="286" customWidth="1"/>
    <col min="15378" max="15378" width="5.5" style="286" customWidth="1"/>
    <col min="15379" max="15379" width="5.83203125" style="286" customWidth="1"/>
    <col min="15380" max="15380" width="5.6640625" style="286" customWidth="1"/>
    <col min="15381" max="15381" width="11" style="286" customWidth="1"/>
    <col min="15382" max="15383" width="3" style="286" customWidth="1"/>
    <col min="15384" max="15616" width="9.33203125" style="286"/>
    <col min="15617" max="15617" width="6.5" style="286" customWidth="1"/>
    <col min="15618" max="15618" width="13.33203125" style="286" customWidth="1"/>
    <col min="15619" max="15625" width="14.1640625" style="286" customWidth="1"/>
    <col min="15626" max="15627" width="0.83203125" style="286" customWidth="1"/>
    <col min="15628" max="15633" width="14" style="286" customWidth="1"/>
    <col min="15634" max="15634" width="5.5" style="286" customWidth="1"/>
    <col min="15635" max="15635" width="5.83203125" style="286" customWidth="1"/>
    <col min="15636" max="15636" width="5.6640625" style="286" customWidth="1"/>
    <col min="15637" max="15637" width="11" style="286" customWidth="1"/>
    <col min="15638" max="15639" width="3" style="286" customWidth="1"/>
    <col min="15640" max="15872" width="9.33203125" style="286"/>
    <col min="15873" max="15873" width="6.5" style="286" customWidth="1"/>
    <col min="15874" max="15874" width="13.33203125" style="286" customWidth="1"/>
    <col min="15875" max="15881" width="14.1640625" style="286" customWidth="1"/>
    <col min="15882" max="15883" width="0.83203125" style="286" customWidth="1"/>
    <col min="15884" max="15889" width="14" style="286" customWidth="1"/>
    <col min="15890" max="15890" width="5.5" style="286" customWidth="1"/>
    <col min="15891" max="15891" width="5.83203125" style="286" customWidth="1"/>
    <col min="15892" max="15892" width="5.6640625" style="286" customWidth="1"/>
    <col min="15893" max="15893" width="11" style="286" customWidth="1"/>
    <col min="15894" max="15895" width="3" style="286" customWidth="1"/>
    <col min="15896" max="16128" width="9.33203125" style="286"/>
    <col min="16129" max="16129" width="6.5" style="286" customWidth="1"/>
    <col min="16130" max="16130" width="13.33203125" style="286" customWidth="1"/>
    <col min="16131" max="16137" width="14.1640625" style="286" customWidth="1"/>
    <col min="16138" max="16139" width="0.83203125" style="286" customWidth="1"/>
    <col min="16140" max="16145" width="14" style="286" customWidth="1"/>
    <col min="16146" max="16146" width="5.5" style="286" customWidth="1"/>
    <col min="16147" max="16147" width="5.83203125" style="286" customWidth="1"/>
    <col min="16148" max="16148" width="5.6640625" style="286" customWidth="1"/>
    <col min="16149" max="16149" width="11" style="286" customWidth="1"/>
    <col min="16150" max="16151" width="3" style="286" customWidth="1"/>
    <col min="16152" max="16384" width="9.33203125" style="286"/>
  </cols>
  <sheetData>
    <row r="1" spans="1:24" s="221" customFormat="1" ht="18" customHeight="1">
      <c r="A1" s="225" t="s">
        <v>443</v>
      </c>
      <c r="F1" s="225"/>
      <c r="G1" s="225"/>
      <c r="H1" s="225"/>
      <c r="I1" s="225"/>
      <c r="J1" s="223"/>
      <c r="K1" s="225"/>
      <c r="L1" s="225"/>
      <c r="M1" s="225"/>
      <c r="N1" s="225"/>
      <c r="O1" s="225"/>
      <c r="X1" s="223"/>
    </row>
    <row r="2" spans="1:24" s="221" customFormat="1" ht="4.5" customHeight="1">
      <c r="J2" s="223"/>
      <c r="K2" s="290"/>
      <c r="X2" s="223"/>
    </row>
    <row r="3" spans="1:24" s="223" customFormat="1" ht="10.5" customHeight="1">
      <c r="A3" s="232" t="s">
        <v>444</v>
      </c>
    </row>
    <row r="4" spans="1:24" s="282" customFormat="1" ht="13.5" customHeight="1" thickBot="1">
      <c r="A4" s="284" t="s">
        <v>445</v>
      </c>
      <c r="J4" s="284"/>
      <c r="K4" s="284"/>
      <c r="W4" s="291" t="s">
        <v>446</v>
      </c>
      <c r="X4" s="284"/>
    </row>
    <row r="5" spans="1:24" s="233" customFormat="1" ht="10.5" customHeight="1">
      <c r="A5" s="898" t="s">
        <v>447</v>
      </c>
      <c r="B5" s="899"/>
      <c r="C5" s="904" t="s">
        <v>448</v>
      </c>
      <c r="D5" s="869" t="s">
        <v>449</v>
      </c>
      <c r="E5" s="870"/>
      <c r="F5" s="870"/>
      <c r="G5" s="871"/>
      <c r="H5" s="869" t="s">
        <v>450</v>
      </c>
      <c r="I5" s="870"/>
      <c r="J5" s="292"/>
      <c r="K5" s="292"/>
      <c r="L5" s="870" t="s">
        <v>451</v>
      </c>
      <c r="M5" s="871"/>
      <c r="N5" s="869" t="s">
        <v>452</v>
      </c>
      <c r="O5" s="870"/>
      <c r="P5" s="870"/>
      <c r="Q5" s="871"/>
      <c r="R5" s="869" t="s">
        <v>453</v>
      </c>
      <c r="S5" s="870"/>
      <c r="T5" s="871"/>
      <c r="U5" s="907" t="s">
        <v>454</v>
      </c>
      <c r="V5" s="910" t="s">
        <v>394</v>
      </c>
      <c r="W5" s="911"/>
      <c r="X5" s="232"/>
    </row>
    <row r="6" spans="1:24" s="233" customFormat="1" ht="10.5" customHeight="1">
      <c r="A6" s="900"/>
      <c r="B6" s="901"/>
      <c r="C6" s="905"/>
      <c r="D6" s="916" t="s">
        <v>385</v>
      </c>
      <c r="E6" s="916" t="s">
        <v>455</v>
      </c>
      <c r="F6" s="293" t="s">
        <v>456</v>
      </c>
      <c r="G6" s="293" t="s">
        <v>457</v>
      </c>
      <c r="H6" s="916" t="s">
        <v>448</v>
      </c>
      <c r="I6" s="294" t="s">
        <v>458</v>
      </c>
      <c r="J6" s="292"/>
      <c r="K6" s="292"/>
      <c r="L6" s="293" t="s">
        <v>459</v>
      </c>
      <c r="M6" s="294" t="s">
        <v>460</v>
      </c>
      <c r="N6" s="916" t="s">
        <v>385</v>
      </c>
      <c r="O6" s="293" t="s">
        <v>461</v>
      </c>
      <c r="P6" s="293" t="s">
        <v>462</v>
      </c>
      <c r="Q6" s="293" t="s">
        <v>463</v>
      </c>
      <c r="R6" s="916" t="s">
        <v>464</v>
      </c>
      <c r="S6" s="293" t="s">
        <v>465</v>
      </c>
      <c r="T6" s="293" t="s">
        <v>466</v>
      </c>
      <c r="U6" s="908"/>
      <c r="V6" s="912"/>
      <c r="W6" s="913"/>
      <c r="X6" s="232"/>
    </row>
    <row r="7" spans="1:24" s="233" customFormat="1" ht="10.5" customHeight="1">
      <c r="A7" s="902"/>
      <c r="B7" s="903"/>
      <c r="C7" s="906"/>
      <c r="D7" s="906"/>
      <c r="E7" s="906"/>
      <c r="F7" s="295" t="s">
        <v>467</v>
      </c>
      <c r="G7" s="295" t="s">
        <v>467</v>
      </c>
      <c r="H7" s="906"/>
      <c r="I7" s="295" t="s">
        <v>468</v>
      </c>
      <c r="J7" s="292"/>
      <c r="K7" s="292"/>
      <c r="L7" s="296" t="s">
        <v>469</v>
      </c>
      <c r="M7" s="295" t="s">
        <v>470</v>
      </c>
      <c r="N7" s="906"/>
      <c r="O7" s="296" t="s">
        <v>471</v>
      </c>
      <c r="P7" s="296" t="s">
        <v>471</v>
      </c>
      <c r="Q7" s="296" t="s">
        <v>471</v>
      </c>
      <c r="R7" s="906"/>
      <c r="S7" s="296" t="s">
        <v>472</v>
      </c>
      <c r="T7" s="296" t="s">
        <v>472</v>
      </c>
      <c r="U7" s="909"/>
      <c r="V7" s="914"/>
      <c r="W7" s="915"/>
      <c r="X7" s="232"/>
    </row>
    <row r="8" spans="1:24" s="233" customFormat="1" ht="2.25" customHeight="1">
      <c r="A8" s="230"/>
      <c r="B8" s="297"/>
      <c r="C8" s="230"/>
      <c r="D8" s="230"/>
      <c r="E8" s="230"/>
      <c r="F8" s="230"/>
      <c r="G8" s="230"/>
      <c r="H8" s="230"/>
      <c r="I8" s="230"/>
      <c r="J8" s="292"/>
      <c r="K8" s="292"/>
      <c r="L8" s="230"/>
      <c r="M8" s="230"/>
      <c r="N8" s="230"/>
      <c r="O8" s="230"/>
      <c r="P8" s="230"/>
      <c r="Q8" s="230"/>
      <c r="R8" s="230"/>
      <c r="S8" s="230"/>
      <c r="T8" s="230"/>
      <c r="U8" s="298"/>
      <c r="V8" s="230"/>
      <c r="W8" s="230"/>
      <c r="X8" s="232"/>
    </row>
    <row r="9" spans="1:24" s="303" customFormat="1" ht="11.25" customHeight="1">
      <c r="A9" s="917" t="s">
        <v>473</v>
      </c>
      <c r="B9" s="917"/>
      <c r="C9" s="299"/>
      <c r="D9" s="300"/>
      <c r="E9" s="300"/>
      <c r="F9" s="300"/>
      <c r="G9" s="300"/>
      <c r="H9" s="300"/>
      <c r="I9" s="300"/>
      <c r="J9" s="301"/>
      <c r="K9" s="301"/>
      <c r="L9" s="300"/>
      <c r="M9" s="300"/>
      <c r="N9" s="300"/>
      <c r="O9" s="300"/>
      <c r="P9" s="300"/>
      <c r="Q9" s="300"/>
      <c r="R9" s="300"/>
      <c r="S9" s="300"/>
      <c r="T9" s="300"/>
      <c r="U9" s="302"/>
      <c r="V9" s="918" t="s">
        <v>473</v>
      </c>
      <c r="W9" s="917"/>
    </row>
    <row r="10" spans="1:24" s="309" customFormat="1" ht="9.75" customHeight="1">
      <c r="A10" s="886" t="s">
        <v>474</v>
      </c>
      <c r="B10" s="919"/>
      <c r="C10" s="304">
        <v>63865.599999999999</v>
      </c>
      <c r="D10" s="305">
        <v>4677.8</v>
      </c>
      <c r="E10" s="305">
        <v>15.8</v>
      </c>
      <c r="F10" s="305">
        <v>112.3</v>
      </c>
      <c r="G10" s="305">
        <v>4549.7</v>
      </c>
      <c r="H10" s="305">
        <v>41651.199999999997</v>
      </c>
      <c r="I10" s="305">
        <v>3939.6</v>
      </c>
      <c r="J10" s="306"/>
      <c r="K10" s="306"/>
      <c r="L10" s="305">
        <v>929.6</v>
      </c>
      <c r="M10" s="305">
        <v>36782</v>
      </c>
      <c r="N10" s="305">
        <v>17508.8</v>
      </c>
      <c r="O10" s="305">
        <v>13352.6</v>
      </c>
      <c r="P10" s="305">
        <v>3897.6</v>
      </c>
      <c r="Q10" s="305">
        <v>258.60000000000002</v>
      </c>
      <c r="R10" s="307">
        <v>0</v>
      </c>
      <c r="S10" s="307">
        <v>0</v>
      </c>
      <c r="T10" s="307">
        <v>0</v>
      </c>
      <c r="U10" s="308">
        <v>27.8</v>
      </c>
      <c r="V10" s="920">
        <v>30</v>
      </c>
      <c r="W10" s="921"/>
    </row>
    <row r="11" spans="1:24" s="303" customFormat="1" ht="9.75" customHeight="1">
      <c r="A11" s="886" t="s">
        <v>475</v>
      </c>
      <c r="B11" s="919"/>
      <c r="C11" s="304">
        <v>63986.3</v>
      </c>
      <c r="D11" s="305">
        <v>4712.1000000000004</v>
      </c>
      <c r="E11" s="305">
        <v>15.8</v>
      </c>
      <c r="F11" s="305">
        <v>112.3</v>
      </c>
      <c r="G11" s="305">
        <v>4584</v>
      </c>
      <c r="H11" s="305">
        <v>41735.199999999997</v>
      </c>
      <c r="I11" s="305">
        <v>3952</v>
      </c>
      <c r="J11" s="310"/>
      <c r="K11" s="310"/>
      <c r="L11" s="305">
        <v>930.2</v>
      </c>
      <c r="M11" s="305">
        <v>36853</v>
      </c>
      <c r="N11" s="305">
        <v>17511</v>
      </c>
      <c r="O11" s="305">
        <v>13352.6</v>
      </c>
      <c r="P11" s="305">
        <v>3900.7</v>
      </c>
      <c r="Q11" s="305">
        <v>257.7</v>
      </c>
      <c r="R11" s="307">
        <v>0</v>
      </c>
      <c r="S11" s="307">
        <v>0</v>
      </c>
      <c r="T11" s="307">
        <v>0</v>
      </c>
      <c r="U11" s="308">
        <v>28</v>
      </c>
      <c r="V11" s="920">
        <v>31</v>
      </c>
      <c r="W11" s="921"/>
    </row>
    <row r="12" spans="1:24" s="309" customFormat="1" ht="9.75" customHeight="1">
      <c r="A12" s="886" t="s">
        <v>476</v>
      </c>
      <c r="B12" s="919"/>
      <c r="C12" s="304">
        <v>64104</v>
      </c>
      <c r="D12" s="305">
        <v>4716.2</v>
      </c>
      <c r="E12" s="305">
        <v>15.8</v>
      </c>
      <c r="F12" s="305">
        <v>112.2</v>
      </c>
      <c r="G12" s="305">
        <v>4588.2</v>
      </c>
      <c r="H12" s="305">
        <v>41838.6</v>
      </c>
      <c r="I12" s="305">
        <v>3949.4</v>
      </c>
      <c r="J12" s="310"/>
      <c r="K12" s="310"/>
      <c r="L12" s="305">
        <v>929.5</v>
      </c>
      <c r="M12" s="305">
        <v>36959.699999999997</v>
      </c>
      <c r="N12" s="305">
        <v>17521</v>
      </c>
      <c r="O12" s="305">
        <v>13354.5</v>
      </c>
      <c r="P12" s="305">
        <v>3911</v>
      </c>
      <c r="Q12" s="305">
        <v>255.5</v>
      </c>
      <c r="R12" s="307">
        <v>0</v>
      </c>
      <c r="S12" s="307">
        <v>0</v>
      </c>
      <c r="T12" s="307">
        <v>0</v>
      </c>
      <c r="U12" s="308">
        <v>28.2</v>
      </c>
      <c r="V12" s="922" t="s">
        <v>477</v>
      </c>
      <c r="W12" s="923"/>
    </row>
    <row r="13" spans="1:24" s="303" customFormat="1" ht="9.75" customHeight="1">
      <c r="A13" s="886" t="s">
        <v>478</v>
      </c>
      <c r="B13" s="919"/>
      <c r="C13" s="304">
        <v>64262.5</v>
      </c>
      <c r="D13" s="305">
        <v>4788.6000000000004</v>
      </c>
      <c r="E13" s="305">
        <v>15.8</v>
      </c>
      <c r="F13" s="305">
        <v>112.9</v>
      </c>
      <c r="G13" s="305">
        <v>4659.8999999999996</v>
      </c>
      <c r="H13" s="305">
        <v>41894.1</v>
      </c>
      <c r="I13" s="305">
        <v>3935.4</v>
      </c>
      <c r="J13" s="311"/>
      <c r="K13" s="311"/>
      <c r="L13" s="305">
        <v>927.9</v>
      </c>
      <c r="M13" s="305">
        <v>37030.800000000003</v>
      </c>
      <c r="N13" s="305">
        <v>17551.3</v>
      </c>
      <c r="O13" s="305">
        <v>13360.3</v>
      </c>
      <c r="P13" s="305">
        <v>3935.7</v>
      </c>
      <c r="Q13" s="305">
        <v>255.3</v>
      </c>
      <c r="R13" s="307">
        <v>0</v>
      </c>
      <c r="S13" s="307">
        <v>0</v>
      </c>
      <c r="T13" s="307">
        <v>0</v>
      </c>
      <c r="U13" s="308">
        <v>28.5</v>
      </c>
      <c r="V13" s="922" t="s">
        <v>479</v>
      </c>
      <c r="W13" s="923"/>
    </row>
    <row r="14" spans="1:24" s="303" customFormat="1" ht="9.75" customHeight="1">
      <c r="A14" s="924" t="s">
        <v>480</v>
      </c>
      <c r="B14" s="925"/>
      <c r="C14" s="312">
        <v>64437.9</v>
      </c>
      <c r="D14" s="313">
        <v>4868.8999999999996</v>
      </c>
      <c r="E14" s="313">
        <v>15.9</v>
      </c>
      <c r="F14" s="313">
        <v>112.9</v>
      </c>
      <c r="G14" s="313">
        <v>4740.1000000000004</v>
      </c>
      <c r="H14" s="313">
        <v>41986.400000000001</v>
      </c>
      <c r="I14" s="313">
        <v>3942.2</v>
      </c>
      <c r="J14" s="311"/>
      <c r="K14" s="311"/>
      <c r="L14" s="313">
        <v>935</v>
      </c>
      <c r="M14" s="313">
        <v>37109.199999999997</v>
      </c>
      <c r="N14" s="313">
        <v>17553</v>
      </c>
      <c r="O14" s="313">
        <v>13349.9</v>
      </c>
      <c r="P14" s="313">
        <v>3947.8</v>
      </c>
      <c r="Q14" s="313">
        <v>255.3</v>
      </c>
      <c r="R14" s="314">
        <v>0</v>
      </c>
      <c r="S14" s="314">
        <v>0</v>
      </c>
      <c r="T14" s="314">
        <v>0</v>
      </c>
      <c r="U14" s="315">
        <v>29.6</v>
      </c>
      <c r="V14" s="926" t="s">
        <v>481</v>
      </c>
      <c r="W14" s="926"/>
    </row>
    <row r="15" spans="1:24" s="309" customFormat="1" ht="2.25" customHeight="1">
      <c r="A15" s="316"/>
      <c r="B15" s="317"/>
      <c r="C15" s="304"/>
      <c r="D15" s="318"/>
      <c r="E15" s="319"/>
      <c r="F15" s="319"/>
      <c r="G15" s="319"/>
      <c r="H15" s="319"/>
      <c r="I15" s="319"/>
      <c r="J15" s="310"/>
      <c r="K15" s="310"/>
      <c r="L15" s="305"/>
      <c r="M15" s="305"/>
      <c r="N15" s="305"/>
      <c r="O15" s="305"/>
      <c r="P15" s="305"/>
      <c r="Q15" s="305"/>
      <c r="R15" s="307"/>
      <c r="S15" s="307"/>
      <c r="T15" s="307"/>
      <c r="U15" s="320"/>
      <c r="V15" s="926"/>
      <c r="W15" s="926"/>
    </row>
    <row r="16" spans="1:24" s="303" customFormat="1" ht="11.25" customHeight="1">
      <c r="A16" s="927" t="s">
        <v>482</v>
      </c>
      <c r="B16" s="927"/>
      <c r="C16" s="321"/>
      <c r="D16" s="322"/>
      <c r="E16" s="323"/>
      <c r="F16" s="323"/>
      <c r="G16" s="323"/>
      <c r="H16" s="323"/>
      <c r="I16" s="323"/>
      <c r="J16" s="301"/>
      <c r="K16" s="301"/>
      <c r="L16" s="322"/>
      <c r="M16" s="322"/>
      <c r="N16" s="322"/>
      <c r="O16" s="322"/>
      <c r="P16" s="322"/>
      <c r="Q16" s="322"/>
      <c r="R16" s="324"/>
      <c r="S16" s="324"/>
      <c r="T16" s="324"/>
      <c r="U16" s="302"/>
      <c r="V16" s="928" t="s">
        <v>483</v>
      </c>
      <c r="W16" s="928"/>
    </row>
    <row r="17" spans="1:24" s="309" customFormat="1" ht="9.75" customHeight="1">
      <c r="A17" s="886" t="s">
        <v>474</v>
      </c>
      <c r="B17" s="919"/>
      <c r="C17" s="304">
        <v>4071621.2</v>
      </c>
      <c r="D17" s="305">
        <v>446954.9</v>
      </c>
      <c r="E17" s="305">
        <v>3473.5</v>
      </c>
      <c r="F17" s="305">
        <v>23062.799999999999</v>
      </c>
      <c r="G17" s="305">
        <v>420418.6</v>
      </c>
      <c r="H17" s="305">
        <v>2889048.8</v>
      </c>
      <c r="I17" s="305">
        <v>355787.4</v>
      </c>
      <c r="J17" s="306"/>
      <c r="K17" s="306"/>
      <c r="L17" s="305">
        <v>91331.4</v>
      </c>
      <c r="M17" s="305">
        <v>2441930</v>
      </c>
      <c r="N17" s="305">
        <v>735508.9</v>
      </c>
      <c r="O17" s="305">
        <v>521610.6</v>
      </c>
      <c r="P17" s="305">
        <v>191343</v>
      </c>
      <c r="Q17" s="305">
        <v>22555.3</v>
      </c>
      <c r="R17" s="307">
        <v>0</v>
      </c>
      <c r="S17" s="307">
        <v>0</v>
      </c>
      <c r="T17" s="307">
        <v>0</v>
      </c>
      <c r="U17" s="308">
        <v>108.6</v>
      </c>
      <c r="V17" s="920">
        <v>30</v>
      </c>
      <c r="W17" s="921"/>
    </row>
    <row r="18" spans="1:24" s="325" customFormat="1" ht="9.75" customHeight="1">
      <c r="A18" s="886" t="s">
        <v>475</v>
      </c>
      <c r="B18" s="919"/>
      <c r="C18" s="304">
        <v>4073582.1</v>
      </c>
      <c r="D18" s="305">
        <v>449183.4</v>
      </c>
      <c r="E18" s="305">
        <v>3473.5</v>
      </c>
      <c r="F18" s="305">
        <v>23062.799999999999</v>
      </c>
      <c r="G18" s="305">
        <v>422647.1</v>
      </c>
      <c r="H18" s="305">
        <v>2888630.5</v>
      </c>
      <c r="I18" s="305">
        <v>356204.2</v>
      </c>
      <c r="J18" s="310"/>
      <c r="K18" s="310"/>
      <c r="L18" s="305">
        <v>91355.5</v>
      </c>
      <c r="M18" s="305">
        <v>2441070.7999999998</v>
      </c>
      <c r="N18" s="305">
        <v>735659.1</v>
      </c>
      <c r="O18" s="305">
        <v>521644.1</v>
      </c>
      <c r="P18" s="305">
        <v>191543.6</v>
      </c>
      <c r="Q18" s="305">
        <v>22471.4</v>
      </c>
      <c r="R18" s="307">
        <v>0</v>
      </c>
      <c r="S18" s="307">
        <v>0</v>
      </c>
      <c r="T18" s="307">
        <v>0</v>
      </c>
      <c r="U18" s="308">
        <v>109.1</v>
      </c>
      <c r="V18" s="920">
        <v>31</v>
      </c>
      <c r="W18" s="921"/>
    </row>
    <row r="19" spans="1:24" s="309" customFormat="1" ht="9.75" customHeight="1">
      <c r="A19" s="886" t="s">
        <v>476</v>
      </c>
      <c r="B19" s="919"/>
      <c r="C19" s="304">
        <v>4079022</v>
      </c>
      <c r="D19" s="305">
        <v>449659.1</v>
      </c>
      <c r="E19" s="305">
        <v>3474.5</v>
      </c>
      <c r="F19" s="305">
        <v>23046</v>
      </c>
      <c r="G19" s="305">
        <v>423138.6</v>
      </c>
      <c r="H19" s="305">
        <v>2891468.1</v>
      </c>
      <c r="I19" s="305">
        <v>355969.9</v>
      </c>
      <c r="J19" s="310"/>
      <c r="K19" s="310"/>
      <c r="L19" s="305">
        <v>91276.2</v>
      </c>
      <c r="M19" s="305">
        <v>2444222</v>
      </c>
      <c r="N19" s="305">
        <v>737784.7</v>
      </c>
      <c r="O19" s="305">
        <v>523202.7</v>
      </c>
      <c r="P19" s="305">
        <v>192342.7</v>
      </c>
      <c r="Q19" s="305">
        <v>22239.3</v>
      </c>
      <c r="R19" s="307">
        <v>0</v>
      </c>
      <c r="S19" s="307">
        <v>0</v>
      </c>
      <c r="T19" s="307">
        <v>0</v>
      </c>
      <c r="U19" s="308">
        <v>110.1</v>
      </c>
      <c r="V19" s="922" t="s">
        <v>477</v>
      </c>
      <c r="W19" s="923"/>
    </row>
    <row r="20" spans="1:24" s="325" customFormat="1" ht="9.75" customHeight="1">
      <c r="A20" s="886" t="s">
        <v>478</v>
      </c>
      <c r="B20" s="919"/>
      <c r="C20" s="304">
        <v>4314063.5</v>
      </c>
      <c r="D20" s="305">
        <v>518887.8</v>
      </c>
      <c r="E20" s="305">
        <v>4769.7</v>
      </c>
      <c r="F20" s="305">
        <v>31229.1</v>
      </c>
      <c r="G20" s="305">
        <v>482889</v>
      </c>
      <c r="H20" s="305">
        <v>3037419.3</v>
      </c>
      <c r="I20" s="305">
        <v>391957.2</v>
      </c>
      <c r="J20" s="311"/>
      <c r="K20" s="311"/>
      <c r="L20" s="305">
        <v>93795.6</v>
      </c>
      <c r="M20" s="305">
        <v>2551666.5</v>
      </c>
      <c r="N20" s="305">
        <v>757639.4</v>
      </c>
      <c r="O20" s="305">
        <v>538780.6</v>
      </c>
      <c r="P20" s="305">
        <v>195509.5</v>
      </c>
      <c r="Q20" s="305">
        <v>23349.3</v>
      </c>
      <c r="R20" s="307">
        <v>0</v>
      </c>
      <c r="S20" s="307">
        <v>0</v>
      </c>
      <c r="T20" s="307">
        <v>0</v>
      </c>
      <c r="U20" s="308">
        <v>117</v>
      </c>
      <c r="V20" s="922" t="s">
        <v>479</v>
      </c>
      <c r="W20" s="923"/>
    </row>
    <row r="21" spans="1:24" s="325" customFormat="1" ht="9.75" customHeight="1">
      <c r="A21" s="924" t="s">
        <v>480</v>
      </c>
      <c r="B21" s="925"/>
      <c r="C21" s="312">
        <v>4321690.5</v>
      </c>
      <c r="D21" s="313">
        <v>523863.6</v>
      </c>
      <c r="E21" s="313">
        <v>4755.3</v>
      </c>
      <c r="F21" s="313">
        <v>31253.9</v>
      </c>
      <c r="G21" s="313">
        <v>487854.4</v>
      </c>
      <c r="H21" s="313">
        <v>3040158.6</v>
      </c>
      <c r="I21" s="313">
        <v>392955.1</v>
      </c>
      <c r="J21" s="311"/>
      <c r="K21" s="311"/>
      <c r="L21" s="313">
        <v>94550.2</v>
      </c>
      <c r="M21" s="313">
        <v>2552653.2999999998</v>
      </c>
      <c r="N21" s="313">
        <v>757547.2</v>
      </c>
      <c r="O21" s="313">
        <v>538006.80000000005</v>
      </c>
      <c r="P21" s="313">
        <v>196204.9</v>
      </c>
      <c r="Q21" s="313">
        <v>23335.5</v>
      </c>
      <c r="R21" s="314">
        <v>0</v>
      </c>
      <c r="S21" s="314">
        <v>0</v>
      </c>
      <c r="T21" s="314">
        <v>0</v>
      </c>
      <c r="U21" s="315">
        <v>121.1</v>
      </c>
      <c r="V21" s="926" t="s">
        <v>481</v>
      </c>
      <c r="W21" s="926"/>
    </row>
    <row r="22" spans="1:24" s="282" customFormat="1" ht="4.5" customHeight="1" thickBot="1">
      <c r="A22" s="326"/>
      <c r="B22" s="326"/>
      <c r="C22" s="327"/>
      <c r="D22" s="328"/>
      <c r="E22" s="328"/>
      <c r="F22" s="328"/>
      <c r="G22" s="328"/>
      <c r="H22" s="328"/>
      <c r="I22" s="328"/>
      <c r="J22" s="329"/>
      <c r="K22" s="329"/>
      <c r="L22" s="328"/>
      <c r="M22" s="328"/>
      <c r="N22" s="328"/>
      <c r="O22" s="328"/>
      <c r="P22" s="328"/>
      <c r="Q22" s="328"/>
      <c r="R22" s="330"/>
      <c r="S22" s="330"/>
      <c r="T22" s="330"/>
      <c r="U22" s="331"/>
      <c r="V22" s="332"/>
      <c r="W22" s="332"/>
      <c r="X22" s="284"/>
    </row>
    <row r="23" spans="1:24">
      <c r="A23" s="227" t="s">
        <v>484</v>
      </c>
      <c r="B23" s="221"/>
      <c r="C23" s="221"/>
      <c r="D23" s="221"/>
      <c r="E23" s="221"/>
      <c r="F23" s="221"/>
      <c r="G23" s="221"/>
      <c r="H23" s="221"/>
      <c r="I23" s="221"/>
      <c r="J23" s="223"/>
      <c r="K23" s="223"/>
      <c r="L23" s="221"/>
      <c r="M23" s="221"/>
      <c r="N23" s="221"/>
      <c r="O23" s="221"/>
      <c r="P23" s="221"/>
      <c r="Q23" s="221"/>
      <c r="R23" s="221"/>
      <c r="S23" s="221"/>
      <c r="T23" s="221"/>
      <c r="U23" s="221"/>
      <c r="V23" s="221"/>
      <c r="W23" s="221"/>
      <c r="X23" s="223"/>
    </row>
    <row r="24" spans="1:24">
      <c r="A24" s="221"/>
      <c r="B24" s="221"/>
      <c r="C24" s="333"/>
      <c r="D24" s="333"/>
      <c r="E24" s="334"/>
      <c r="F24" s="221"/>
      <c r="G24" s="221"/>
      <c r="H24" s="333"/>
      <c r="I24" s="221"/>
      <c r="J24" s="223"/>
      <c r="K24" s="223"/>
      <c r="L24" s="221"/>
      <c r="M24" s="221"/>
      <c r="N24" s="333"/>
      <c r="O24" s="221"/>
      <c r="P24" s="221"/>
      <c r="Q24" s="221"/>
      <c r="R24" s="221"/>
      <c r="S24" s="221"/>
      <c r="T24" s="221"/>
      <c r="U24" s="221"/>
      <c r="V24" s="221"/>
      <c r="W24" s="221"/>
      <c r="X24" s="223"/>
    </row>
  </sheetData>
  <mergeCells count="39">
    <mergeCell ref="A19:B19"/>
    <mergeCell ref="V19:W19"/>
    <mergeCell ref="A20:B20"/>
    <mergeCell ref="V20:W20"/>
    <mergeCell ref="A21:B21"/>
    <mergeCell ref="V21:W21"/>
    <mergeCell ref="A18:B18"/>
    <mergeCell ref="V18:W18"/>
    <mergeCell ref="A12:B12"/>
    <mergeCell ref="V12:W12"/>
    <mergeCell ref="A13:B13"/>
    <mergeCell ref="V13:W13"/>
    <mergeCell ref="A14:B14"/>
    <mergeCell ref="V14:W14"/>
    <mergeCell ref="V15:W15"/>
    <mergeCell ref="A16:B16"/>
    <mergeCell ref="V16:W16"/>
    <mergeCell ref="A17:B17"/>
    <mergeCell ref="V17:W17"/>
    <mergeCell ref="A9:B9"/>
    <mergeCell ref="V9:W9"/>
    <mergeCell ref="A10:B10"/>
    <mergeCell ref="V10:W10"/>
    <mergeCell ref="A11:B11"/>
    <mergeCell ref="V11:W11"/>
    <mergeCell ref="R5:T5"/>
    <mergeCell ref="U5:U7"/>
    <mergeCell ref="V5:W7"/>
    <mergeCell ref="D6:D7"/>
    <mergeCell ref="E6:E7"/>
    <mergeCell ref="H6:H7"/>
    <mergeCell ref="N6:N7"/>
    <mergeCell ref="R6:R7"/>
    <mergeCell ref="N5:Q5"/>
    <mergeCell ref="A5:B7"/>
    <mergeCell ref="C5:C7"/>
    <mergeCell ref="D5:G5"/>
    <mergeCell ref="H5:I5"/>
    <mergeCell ref="L5:M5"/>
  </mergeCells>
  <phoneticPr fontId="4"/>
  <conditionalFormatting sqref="C14:I14 L14:U14">
    <cfRule type="containsBlanks" dxfId="82" priority="2" stopIfTrue="1">
      <formula>LEN(TRIM(C14))=0</formula>
    </cfRule>
  </conditionalFormatting>
  <conditionalFormatting sqref="C21:I21 L21:U21">
    <cfRule type="containsBlanks" dxfId="81" priority="1" stopIfTrue="1">
      <formula>LEN(TRIM(C21))=0</formula>
    </cfRule>
  </conditionalFormatting>
  <printOptions horizontalCentered="1"/>
  <pageMargins left="0.39370078740157483" right="0.39370078740157483" top="0.70866141732283472" bottom="0.51181102362204722" header="0.35433070866141736" footer="0.43307086614173229"/>
  <pageSetup paperSize="9" scale="96" fitToWidth="2" fitToHeight="0" orientation="portrait" r:id="rId1"/>
  <headerFooter alignWithMargins="0"/>
  <colBreaks count="1" manualBreakCount="1">
    <brk id="1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6"/>
  <sheetViews>
    <sheetView zoomScaleNormal="100" zoomScaleSheetLayoutView="100" workbookViewId="0"/>
  </sheetViews>
  <sheetFormatPr defaultRowHeight="13.5"/>
  <cols>
    <col min="1" max="1" width="16.6640625" style="364" customWidth="1"/>
    <col min="2" max="2" width="17.5" style="364" customWidth="1"/>
    <col min="3" max="3" width="42.5" style="364" customWidth="1"/>
    <col min="4" max="4" width="26.6640625" style="364" customWidth="1"/>
    <col min="5" max="5" width="15.83203125" style="364" customWidth="1"/>
    <col min="6" max="6" width="0.83203125" style="364" hidden="1" customWidth="1"/>
    <col min="7" max="8" width="0.83203125" style="364" customWidth="1"/>
    <col min="9" max="9" width="18.33203125" style="124" customWidth="1"/>
    <col min="10" max="10" width="16.6640625" style="124" customWidth="1"/>
    <col min="11" max="11" width="40.83203125" style="124" customWidth="1"/>
    <col min="12" max="12" width="27.1640625" style="124" customWidth="1"/>
    <col min="13" max="13" width="15.83203125" style="124" customWidth="1"/>
    <col min="14" max="16384" width="9.33203125" style="124"/>
  </cols>
  <sheetData>
    <row r="1" spans="1:13" ht="18" customHeight="1">
      <c r="A1" s="335" t="s">
        <v>485</v>
      </c>
      <c r="B1" s="336"/>
      <c r="C1" s="336"/>
      <c r="D1" s="336"/>
      <c r="E1" s="336"/>
      <c r="F1" s="336"/>
      <c r="G1" s="336"/>
      <c r="H1" s="336"/>
      <c r="I1" s="123"/>
      <c r="J1" s="123"/>
      <c r="K1" s="123"/>
      <c r="L1" s="930" t="s">
        <v>486</v>
      </c>
      <c r="M1" s="930"/>
    </row>
    <row r="2" spans="1:13" s="337" customFormat="1" ht="7.5" customHeight="1" thickBot="1">
      <c r="L2" s="931"/>
      <c r="M2" s="931"/>
    </row>
    <row r="3" spans="1:13" s="341" customFormat="1" ht="9.9499999999999993" customHeight="1">
      <c r="A3" s="932" t="s">
        <v>487</v>
      </c>
      <c r="B3" s="934" t="s">
        <v>488</v>
      </c>
      <c r="C3" s="936" t="s">
        <v>489</v>
      </c>
      <c r="D3" s="937"/>
      <c r="E3" s="338" t="s">
        <v>490</v>
      </c>
      <c r="F3" s="339"/>
      <c r="G3" s="339"/>
      <c r="H3" s="339"/>
      <c r="I3" s="932" t="s">
        <v>487</v>
      </c>
      <c r="J3" s="934" t="s">
        <v>488</v>
      </c>
      <c r="K3" s="936" t="s">
        <v>489</v>
      </c>
      <c r="L3" s="938"/>
      <c r="M3" s="340" t="s">
        <v>490</v>
      </c>
    </row>
    <row r="4" spans="1:13" s="341" customFormat="1" ht="9.9499999999999993" customHeight="1">
      <c r="A4" s="933"/>
      <c r="B4" s="935"/>
      <c r="C4" s="342" t="s">
        <v>491</v>
      </c>
      <c r="D4" s="343" t="s">
        <v>492</v>
      </c>
      <c r="E4" s="344" t="s">
        <v>493</v>
      </c>
      <c r="F4" s="339"/>
      <c r="G4" s="339"/>
      <c r="H4" s="339"/>
      <c r="I4" s="933"/>
      <c r="J4" s="935"/>
      <c r="K4" s="342" t="s">
        <v>491</v>
      </c>
      <c r="L4" s="345" t="s">
        <v>492</v>
      </c>
      <c r="M4" s="346" t="s">
        <v>493</v>
      </c>
    </row>
    <row r="5" spans="1:13" s="341" customFormat="1" ht="1.5" customHeight="1">
      <c r="A5" s="347"/>
      <c r="B5" s="348"/>
      <c r="C5" s="349"/>
      <c r="D5" s="349"/>
      <c r="E5" s="350"/>
      <c r="F5" s="339"/>
      <c r="G5" s="339"/>
      <c r="H5" s="339"/>
      <c r="I5" s="347"/>
      <c r="J5" s="348"/>
      <c r="K5" s="349"/>
      <c r="L5" s="350"/>
      <c r="M5" s="349"/>
    </row>
    <row r="6" spans="1:13" s="341" customFormat="1" ht="9.9499999999999993" customHeight="1">
      <c r="A6" s="351" t="s">
        <v>494</v>
      </c>
      <c r="B6" s="352" t="s">
        <v>495</v>
      </c>
      <c r="C6" s="353" t="s">
        <v>496</v>
      </c>
      <c r="D6" s="353" t="s">
        <v>497</v>
      </c>
      <c r="E6" s="354">
        <v>8600</v>
      </c>
      <c r="F6" s="141"/>
      <c r="G6" s="141"/>
      <c r="H6" s="141"/>
      <c r="I6" s="355" t="s">
        <v>498</v>
      </c>
      <c r="J6" s="352" t="s">
        <v>499</v>
      </c>
      <c r="K6" s="353" t="s">
        <v>500</v>
      </c>
      <c r="L6" s="353" t="s">
        <v>501</v>
      </c>
      <c r="M6" s="354">
        <v>2127</v>
      </c>
    </row>
    <row r="7" spans="1:13" s="341" customFormat="1" ht="9.9499999999999993" customHeight="1">
      <c r="A7" s="351" t="s">
        <v>502</v>
      </c>
      <c r="B7" s="352" t="s">
        <v>503</v>
      </c>
      <c r="C7" s="353" t="s">
        <v>504</v>
      </c>
      <c r="D7" s="353" t="s">
        <v>505</v>
      </c>
      <c r="E7" s="354">
        <v>8200</v>
      </c>
      <c r="F7" s="141"/>
      <c r="G7" s="141"/>
      <c r="H7" s="141"/>
      <c r="I7" s="351" t="s">
        <v>506</v>
      </c>
      <c r="J7" s="352" t="s">
        <v>507</v>
      </c>
      <c r="K7" s="353" t="s">
        <v>508</v>
      </c>
      <c r="L7" s="353" t="s">
        <v>509</v>
      </c>
      <c r="M7" s="354">
        <v>2190</v>
      </c>
    </row>
    <row r="8" spans="1:13" s="341" customFormat="1" ht="9.9499999999999993" customHeight="1">
      <c r="A8" s="351" t="s">
        <v>510</v>
      </c>
      <c r="B8" s="352" t="s">
        <v>503</v>
      </c>
      <c r="C8" s="353" t="s">
        <v>511</v>
      </c>
      <c r="D8" s="353" t="s">
        <v>512</v>
      </c>
      <c r="E8" s="354">
        <v>92</v>
      </c>
      <c r="F8" s="141"/>
      <c r="G8" s="141"/>
      <c r="H8" s="141"/>
      <c r="I8" s="351" t="s">
        <v>513</v>
      </c>
      <c r="J8" s="352" t="s">
        <v>503</v>
      </c>
      <c r="K8" s="353" t="s">
        <v>514</v>
      </c>
      <c r="L8" s="353" t="s">
        <v>515</v>
      </c>
      <c r="M8" s="354">
        <v>2520</v>
      </c>
    </row>
    <row r="9" spans="1:13" s="341" customFormat="1" ht="9.9499999999999993" customHeight="1">
      <c r="A9" s="355" t="s">
        <v>516</v>
      </c>
      <c r="B9" s="352" t="s">
        <v>503</v>
      </c>
      <c r="C9" s="353" t="s">
        <v>517</v>
      </c>
      <c r="D9" s="353" t="s">
        <v>509</v>
      </c>
      <c r="E9" s="354">
        <v>2340</v>
      </c>
      <c r="F9" s="141"/>
      <c r="G9" s="141"/>
      <c r="H9" s="141"/>
      <c r="I9" s="355" t="s">
        <v>518</v>
      </c>
      <c r="J9" s="352" t="s">
        <v>503</v>
      </c>
      <c r="K9" s="353" t="s">
        <v>519</v>
      </c>
      <c r="L9" s="353" t="s">
        <v>520</v>
      </c>
      <c r="M9" s="354">
        <v>1266</v>
      </c>
    </row>
    <row r="10" spans="1:13" s="341" customFormat="1" ht="9.9499999999999993" customHeight="1">
      <c r="A10" s="355" t="s">
        <v>521</v>
      </c>
      <c r="B10" s="352" t="s">
        <v>503</v>
      </c>
      <c r="C10" s="353" t="s">
        <v>522</v>
      </c>
      <c r="D10" s="353" t="s">
        <v>505</v>
      </c>
      <c r="E10" s="354">
        <v>3140</v>
      </c>
      <c r="F10" s="141"/>
      <c r="G10" s="141"/>
      <c r="H10" s="141"/>
      <c r="I10" s="355" t="s">
        <v>523</v>
      </c>
      <c r="J10" s="352" t="s">
        <v>503</v>
      </c>
      <c r="K10" s="353" t="s">
        <v>524</v>
      </c>
      <c r="L10" s="353" t="s">
        <v>525</v>
      </c>
      <c r="M10" s="354">
        <v>3220</v>
      </c>
    </row>
    <row r="11" spans="1:13" s="341" customFormat="1" ht="9.9499999999999993" customHeight="1">
      <c r="A11" s="351" t="s">
        <v>526</v>
      </c>
      <c r="B11" s="352" t="s">
        <v>503</v>
      </c>
      <c r="C11" s="353" t="s">
        <v>527</v>
      </c>
      <c r="D11" s="353" t="s">
        <v>528</v>
      </c>
      <c r="E11" s="354">
        <v>1672</v>
      </c>
      <c r="F11" s="141"/>
      <c r="G11" s="141"/>
      <c r="H11" s="141"/>
      <c r="I11" s="355" t="s">
        <v>529</v>
      </c>
      <c r="J11" s="352" t="s">
        <v>530</v>
      </c>
      <c r="K11" s="353" t="s">
        <v>531</v>
      </c>
      <c r="L11" s="353" t="s">
        <v>532</v>
      </c>
      <c r="M11" s="354">
        <v>480</v>
      </c>
    </row>
    <row r="12" spans="1:13" s="341" customFormat="1" ht="9.9499999999999993" customHeight="1">
      <c r="A12" s="351" t="s">
        <v>533</v>
      </c>
      <c r="B12" s="352" t="s">
        <v>499</v>
      </c>
      <c r="C12" s="353" t="s">
        <v>534</v>
      </c>
      <c r="D12" s="353" t="s">
        <v>497</v>
      </c>
      <c r="E12" s="354">
        <v>12974</v>
      </c>
      <c r="F12" s="141"/>
      <c r="G12" s="141"/>
      <c r="H12" s="141"/>
      <c r="I12" s="355" t="s">
        <v>535</v>
      </c>
      <c r="J12" s="352" t="s">
        <v>503</v>
      </c>
      <c r="K12" s="353" t="s">
        <v>536</v>
      </c>
      <c r="L12" s="353" t="s">
        <v>537</v>
      </c>
      <c r="M12" s="354">
        <v>1000</v>
      </c>
    </row>
    <row r="13" spans="1:13" s="341" customFormat="1" ht="9.9499999999999993" customHeight="1">
      <c r="A13" s="351" t="s">
        <v>529</v>
      </c>
      <c r="B13" s="352" t="s">
        <v>503</v>
      </c>
      <c r="C13" s="353" t="s">
        <v>538</v>
      </c>
      <c r="D13" s="353" t="s">
        <v>515</v>
      </c>
      <c r="E13" s="354">
        <v>2351</v>
      </c>
      <c r="F13" s="141"/>
      <c r="G13" s="141"/>
      <c r="H13" s="141"/>
      <c r="I13" s="355" t="s">
        <v>539</v>
      </c>
      <c r="J13" s="352" t="s">
        <v>503</v>
      </c>
      <c r="K13" s="353" t="s">
        <v>540</v>
      </c>
      <c r="L13" s="353" t="s">
        <v>541</v>
      </c>
      <c r="M13" s="354">
        <v>3400</v>
      </c>
    </row>
    <row r="14" spans="1:13" s="341" customFormat="1" ht="9.9499999999999993" customHeight="1">
      <c r="A14" s="351" t="s">
        <v>518</v>
      </c>
      <c r="B14" s="352" t="s">
        <v>503</v>
      </c>
      <c r="C14" s="353" t="s">
        <v>542</v>
      </c>
      <c r="D14" s="353" t="s">
        <v>512</v>
      </c>
      <c r="E14" s="354">
        <v>8422</v>
      </c>
      <c r="F14" s="141"/>
      <c r="G14" s="141"/>
      <c r="H14" s="141"/>
      <c r="I14" s="355" t="s">
        <v>543</v>
      </c>
      <c r="J14" s="352" t="s">
        <v>503</v>
      </c>
      <c r="K14" s="353" t="s">
        <v>544</v>
      </c>
      <c r="L14" s="353" t="s">
        <v>545</v>
      </c>
      <c r="M14" s="354">
        <v>2280</v>
      </c>
    </row>
    <row r="15" spans="1:13" s="341" customFormat="1" ht="9.9499999999999993" customHeight="1">
      <c r="A15" s="351" t="s">
        <v>539</v>
      </c>
      <c r="B15" s="352" t="s">
        <v>503</v>
      </c>
      <c r="C15" s="353" t="s">
        <v>546</v>
      </c>
      <c r="D15" s="353" t="s">
        <v>512</v>
      </c>
      <c r="E15" s="354">
        <v>1437</v>
      </c>
      <c r="F15" s="141"/>
      <c r="G15" s="141"/>
      <c r="H15" s="141"/>
      <c r="I15" s="355" t="s">
        <v>547</v>
      </c>
      <c r="J15" s="352" t="s">
        <v>503</v>
      </c>
      <c r="K15" s="353" t="s">
        <v>548</v>
      </c>
      <c r="L15" s="353" t="s">
        <v>549</v>
      </c>
      <c r="M15" s="354">
        <v>2040</v>
      </c>
    </row>
    <row r="16" spans="1:13" s="341" customFormat="1" ht="9.9499999999999993" customHeight="1">
      <c r="A16" s="351" t="s">
        <v>550</v>
      </c>
      <c r="B16" s="352" t="s">
        <v>503</v>
      </c>
      <c r="C16" s="353" t="s">
        <v>551</v>
      </c>
      <c r="D16" s="353" t="s">
        <v>512</v>
      </c>
      <c r="E16" s="354">
        <v>1995</v>
      </c>
      <c r="F16" s="141"/>
      <c r="G16" s="141"/>
      <c r="H16" s="141"/>
      <c r="I16" s="355" t="s">
        <v>552</v>
      </c>
      <c r="J16" s="352" t="s">
        <v>503</v>
      </c>
      <c r="K16" s="353" t="s">
        <v>553</v>
      </c>
      <c r="L16" s="353" t="s">
        <v>545</v>
      </c>
      <c r="M16" s="354">
        <v>2645</v>
      </c>
    </row>
    <row r="17" spans="1:13" s="341" customFormat="1" ht="9.9499999999999993" customHeight="1">
      <c r="A17" s="351" t="s">
        <v>554</v>
      </c>
      <c r="B17" s="352" t="s">
        <v>503</v>
      </c>
      <c r="C17" s="353" t="s">
        <v>555</v>
      </c>
      <c r="D17" s="353" t="s">
        <v>556</v>
      </c>
      <c r="E17" s="354">
        <v>2083</v>
      </c>
      <c r="F17" s="141"/>
      <c r="G17" s="141"/>
      <c r="H17" s="141"/>
      <c r="I17" s="355" t="s">
        <v>550</v>
      </c>
      <c r="J17" s="352" t="s">
        <v>503</v>
      </c>
      <c r="K17" s="353" t="s">
        <v>557</v>
      </c>
      <c r="L17" s="353" t="s">
        <v>558</v>
      </c>
      <c r="M17" s="354">
        <v>2560</v>
      </c>
    </row>
    <row r="18" spans="1:13" s="341" customFormat="1" ht="9.9499999999999993" customHeight="1">
      <c r="A18" s="351" t="s">
        <v>523</v>
      </c>
      <c r="B18" s="352" t="s">
        <v>503</v>
      </c>
      <c r="C18" s="353" t="s">
        <v>559</v>
      </c>
      <c r="D18" s="353" t="s">
        <v>560</v>
      </c>
      <c r="E18" s="354">
        <v>1230</v>
      </c>
      <c r="F18" s="141"/>
      <c r="G18" s="141"/>
      <c r="H18" s="141"/>
      <c r="I18" s="355" t="s">
        <v>518</v>
      </c>
      <c r="J18" s="352" t="s">
        <v>503</v>
      </c>
      <c r="K18" s="353" t="s">
        <v>561</v>
      </c>
      <c r="L18" s="353" t="s">
        <v>562</v>
      </c>
      <c r="M18" s="354">
        <v>2170</v>
      </c>
    </row>
    <row r="19" spans="1:13" s="341" customFormat="1" ht="9.9499999999999993" customHeight="1">
      <c r="A19" s="351" t="s">
        <v>563</v>
      </c>
      <c r="B19" s="352" t="s">
        <v>503</v>
      </c>
      <c r="C19" s="353" t="s">
        <v>564</v>
      </c>
      <c r="D19" s="353" t="s">
        <v>497</v>
      </c>
      <c r="E19" s="354">
        <v>2034</v>
      </c>
      <c r="F19" s="141"/>
      <c r="G19" s="141"/>
      <c r="H19" s="141"/>
      <c r="I19" s="351" t="s">
        <v>565</v>
      </c>
      <c r="J19" s="352" t="s">
        <v>503</v>
      </c>
      <c r="K19" s="353" t="s">
        <v>566</v>
      </c>
      <c r="L19" s="353" t="s">
        <v>567</v>
      </c>
      <c r="M19" s="354">
        <v>880</v>
      </c>
    </row>
    <row r="20" spans="1:13" s="341" customFormat="1" ht="9.9499999999999993" customHeight="1">
      <c r="A20" s="351" t="s">
        <v>568</v>
      </c>
      <c r="B20" s="352" t="s">
        <v>503</v>
      </c>
      <c r="C20" s="353" t="s">
        <v>569</v>
      </c>
      <c r="D20" s="353" t="s">
        <v>512</v>
      </c>
      <c r="E20" s="356">
        <v>557</v>
      </c>
      <c r="F20" s="141"/>
      <c r="G20" s="141"/>
      <c r="H20" s="141"/>
      <c r="I20" s="351" t="s">
        <v>570</v>
      </c>
      <c r="J20" s="352" t="s">
        <v>503</v>
      </c>
      <c r="K20" s="353" t="s">
        <v>571</v>
      </c>
      <c r="L20" s="353" t="s">
        <v>572</v>
      </c>
      <c r="M20" s="357">
        <v>2170</v>
      </c>
    </row>
    <row r="21" spans="1:13" s="363" customFormat="1" ht="1.5" customHeight="1" thickBot="1">
      <c r="A21" s="358"/>
      <c r="B21" s="359"/>
      <c r="C21" s="360"/>
      <c r="D21" s="360"/>
      <c r="E21" s="361"/>
      <c r="F21" s="362"/>
      <c r="G21" s="362"/>
      <c r="H21" s="362"/>
      <c r="I21" s="358"/>
      <c r="J21" s="359"/>
      <c r="K21" s="360"/>
      <c r="L21" s="360"/>
      <c r="M21" s="361"/>
    </row>
    <row r="22" spans="1:13" s="363" customFormat="1" ht="12" customHeight="1">
      <c r="A22" s="362" t="s">
        <v>573</v>
      </c>
      <c r="B22" s="362"/>
      <c r="C22" s="362"/>
      <c r="D22" s="362"/>
      <c r="E22" s="362"/>
      <c r="F22" s="362"/>
      <c r="G22" s="362"/>
      <c r="H22" s="362"/>
    </row>
    <row r="23" spans="1:13" s="363" customFormat="1" ht="15" customHeight="1">
      <c r="B23" s="336"/>
      <c r="C23" s="336"/>
      <c r="D23" s="336"/>
      <c r="E23" s="336"/>
      <c r="F23" s="362"/>
      <c r="G23" s="362"/>
      <c r="H23" s="362"/>
    </row>
    <row r="24" spans="1:13" s="363" customFormat="1" ht="15" customHeight="1">
      <c r="A24" s="336"/>
      <c r="B24" s="336"/>
      <c r="C24" s="336"/>
      <c r="D24" s="336"/>
      <c r="E24" s="336"/>
      <c r="F24" s="362"/>
      <c r="G24" s="362"/>
      <c r="H24" s="362"/>
    </row>
    <row r="25" spans="1:13">
      <c r="A25" s="336"/>
      <c r="B25" s="336"/>
      <c r="C25" s="336"/>
      <c r="D25" s="336"/>
      <c r="E25" s="336"/>
      <c r="F25" s="336"/>
      <c r="G25" s="336"/>
      <c r="H25" s="336"/>
      <c r="I25" s="123"/>
      <c r="J25" s="123"/>
      <c r="K25" s="123"/>
      <c r="L25" s="123"/>
      <c r="M25" s="123"/>
    </row>
    <row r="26" spans="1:13" ht="27" customHeight="1">
      <c r="A26" s="929"/>
      <c r="B26" s="929"/>
      <c r="C26" s="929"/>
      <c r="D26" s="929"/>
      <c r="E26" s="929"/>
      <c r="F26" s="929"/>
      <c r="G26" s="929"/>
      <c r="H26" s="929"/>
      <c r="I26" s="929"/>
      <c r="J26" s="123"/>
      <c r="K26" s="123"/>
      <c r="L26" s="123"/>
      <c r="M26" s="123"/>
    </row>
  </sheetData>
  <mergeCells count="8">
    <mergeCell ref="A26:I26"/>
    <mergeCell ref="L1:M2"/>
    <mergeCell ref="A3:A4"/>
    <mergeCell ref="B3:B4"/>
    <mergeCell ref="C3:D3"/>
    <mergeCell ref="I3:I4"/>
    <mergeCell ref="J3:J4"/>
    <mergeCell ref="K3:L3"/>
  </mergeCells>
  <phoneticPr fontId="4"/>
  <conditionalFormatting sqref="E6:E20">
    <cfRule type="containsBlanks" dxfId="80" priority="2" stopIfTrue="1">
      <formula>LEN(TRIM(E6))=0</formula>
    </cfRule>
  </conditionalFormatting>
  <conditionalFormatting sqref="M6:M20">
    <cfRule type="containsBlanks" dxfId="79" priority="1" stopIfTrue="1">
      <formula>LEN(TRIM(M6))=0</formula>
    </cfRule>
  </conditionalFormatting>
  <printOptions horizontalCentered="1"/>
  <pageMargins left="0.39370078740157483" right="0.39370078740157483" top="0.70866141732283472" bottom="0.51181102362204722" header="0.35433070866141736" footer="0.43307086614173229"/>
  <pageSetup paperSize="9" scale="91" fitToWidth="2" fitToHeight="0" orientation="portrait" r:id="rId1"/>
  <headerFooter alignWithMargins="0"/>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11</vt:i4>
      </vt:variant>
    </vt:vector>
  </HeadingPairs>
  <TitlesOfParts>
    <vt:vector size="29" baseType="lpstr">
      <vt:lpstr>目次</vt:lpstr>
      <vt:lpstr>1-1</vt:lpstr>
      <vt:lpstr>1-2</vt:lpstr>
      <vt:lpstr>1-3</vt:lpstr>
      <vt:lpstr>1-4-1</vt:lpstr>
      <vt:lpstr>1-4-2</vt:lpstr>
      <vt:lpstr>1-5-1 </vt:lpstr>
      <vt:lpstr>1-5-2 </vt:lpstr>
      <vt:lpstr>1-6</vt:lpstr>
      <vt:lpstr>1-7</vt:lpstr>
      <vt:lpstr>1-8</vt:lpstr>
      <vt:lpstr>1-9</vt:lpstr>
      <vt:lpstr>1-10</vt:lpstr>
      <vt:lpstr>1-11-1</vt:lpstr>
      <vt:lpstr>1-11-2</vt:lpstr>
      <vt:lpstr>1-11-3</vt:lpstr>
      <vt:lpstr>1-11-4</vt:lpstr>
      <vt:lpstr>1-11-5</vt:lpstr>
      <vt:lpstr>'1-11-1'!Print_Area</vt:lpstr>
      <vt:lpstr>'1-11-2'!Print_Area</vt:lpstr>
      <vt:lpstr>'1-11-3'!Print_Area</vt:lpstr>
      <vt:lpstr>'1-11-4'!Print_Area</vt:lpstr>
      <vt:lpstr>'1-11-5'!Print_Area</vt:lpstr>
      <vt:lpstr>'1-5-1 '!Print_Area</vt:lpstr>
      <vt:lpstr>'1-5-2 '!Print_Area</vt:lpstr>
      <vt:lpstr>'1-6'!Print_Area</vt:lpstr>
      <vt:lpstr>'1-7'!Print_Area</vt:lpstr>
      <vt:lpstr>'1-8'!Print_Area</vt:lpstr>
      <vt:lpstr>'1-9'!Print_Area</vt:lpstr>
    </vt:vector>
  </TitlesOfParts>
  <Company>堺市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堺市</dc:creator>
  <cp:lastModifiedBy>堺市</cp:lastModifiedBy>
  <cp:lastPrinted>2023-04-20T03:44:20Z</cp:lastPrinted>
  <dcterms:created xsi:type="dcterms:W3CDTF">2001-07-31T05:23:18Z</dcterms:created>
  <dcterms:modified xsi:type="dcterms:W3CDTF">2023-04-21T04:14:11Z</dcterms:modified>
</cp:coreProperties>
</file>