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住宅管理課\50　指定管理\21　第3期指定管理移行準備\41　第一回選定委員会\当日印刷用\資料ー４（７）　関連資料\"/>
    </mc:Choice>
  </mc:AlternateContent>
  <bookViews>
    <workbookView xWindow="8835" yWindow="195" windowWidth="11070" windowHeight="8460"/>
  </bookViews>
  <sheets>
    <sheet name="施設一覧" sheetId="12" r:id="rId1"/>
    <sheet name="管理戸数一覧(R2_4)" sheetId="18" r:id="rId2"/>
  </sheets>
  <definedNames>
    <definedName name="_xlnm._FilterDatabase" localSheetId="0" hidden="1">施設一覧!#REF!</definedName>
    <definedName name="_xlnm.Print_Area" localSheetId="1">'管理戸数一覧(R2_4)'!$S$2:$AW$68</definedName>
    <definedName name="_xlnm.Print_Area" localSheetId="0">施設一覧!$A$1:$N$207</definedName>
    <definedName name="_xlnm.Print_Titles" localSheetId="1">'管理戸数一覧(R2_4)'!$3:$5</definedName>
    <definedName name="_xlnm.Print_Titles" localSheetId="0">施設一覧!$1:$3</definedName>
  </definedNames>
  <calcPr calcId="162913"/>
</workbook>
</file>

<file path=xl/calcChain.xml><?xml version="1.0" encoding="utf-8"?>
<calcChain xmlns="http://schemas.openxmlformats.org/spreadsheetml/2006/main">
  <c r="F7" i="18" l="1"/>
  <c r="L7" i="18"/>
  <c r="AB7" i="18" l="1"/>
  <c r="AW65" i="18"/>
  <c r="AV65" i="18"/>
  <c r="AU65" i="18"/>
  <c r="AT65" i="18"/>
  <c r="AR65" i="18"/>
  <c r="AQ65" i="18"/>
  <c r="AO65" i="18"/>
  <c r="AN65" i="18"/>
  <c r="AM65" i="18"/>
  <c r="AL65" i="18"/>
  <c r="AK65" i="18"/>
  <c r="AJ65" i="18"/>
  <c r="AI65" i="18"/>
  <c r="AH65" i="18"/>
  <c r="AG65" i="18"/>
  <c r="AF65" i="18"/>
  <c r="AE65" i="18"/>
  <c r="AD65" i="18"/>
  <c r="AC65" i="18"/>
  <c r="U65" i="18"/>
  <c r="AB61" i="18"/>
  <c r="Q61" i="18"/>
  <c r="P61" i="18"/>
  <c r="O61" i="18"/>
  <c r="M61" i="18"/>
  <c r="K61" i="18"/>
  <c r="J61" i="18"/>
  <c r="I61" i="18"/>
  <c r="G61" i="18"/>
  <c r="F61" i="18"/>
  <c r="AB60" i="18"/>
  <c r="L60" i="18" s="1"/>
  <c r="Q60" i="18"/>
  <c r="P60" i="18"/>
  <c r="O60" i="18"/>
  <c r="N60" i="18"/>
  <c r="M60" i="18"/>
  <c r="K60" i="18"/>
  <c r="J60" i="18"/>
  <c r="I60" i="18"/>
  <c r="H60" i="18"/>
  <c r="G60" i="18"/>
  <c r="F60" i="18"/>
  <c r="AB59" i="18"/>
  <c r="L59" i="18" s="1"/>
  <c r="Q59" i="18"/>
  <c r="P59" i="18"/>
  <c r="O59" i="18"/>
  <c r="N59" i="18"/>
  <c r="M59" i="18"/>
  <c r="K59" i="18"/>
  <c r="J59" i="18"/>
  <c r="I59" i="18"/>
  <c r="H59" i="18"/>
  <c r="G59" i="18"/>
  <c r="F59" i="18"/>
  <c r="AB58" i="18"/>
  <c r="L58" i="18" s="1"/>
  <c r="Q58" i="18"/>
  <c r="P58" i="18"/>
  <c r="O58" i="18"/>
  <c r="N58" i="18"/>
  <c r="M58" i="18"/>
  <c r="K58" i="18"/>
  <c r="J58" i="18"/>
  <c r="I58" i="18"/>
  <c r="H58" i="18"/>
  <c r="G58" i="18"/>
  <c r="F58" i="18"/>
  <c r="Q57" i="18"/>
  <c r="P57" i="18"/>
  <c r="O57" i="18"/>
  <c r="N57" i="18"/>
  <c r="M57" i="18"/>
  <c r="L57" i="18"/>
  <c r="K57" i="18"/>
  <c r="J57" i="18"/>
  <c r="I57" i="18"/>
  <c r="H57" i="18"/>
  <c r="G57" i="18"/>
  <c r="F57" i="18"/>
  <c r="AB56" i="18"/>
  <c r="Q56" i="18"/>
  <c r="P56" i="18"/>
  <c r="O56" i="18"/>
  <c r="N56" i="18"/>
  <c r="M56" i="18"/>
  <c r="L56" i="18"/>
  <c r="K56" i="18"/>
  <c r="J56" i="18"/>
  <c r="I56" i="18"/>
  <c r="H56" i="18"/>
  <c r="G56" i="18"/>
  <c r="F56" i="18"/>
  <c r="AB55" i="18"/>
  <c r="P55" i="18" s="1"/>
  <c r="Q55" i="18"/>
  <c r="O55" i="18"/>
  <c r="N55" i="18"/>
  <c r="M55" i="18"/>
  <c r="L55" i="18"/>
  <c r="K55" i="18"/>
  <c r="J55" i="18"/>
  <c r="I55" i="18"/>
  <c r="H55" i="18"/>
  <c r="G55" i="18"/>
  <c r="F55" i="18"/>
  <c r="AB54" i="18"/>
  <c r="L54" i="18" s="1"/>
  <c r="Q54" i="18"/>
  <c r="P54" i="18"/>
  <c r="O54" i="18"/>
  <c r="N54" i="18"/>
  <c r="M54" i="18"/>
  <c r="K54" i="18"/>
  <c r="J54" i="18"/>
  <c r="I54" i="18"/>
  <c r="H54" i="18"/>
  <c r="G54" i="18"/>
  <c r="F54" i="18"/>
  <c r="AB53" i="18"/>
  <c r="Q53" i="18"/>
  <c r="P53" i="18"/>
  <c r="O53" i="18"/>
  <c r="N53" i="18"/>
  <c r="M53" i="18"/>
  <c r="L53" i="18"/>
  <c r="K53" i="18"/>
  <c r="J53" i="18"/>
  <c r="I53" i="18"/>
  <c r="H53" i="18"/>
  <c r="G53" i="18"/>
  <c r="F53" i="18"/>
  <c r="AB52" i="18"/>
  <c r="Q52" i="18"/>
  <c r="P52" i="18"/>
  <c r="O52" i="18"/>
  <c r="N52" i="18"/>
  <c r="M52" i="18"/>
  <c r="L52" i="18"/>
  <c r="K52" i="18"/>
  <c r="J52" i="18"/>
  <c r="I52" i="18"/>
  <c r="H52" i="18"/>
  <c r="G52" i="18"/>
  <c r="F52" i="18"/>
  <c r="AB51" i="18"/>
  <c r="L51" i="18" s="1"/>
  <c r="Q51" i="18"/>
  <c r="P51" i="18"/>
  <c r="O51" i="18"/>
  <c r="N51" i="18"/>
  <c r="M51" i="18"/>
  <c r="K51" i="18"/>
  <c r="J51" i="18"/>
  <c r="I51" i="18"/>
  <c r="H51" i="18"/>
  <c r="G51" i="18"/>
  <c r="F51" i="18"/>
  <c r="AB50" i="18"/>
  <c r="L50" i="18" s="1"/>
  <c r="Q50" i="18"/>
  <c r="P50" i="18"/>
  <c r="O50" i="18"/>
  <c r="N50" i="18"/>
  <c r="M50" i="18"/>
  <c r="K50" i="18"/>
  <c r="J50" i="18"/>
  <c r="I50" i="18"/>
  <c r="H50" i="18"/>
  <c r="G50" i="18"/>
  <c r="F50" i="18"/>
  <c r="AB49" i="18"/>
  <c r="L49" i="18" s="1"/>
  <c r="Q49" i="18"/>
  <c r="P49" i="18"/>
  <c r="O49" i="18"/>
  <c r="N49" i="18"/>
  <c r="M49" i="18"/>
  <c r="K49" i="18"/>
  <c r="J49" i="18"/>
  <c r="I49" i="18"/>
  <c r="H49" i="18"/>
  <c r="G49" i="18"/>
  <c r="F49" i="18"/>
  <c r="AB48" i="18"/>
  <c r="Q48" i="18"/>
  <c r="P48" i="18"/>
  <c r="O48" i="18"/>
  <c r="N48" i="18"/>
  <c r="M48" i="18"/>
  <c r="L48" i="18"/>
  <c r="K48" i="18"/>
  <c r="J48" i="18"/>
  <c r="I48" i="18"/>
  <c r="H48" i="18"/>
  <c r="G48" i="18"/>
  <c r="F48" i="18"/>
  <c r="AB47" i="18"/>
  <c r="M47" i="18" s="1"/>
  <c r="Q47" i="18"/>
  <c r="P47" i="18"/>
  <c r="O47" i="18"/>
  <c r="N47" i="18"/>
  <c r="L47" i="18"/>
  <c r="K47" i="18"/>
  <c r="J47" i="18"/>
  <c r="I47" i="18"/>
  <c r="H47" i="18"/>
  <c r="G47" i="18"/>
  <c r="F47" i="18"/>
  <c r="AB46" i="18"/>
  <c r="L46" i="18" s="1"/>
  <c r="Q46" i="18"/>
  <c r="P46" i="18"/>
  <c r="O46" i="18"/>
  <c r="N46" i="18"/>
  <c r="M46" i="18"/>
  <c r="K46" i="18"/>
  <c r="J46" i="18"/>
  <c r="I46" i="18"/>
  <c r="H46" i="18"/>
  <c r="G46" i="18"/>
  <c r="F46" i="18"/>
  <c r="Q45" i="18"/>
  <c r="P45" i="18"/>
  <c r="O45" i="18"/>
  <c r="N45" i="18"/>
  <c r="M45" i="18"/>
  <c r="L45" i="18"/>
  <c r="K45" i="18"/>
  <c r="J45" i="18"/>
  <c r="I45" i="18"/>
  <c r="H45" i="18"/>
  <c r="G45" i="18"/>
  <c r="F45" i="18"/>
  <c r="AB44" i="18"/>
  <c r="L44" i="18" s="1"/>
  <c r="Q44" i="18"/>
  <c r="P44" i="18"/>
  <c r="O44" i="18"/>
  <c r="N44" i="18"/>
  <c r="M44" i="18"/>
  <c r="K44" i="18"/>
  <c r="J44" i="18"/>
  <c r="I44" i="18"/>
  <c r="H44" i="18"/>
  <c r="G44" i="18"/>
  <c r="F44" i="18"/>
  <c r="AB43" i="18"/>
  <c r="L43" i="18" s="1"/>
  <c r="Q43" i="18"/>
  <c r="P43" i="18"/>
  <c r="O43" i="18"/>
  <c r="N43" i="18"/>
  <c r="M43" i="18"/>
  <c r="K43" i="18"/>
  <c r="J43" i="18"/>
  <c r="I43" i="18"/>
  <c r="H43" i="18"/>
  <c r="G43" i="18"/>
  <c r="F43" i="18"/>
  <c r="AB42" i="18"/>
  <c r="P42" i="18" s="1"/>
  <c r="Q42" i="18"/>
  <c r="O42" i="18"/>
  <c r="N42" i="18"/>
  <c r="M42" i="18"/>
  <c r="L42" i="18"/>
  <c r="K42" i="18"/>
  <c r="J42" i="18"/>
  <c r="I42" i="18"/>
  <c r="H42" i="18"/>
  <c r="G42" i="18"/>
  <c r="F42" i="18"/>
  <c r="AB41" i="18"/>
  <c r="L41" i="18" s="1"/>
  <c r="Q41" i="18"/>
  <c r="P41" i="18"/>
  <c r="O41" i="18"/>
  <c r="N41" i="18"/>
  <c r="M41" i="18"/>
  <c r="K41" i="18"/>
  <c r="J41" i="18"/>
  <c r="I41" i="18"/>
  <c r="H41" i="18"/>
  <c r="G41" i="18"/>
  <c r="F41" i="18"/>
  <c r="AB40" i="18"/>
  <c r="Q40" i="18"/>
  <c r="P40" i="18"/>
  <c r="O40" i="18"/>
  <c r="N40" i="18"/>
  <c r="M40" i="18"/>
  <c r="L40" i="18"/>
  <c r="K40" i="18"/>
  <c r="J40" i="18"/>
  <c r="I40" i="18"/>
  <c r="H40" i="18"/>
  <c r="G40" i="18"/>
  <c r="F40" i="18"/>
  <c r="AB39" i="18"/>
  <c r="Q39" i="18"/>
  <c r="P39" i="18"/>
  <c r="O39" i="18"/>
  <c r="N39" i="18"/>
  <c r="M39" i="18"/>
  <c r="L39" i="18"/>
  <c r="K39" i="18"/>
  <c r="J39" i="18"/>
  <c r="I39" i="18"/>
  <c r="H39" i="18"/>
  <c r="G39" i="18"/>
  <c r="F39" i="18"/>
  <c r="AB38" i="18"/>
  <c r="L38" i="18" s="1"/>
  <c r="Q38" i="18"/>
  <c r="P38" i="18"/>
  <c r="O38" i="18"/>
  <c r="N38" i="18"/>
  <c r="M38" i="18"/>
  <c r="K38" i="18"/>
  <c r="J38" i="18"/>
  <c r="I38" i="18"/>
  <c r="H38" i="18"/>
  <c r="G38" i="18"/>
  <c r="F38" i="18"/>
  <c r="Q37" i="18"/>
  <c r="P37" i="18"/>
  <c r="O37" i="18"/>
  <c r="N37" i="18"/>
  <c r="M37" i="18"/>
  <c r="L37" i="18"/>
  <c r="K37" i="18"/>
  <c r="J37" i="18"/>
  <c r="I37" i="18"/>
  <c r="H37" i="18"/>
  <c r="G37" i="18"/>
  <c r="F37" i="18"/>
  <c r="AB36" i="18"/>
  <c r="L36" i="18" s="1"/>
  <c r="Q36" i="18"/>
  <c r="P36" i="18"/>
  <c r="O36" i="18"/>
  <c r="N36" i="18"/>
  <c r="M36" i="18"/>
  <c r="K36" i="18"/>
  <c r="J36" i="18"/>
  <c r="I36" i="18"/>
  <c r="H36" i="18"/>
  <c r="G36" i="18"/>
  <c r="F36" i="18"/>
  <c r="AB35" i="18"/>
  <c r="L35" i="18" s="1"/>
  <c r="Q35" i="18"/>
  <c r="P35" i="18"/>
  <c r="O35" i="18"/>
  <c r="N35" i="18"/>
  <c r="M35" i="18"/>
  <c r="K35" i="18"/>
  <c r="J35" i="18"/>
  <c r="I35" i="18"/>
  <c r="H35" i="18"/>
  <c r="G35" i="18"/>
  <c r="F35" i="18"/>
  <c r="AB34" i="18"/>
  <c r="L34" i="18" s="1"/>
  <c r="Q34" i="18"/>
  <c r="P34" i="18"/>
  <c r="O34" i="18"/>
  <c r="N34" i="18"/>
  <c r="M34" i="18"/>
  <c r="K34" i="18"/>
  <c r="J34" i="18"/>
  <c r="I34" i="18"/>
  <c r="H34" i="18"/>
  <c r="G34" i="18"/>
  <c r="F34" i="18"/>
  <c r="AB33" i="18"/>
  <c r="L33" i="18" s="1"/>
  <c r="Q33" i="18"/>
  <c r="P33" i="18"/>
  <c r="O33" i="18"/>
  <c r="N33" i="18"/>
  <c r="M33" i="18"/>
  <c r="K33" i="18"/>
  <c r="J33" i="18"/>
  <c r="I33" i="18"/>
  <c r="H33" i="18"/>
  <c r="G33" i="18"/>
  <c r="F33" i="18"/>
  <c r="AB32" i="18"/>
  <c r="L32" i="18" s="1"/>
  <c r="Q32" i="18"/>
  <c r="P32" i="18"/>
  <c r="O32" i="18"/>
  <c r="N32" i="18"/>
  <c r="M32" i="18"/>
  <c r="K32" i="18"/>
  <c r="J32" i="18"/>
  <c r="I32" i="18"/>
  <c r="H32" i="18"/>
  <c r="G32" i="18"/>
  <c r="F32" i="18"/>
  <c r="AS31" i="18"/>
  <c r="AS65" i="18" s="1"/>
  <c r="AP31" i="18"/>
  <c r="AP65" i="18" s="1"/>
  <c r="Q31" i="18"/>
  <c r="P31" i="18"/>
  <c r="O31" i="18"/>
  <c r="N31" i="18"/>
  <c r="M31" i="18"/>
  <c r="K31" i="18"/>
  <c r="J31" i="18"/>
  <c r="I31" i="18"/>
  <c r="H31" i="18"/>
  <c r="G31" i="18"/>
  <c r="F31" i="18"/>
  <c r="Q30" i="18"/>
  <c r="P30" i="18"/>
  <c r="O30" i="18"/>
  <c r="N30" i="18"/>
  <c r="M30" i="18"/>
  <c r="L30" i="18"/>
  <c r="K30" i="18"/>
  <c r="J30" i="18"/>
  <c r="I30" i="18"/>
  <c r="H30" i="18"/>
  <c r="G30" i="18"/>
  <c r="F30" i="18"/>
  <c r="AB29" i="18"/>
  <c r="Q29" i="18" s="1"/>
  <c r="P29" i="18"/>
  <c r="O29" i="18"/>
  <c r="N29" i="18"/>
  <c r="M29" i="18"/>
  <c r="L29" i="18"/>
  <c r="K29" i="18"/>
  <c r="J29" i="18"/>
  <c r="I29" i="18"/>
  <c r="H29" i="18"/>
  <c r="G29" i="18"/>
  <c r="F29" i="18"/>
  <c r="AB28" i="18"/>
  <c r="Q28" i="18"/>
  <c r="P28" i="18"/>
  <c r="O28" i="18"/>
  <c r="N28" i="18"/>
  <c r="M28" i="18"/>
  <c r="L28" i="18"/>
  <c r="K28" i="18"/>
  <c r="J28" i="18"/>
  <c r="I28" i="18"/>
  <c r="H28" i="18"/>
  <c r="G28" i="18"/>
  <c r="F28" i="18"/>
  <c r="AB27" i="18"/>
  <c r="Q27" i="18" s="1"/>
  <c r="P27" i="18"/>
  <c r="O27" i="18"/>
  <c r="N27" i="18"/>
  <c r="M27" i="18"/>
  <c r="L27" i="18"/>
  <c r="K27" i="18"/>
  <c r="J27" i="18"/>
  <c r="I27" i="18"/>
  <c r="H27" i="18"/>
  <c r="G27" i="18"/>
  <c r="F27" i="18"/>
  <c r="AB26" i="18"/>
  <c r="P26" i="18" s="1"/>
  <c r="Q26" i="18"/>
  <c r="O26" i="18"/>
  <c r="N26" i="18"/>
  <c r="M26" i="18"/>
  <c r="L26" i="18"/>
  <c r="K26" i="18"/>
  <c r="J26" i="18"/>
  <c r="I26" i="18"/>
  <c r="H26" i="18"/>
  <c r="G26" i="18"/>
  <c r="F26" i="18"/>
  <c r="AB25" i="18"/>
  <c r="L25" i="18" s="1"/>
  <c r="Q25" i="18"/>
  <c r="P25" i="18"/>
  <c r="O25" i="18"/>
  <c r="N25" i="18"/>
  <c r="M25" i="18"/>
  <c r="K25" i="18"/>
  <c r="J25" i="18"/>
  <c r="I25" i="18"/>
  <c r="H25" i="18"/>
  <c r="G25" i="18"/>
  <c r="F25" i="18"/>
  <c r="AB24" i="18"/>
  <c r="P24" i="18" s="1"/>
  <c r="Q24" i="18"/>
  <c r="O24" i="18"/>
  <c r="N24" i="18"/>
  <c r="M24" i="18"/>
  <c r="L24" i="18"/>
  <c r="K24" i="18"/>
  <c r="J24" i="18"/>
  <c r="I24" i="18"/>
  <c r="H24" i="18"/>
  <c r="G24" i="18"/>
  <c r="F24" i="18"/>
  <c r="AB23" i="18"/>
  <c r="Q23" i="18"/>
  <c r="P23" i="18"/>
  <c r="O23" i="18"/>
  <c r="N23" i="18"/>
  <c r="M23" i="18"/>
  <c r="L23" i="18"/>
  <c r="K23" i="18"/>
  <c r="J23" i="18"/>
  <c r="I23" i="18"/>
  <c r="H23" i="18"/>
  <c r="G23" i="18"/>
  <c r="F23" i="18"/>
  <c r="AB22" i="18"/>
  <c r="P22" i="18" s="1"/>
  <c r="Q22" i="18"/>
  <c r="O22" i="18"/>
  <c r="N22" i="18"/>
  <c r="M22" i="18"/>
  <c r="L22" i="18"/>
  <c r="K22" i="18"/>
  <c r="J22" i="18"/>
  <c r="I22" i="18"/>
  <c r="H22" i="18"/>
  <c r="G22" i="18"/>
  <c r="F22" i="18"/>
  <c r="AB21" i="18"/>
  <c r="L21" i="18" s="1"/>
  <c r="Q21" i="18"/>
  <c r="P21" i="18"/>
  <c r="O21" i="18"/>
  <c r="N21" i="18"/>
  <c r="M21" i="18"/>
  <c r="K21" i="18"/>
  <c r="J21" i="18"/>
  <c r="I21" i="18"/>
  <c r="H21" i="18"/>
  <c r="G21" i="18"/>
  <c r="F21" i="18"/>
  <c r="AB20" i="18"/>
  <c r="Q20" i="18"/>
  <c r="P20" i="18"/>
  <c r="O20" i="18"/>
  <c r="N20" i="18"/>
  <c r="M20" i="18"/>
  <c r="L20" i="18"/>
  <c r="K20" i="18"/>
  <c r="J20" i="18"/>
  <c r="I20" i="18"/>
  <c r="H20" i="18"/>
  <c r="G20" i="18"/>
  <c r="F20" i="18"/>
  <c r="AB19" i="18"/>
  <c r="L19" i="18" s="1"/>
  <c r="Q19" i="18"/>
  <c r="P19" i="18"/>
  <c r="O19" i="18"/>
  <c r="N19" i="18"/>
  <c r="M19" i="18"/>
  <c r="K19" i="18"/>
  <c r="J19" i="18"/>
  <c r="I19" i="18"/>
  <c r="H19" i="18"/>
  <c r="G19" i="18"/>
  <c r="F19" i="18"/>
  <c r="AB18" i="18"/>
  <c r="L18" i="18" s="1"/>
  <c r="Q18" i="18"/>
  <c r="P18" i="18"/>
  <c r="O18" i="18"/>
  <c r="N18" i="18"/>
  <c r="M18" i="18"/>
  <c r="K18" i="18"/>
  <c r="J18" i="18"/>
  <c r="I18" i="18"/>
  <c r="H18" i="18"/>
  <c r="G18" i="18"/>
  <c r="F18" i="18"/>
  <c r="AB17" i="18"/>
  <c r="L17" i="18" s="1"/>
  <c r="Q17" i="18"/>
  <c r="P17" i="18"/>
  <c r="O17" i="18"/>
  <c r="N17" i="18"/>
  <c r="M17" i="18"/>
  <c r="K17" i="18"/>
  <c r="J17" i="18"/>
  <c r="I17" i="18"/>
  <c r="H17" i="18"/>
  <c r="G17" i="18"/>
  <c r="F17" i="18"/>
  <c r="AB16" i="18"/>
  <c r="Q16" i="18"/>
  <c r="P16" i="18"/>
  <c r="O16" i="18"/>
  <c r="N16" i="18"/>
  <c r="M16" i="18"/>
  <c r="L16" i="18"/>
  <c r="K16" i="18"/>
  <c r="J16" i="18"/>
  <c r="I16" i="18"/>
  <c r="H16" i="18"/>
  <c r="G16" i="18"/>
  <c r="F16" i="18"/>
  <c r="AB15" i="18"/>
  <c r="Q15" i="18"/>
  <c r="P15" i="18"/>
  <c r="O15" i="18"/>
  <c r="N15" i="18"/>
  <c r="M15" i="18"/>
  <c r="L15" i="18"/>
  <c r="K15" i="18"/>
  <c r="J15" i="18"/>
  <c r="I15" i="18"/>
  <c r="H15" i="18"/>
  <c r="G15" i="18"/>
  <c r="F15" i="18"/>
  <c r="AB14" i="18"/>
  <c r="L14" i="18" s="1"/>
  <c r="Q14" i="18"/>
  <c r="P14" i="18"/>
  <c r="O14" i="18"/>
  <c r="N14" i="18"/>
  <c r="M14" i="18"/>
  <c r="K14" i="18"/>
  <c r="J14" i="18"/>
  <c r="I14" i="18"/>
  <c r="H14" i="18"/>
  <c r="G14" i="18"/>
  <c r="F14" i="18"/>
  <c r="AB13" i="18"/>
  <c r="O13" i="18" s="1"/>
  <c r="Q13" i="18"/>
  <c r="P13" i="18"/>
  <c r="N13" i="18"/>
  <c r="M13" i="18"/>
  <c r="L13" i="18"/>
  <c r="K13" i="18"/>
  <c r="J13" i="18"/>
  <c r="I13" i="18"/>
  <c r="H13" i="18"/>
  <c r="G13" i="18"/>
  <c r="F13" i="18"/>
  <c r="AB12" i="18"/>
  <c r="Q12" i="18"/>
  <c r="P12" i="18"/>
  <c r="O12" i="18"/>
  <c r="N12" i="18"/>
  <c r="M12" i="18"/>
  <c r="L12" i="18"/>
  <c r="K12" i="18"/>
  <c r="J12" i="18"/>
  <c r="I12" i="18"/>
  <c r="H12" i="18"/>
  <c r="G12" i="18"/>
  <c r="F12" i="18"/>
  <c r="AB11" i="18"/>
  <c r="M11" i="18" s="1"/>
  <c r="Q11" i="18"/>
  <c r="P11" i="18"/>
  <c r="O11" i="18"/>
  <c r="N11" i="18"/>
  <c r="L11" i="18"/>
  <c r="K11" i="18"/>
  <c r="J11" i="18"/>
  <c r="I11" i="18"/>
  <c r="H11" i="18"/>
  <c r="G11" i="18"/>
  <c r="F11" i="18"/>
  <c r="AB10" i="18"/>
  <c r="Q10" i="18"/>
  <c r="P10" i="18"/>
  <c r="O10" i="18"/>
  <c r="N10" i="18"/>
  <c r="M10" i="18"/>
  <c r="L10" i="18"/>
  <c r="K10" i="18"/>
  <c r="J10" i="18"/>
  <c r="I10" i="18"/>
  <c r="H10" i="18"/>
  <c r="G10" i="18"/>
  <c r="F10" i="18"/>
  <c r="AB9" i="18"/>
  <c r="M9" i="18" s="1"/>
  <c r="Q9" i="18"/>
  <c r="P9" i="18"/>
  <c r="O9" i="18"/>
  <c r="N9" i="18"/>
  <c r="L9" i="18"/>
  <c r="K9" i="18"/>
  <c r="J9" i="18"/>
  <c r="I9" i="18"/>
  <c r="H9" i="18"/>
  <c r="G9" i="18"/>
  <c r="F9" i="18"/>
  <c r="AB8" i="18"/>
  <c r="Q8" i="18"/>
  <c r="P8" i="18"/>
  <c r="O8" i="18"/>
  <c r="N8" i="18"/>
  <c r="M8" i="18"/>
  <c r="K8" i="18"/>
  <c r="J8" i="18"/>
  <c r="I8" i="18"/>
  <c r="H8" i="18"/>
  <c r="G8" i="18"/>
  <c r="F8" i="18"/>
  <c r="Q7" i="18"/>
  <c r="P7" i="18"/>
  <c r="O7" i="18"/>
  <c r="K7" i="18"/>
  <c r="J7" i="18"/>
  <c r="I7" i="18"/>
  <c r="I62" i="18" l="1"/>
  <c r="Y66" i="18" s="1"/>
  <c r="Q62" i="18"/>
  <c r="AA67" i="18" s="1"/>
  <c r="AB65" i="18"/>
  <c r="AP67" i="18" s="1"/>
  <c r="H62" i="18"/>
  <c r="X66" i="18" s="1"/>
  <c r="AB31" i="18"/>
  <c r="L31" i="18" s="1"/>
  <c r="O62" i="18"/>
  <c r="Y67" i="18" s="1"/>
  <c r="G62" i="18"/>
  <c r="W66" i="18" s="1"/>
  <c r="K62" i="18"/>
  <c r="AA66" i="18" s="1"/>
  <c r="L8" i="18"/>
  <c r="N62" i="18"/>
  <c r="X67" i="18" s="1"/>
  <c r="F62" i="18"/>
  <c r="V66" i="18" s="1"/>
  <c r="J62" i="18"/>
  <c r="Z66" i="18" s="1"/>
  <c r="M62" i="18"/>
  <c r="W67" i="18" s="1"/>
  <c r="AD67" i="18"/>
  <c r="AH67" i="18"/>
  <c r="AL67" i="18"/>
  <c r="U67" i="18"/>
  <c r="AV67" i="18"/>
  <c r="AR67" i="18"/>
  <c r="AN67" i="18"/>
  <c r="AJ67" i="18"/>
  <c r="AF67" i="18"/>
  <c r="AU67" i="18"/>
  <c r="AQ67" i="18"/>
  <c r="AM67" i="18"/>
  <c r="AI67" i="18"/>
  <c r="AE67" i="18"/>
  <c r="L62" i="18"/>
  <c r="P62" i="18"/>
  <c r="Z67" i="18" s="1"/>
  <c r="Z68" i="18" s="1"/>
  <c r="AC67" i="18"/>
  <c r="AG67" i="18"/>
  <c r="AK67" i="18"/>
  <c r="AO67" i="18"/>
  <c r="AS67" i="18"/>
  <c r="AW67" i="18"/>
  <c r="AC66" i="18"/>
  <c r="AE66" i="18"/>
  <c r="AL66" i="18"/>
  <c r="AT67" i="18" l="1"/>
  <c r="X68" i="18"/>
  <c r="L63" i="18"/>
  <c r="F63" i="18"/>
  <c r="U66" i="18" s="1"/>
  <c r="AC68" i="18"/>
  <c r="AB67" i="18"/>
  <c r="AL68" i="18"/>
  <c r="W68" i="18"/>
  <c r="V67" i="18"/>
  <c r="V68" i="18" s="1"/>
  <c r="AE68" i="18"/>
  <c r="AA68" i="18"/>
  <c r="Y68" i="18"/>
  <c r="U68" i="18" l="1"/>
</calcChain>
</file>

<file path=xl/sharedStrings.xml><?xml version="1.0" encoding="utf-8"?>
<sst xmlns="http://schemas.openxmlformats.org/spreadsheetml/2006/main" count="1253" uniqueCount="349">
  <si>
    <t>No.</t>
    <phoneticPr fontId="5"/>
  </si>
  <si>
    <t>団地名</t>
    <rPh sb="0" eb="2">
      <t>ダンチ</t>
    </rPh>
    <rPh sb="2" eb="3">
      <t>メイ</t>
    </rPh>
    <phoneticPr fontId="5"/>
  </si>
  <si>
    <t>棟数</t>
    <rPh sb="0" eb="2">
      <t>トウスウ</t>
    </rPh>
    <phoneticPr fontId="5"/>
  </si>
  <si>
    <t>階数</t>
    <rPh sb="0" eb="2">
      <t>カイスウ</t>
    </rPh>
    <phoneticPr fontId="5"/>
  </si>
  <si>
    <t>団地毎
管理戸数</t>
    <rPh sb="0" eb="2">
      <t>ダンチ</t>
    </rPh>
    <rPh sb="2" eb="3">
      <t>マイ</t>
    </rPh>
    <rPh sb="4" eb="6">
      <t>カンリ</t>
    </rPh>
    <rPh sb="6" eb="8">
      <t>コスウ</t>
    </rPh>
    <phoneticPr fontId="5"/>
  </si>
  <si>
    <t>低層（1～２F）</t>
    <rPh sb="0" eb="2">
      <t>テイソウ</t>
    </rPh>
    <phoneticPr fontId="5"/>
  </si>
  <si>
    <t>中層(3～5F）</t>
    <rPh sb="0" eb="2">
      <t>チュウソウ</t>
    </rPh>
    <phoneticPr fontId="5"/>
  </si>
  <si>
    <t>高層（6F以上）</t>
    <rPh sb="0" eb="2">
      <t>コウソウ</t>
    </rPh>
    <rPh sb="5" eb="7">
      <t>イジョウ</t>
    </rPh>
    <phoneticPr fontId="5"/>
  </si>
  <si>
    <t>平屋</t>
    <rPh sb="0" eb="2">
      <t>ヒラヤ</t>
    </rPh>
    <phoneticPr fontId="5"/>
  </si>
  <si>
    <t>2DK</t>
    <phoneticPr fontId="5"/>
  </si>
  <si>
    <t>3LDK</t>
    <phoneticPr fontId="5"/>
  </si>
  <si>
    <t>1DK</t>
    <phoneticPr fontId="5"/>
  </si>
  <si>
    <t xml:space="preserve">2K </t>
    <phoneticPr fontId="5"/>
  </si>
  <si>
    <t>2DK
車いす</t>
    <rPh sb="4" eb="5">
      <t>クルマ</t>
    </rPh>
    <phoneticPr fontId="5"/>
  </si>
  <si>
    <t>3K</t>
    <phoneticPr fontId="5"/>
  </si>
  <si>
    <t>3DK</t>
    <phoneticPr fontId="5"/>
  </si>
  <si>
    <t>１DK
車いす</t>
    <rPh sb="4" eb="5">
      <t>クルマ</t>
    </rPh>
    <phoneticPr fontId="5"/>
  </si>
  <si>
    <t>1LDK</t>
    <phoneticPr fontId="5"/>
  </si>
  <si>
    <t>2K</t>
    <phoneticPr fontId="5"/>
  </si>
  <si>
    <t>2LDK</t>
    <phoneticPr fontId="5"/>
  </si>
  <si>
    <t>３LDK</t>
    <phoneticPr fontId="5"/>
  </si>
  <si>
    <t>4DK</t>
    <phoneticPr fontId="5"/>
  </si>
  <si>
    <t>北清水</t>
    <rPh sb="0" eb="1">
      <t>キタ</t>
    </rPh>
    <rPh sb="1" eb="3">
      <t>シミズ</t>
    </rPh>
    <phoneticPr fontId="5"/>
  </si>
  <si>
    <t>新在家</t>
    <rPh sb="0" eb="3">
      <t>シンザイケ</t>
    </rPh>
    <phoneticPr fontId="5"/>
  </si>
  <si>
    <t>2F</t>
    <phoneticPr fontId="5"/>
  </si>
  <si>
    <t>大浜高層</t>
    <rPh sb="0" eb="2">
      <t>オオハマ</t>
    </rPh>
    <rPh sb="2" eb="4">
      <t>コウソウ</t>
    </rPh>
    <phoneticPr fontId="5"/>
  </si>
  <si>
    <t>11F</t>
    <phoneticPr fontId="5"/>
  </si>
  <si>
    <t>七道並松</t>
    <rPh sb="0" eb="1">
      <t>ナナ</t>
    </rPh>
    <rPh sb="1" eb="2">
      <t>ドウ</t>
    </rPh>
    <rPh sb="2" eb="3">
      <t>ナミ</t>
    </rPh>
    <rPh sb="3" eb="4">
      <t>マツ</t>
    </rPh>
    <phoneticPr fontId="5"/>
  </si>
  <si>
    <t>4F</t>
    <phoneticPr fontId="5"/>
  </si>
  <si>
    <t>七道並松東</t>
    <rPh sb="0" eb="1">
      <t>ナナ</t>
    </rPh>
    <rPh sb="1" eb="2">
      <t>ドウ</t>
    </rPh>
    <rPh sb="2" eb="3">
      <t>ナミ</t>
    </rPh>
    <rPh sb="3" eb="4">
      <t>マツ</t>
    </rPh>
    <rPh sb="4" eb="5">
      <t>ヒガシ</t>
    </rPh>
    <phoneticPr fontId="5"/>
  </si>
  <si>
    <t>3F</t>
    <phoneticPr fontId="5"/>
  </si>
  <si>
    <t>翁橋</t>
    <rPh sb="0" eb="1">
      <t>オキナ</t>
    </rPh>
    <rPh sb="1" eb="2">
      <t>バシ</t>
    </rPh>
    <phoneticPr fontId="5"/>
  </si>
  <si>
    <t>9F,6F</t>
    <phoneticPr fontId="5"/>
  </si>
  <si>
    <t>7F</t>
    <phoneticPr fontId="5"/>
  </si>
  <si>
    <t>向陵西町</t>
    <rPh sb="0" eb="4">
      <t>コウリョウニシマチ</t>
    </rPh>
    <phoneticPr fontId="5"/>
  </si>
  <si>
    <t>14F</t>
    <phoneticPr fontId="5"/>
  </si>
  <si>
    <t>緑ヶ丘</t>
    <rPh sb="0" eb="3">
      <t>ミドリガオカ</t>
    </rPh>
    <phoneticPr fontId="5"/>
  </si>
  <si>
    <t>3F,4F,5F</t>
    <phoneticPr fontId="5"/>
  </si>
  <si>
    <t>旭ヶ丘</t>
    <rPh sb="0" eb="3">
      <t>アサヒガオカ</t>
    </rPh>
    <phoneticPr fontId="5"/>
  </si>
  <si>
    <t>3F,4F</t>
    <phoneticPr fontId="5"/>
  </si>
  <si>
    <t>砂道</t>
    <phoneticPr fontId="5"/>
  </si>
  <si>
    <t>東雲</t>
    <rPh sb="0" eb="2">
      <t>シノノメ</t>
    </rPh>
    <phoneticPr fontId="5"/>
  </si>
  <si>
    <t>今池</t>
    <phoneticPr fontId="5"/>
  </si>
  <si>
    <t>3F,4F,5F,7F</t>
    <phoneticPr fontId="5"/>
  </si>
  <si>
    <t>3F,6F</t>
    <phoneticPr fontId="5"/>
  </si>
  <si>
    <t>浅香山</t>
    <rPh sb="0" eb="3">
      <t>アサカヤマ</t>
    </rPh>
    <phoneticPr fontId="5"/>
  </si>
  <si>
    <t>榎元町</t>
    <rPh sb="0" eb="3">
      <t>エノキモトマチ</t>
    </rPh>
    <phoneticPr fontId="5"/>
  </si>
  <si>
    <t>5F</t>
    <phoneticPr fontId="5"/>
  </si>
  <si>
    <t>堺市駅前</t>
    <rPh sb="0" eb="2">
      <t>サカイシ</t>
    </rPh>
    <rPh sb="2" eb="4">
      <t>エキマエ</t>
    </rPh>
    <phoneticPr fontId="5"/>
  </si>
  <si>
    <t>七道作業所</t>
    <rPh sb="0" eb="1">
      <t>ナナ</t>
    </rPh>
    <rPh sb="1" eb="2">
      <t>ドウ</t>
    </rPh>
    <rPh sb="2" eb="4">
      <t>サギョウ</t>
    </rPh>
    <rPh sb="4" eb="5">
      <t>ショ</t>
    </rPh>
    <phoneticPr fontId="5"/>
  </si>
  <si>
    <t>七道並松店舗</t>
    <rPh sb="0" eb="1">
      <t>ナナ</t>
    </rPh>
    <rPh sb="1" eb="2">
      <t>ドウ</t>
    </rPh>
    <rPh sb="2" eb="3">
      <t>ナミ</t>
    </rPh>
    <rPh sb="3" eb="4">
      <t>マツ</t>
    </rPh>
    <rPh sb="4" eb="6">
      <t>テンポ</t>
    </rPh>
    <phoneticPr fontId="5"/>
  </si>
  <si>
    <t>翁橋店舗</t>
    <rPh sb="0" eb="1">
      <t>オキナ</t>
    </rPh>
    <rPh sb="1" eb="2">
      <t>バシ</t>
    </rPh>
    <rPh sb="2" eb="4">
      <t>テンポ</t>
    </rPh>
    <phoneticPr fontId="5"/>
  </si>
  <si>
    <t>小阪</t>
    <rPh sb="0" eb="2">
      <t>コサカ</t>
    </rPh>
    <phoneticPr fontId="5"/>
  </si>
  <si>
    <t>深井中町</t>
    <rPh sb="0" eb="4">
      <t>フカイナカマチ</t>
    </rPh>
    <phoneticPr fontId="5"/>
  </si>
  <si>
    <t>深井北町</t>
    <rPh sb="0" eb="4">
      <t>フカイキタマチ</t>
    </rPh>
    <phoneticPr fontId="5"/>
  </si>
  <si>
    <t>八田南之町</t>
    <rPh sb="0" eb="2">
      <t>ハッタ</t>
    </rPh>
    <rPh sb="2" eb="3">
      <t>ミナミ</t>
    </rPh>
    <rPh sb="3" eb="4">
      <t>ノ</t>
    </rPh>
    <rPh sb="4" eb="5">
      <t>チョウ</t>
    </rPh>
    <phoneticPr fontId="5"/>
  </si>
  <si>
    <t>北深井</t>
    <rPh sb="0" eb="1">
      <t>キタ</t>
    </rPh>
    <rPh sb="1" eb="3">
      <t>フカイ</t>
    </rPh>
    <phoneticPr fontId="5"/>
  </si>
  <si>
    <t>下草尾</t>
    <rPh sb="0" eb="1">
      <t>シモ</t>
    </rPh>
    <rPh sb="1" eb="2">
      <t>クサ</t>
    </rPh>
    <rPh sb="2" eb="3">
      <t>オ</t>
    </rPh>
    <phoneticPr fontId="5"/>
  </si>
  <si>
    <t>西口園</t>
    <rPh sb="0" eb="2">
      <t>ニシグチ</t>
    </rPh>
    <rPh sb="2" eb="3">
      <t>エン</t>
    </rPh>
    <phoneticPr fontId="5"/>
  </si>
  <si>
    <t>鶴道</t>
    <rPh sb="0" eb="1">
      <t>ツル</t>
    </rPh>
    <rPh sb="1" eb="2">
      <t>ミチ</t>
    </rPh>
    <phoneticPr fontId="5"/>
  </si>
  <si>
    <t>福泉</t>
    <rPh sb="0" eb="2">
      <t>フクイズミ</t>
    </rPh>
    <phoneticPr fontId="5"/>
  </si>
  <si>
    <t>万崎</t>
    <rPh sb="0" eb="1">
      <t>マン</t>
    </rPh>
    <rPh sb="1" eb="2">
      <t>ザキ</t>
    </rPh>
    <phoneticPr fontId="5"/>
  </si>
  <si>
    <t>上野芝</t>
    <rPh sb="0" eb="3">
      <t>ウエノシバ</t>
    </rPh>
    <phoneticPr fontId="5"/>
  </si>
  <si>
    <t>中石津</t>
    <rPh sb="0" eb="1">
      <t>ナカ</t>
    </rPh>
    <rPh sb="1" eb="3">
      <t>イシヅ</t>
    </rPh>
    <phoneticPr fontId="5"/>
  </si>
  <si>
    <t>浜寺</t>
    <rPh sb="0" eb="2">
      <t>ハマデラ</t>
    </rPh>
    <phoneticPr fontId="5"/>
  </si>
  <si>
    <t>向ヶ丘</t>
    <rPh sb="0" eb="3">
      <t>ムコウガオカ</t>
    </rPh>
    <phoneticPr fontId="5"/>
  </si>
  <si>
    <t>北鳳</t>
    <rPh sb="0" eb="1">
      <t>キタ</t>
    </rPh>
    <rPh sb="1" eb="2">
      <t>オオトリ</t>
    </rPh>
    <phoneticPr fontId="5"/>
  </si>
  <si>
    <t>大豆塚</t>
    <rPh sb="0" eb="1">
      <t>オオ</t>
    </rPh>
    <rPh sb="1" eb="2">
      <t>マメ</t>
    </rPh>
    <rPh sb="2" eb="3">
      <t>ヅカ</t>
    </rPh>
    <phoneticPr fontId="5"/>
  </si>
  <si>
    <t>長曽根</t>
    <rPh sb="0" eb="1">
      <t>ナガ</t>
    </rPh>
    <rPh sb="1" eb="3">
      <t>ソネ</t>
    </rPh>
    <phoneticPr fontId="5"/>
  </si>
  <si>
    <t>百舌鳥</t>
    <rPh sb="0" eb="3">
      <t>モズ</t>
    </rPh>
    <phoneticPr fontId="5"/>
  </si>
  <si>
    <t>東雲東町</t>
    <rPh sb="0" eb="2">
      <t>シノノメ</t>
    </rPh>
    <rPh sb="2" eb="3">
      <t>ヒガシ</t>
    </rPh>
    <rPh sb="3" eb="4">
      <t>マチ</t>
    </rPh>
    <phoneticPr fontId="5"/>
  </si>
  <si>
    <t>2DK車いす</t>
    <rPh sb="3" eb="4">
      <t>クルマ</t>
    </rPh>
    <phoneticPr fontId="5"/>
  </si>
  <si>
    <t>１DK車いす</t>
    <rPh sb="3" eb="4">
      <t>クルマ</t>
    </rPh>
    <phoneticPr fontId="5"/>
  </si>
  <si>
    <t>店舗及び作業所</t>
    <rPh sb="0" eb="2">
      <t>テンポ</t>
    </rPh>
    <rPh sb="2" eb="3">
      <t>オヨ</t>
    </rPh>
    <rPh sb="4" eb="6">
      <t>サギョウ</t>
    </rPh>
    <rPh sb="6" eb="7">
      <t>ジョ</t>
    </rPh>
    <phoneticPr fontId="5"/>
  </si>
  <si>
    <t>石津鉄筋（改良）</t>
    <rPh sb="0" eb="2">
      <t>イシヅ</t>
    </rPh>
    <rPh sb="2" eb="4">
      <t>テッキン</t>
    </rPh>
    <phoneticPr fontId="5"/>
  </si>
  <si>
    <t>日置荘（木造）</t>
    <rPh sb="0" eb="2">
      <t>ヒオキ</t>
    </rPh>
    <rPh sb="2" eb="3">
      <t>ソウ</t>
    </rPh>
    <phoneticPr fontId="5"/>
  </si>
  <si>
    <t>中鳳（木造）</t>
    <rPh sb="0" eb="1">
      <t>ナカ</t>
    </rPh>
    <rPh sb="1" eb="2">
      <t>オオトリ</t>
    </rPh>
    <phoneticPr fontId="5"/>
  </si>
  <si>
    <t>公営</t>
    <rPh sb="0" eb="2">
      <t>コウエイ</t>
    </rPh>
    <phoneticPr fontId="5"/>
  </si>
  <si>
    <t>改良</t>
    <rPh sb="0" eb="2">
      <t>カイリョウ</t>
    </rPh>
    <phoneticPr fontId="5"/>
  </si>
  <si>
    <t>更新</t>
    <rPh sb="0" eb="2">
      <t>コウシン</t>
    </rPh>
    <phoneticPr fontId="5"/>
  </si>
  <si>
    <t>特公賃</t>
    <rPh sb="0" eb="1">
      <t>トク</t>
    </rPh>
    <rPh sb="1" eb="2">
      <t>コウ</t>
    </rPh>
    <rPh sb="2" eb="3">
      <t>チン</t>
    </rPh>
    <phoneticPr fontId="5"/>
  </si>
  <si>
    <t>コミュニティー</t>
    <phoneticPr fontId="5"/>
  </si>
  <si>
    <t>特公賃</t>
    <phoneticPr fontId="5"/>
  </si>
  <si>
    <t>4F,5F</t>
    <phoneticPr fontId="5"/>
  </si>
  <si>
    <t>10F,11F</t>
    <phoneticPr fontId="5"/>
  </si>
  <si>
    <t>5F,6F</t>
    <phoneticPr fontId="5"/>
  </si>
  <si>
    <t>4F,8F,14F</t>
    <phoneticPr fontId="5"/>
  </si>
  <si>
    <t>総
合
計</t>
    <rPh sb="0" eb="1">
      <t>ソウ</t>
    </rPh>
    <rPh sb="2" eb="3">
      <t>ゴウ</t>
    </rPh>
    <rPh sb="4" eb="5">
      <t>ケイ</t>
    </rPh>
    <phoneticPr fontId="5"/>
  </si>
  <si>
    <t>店舗及び作業所</t>
    <rPh sb="0" eb="2">
      <t>テンポ</t>
    </rPh>
    <rPh sb="2" eb="3">
      <t>オヨ</t>
    </rPh>
    <rPh sb="4" eb="6">
      <t>サギョウ</t>
    </rPh>
    <rPh sb="6" eb="7">
      <t>ショ</t>
    </rPh>
    <phoneticPr fontId="5"/>
  </si>
  <si>
    <t>区分</t>
    <rPh sb="0" eb="2">
      <t>クブン</t>
    </rPh>
    <phoneticPr fontId="5"/>
  </si>
  <si>
    <t>団地数</t>
    <rPh sb="0" eb="2">
      <t>ダンチ</t>
    </rPh>
    <rPh sb="2" eb="3">
      <t>スウ</t>
    </rPh>
    <phoneticPr fontId="5"/>
  </si>
  <si>
    <t>棟数</t>
    <rPh sb="0" eb="1">
      <t>トウ</t>
    </rPh>
    <rPh sb="1" eb="2">
      <t>スウ</t>
    </rPh>
    <phoneticPr fontId="5"/>
  </si>
  <si>
    <t>東湊</t>
    <rPh sb="0" eb="1">
      <t>ヒガシ</t>
    </rPh>
    <rPh sb="1" eb="2">
      <t>ミナト</t>
    </rPh>
    <phoneticPr fontId="5"/>
  </si>
  <si>
    <t>12F</t>
    <phoneticPr fontId="5"/>
  </si>
  <si>
    <t>6F,7F,12F</t>
    <phoneticPr fontId="5"/>
  </si>
  <si>
    <t>店舗及び作業所</t>
    <phoneticPr fontId="5"/>
  </si>
  <si>
    <t>棟数集計</t>
    <rPh sb="0" eb="1">
      <t>トウ</t>
    </rPh>
    <rPh sb="1" eb="2">
      <t>スウ</t>
    </rPh>
    <rPh sb="2" eb="4">
      <t>シュウケイ</t>
    </rPh>
    <phoneticPr fontId="5"/>
  </si>
  <si>
    <t>合計</t>
    <rPh sb="0" eb="2">
      <t>ゴウケイ</t>
    </rPh>
    <phoneticPr fontId="5"/>
  </si>
  <si>
    <t>戸数</t>
    <rPh sb="0" eb="2">
      <t>コスウ</t>
    </rPh>
    <phoneticPr fontId="5"/>
  </si>
  <si>
    <t>戸数集計</t>
    <rPh sb="0" eb="1">
      <t>コ</t>
    </rPh>
    <rPh sb="1" eb="2">
      <t>スウ</t>
    </rPh>
    <rPh sb="2" eb="4">
      <t>シュウケイ</t>
    </rPh>
    <phoneticPr fontId="5"/>
  </si>
  <si>
    <t>団地区分ごと</t>
    <rPh sb="0" eb="2">
      <t>ダンチ</t>
    </rPh>
    <rPh sb="2" eb="4">
      <t>クブン</t>
    </rPh>
    <phoneticPr fontId="5"/>
  </si>
  <si>
    <t>プランタイプの内訳</t>
    <rPh sb="7" eb="9">
      <t>ウチワケ</t>
    </rPh>
    <phoneticPr fontId="5"/>
  </si>
  <si>
    <t>堺市営住宅施設一覧  (住戸プランタイプ毎の集計）</t>
    <rPh sb="12" eb="14">
      <t>ジュウコ</t>
    </rPh>
    <rPh sb="20" eb="21">
      <t>ゴト</t>
    </rPh>
    <rPh sb="22" eb="24">
      <t>シュウケイ</t>
    </rPh>
    <phoneticPr fontId="5"/>
  </si>
  <si>
    <t>堺市営住宅施設一覧</t>
    <rPh sb="0" eb="1">
      <t>サカイ</t>
    </rPh>
    <rPh sb="1" eb="2">
      <t>シ</t>
    </rPh>
    <rPh sb="2" eb="3">
      <t>エイ</t>
    </rPh>
    <rPh sb="3" eb="5">
      <t>ジュウタク</t>
    </rPh>
    <rPh sb="5" eb="7">
      <t>シセツ</t>
    </rPh>
    <rPh sb="7" eb="9">
      <t>イチラン</t>
    </rPh>
    <phoneticPr fontId="11"/>
  </si>
  <si>
    <t>棟名称</t>
    <rPh sb="0" eb="1">
      <t>トウ</t>
    </rPh>
    <rPh sb="1" eb="3">
      <t>メイショウ</t>
    </rPh>
    <phoneticPr fontId="11"/>
  </si>
  <si>
    <t>竣工年</t>
    <rPh sb="0" eb="2">
      <t>シュンコウ</t>
    </rPh>
    <rPh sb="2" eb="3">
      <t>ネン</t>
    </rPh>
    <phoneticPr fontId="11"/>
  </si>
  <si>
    <t>構造</t>
    <rPh sb="0" eb="2">
      <t>コウゾウ</t>
    </rPh>
    <phoneticPr fontId="11"/>
  </si>
  <si>
    <t>建築面積
（㎡）</t>
    <rPh sb="0" eb="2">
      <t>ケンチク</t>
    </rPh>
    <rPh sb="2" eb="4">
      <t>メンセキ</t>
    </rPh>
    <phoneticPr fontId="11"/>
  </si>
  <si>
    <t>延床面積
（㎡）</t>
    <rPh sb="0" eb="1">
      <t>ノ</t>
    </rPh>
    <rPh sb="1" eb="2">
      <t>ユカ</t>
    </rPh>
    <rPh sb="2" eb="4">
      <t>メンセキ</t>
    </rPh>
    <phoneticPr fontId="11"/>
  </si>
  <si>
    <t>給水方式</t>
    <rPh sb="0" eb="2">
      <t>キュウスイ</t>
    </rPh>
    <rPh sb="2" eb="4">
      <t>ホウシキ</t>
    </rPh>
    <phoneticPr fontId="11"/>
  </si>
  <si>
    <t>昇降機</t>
    <rPh sb="0" eb="3">
      <t>ショウコウキ</t>
    </rPh>
    <phoneticPr fontId="11"/>
  </si>
  <si>
    <t>昇降機
台数</t>
    <rPh sb="0" eb="3">
      <t>ショウコウキ</t>
    </rPh>
    <rPh sb="4" eb="6">
      <t>ダイスウ</t>
    </rPh>
    <phoneticPr fontId="11"/>
  </si>
  <si>
    <t>地下</t>
    <rPh sb="0" eb="2">
      <t>チカ</t>
    </rPh>
    <phoneticPr fontId="11"/>
  </si>
  <si>
    <t>地上　</t>
    <rPh sb="0" eb="2">
      <t>チジョウ</t>
    </rPh>
    <phoneticPr fontId="11"/>
  </si>
  <si>
    <t>A棟</t>
    <rPh sb="1" eb="2">
      <t>トウ</t>
    </rPh>
    <phoneticPr fontId="11"/>
  </si>
  <si>
    <t>RC（鉄筋コンクリート造）</t>
  </si>
  <si>
    <t>ポンプ直送方式</t>
  </si>
  <si>
    <t>B棟</t>
    <rPh sb="1" eb="2">
      <t>トウ</t>
    </rPh>
    <phoneticPr fontId="11"/>
  </si>
  <si>
    <t>乗用 EV</t>
  </si>
  <si>
    <t>C棟</t>
    <rPh sb="1" eb="2">
      <t>トウ</t>
    </rPh>
    <phoneticPr fontId="11"/>
  </si>
  <si>
    <t>D棟</t>
    <rPh sb="1" eb="2">
      <t>トウ</t>
    </rPh>
    <phoneticPr fontId="11"/>
  </si>
  <si>
    <t>1棟</t>
    <rPh sb="1" eb="2">
      <t>トウ</t>
    </rPh>
    <phoneticPr fontId="11"/>
  </si>
  <si>
    <t>2棟</t>
    <rPh sb="1" eb="2">
      <t>トウ</t>
    </rPh>
    <phoneticPr fontId="11"/>
  </si>
  <si>
    <t>機械棟（受水槽・ﾎﾟﾝﾌﾟ）</t>
    <rPh sb="0" eb="2">
      <t>キカイ</t>
    </rPh>
    <rPh sb="2" eb="3">
      <t>トウ</t>
    </rPh>
    <rPh sb="4" eb="5">
      <t>ジュ</t>
    </rPh>
    <rPh sb="5" eb="6">
      <t>スイ</t>
    </rPh>
    <rPh sb="6" eb="7">
      <t>ソウ</t>
    </rPh>
    <phoneticPr fontId="11"/>
  </si>
  <si>
    <t>集会所棟</t>
    <rPh sb="0" eb="2">
      <t>シュウカイ</t>
    </rPh>
    <rPh sb="2" eb="3">
      <t>ショ</t>
    </rPh>
    <rPh sb="3" eb="4">
      <t>トウ</t>
    </rPh>
    <phoneticPr fontId="11"/>
  </si>
  <si>
    <t>A・B棟ﾎﾟﾝﾌﾟ室</t>
    <rPh sb="3" eb="4">
      <t>トウ</t>
    </rPh>
    <rPh sb="9" eb="10">
      <t>シツ</t>
    </rPh>
    <phoneticPr fontId="11"/>
  </si>
  <si>
    <t>D棟ﾎﾟﾝﾌﾟ室</t>
    <rPh sb="1" eb="2">
      <t>トウ</t>
    </rPh>
    <rPh sb="7" eb="8">
      <t>シツ</t>
    </rPh>
    <phoneticPr fontId="11"/>
  </si>
  <si>
    <t>E棟</t>
    <rPh sb="1" eb="2">
      <t>トウ</t>
    </rPh>
    <phoneticPr fontId="11"/>
  </si>
  <si>
    <t>F棟</t>
    <rPh sb="1" eb="2">
      <t>トウ</t>
    </rPh>
    <phoneticPr fontId="11"/>
  </si>
  <si>
    <t>G棟</t>
    <rPh sb="1" eb="2">
      <t>トウ</t>
    </rPh>
    <phoneticPr fontId="11"/>
  </si>
  <si>
    <t>H棟</t>
    <rPh sb="1" eb="2">
      <t>トウ</t>
    </rPh>
    <phoneticPr fontId="11"/>
  </si>
  <si>
    <t>集会所</t>
    <rPh sb="0" eb="2">
      <t>シュウカイ</t>
    </rPh>
    <rPh sb="2" eb="3">
      <t>ショ</t>
    </rPh>
    <phoneticPr fontId="11"/>
  </si>
  <si>
    <t>3棟</t>
    <rPh sb="1" eb="2">
      <t>トウ</t>
    </rPh>
    <phoneticPr fontId="11"/>
  </si>
  <si>
    <t>4棟</t>
    <rPh sb="1" eb="2">
      <t>トウ</t>
    </rPh>
    <phoneticPr fontId="11"/>
  </si>
  <si>
    <t>5棟</t>
    <rPh sb="1" eb="2">
      <t>トウ</t>
    </rPh>
    <phoneticPr fontId="11"/>
  </si>
  <si>
    <t>6棟</t>
    <rPh sb="1" eb="2">
      <t>トウ</t>
    </rPh>
    <phoneticPr fontId="11"/>
  </si>
  <si>
    <t>給水塔・ﾎﾟﾝﾌﾟ室・受水槽</t>
    <rPh sb="0" eb="2">
      <t>キュウスイ</t>
    </rPh>
    <rPh sb="2" eb="3">
      <t>トウ</t>
    </rPh>
    <rPh sb="9" eb="10">
      <t>シツ</t>
    </rPh>
    <rPh sb="11" eb="12">
      <t>ジュ</t>
    </rPh>
    <rPh sb="12" eb="13">
      <t>スイ</t>
    </rPh>
    <rPh sb="13" eb="14">
      <t>ソウ</t>
    </rPh>
    <phoneticPr fontId="11"/>
  </si>
  <si>
    <t>集会所</t>
    <rPh sb="0" eb="2">
      <t>シュウカイ</t>
    </rPh>
    <rPh sb="2" eb="3">
      <t>ジョ</t>
    </rPh>
    <phoneticPr fontId="11"/>
  </si>
  <si>
    <t>1棟ﾎﾟﾝﾌﾟ室</t>
    <rPh sb="1" eb="2">
      <t>トウ</t>
    </rPh>
    <rPh sb="7" eb="8">
      <t>シツ</t>
    </rPh>
    <phoneticPr fontId="11"/>
  </si>
  <si>
    <t>2棟ﾎﾟﾝﾌﾟ室</t>
    <rPh sb="1" eb="2">
      <t>トウ</t>
    </rPh>
    <rPh sb="7" eb="8">
      <t>シツ</t>
    </rPh>
    <phoneticPr fontId="11"/>
  </si>
  <si>
    <t>S（鉄骨造）</t>
  </si>
  <si>
    <t>1棟・ﾎﾟﾝﾌﾟ室・受水槽</t>
    <rPh sb="1" eb="2">
      <t>トウ</t>
    </rPh>
    <rPh sb="8" eb="9">
      <t>シツ</t>
    </rPh>
    <rPh sb="10" eb="11">
      <t>ジュ</t>
    </rPh>
    <rPh sb="11" eb="13">
      <t>スイソウ</t>
    </rPh>
    <phoneticPr fontId="11"/>
  </si>
  <si>
    <t>2棟・店舗・ﾎﾟﾝﾌﾟ室・受水槽</t>
    <rPh sb="1" eb="2">
      <t>トウ</t>
    </rPh>
    <rPh sb="3" eb="5">
      <t>テンポ</t>
    </rPh>
    <rPh sb="11" eb="12">
      <t>シツ</t>
    </rPh>
    <rPh sb="13" eb="14">
      <t>ジュ</t>
    </rPh>
    <rPh sb="14" eb="15">
      <t>スイ</t>
    </rPh>
    <rPh sb="15" eb="16">
      <t>ソウ</t>
    </rPh>
    <phoneticPr fontId="11"/>
  </si>
  <si>
    <t>水道直結方式</t>
  </si>
  <si>
    <t>ﾎﾟﾝﾌﾟ室</t>
    <rPh sb="5" eb="6">
      <t>シツ</t>
    </rPh>
    <phoneticPr fontId="11"/>
  </si>
  <si>
    <t>受水槽・ポンプ室・電気室</t>
    <rPh sb="0" eb="1">
      <t>ジュ</t>
    </rPh>
    <rPh sb="1" eb="3">
      <t>スイソウ</t>
    </rPh>
    <rPh sb="7" eb="8">
      <t>シツ</t>
    </rPh>
    <rPh sb="9" eb="11">
      <t>デンキ</t>
    </rPh>
    <rPh sb="11" eb="12">
      <t>シツ</t>
    </rPh>
    <phoneticPr fontId="11"/>
  </si>
  <si>
    <t>ポンプ室</t>
    <rPh sb="3" eb="4">
      <t>シツ</t>
    </rPh>
    <phoneticPr fontId="11"/>
  </si>
  <si>
    <t>受水槽・ポンプ室</t>
    <rPh sb="0" eb="1">
      <t>ジュ</t>
    </rPh>
    <rPh sb="1" eb="3">
      <t>スイソウ</t>
    </rPh>
    <rPh sb="7" eb="8">
      <t>シツ</t>
    </rPh>
    <phoneticPr fontId="11"/>
  </si>
  <si>
    <t>1・2棟</t>
    <rPh sb="3" eb="4">
      <t>トウ</t>
    </rPh>
    <phoneticPr fontId="11"/>
  </si>
  <si>
    <t>増圧直結給水</t>
  </si>
  <si>
    <t>3・4棟</t>
    <rPh sb="3" eb="4">
      <t>トウ</t>
    </rPh>
    <phoneticPr fontId="11"/>
  </si>
  <si>
    <t>受水槽</t>
    <rPh sb="0" eb="1">
      <t>ジュ</t>
    </rPh>
    <rPh sb="1" eb="3">
      <t>スイソウ</t>
    </rPh>
    <phoneticPr fontId="11"/>
  </si>
  <si>
    <t>集会所・電気室</t>
    <rPh sb="0" eb="2">
      <t>シュウカイ</t>
    </rPh>
    <rPh sb="2" eb="3">
      <t>ショ</t>
    </rPh>
    <rPh sb="4" eb="6">
      <t>デンキ</t>
    </rPh>
    <rPh sb="6" eb="7">
      <t>シツ</t>
    </rPh>
    <phoneticPr fontId="11"/>
  </si>
  <si>
    <t>W（木造）</t>
  </si>
  <si>
    <t>設備棟１</t>
    <rPh sb="0" eb="2">
      <t>セツビ</t>
    </rPh>
    <rPh sb="2" eb="3">
      <t>トウ</t>
    </rPh>
    <phoneticPr fontId="11"/>
  </si>
  <si>
    <t>設備棟２</t>
    <rPh sb="0" eb="2">
      <t>セツビ</t>
    </rPh>
    <rPh sb="2" eb="3">
      <t>トウ</t>
    </rPh>
    <phoneticPr fontId="11"/>
  </si>
  <si>
    <t>9棟</t>
    <rPh sb="1" eb="2">
      <t>トウ</t>
    </rPh>
    <phoneticPr fontId="11"/>
  </si>
  <si>
    <t>10棟</t>
    <rPh sb="2" eb="3">
      <t>トウ</t>
    </rPh>
    <phoneticPr fontId="11"/>
  </si>
  <si>
    <t>11棟</t>
    <rPh sb="2" eb="3">
      <t>トウ</t>
    </rPh>
    <phoneticPr fontId="11"/>
  </si>
  <si>
    <t>石津鉄筋住宅</t>
    <rPh sb="0" eb="2">
      <t>イシヅ</t>
    </rPh>
    <rPh sb="2" eb="4">
      <t>テッキン</t>
    </rPh>
    <rPh sb="4" eb="6">
      <t>ジュウタク</t>
    </rPh>
    <phoneticPr fontId="11"/>
  </si>
  <si>
    <t>1棟昇降機棟1号棟</t>
    <phoneticPr fontId="11"/>
  </si>
  <si>
    <t>1棟昇降機棟2号棟</t>
    <phoneticPr fontId="11"/>
  </si>
  <si>
    <t>1棟昇降機棟3号棟</t>
    <phoneticPr fontId="11"/>
  </si>
  <si>
    <t>2棟昇降機棟4号棟</t>
    <phoneticPr fontId="11"/>
  </si>
  <si>
    <t>2棟昇降機棟5号棟</t>
    <phoneticPr fontId="11"/>
  </si>
  <si>
    <t>3棟昇降機棟6号棟</t>
    <phoneticPr fontId="11"/>
  </si>
  <si>
    <t>3棟昇降機棟7号棟</t>
    <phoneticPr fontId="11"/>
  </si>
  <si>
    <t>4棟昇降機棟8号棟</t>
    <phoneticPr fontId="11"/>
  </si>
  <si>
    <t>4棟昇降機棟9号棟</t>
    <phoneticPr fontId="11"/>
  </si>
  <si>
    <t>5棟昇降機棟10号棟</t>
    <phoneticPr fontId="11"/>
  </si>
  <si>
    <t>5棟昇降機棟11号棟</t>
    <phoneticPr fontId="11"/>
  </si>
  <si>
    <t>5棟昇降機棟12号棟</t>
    <phoneticPr fontId="11"/>
  </si>
  <si>
    <t>浄化槽・ポンプ室</t>
    <rPh sb="0" eb="3">
      <t>ジョウカソウ</t>
    </rPh>
    <rPh sb="7" eb="8">
      <t>シツ</t>
    </rPh>
    <phoneticPr fontId="11"/>
  </si>
  <si>
    <t>機械棟(ポンプ室・電気室)</t>
    <rPh sb="0" eb="2">
      <t>キカイ</t>
    </rPh>
    <rPh sb="2" eb="3">
      <t>トウ</t>
    </rPh>
    <rPh sb="9" eb="11">
      <t>デンキ</t>
    </rPh>
    <rPh sb="11" eb="12">
      <t>シツ</t>
    </rPh>
    <phoneticPr fontId="11"/>
  </si>
  <si>
    <t>団地名</t>
    <rPh sb="0" eb="2">
      <t>ダンチ</t>
    </rPh>
    <rPh sb="2" eb="3">
      <t>メイ</t>
    </rPh>
    <phoneticPr fontId="11"/>
  </si>
  <si>
    <t>新在家</t>
    <rPh sb="0" eb="1">
      <t>シン</t>
    </rPh>
    <rPh sb="1" eb="2">
      <t>ザイ</t>
    </rPh>
    <rPh sb="2" eb="3">
      <t>イエ</t>
    </rPh>
    <phoneticPr fontId="11"/>
  </si>
  <si>
    <t>大浜高層</t>
    <rPh sb="0" eb="2">
      <t>オオハマ</t>
    </rPh>
    <rPh sb="2" eb="4">
      <t>コウソウ</t>
    </rPh>
    <phoneticPr fontId="11"/>
  </si>
  <si>
    <t>七道並松</t>
    <rPh sb="0" eb="1">
      <t>７</t>
    </rPh>
    <rPh sb="1" eb="2">
      <t>ドウ</t>
    </rPh>
    <rPh sb="2" eb="3">
      <t>ナミ</t>
    </rPh>
    <rPh sb="3" eb="4">
      <t>マツ</t>
    </rPh>
    <phoneticPr fontId="11"/>
  </si>
  <si>
    <t>七道並松東</t>
    <rPh sb="0" eb="1">
      <t>７</t>
    </rPh>
    <rPh sb="1" eb="2">
      <t>ドウ</t>
    </rPh>
    <rPh sb="2" eb="3">
      <t>ナミ</t>
    </rPh>
    <rPh sb="3" eb="4">
      <t>マツ</t>
    </rPh>
    <rPh sb="4" eb="5">
      <t>ヒガシ</t>
    </rPh>
    <phoneticPr fontId="11"/>
  </si>
  <si>
    <t>翁橋</t>
    <rPh sb="0" eb="1">
      <t>オキナ</t>
    </rPh>
    <rPh sb="1" eb="2">
      <t>バシ</t>
    </rPh>
    <phoneticPr fontId="11"/>
  </si>
  <si>
    <t>東湊</t>
    <rPh sb="0" eb="1">
      <t>ヒガシ</t>
    </rPh>
    <rPh sb="1" eb="2">
      <t>ミナト</t>
    </rPh>
    <phoneticPr fontId="11"/>
  </si>
  <si>
    <t>向陵西町</t>
    <rPh sb="0" eb="1">
      <t>ム</t>
    </rPh>
    <rPh sb="1" eb="2">
      <t>リョウ</t>
    </rPh>
    <rPh sb="2" eb="3">
      <t>セイ</t>
    </rPh>
    <rPh sb="3" eb="4">
      <t>マチ</t>
    </rPh>
    <phoneticPr fontId="11"/>
  </si>
  <si>
    <t>緑ヶ丘</t>
    <rPh sb="0" eb="3">
      <t>ミドリガオカ</t>
    </rPh>
    <phoneticPr fontId="11"/>
  </si>
  <si>
    <t>旭ヶ丘</t>
    <rPh sb="0" eb="3">
      <t>アサヒガオカ</t>
    </rPh>
    <phoneticPr fontId="11"/>
  </si>
  <si>
    <t>砂道</t>
    <rPh sb="0" eb="1">
      <t>スナ</t>
    </rPh>
    <rPh sb="1" eb="2">
      <t>ミチ</t>
    </rPh>
    <phoneticPr fontId="11"/>
  </si>
  <si>
    <t>東雲</t>
    <rPh sb="0" eb="2">
      <t>シノノメ</t>
    </rPh>
    <phoneticPr fontId="11"/>
  </si>
  <si>
    <t>今池</t>
    <rPh sb="0" eb="2">
      <t>イマイケ</t>
    </rPh>
    <phoneticPr fontId="11"/>
  </si>
  <si>
    <t>浅香山</t>
    <rPh sb="0" eb="3">
      <t>アサカヤマ</t>
    </rPh>
    <phoneticPr fontId="11"/>
  </si>
  <si>
    <t>榎元町</t>
    <rPh sb="0" eb="1">
      <t>エノキ</t>
    </rPh>
    <rPh sb="1" eb="3">
      <t>モトマチ</t>
    </rPh>
    <phoneticPr fontId="11"/>
  </si>
  <si>
    <t>七道作業所</t>
    <phoneticPr fontId="11"/>
  </si>
  <si>
    <t>2棟・店舗</t>
    <rPh sb="1" eb="2">
      <t>トウ</t>
    </rPh>
    <phoneticPr fontId="11"/>
  </si>
  <si>
    <t>小阪</t>
    <rPh sb="0" eb="2">
      <t>コサカ</t>
    </rPh>
    <phoneticPr fontId="11"/>
  </si>
  <si>
    <t>深井中町</t>
    <rPh sb="0" eb="2">
      <t>フカイ</t>
    </rPh>
    <rPh sb="2" eb="4">
      <t>ナカマチ</t>
    </rPh>
    <phoneticPr fontId="11"/>
  </si>
  <si>
    <t>深井北町</t>
    <rPh sb="0" eb="2">
      <t>フカイ</t>
    </rPh>
    <rPh sb="2" eb="4">
      <t>キタマチ</t>
    </rPh>
    <phoneticPr fontId="11"/>
  </si>
  <si>
    <t>泉ヶ丘</t>
    <rPh sb="0" eb="3">
      <t>イズミガオカ</t>
    </rPh>
    <phoneticPr fontId="11"/>
  </si>
  <si>
    <t>八田南之町</t>
    <rPh sb="0" eb="2">
      <t>ハッタ</t>
    </rPh>
    <rPh sb="2" eb="3">
      <t>ミナミ</t>
    </rPh>
    <rPh sb="3" eb="4">
      <t>ノ</t>
    </rPh>
    <rPh sb="4" eb="5">
      <t>マチ</t>
    </rPh>
    <phoneticPr fontId="11"/>
  </si>
  <si>
    <t>北深井</t>
    <rPh sb="0" eb="1">
      <t>キタ</t>
    </rPh>
    <rPh sb="1" eb="3">
      <t>フカイ</t>
    </rPh>
    <phoneticPr fontId="11"/>
  </si>
  <si>
    <t>下草尾</t>
    <rPh sb="0" eb="1">
      <t>シモ</t>
    </rPh>
    <rPh sb="1" eb="2">
      <t>クサ</t>
    </rPh>
    <rPh sb="2" eb="3">
      <t>オ</t>
    </rPh>
    <phoneticPr fontId="11"/>
  </si>
  <si>
    <t>西口園</t>
    <rPh sb="0" eb="2">
      <t>ニシグチ</t>
    </rPh>
    <rPh sb="2" eb="3">
      <t>エン</t>
    </rPh>
    <phoneticPr fontId="11"/>
  </si>
  <si>
    <t>鶴道</t>
    <rPh sb="0" eb="1">
      <t>ツル</t>
    </rPh>
    <rPh sb="1" eb="2">
      <t>ミチ</t>
    </rPh>
    <phoneticPr fontId="11"/>
  </si>
  <si>
    <t>日置荘</t>
    <rPh sb="0" eb="2">
      <t>ヒオキ</t>
    </rPh>
    <rPh sb="2" eb="3">
      <t>ソウ</t>
    </rPh>
    <phoneticPr fontId="11"/>
  </si>
  <si>
    <t>中鳳</t>
    <rPh sb="0" eb="1">
      <t>ナカ</t>
    </rPh>
    <rPh sb="1" eb="2">
      <t>オオトリ</t>
    </rPh>
    <phoneticPr fontId="11"/>
  </si>
  <si>
    <t>福泉</t>
    <rPh sb="0" eb="2">
      <t>フクイズミ</t>
    </rPh>
    <phoneticPr fontId="11"/>
  </si>
  <si>
    <t>万崎</t>
    <rPh sb="0" eb="1">
      <t>マン</t>
    </rPh>
    <rPh sb="1" eb="2">
      <t>サキ</t>
    </rPh>
    <phoneticPr fontId="11"/>
  </si>
  <si>
    <t>上野芝</t>
    <rPh sb="0" eb="3">
      <t>ウエノシバ</t>
    </rPh>
    <phoneticPr fontId="11"/>
  </si>
  <si>
    <t>中石津</t>
    <rPh sb="0" eb="1">
      <t>ナカ</t>
    </rPh>
    <rPh sb="1" eb="3">
      <t>イシヅ</t>
    </rPh>
    <phoneticPr fontId="11"/>
  </si>
  <si>
    <t>浜寺</t>
    <rPh sb="0" eb="1">
      <t>ハマ</t>
    </rPh>
    <rPh sb="1" eb="2">
      <t>デラ</t>
    </rPh>
    <phoneticPr fontId="11"/>
  </si>
  <si>
    <t>向ヶ丘</t>
    <rPh sb="0" eb="3">
      <t>ムコウガオカ</t>
    </rPh>
    <phoneticPr fontId="11"/>
  </si>
  <si>
    <t>北鳳</t>
    <rPh sb="0" eb="1">
      <t>キタ</t>
    </rPh>
    <rPh sb="1" eb="2">
      <t>オオトリ</t>
    </rPh>
    <phoneticPr fontId="11"/>
  </si>
  <si>
    <t>大豆塚</t>
    <rPh sb="0" eb="1">
      <t>オオ</t>
    </rPh>
    <rPh sb="1" eb="2">
      <t>マメ</t>
    </rPh>
    <rPh sb="2" eb="3">
      <t>ヅカ</t>
    </rPh>
    <phoneticPr fontId="11"/>
  </si>
  <si>
    <t>長曽根</t>
    <rPh sb="0" eb="1">
      <t>ナガ</t>
    </rPh>
    <rPh sb="1" eb="3">
      <t>ソネ</t>
    </rPh>
    <phoneticPr fontId="11"/>
  </si>
  <si>
    <t>百舌鳥</t>
    <rPh sb="0" eb="3">
      <t>モズ</t>
    </rPh>
    <phoneticPr fontId="11"/>
  </si>
  <si>
    <t>東雲東町</t>
    <rPh sb="0" eb="2">
      <t>シノノメ</t>
    </rPh>
    <rPh sb="2" eb="3">
      <t>ヒガシ</t>
    </rPh>
    <rPh sb="3" eb="4">
      <t>マチ</t>
    </rPh>
    <phoneticPr fontId="11"/>
  </si>
  <si>
    <t>　堺　区</t>
    <rPh sb="1" eb="2">
      <t>サカイ</t>
    </rPh>
    <rPh sb="3" eb="4">
      <t>ク</t>
    </rPh>
    <phoneticPr fontId="5"/>
  </si>
  <si>
    <t>　中　区</t>
    <rPh sb="1" eb="2">
      <t>ナカ</t>
    </rPh>
    <rPh sb="3" eb="4">
      <t>ク</t>
    </rPh>
    <phoneticPr fontId="5"/>
  </si>
  <si>
    <t>　東　区</t>
    <rPh sb="1" eb="2">
      <t>ヒガシ</t>
    </rPh>
    <rPh sb="3" eb="4">
      <t>ク</t>
    </rPh>
    <phoneticPr fontId="5"/>
  </si>
  <si>
    <t>　西　区</t>
    <rPh sb="1" eb="2">
      <t>ニシ</t>
    </rPh>
    <rPh sb="3" eb="4">
      <t>ク</t>
    </rPh>
    <phoneticPr fontId="5"/>
  </si>
  <si>
    <t>　北　区</t>
    <rPh sb="1" eb="2">
      <t>キタ</t>
    </rPh>
    <rPh sb="3" eb="4">
      <t>ク</t>
    </rPh>
    <phoneticPr fontId="5"/>
  </si>
  <si>
    <t>堺　区</t>
    <phoneticPr fontId="5"/>
  </si>
  <si>
    <t>中　区</t>
    <phoneticPr fontId="5"/>
  </si>
  <si>
    <t>東　区</t>
    <phoneticPr fontId="5"/>
  </si>
  <si>
    <t>西　区</t>
    <phoneticPr fontId="5"/>
  </si>
  <si>
    <t>北　区</t>
    <phoneticPr fontId="5"/>
  </si>
  <si>
    <t>-</t>
    <phoneticPr fontId="5"/>
  </si>
  <si>
    <t>全団地合計</t>
    <rPh sb="0" eb="1">
      <t>ゼン</t>
    </rPh>
    <rPh sb="1" eb="3">
      <t>ダンチ</t>
    </rPh>
    <rPh sb="3" eb="5">
      <t>ゴウケイ</t>
    </rPh>
    <phoneticPr fontId="5"/>
  </si>
  <si>
    <t>全団地合計</t>
    <phoneticPr fontId="5"/>
  </si>
  <si>
    <t>プランタイプの内訳</t>
    <phoneticPr fontId="5"/>
  </si>
  <si>
    <t>1F</t>
    <phoneticPr fontId="5"/>
  </si>
  <si>
    <t>集会所・ポンプ室
・受水槽・電気室</t>
    <rPh sb="0" eb="2">
      <t>シュウカイ</t>
    </rPh>
    <rPh sb="2" eb="3">
      <t>ショ</t>
    </rPh>
    <rPh sb="7" eb="8">
      <t>シツ</t>
    </rPh>
    <rPh sb="10" eb="11">
      <t>ジュ</t>
    </rPh>
    <rPh sb="11" eb="13">
      <t>スイソウ</t>
    </rPh>
    <rPh sb="14" eb="16">
      <t>デンキ</t>
    </rPh>
    <rPh sb="16" eb="17">
      <t>シツ</t>
    </rPh>
    <phoneticPr fontId="11"/>
  </si>
  <si>
    <t>A・B棟ﾎﾟﾝﾌﾟ室・電気室
・ｺﾞﾐ、ｺﾝﾃﾅ置場</t>
    <rPh sb="3" eb="4">
      <t>トウ</t>
    </rPh>
    <rPh sb="9" eb="10">
      <t>シツ</t>
    </rPh>
    <rPh sb="11" eb="13">
      <t>デンキ</t>
    </rPh>
    <rPh sb="13" eb="14">
      <t>シツ</t>
    </rPh>
    <rPh sb="24" eb="26">
      <t>オキバ</t>
    </rPh>
    <phoneticPr fontId="11"/>
  </si>
  <si>
    <t>SRC
（鉄骨鉄筋コンクリート造）</t>
    <phoneticPr fontId="5"/>
  </si>
  <si>
    <t>5・6棟</t>
    <rPh sb="3" eb="4">
      <t>トウ</t>
    </rPh>
    <phoneticPr fontId="5"/>
  </si>
  <si>
    <t>7棟</t>
    <rPh sb="1" eb="2">
      <t>トウ</t>
    </rPh>
    <phoneticPr fontId="5"/>
  </si>
  <si>
    <r>
      <t>鶴道</t>
    </r>
    <r>
      <rPr>
        <sz val="10"/>
        <color rgb="FFFF0000"/>
        <rFont val="ＭＳ Ｐゴシック"/>
        <family val="3"/>
        <charset val="128"/>
      </rPr>
      <t>（特公賃）</t>
    </r>
    <rPh sb="0" eb="1">
      <t>ツル</t>
    </rPh>
    <rPh sb="1" eb="2">
      <t>ミチ</t>
    </rPh>
    <phoneticPr fontId="11"/>
  </si>
  <si>
    <t>北清水</t>
    <rPh sb="0" eb="1">
      <t>キタ</t>
    </rPh>
    <rPh sb="1" eb="3">
      <t>シミズ</t>
    </rPh>
    <phoneticPr fontId="5"/>
  </si>
  <si>
    <t>七道並松</t>
    <rPh sb="0" eb="2">
      <t>シチドウ</t>
    </rPh>
    <rPh sb="2" eb="3">
      <t>ナミ</t>
    </rPh>
    <rPh sb="3" eb="4">
      <t>マツ</t>
    </rPh>
    <phoneticPr fontId="5"/>
  </si>
  <si>
    <t>七道作業所</t>
    <rPh sb="0" eb="2">
      <t>シチドウ</t>
    </rPh>
    <rPh sb="2" eb="4">
      <t>サギョウ</t>
    </rPh>
    <rPh sb="4" eb="5">
      <t>ショ</t>
    </rPh>
    <phoneticPr fontId="5"/>
  </si>
  <si>
    <t>七道並松東</t>
    <rPh sb="0" eb="2">
      <t>シチドウ</t>
    </rPh>
    <rPh sb="2" eb="3">
      <t>ナミ</t>
    </rPh>
    <rPh sb="3" eb="4">
      <t>マツ</t>
    </rPh>
    <rPh sb="4" eb="5">
      <t>ヒガシ</t>
    </rPh>
    <phoneticPr fontId="5"/>
  </si>
  <si>
    <t>A・B棟　ポンプ室</t>
    <rPh sb="3" eb="4">
      <t>トウ</t>
    </rPh>
    <rPh sb="8" eb="9">
      <t>シツ</t>
    </rPh>
    <phoneticPr fontId="11"/>
  </si>
  <si>
    <t>G棟　昇降機棟</t>
    <rPh sb="1" eb="2">
      <t>トウ</t>
    </rPh>
    <rPh sb="3" eb="6">
      <t>ショウコウキ</t>
    </rPh>
    <rPh sb="6" eb="7">
      <t>トウ</t>
    </rPh>
    <phoneticPr fontId="11"/>
  </si>
  <si>
    <t>H棟　受水槽・ポンプ室</t>
    <rPh sb="1" eb="2">
      <t>トウ</t>
    </rPh>
    <rPh sb="3" eb="4">
      <t>ジュ</t>
    </rPh>
    <rPh sb="4" eb="6">
      <t>スイソウ</t>
    </rPh>
    <rPh sb="10" eb="11">
      <t>シツ</t>
    </rPh>
    <phoneticPr fontId="11"/>
  </si>
  <si>
    <t>東雲</t>
    <rPh sb="0" eb="2">
      <t>シノノメ</t>
    </rPh>
    <phoneticPr fontId="5"/>
  </si>
  <si>
    <t>今池</t>
    <rPh sb="0" eb="2">
      <t>イマイケ</t>
    </rPh>
    <phoneticPr fontId="5"/>
  </si>
  <si>
    <t>浅香山</t>
    <rPh sb="0" eb="3">
      <t>アサカヤマ</t>
    </rPh>
    <phoneticPr fontId="5"/>
  </si>
  <si>
    <t>榎元町</t>
    <rPh sb="0" eb="3">
      <t>エノキモトマチ</t>
    </rPh>
    <phoneticPr fontId="5"/>
  </si>
  <si>
    <t>乗用 EV</t>
    <phoneticPr fontId="5"/>
  </si>
  <si>
    <t>増圧直結給水</t>
    <phoneticPr fontId="5"/>
  </si>
  <si>
    <t>更新（、公営）</t>
    <rPh sb="0" eb="2">
      <t>コウシン</t>
    </rPh>
    <rPh sb="4" eb="6">
      <t>コウエイ</t>
    </rPh>
    <phoneticPr fontId="5"/>
  </si>
  <si>
    <t>西野（木造）</t>
    <rPh sb="0" eb="2">
      <t>ニシノ</t>
    </rPh>
    <rPh sb="3" eb="5">
      <t>モクゾウ</t>
    </rPh>
    <phoneticPr fontId="5"/>
  </si>
  <si>
    <t>西野</t>
    <rPh sb="0" eb="2">
      <t>ニシノ</t>
    </rPh>
    <phoneticPr fontId="11"/>
  </si>
  <si>
    <r>
      <t>西口園</t>
    </r>
    <r>
      <rPr>
        <sz val="10"/>
        <color rgb="FFFF0000"/>
        <rFont val="ＭＳ Ｐゴシック"/>
        <family val="3"/>
        <charset val="128"/>
      </rPr>
      <t>（特公賃）</t>
    </r>
    <rPh sb="0" eb="2">
      <t>ニシグチ</t>
    </rPh>
    <rPh sb="2" eb="3">
      <t>エン</t>
    </rPh>
    <rPh sb="4" eb="5">
      <t>トク</t>
    </rPh>
    <rPh sb="5" eb="6">
      <t>コウ</t>
    </rPh>
    <rPh sb="6" eb="7">
      <t>チン</t>
    </rPh>
    <phoneticPr fontId="11"/>
  </si>
  <si>
    <r>
      <t>堺市駅前</t>
    </r>
    <r>
      <rPr>
        <sz val="10"/>
        <color rgb="FFFF0000"/>
        <rFont val="ＭＳ Ｐゴシック"/>
        <family val="3"/>
        <charset val="128"/>
      </rPr>
      <t>（特公賃）</t>
    </r>
    <rPh sb="0" eb="2">
      <t>サカイシ</t>
    </rPh>
    <rPh sb="2" eb="4">
      <t>エキマエ</t>
    </rPh>
    <rPh sb="5" eb="6">
      <t>トク</t>
    </rPh>
    <rPh sb="6" eb="7">
      <t>コウ</t>
    </rPh>
    <rPh sb="7" eb="8">
      <t>チン</t>
    </rPh>
    <phoneticPr fontId="11"/>
  </si>
  <si>
    <r>
      <t>浅香山</t>
    </r>
    <r>
      <rPr>
        <sz val="10"/>
        <color rgb="FFFF0000"/>
        <rFont val="ＭＳ Ｐゴシック"/>
        <family val="3"/>
        <charset val="128"/>
      </rPr>
      <t>（特公賃）</t>
    </r>
    <rPh sb="0" eb="3">
      <t>アサカヤマ</t>
    </rPh>
    <rPh sb="4" eb="5">
      <t>トク</t>
    </rPh>
    <rPh sb="5" eb="6">
      <t>コウ</t>
    </rPh>
    <rPh sb="6" eb="7">
      <t>チン</t>
    </rPh>
    <phoneticPr fontId="11"/>
  </si>
  <si>
    <r>
      <t>今池</t>
    </r>
    <r>
      <rPr>
        <sz val="10"/>
        <color rgb="FFFF0000"/>
        <rFont val="ＭＳ Ｐゴシック"/>
        <family val="3"/>
        <charset val="128"/>
      </rPr>
      <t>（特公賃）</t>
    </r>
    <rPh sb="0" eb="2">
      <t>イマイケ</t>
    </rPh>
    <rPh sb="3" eb="4">
      <t>トク</t>
    </rPh>
    <rPh sb="4" eb="5">
      <t>コウ</t>
    </rPh>
    <rPh sb="5" eb="6">
      <t>チン</t>
    </rPh>
    <phoneticPr fontId="11"/>
  </si>
  <si>
    <r>
      <t>今池</t>
    </r>
    <r>
      <rPr>
        <sz val="10"/>
        <color rgb="FFFF0000"/>
        <rFont val="ＭＳ Ｐゴシック"/>
        <family val="3"/>
        <charset val="128"/>
      </rPr>
      <t>（特公賃）</t>
    </r>
    <rPh sb="0" eb="2">
      <t>イマイケ</t>
    </rPh>
    <rPh sb="3" eb="5">
      <t>トッコウ</t>
    </rPh>
    <rPh sb="5" eb="6">
      <t>チン</t>
    </rPh>
    <phoneticPr fontId="5"/>
  </si>
  <si>
    <r>
      <t>浜寺</t>
    </r>
    <r>
      <rPr>
        <sz val="10"/>
        <color rgb="FFFF0000"/>
        <rFont val="ＭＳ Ｐゴシック"/>
        <family val="3"/>
        <charset val="128"/>
      </rPr>
      <t>（特公賃）</t>
    </r>
    <rPh sb="0" eb="1">
      <t>ハマ</t>
    </rPh>
    <rPh sb="1" eb="2">
      <t>デラ</t>
    </rPh>
    <rPh sb="3" eb="4">
      <t>トク</t>
    </rPh>
    <rPh sb="4" eb="5">
      <t>コウ</t>
    </rPh>
    <rPh sb="5" eb="6">
      <t>チン</t>
    </rPh>
    <phoneticPr fontId="11"/>
  </si>
  <si>
    <r>
      <t>向ヶ丘</t>
    </r>
    <r>
      <rPr>
        <sz val="10"/>
        <color rgb="FFFF0000"/>
        <rFont val="ＭＳ Ｐゴシック"/>
        <family val="3"/>
        <charset val="128"/>
      </rPr>
      <t>（特公賃）</t>
    </r>
    <rPh sb="0" eb="3">
      <t>ムコウガオカ</t>
    </rPh>
    <rPh sb="4" eb="5">
      <t>トク</t>
    </rPh>
    <rPh sb="5" eb="6">
      <t>コウ</t>
    </rPh>
    <rPh sb="6" eb="7">
      <t>チン</t>
    </rPh>
    <phoneticPr fontId="11"/>
  </si>
  <si>
    <t>Pca（PCaコンクリート造）</t>
    <phoneticPr fontId="5"/>
  </si>
  <si>
    <r>
      <t>榎元町</t>
    </r>
    <r>
      <rPr>
        <sz val="10"/>
        <color rgb="FFFF0000"/>
        <rFont val="ＭＳ Ｐゴシック"/>
        <family val="3"/>
        <charset val="128"/>
      </rPr>
      <t>（特公賃）</t>
    </r>
    <rPh sb="0" eb="1">
      <t>エノキ</t>
    </rPh>
    <rPh sb="1" eb="3">
      <t>モトマチ</t>
    </rPh>
    <rPh sb="4" eb="5">
      <t>トク</t>
    </rPh>
    <rPh sb="5" eb="6">
      <t>コウ</t>
    </rPh>
    <rPh sb="6" eb="7">
      <t>チン</t>
    </rPh>
    <phoneticPr fontId="11"/>
  </si>
  <si>
    <t>2棟・機械室・集会所</t>
    <rPh sb="1" eb="2">
      <t>トウ</t>
    </rPh>
    <rPh sb="3" eb="6">
      <t>キカイシツ</t>
    </rPh>
    <rPh sb="7" eb="10">
      <t>シュウカイショ</t>
    </rPh>
    <phoneticPr fontId="11"/>
  </si>
  <si>
    <t>6F,9F,11F,12F</t>
    <phoneticPr fontId="5"/>
  </si>
  <si>
    <t>泉ヶ丘（木造）</t>
    <rPh sb="0" eb="3">
      <t>イズミガオカ</t>
    </rPh>
    <rPh sb="4" eb="6">
      <t>モクゾウ</t>
    </rPh>
    <phoneticPr fontId="5"/>
  </si>
  <si>
    <t>令和2年4月1日現在</t>
    <rPh sb="0" eb="2">
      <t>レイワ</t>
    </rPh>
    <rPh sb="3" eb="4">
      <t>ネン</t>
    </rPh>
    <rPh sb="5" eb="6">
      <t>ガツ</t>
    </rPh>
    <rPh sb="7" eb="8">
      <t>ニチ</t>
    </rPh>
    <rPh sb="8" eb="10">
      <t>ゲンザイ</t>
    </rPh>
    <phoneticPr fontId="5"/>
  </si>
  <si>
    <t>9F,3F</t>
    <phoneticPr fontId="5"/>
  </si>
  <si>
    <t>住所</t>
    <rPh sb="0" eb="2">
      <t>ジュウショ</t>
    </rPh>
    <phoneticPr fontId="5"/>
  </si>
  <si>
    <t>向陵西町4丁8番7号</t>
    <rPh sb="0" eb="1">
      <t>コウ</t>
    </rPh>
    <rPh sb="1" eb="2">
      <t>リョウ</t>
    </rPh>
    <rPh sb="2" eb="3">
      <t>ニシ</t>
    </rPh>
    <rPh sb="3" eb="4">
      <t>マチ</t>
    </rPh>
    <rPh sb="5" eb="6">
      <t>チョウ</t>
    </rPh>
    <rPh sb="7" eb="8">
      <t>バン</t>
    </rPh>
    <rPh sb="9" eb="10">
      <t>ゴウ</t>
    </rPh>
    <phoneticPr fontId="5"/>
  </si>
  <si>
    <t>緑ヶ丘中町3丁1番7号</t>
    <rPh sb="0" eb="3">
      <t>ミドリガオカ</t>
    </rPh>
    <rPh sb="3" eb="5">
      <t>ナカマチ</t>
    </rPh>
    <rPh sb="6" eb="7">
      <t>チョウ</t>
    </rPh>
    <rPh sb="8" eb="9">
      <t>バン</t>
    </rPh>
    <rPh sb="10" eb="11">
      <t>ゴウ</t>
    </rPh>
    <phoneticPr fontId="5"/>
  </si>
  <si>
    <t>旭ヶ丘中町2丁1番3号</t>
    <rPh sb="0" eb="5">
      <t>アサヒガオカナカマチ</t>
    </rPh>
    <rPh sb="6" eb="7">
      <t>チョウ</t>
    </rPh>
    <rPh sb="8" eb="9">
      <t>バン</t>
    </rPh>
    <rPh sb="10" eb="11">
      <t>ゴウ</t>
    </rPh>
    <phoneticPr fontId="5"/>
  </si>
  <si>
    <t>旭ヶ丘中町1丁2番15号</t>
    <rPh sb="0" eb="5">
      <t>アサヒガオカナカマチ</t>
    </rPh>
    <rPh sb="6" eb="7">
      <t>チョウ</t>
    </rPh>
    <rPh sb="8" eb="9">
      <t>バン</t>
    </rPh>
    <rPh sb="11" eb="12">
      <t>ゴウ</t>
    </rPh>
    <phoneticPr fontId="5"/>
  </si>
  <si>
    <t>上野芝向ヶ丘町6丁9番1号</t>
    <rPh sb="0" eb="7">
      <t>ウエノシバムコウガオカチョウ</t>
    </rPh>
    <rPh sb="8" eb="9">
      <t>チョウ</t>
    </rPh>
    <rPh sb="10" eb="11">
      <t>バン</t>
    </rPh>
    <rPh sb="12" eb="13">
      <t>ゴウ</t>
    </rPh>
    <phoneticPr fontId="5"/>
  </si>
  <si>
    <t>浜寺石津町中5丁12番</t>
    <rPh sb="0" eb="2">
      <t>ハマデラ</t>
    </rPh>
    <rPh sb="2" eb="5">
      <t>イシヅチョウ</t>
    </rPh>
    <rPh sb="5" eb="6">
      <t>ナカ</t>
    </rPh>
    <rPh sb="7" eb="8">
      <t>チョウ</t>
    </rPh>
    <rPh sb="10" eb="11">
      <t>バン</t>
    </rPh>
    <phoneticPr fontId="5"/>
  </si>
  <si>
    <t>百舌鳥西之町1丁27番地1</t>
    <rPh sb="0" eb="3">
      <t>モズ</t>
    </rPh>
    <rPh sb="3" eb="6">
      <t>ニシノチョウ</t>
    </rPh>
    <rPh sb="7" eb="8">
      <t>チョウ</t>
    </rPh>
    <rPh sb="10" eb="12">
      <t>バンチ</t>
    </rPh>
    <phoneticPr fontId="5"/>
  </si>
  <si>
    <t>深井北町814番地1</t>
    <rPh sb="0" eb="4">
      <t>フカイキタマチ</t>
    </rPh>
    <rPh sb="7" eb="9">
      <t>バンチ</t>
    </rPh>
    <phoneticPr fontId="5"/>
  </si>
  <si>
    <t>浜寺昭和町1丁82番2</t>
    <rPh sb="0" eb="5">
      <t>ハマデラショウワチョウ</t>
    </rPh>
    <rPh sb="6" eb="7">
      <t>チョウ</t>
    </rPh>
    <rPh sb="9" eb="10">
      <t>バン</t>
    </rPh>
    <phoneticPr fontId="5"/>
  </si>
  <si>
    <t>今池町1丁5番27号</t>
    <rPh sb="0" eb="3">
      <t>イマイケチョウ</t>
    </rPh>
    <rPh sb="4" eb="5">
      <t>チョウ</t>
    </rPh>
    <rPh sb="6" eb="7">
      <t>バン</t>
    </rPh>
    <rPh sb="9" eb="10">
      <t>ゴウ</t>
    </rPh>
    <phoneticPr fontId="5"/>
  </si>
  <si>
    <t>浅香山町2丁5番10号</t>
    <rPh sb="0" eb="4">
      <t>アサカヤマチョウ</t>
    </rPh>
    <rPh sb="5" eb="6">
      <t>チョウ</t>
    </rPh>
    <rPh sb="7" eb="8">
      <t>バン</t>
    </rPh>
    <rPh sb="10" eb="11">
      <t>ゴウ</t>
    </rPh>
    <phoneticPr fontId="5"/>
  </si>
  <si>
    <t>長曽根町1179番地6</t>
    <rPh sb="0" eb="4">
      <t>ナガソネチョウ</t>
    </rPh>
    <rPh sb="8" eb="10">
      <t>バンチ</t>
    </rPh>
    <phoneticPr fontId="5"/>
  </si>
  <si>
    <t>鳳北町8丁443番地</t>
    <rPh sb="0" eb="3">
      <t>オオトリキタマチ</t>
    </rPh>
    <rPh sb="4" eb="5">
      <t>チョウ</t>
    </rPh>
    <rPh sb="8" eb="10">
      <t>バンチ</t>
    </rPh>
    <phoneticPr fontId="5"/>
  </si>
  <si>
    <t>深井北町712番地</t>
    <rPh sb="0" eb="4">
      <t>フカイキタマチ</t>
    </rPh>
    <rPh sb="7" eb="9">
      <t>バンチ</t>
    </rPh>
    <phoneticPr fontId="5"/>
  </si>
  <si>
    <t>砂道町1丁15番20号</t>
    <rPh sb="0" eb="3">
      <t>スナミチチョウ</t>
    </rPh>
    <rPh sb="4" eb="5">
      <t>チョウ</t>
    </rPh>
    <rPh sb="7" eb="8">
      <t>バン</t>
    </rPh>
    <rPh sb="10" eb="11">
      <t>ゴウ</t>
    </rPh>
    <phoneticPr fontId="5"/>
  </si>
  <si>
    <t>深井中町311番地4</t>
    <rPh sb="0" eb="4">
      <t>フカイナカマチ</t>
    </rPh>
    <rPh sb="7" eb="9">
      <t>バンチ</t>
    </rPh>
    <phoneticPr fontId="5"/>
  </si>
  <si>
    <t>小阪359番地9</t>
    <rPh sb="0" eb="2">
      <t>コサカ</t>
    </rPh>
    <rPh sb="5" eb="7">
      <t>バンチ</t>
    </rPh>
    <phoneticPr fontId="5"/>
  </si>
  <si>
    <t>草尾215番地2</t>
    <rPh sb="0" eb="1">
      <t>クサ</t>
    </rPh>
    <rPh sb="1" eb="2">
      <t>オ</t>
    </rPh>
    <rPh sb="5" eb="7">
      <t>バンチ</t>
    </rPh>
    <phoneticPr fontId="5"/>
  </si>
  <si>
    <t>大豆塚町1丁60番地5</t>
    <rPh sb="0" eb="3">
      <t>マメヅカ</t>
    </rPh>
    <rPh sb="3" eb="4">
      <t>チョウ</t>
    </rPh>
    <rPh sb="5" eb="6">
      <t>チョウ</t>
    </rPh>
    <rPh sb="8" eb="10">
      <t>バンチ</t>
    </rPh>
    <phoneticPr fontId="5"/>
  </si>
  <si>
    <t>山田2丁94番7</t>
    <rPh sb="0" eb="2">
      <t>ヤマダ</t>
    </rPh>
    <rPh sb="3" eb="4">
      <t>チョウ</t>
    </rPh>
    <rPh sb="6" eb="7">
      <t>バン</t>
    </rPh>
    <phoneticPr fontId="5"/>
  </si>
  <si>
    <t>七道西町12番地22</t>
    <rPh sb="0" eb="4">
      <t>シチドウニシマチ</t>
    </rPh>
    <rPh sb="6" eb="8">
      <t>バンチ</t>
    </rPh>
    <phoneticPr fontId="5"/>
  </si>
  <si>
    <t>七道東町132番地22</t>
    <rPh sb="0" eb="2">
      <t>シチドウ</t>
    </rPh>
    <rPh sb="2" eb="3">
      <t>ヒガシ</t>
    </rPh>
    <rPh sb="3" eb="4">
      <t>マチ</t>
    </rPh>
    <rPh sb="7" eb="9">
      <t>バンチ</t>
    </rPh>
    <phoneticPr fontId="5"/>
  </si>
  <si>
    <t>翁橋町2丁3番1号</t>
    <rPh sb="0" eb="3">
      <t>オキナバシチョウ</t>
    </rPh>
    <rPh sb="4" eb="5">
      <t>チョウ</t>
    </rPh>
    <rPh sb="6" eb="7">
      <t>バン</t>
    </rPh>
    <rPh sb="8" eb="9">
      <t>ゴウ</t>
    </rPh>
    <phoneticPr fontId="5"/>
  </si>
  <si>
    <t>東雲東町2丁2番</t>
    <rPh sb="0" eb="2">
      <t>シノノメ</t>
    </rPh>
    <rPh sb="2" eb="3">
      <t>ヒガシ</t>
    </rPh>
    <rPh sb="3" eb="4">
      <t>マチ</t>
    </rPh>
    <rPh sb="5" eb="6">
      <t>チョウ</t>
    </rPh>
    <rPh sb="7" eb="8">
      <t>バン</t>
    </rPh>
    <phoneticPr fontId="5"/>
  </si>
  <si>
    <t>旭ヶ丘南町4丁3番7号</t>
    <rPh sb="0" eb="3">
      <t>アサヒガオカ</t>
    </rPh>
    <rPh sb="3" eb="4">
      <t>ミナミ</t>
    </rPh>
    <rPh sb="4" eb="5">
      <t>マチ</t>
    </rPh>
    <rPh sb="6" eb="7">
      <t>チョウ</t>
    </rPh>
    <rPh sb="8" eb="9">
      <t>バン</t>
    </rPh>
    <rPh sb="10" eb="11">
      <t>ゴウ</t>
    </rPh>
    <phoneticPr fontId="5"/>
  </si>
  <si>
    <t>旭ヶ丘中町3丁3番24号</t>
    <rPh sb="0" eb="5">
      <t>アサヒガオカナカマチ</t>
    </rPh>
    <rPh sb="6" eb="7">
      <t>チョウ</t>
    </rPh>
    <rPh sb="8" eb="9">
      <t>バン</t>
    </rPh>
    <rPh sb="11" eb="12">
      <t>ゴウ</t>
    </rPh>
    <phoneticPr fontId="5"/>
  </si>
  <si>
    <t>東雲西町3丁4番20号</t>
    <rPh sb="0" eb="2">
      <t>シノノメ</t>
    </rPh>
    <rPh sb="2" eb="3">
      <t>ニシ</t>
    </rPh>
    <rPh sb="3" eb="4">
      <t>マチ</t>
    </rPh>
    <rPh sb="5" eb="6">
      <t>チョウ</t>
    </rPh>
    <rPh sb="7" eb="8">
      <t>バン</t>
    </rPh>
    <rPh sb="10" eb="11">
      <t>ゴウ</t>
    </rPh>
    <phoneticPr fontId="5"/>
  </si>
  <si>
    <t>旭ヶ丘南町1丁3番8号</t>
    <rPh sb="0" eb="5">
      <t>アサヒガオカミナミマチ</t>
    </rPh>
    <rPh sb="6" eb="7">
      <t>チョウ</t>
    </rPh>
    <rPh sb="8" eb="9">
      <t>バン</t>
    </rPh>
    <rPh sb="10" eb="11">
      <t>ゴウ</t>
    </rPh>
    <phoneticPr fontId="5"/>
  </si>
  <si>
    <t>緑ヶ丘南町4丁2番2号</t>
    <rPh sb="0" eb="3">
      <t>ミドリガオカ</t>
    </rPh>
    <rPh sb="3" eb="4">
      <t>ミナミ</t>
    </rPh>
    <rPh sb="4" eb="5">
      <t>マチ</t>
    </rPh>
    <rPh sb="6" eb="7">
      <t>チョウ</t>
    </rPh>
    <rPh sb="8" eb="9">
      <t>バン</t>
    </rPh>
    <rPh sb="10" eb="11">
      <t>ゴウ</t>
    </rPh>
    <phoneticPr fontId="5"/>
  </si>
  <si>
    <t>緑ヶ丘北町4丁2番1号</t>
    <rPh sb="0" eb="3">
      <t>ミドリガオカ</t>
    </rPh>
    <rPh sb="3" eb="5">
      <t>キタマチ</t>
    </rPh>
    <rPh sb="6" eb="7">
      <t>チョウ</t>
    </rPh>
    <rPh sb="8" eb="9">
      <t>バン</t>
    </rPh>
    <rPh sb="10" eb="11">
      <t>ゴウ</t>
    </rPh>
    <phoneticPr fontId="5"/>
  </si>
  <si>
    <t>田出井町1番5号</t>
    <rPh sb="0" eb="4">
      <t>タデイチョウ</t>
    </rPh>
    <rPh sb="5" eb="6">
      <t>バン</t>
    </rPh>
    <rPh sb="7" eb="8">
      <t>ゴウ</t>
    </rPh>
    <phoneticPr fontId="5"/>
  </si>
  <si>
    <t>今池町3丁2番2号</t>
    <rPh sb="0" eb="3">
      <t>イマイケチョウ</t>
    </rPh>
    <rPh sb="4" eb="5">
      <t>チョウ</t>
    </rPh>
    <rPh sb="6" eb="7">
      <t>バン</t>
    </rPh>
    <rPh sb="8" eb="9">
      <t>ゴウ</t>
    </rPh>
    <phoneticPr fontId="5"/>
  </si>
  <si>
    <t>上野芝向ヶ丘町1丁19番20号</t>
    <rPh sb="0" eb="7">
      <t>ウエノシバムコウガオカチョウ</t>
    </rPh>
    <rPh sb="8" eb="9">
      <t>チョウ</t>
    </rPh>
    <rPh sb="11" eb="12">
      <t>バン</t>
    </rPh>
    <rPh sb="14" eb="15">
      <t>ゴウ</t>
    </rPh>
    <phoneticPr fontId="5"/>
  </si>
  <si>
    <t>八田南之町162番地6</t>
    <rPh sb="0" eb="2">
      <t>ハッタ</t>
    </rPh>
    <rPh sb="2" eb="5">
      <t>ミナミノチョウ</t>
    </rPh>
    <rPh sb="8" eb="10">
      <t>バンチ</t>
    </rPh>
    <phoneticPr fontId="5"/>
  </si>
  <si>
    <t>榎元町5丁7番1号</t>
    <rPh sb="0" eb="3">
      <t>エノキモトマチ</t>
    </rPh>
    <rPh sb="4" eb="5">
      <t>チョウ</t>
    </rPh>
    <rPh sb="6" eb="7">
      <t>バン</t>
    </rPh>
    <rPh sb="8" eb="9">
      <t>ゴウ</t>
    </rPh>
    <phoneticPr fontId="5"/>
  </si>
  <si>
    <t>草尾448番地</t>
    <rPh sb="0" eb="1">
      <t>クサ</t>
    </rPh>
    <rPh sb="1" eb="2">
      <t>オ</t>
    </rPh>
    <rPh sb="5" eb="7">
      <t>バンチ</t>
    </rPh>
    <phoneticPr fontId="5"/>
  </si>
  <si>
    <t>大美野158番地5</t>
    <rPh sb="0" eb="1">
      <t>オオ</t>
    </rPh>
    <rPh sb="1" eb="2">
      <t>ミ</t>
    </rPh>
    <rPh sb="2" eb="3">
      <t>ノ</t>
    </rPh>
    <rPh sb="6" eb="8">
      <t>バンチ</t>
    </rPh>
    <phoneticPr fontId="5"/>
  </si>
  <si>
    <t>-</t>
    <phoneticPr fontId="5"/>
  </si>
  <si>
    <t>-</t>
    <phoneticPr fontId="5"/>
  </si>
  <si>
    <t>RC（鉄筋コンクリート造）</t>
    <phoneticPr fontId="5"/>
  </si>
  <si>
    <t>鳳北町6丁346番1</t>
    <rPh sb="0" eb="3">
      <t>オオトリキタマチ</t>
    </rPh>
    <rPh sb="4" eb="5">
      <t>チョウ</t>
    </rPh>
    <rPh sb="8" eb="9">
      <t>バン</t>
    </rPh>
    <phoneticPr fontId="5"/>
  </si>
  <si>
    <t>鳳北町4丁222番2</t>
    <rPh sb="0" eb="3">
      <t>オオトリキタマチ</t>
    </rPh>
    <rPh sb="4" eb="5">
      <t>チョウ</t>
    </rPh>
    <rPh sb="8" eb="9">
      <t>バン</t>
    </rPh>
    <phoneticPr fontId="5"/>
  </si>
  <si>
    <t>鳳北町4丁220番地</t>
    <rPh sb="0" eb="3">
      <t>オオトリキタマチ</t>
    </rPh>
    <rPh sb="4" eb="5">
      <t>チョウ</t>
    </rPh>
    <rPh sb="8" eb="10">
      <t>バンチ</t>
    </rPh>
    <phoneticPr fontId="5"/>
  </si>
  <si>
    <t>1棟</t>
    <rPh sb="1" eb="2">
      <t>トウ</t>
    </rPh>
    <phoneticPr fontId="5"/>
  </si>
  <si>
    <t>北清水</t>
    <rPh sb="0" eb="3">
      <t>キタシミズ</t>
    </rPh>
    <phoneticPr fontId="5"/>
  </si>
  <si>
    <t>北清水町2丁3-1</t>
    <phoneticPr fontId="5"/>
  </si>
  <si>
    <t>北清水町3丁2-2</t>
    <phoneticPr fontId="5"/>
  </si>
  <si>
    <t>浜寺石津町東3丁10-5</t>
    <phoneticPr fontId="5"/>
  </si>
  <si>
    <t>草部1021</t>
    <rPh sb="0" eb="2">
      <t>クサベ</t>
    </rPh>
    <phoneticPr fontId="5"/>
  </si>
  <si>
    <t>大浜南町3丁1-43</t>
    <rPh sb="0" eb="4">
      <t>オオハマミナミマチ</t>
    </rPh>
    <rPh sb="5" eb="6">
      <t>チョウ</t>
    </rPh>
    <phoneticPr fontId="5"/>
  </si>
  <si>
    <t>更新、公営</t>
    <rPh sb="0" eb="2">
      <t>コウシン</t>
    </rPh>
    <rPh sb="3" eb="5">
      <t>コウエイ</t>
    </rPh>
    <phoneticPr fontId="5"/>
  </si>
  <si>
    <t>5F,6F,8F,1F</t>
    <phoneticPr fontId="5"/>
  </si>
  <si>
    <t>七道東町161番地1</t>
    <rPh sb="0" eb="2">
      <t>シチドウ</t>
    </rPh>
    <rPh sb="2" eb="3">
      <t>ヒガシ</t>
    </rPh>
    <rPh sb="3" eb="4">
      <t>マチ</t>
    </rPh>
    <rPh sb="7" eb="9">
      <t>バンチ</t>
    </rPh>
    <phoneticPr fontId="5"/>
  </si>
  <si>
    <t>七道東町161番地8</t>
    <rPh sb="0" eb="2">
      <t>シチドウ</t>
    </rPh>
    <rPh sb="2" eb="3">
      <t>ヒガシ</t>
    </rPh>
    <rPh sb="3" eb="4">
      <t>マチ</t>
    </rPh>
    <rPh sb="7" eb="9">
      <t>バンチ</t>
    </rPh>
    <phoneticPr fontId="5"/>
  </si>
  <si>
    <t>七道東町161番地9</t>
    <rPh sb="0" eb="2">
      <t>シチドウ</t>
    </rPh>
    <rPh sb="2" eb="3">
      <t>ヒガシ</t>
    </rPh>
    <rPh sb="3" eb="4">
      <t>マチ</t>
    </rPh>
    <rPh sb="7" eb="9">
      <t>バンチ</t>
    </rPh>
    <phoneticPr fontId="5"/>
  </si>
  <si>
    <t>今池町3丁2番1号</t>
    <rPh sb="0" eb="3">
      <t>イマイケチョウ</t>
    </rPh>
    <rPh sb="4" eb="5">
      <t>チョウ</t>
    </rPh>
    <rPh sb="6" eb="7">
      <t>バン</t>
    </rPh>
    <rPh sb="8" eb="9">
      <t>ゴウ</t>
    </rPh>
    <phoneticPr fontId="5"/>
  </si>
  <si>
    <t>令和2年4月現在</t>
    <rPh sb="0" eb="2">
      <t>レイワ</t>
    </rPh>
    <phoneticPr fontId="5"/>
  </si>
  <si>
    <t>翁橋町2丁3番2号</t>
    <rPh sb="0" eb="3">
      <t>オキナバシチョウ</t>
    </rPh>
    <rPh sb="4" eb="5">
      <t>チョウ</t>
    </rPh>
    <rPh sb="6" eb="7">
      <t>バン</t>
    </rPh>
    <rPh sb="8" eb="9">
      <t>ゴウ</t>
    </rPh>
    <phoneticPr fontId="5"/>
  </si>
  <si>
    <t>東湊町6丁353</t>
    <rPh sb="4" eb="5">
      <t>チョウ</t>
    </rPh>
    <phoneticPr fontId="5"/>
  </si>
  <si>
    <t>緑ヶ丘南町4丁2番1号</t>
    <rPh sb="0" eb="3">
      <t>ミドリガオカ</t>
    </rPh>
    <rPh sb="3" eb="4">
      <t>ミナミ</t>
    </rPh>
    <rPh sb="4" eb="5">
      <t>マチ</t>
    </rPh>
    <rPh sb="6" eb="7">
      <t>チョウ</t>
    </rPh>
    <rPh sb="8" eb="9">
      <t>バン</t>
    </rPh>
    <rPh sb="10" eb="11">
      <t>ゴウ</t>
    </rPh>
    <phoneticPr fontId="5"/>
  </si>
  <si>
    <t>緑ヶ丘中町4丁2番29号</t>
    <rPh sb="0" eb="3">
      <t>ミドリガオカ</t>
    </rPh>
    <rPh sb="3" eb="5">
      <t>ナカマチ</t>
    </rPh>
    <rPh sb="6" eb="7">
      <t>チョウ</t>
    </rPh>
    <rPh sb="8" eb="9">
      <t>バン</t>
    </rPh>
    <rPh sb="11" eb="12">
      <t>ゴウ</t>
    </rPh>
    <phoneticPr fontId="5"/>
  </si>
  <si>
    <t>緑ヶ丘中町3丁1番6号</t>
    <rPh sb="0" eb="3">
      <t>ミドリガオカ</t>
    </rPh>
    <rPh sb="3" eb="5">
      <t>ナカマチ</t>
    </rPh>
    <rPh sb="6" eb="7">
      <t>チョウ</t>
    </rPh>
    <rPh sb="8" eb="9">
      <t>バン</t>
    </rPh>
    <rPh sb="10" eb="11">
      <t>ゴウ</t>
    </rPh>
    <phoneticPr fontId="5"/>
  </si>
  <si>
    <t>緑ヶ丘北町4丁1番8号</t>
    <rPh sb="0" eb="3">
      <t>ミドリガオカ</t>
    </rPh>
    <rPh sb="3" eb="5">
      <t>キタマチ</t>
    </rPh>
    <rPh sb="6" eb="7">
      <t>チョウ</t>
    </rPh>
    <rPh sb="8" eb="9">
      <t>バン</t>
    </rPh>
    <rPh sb="10" eb="11">
      <t>ゴウ</t>
    </rPh>
    <phoneticPr fontId="5"/>
  </si>
  <si>
    <t>緑ヶ丘中町3丁3番3号</t>
    <rPh sb="0" eb="3">
      <t>ミドリガオカ</t>
    </rPh>
    <rPh sb="3" eb="5">
      <t>ナカマチ</t>
    </rPh>
    <rPh sb="6" eb="7">
      <t>チョウ</t>
    </rPh>
    <rPh sb="8" eb="9">
      <t>バン</t>
    </rPh>
    <rPh sb="10" eb="11">
      <t>ゴウ</t>
    </rPh>
    <phoneticPr fontId="5"/>
  </si>
  <si>
    <t>旭ヶ丘中町2丁1番4号</t>
    <rPh sb="0" eb="5">
      <t>アサヒガオカナカマチ</t>
    </rPh>
    <rPh sb="6" eb="7">
      <t>チョウ</t>
    </rPh>
    <rPh sb="8" eb="9">
      <t>バン</t>
    </rPh>
    <rPh sb="10" eb="11">
      <t>ゴウ</t>
    </rPh>
    <phoneticPr fontId="5"/>
  </si>
  <si>
    <t>旭ヶ丘南町2丁1番29号</t>
    <rPh sb="0" eb="5">
      <t>アサヒガオカミナミマチ</t>
    </rPh>
    <rPh sb="6" eb="7">
      <t>チョウ</t>
    </rPh>
    <rPh sb="8" eb="9">
      <t>バン</t>
    </rPh>
    <rPh sb="11" eb="12">
      <t>ゴウ</t>
    </rPh>
    <phoneticPr fontId="5"/>
  </si>
  <si>
    <t>旭ヶ丘南町1丁2番17号</t>
    <rPh sb="0" eb="5">
      <t>アサヒガオカミナミマチ</t>
    </rPh>
    <rPh sb="6" eb="7">
      <t>チョウ</t>
    </rPh>
    <rPh sb="8" eb="9">
      <t>バン</t>
    </rPh>
    <rPh sb="11" eb="12">
      <t>ゴウ</t>
    </rPh>
    <phoneticPr fontId="5"/>
  </si>
  <si>
    <t>今池町1丁4番25号</t>
    <rPh sb="0" eb="2">
      <t>イマイケ</t>
    </rPh>
    <rPh sb="2" eb="3">
      <t>チョウ</t>
    </rPh>
    <rPh sb="4" eb="5">
      <t>チョウ</t>
    </rPh>
    <rPh sb="6" eb="7">
      <t>バン</t>
    </rPh>
    <rPh sb="9" eb="10">
      <t>ゴウ</t>
    </rPh>
    <phoneticPr fontId="5"/>
  </si>
  <si>
    <t>浅香山町1丁6番2号</t>
    <rPh sb="0" eb="3">
      <t>アサカヤマ</t>
    </rPh>
    <rPh sb="3" eb="4">
      <t>チョウ</t>
    </rPh>
    <rPh sb="5" eb="6">
      <t>チョウ</t>
    </rPh>
    <rPh sb="7" eb="8">
      <t>バン</t>
    </rPh>
    <rPh sb="9" eb="10">
      <t>ゴウ</t>
    </rPh>
    <phoneticPr fontId="5"/>
  </si>
  <si>
    <t>浅香山町2丁1番13号</t>
    <rPh sb="0" eb="3">
      <t>アサカヤマ</t>
    </rPh>
    <rPh sb="3" eb="4">
      <t>チョウ</t>
    </rPh>
    <rPh sb="5" eb="6">
      <t>チョウ</t>
    </rPh>
    <rPh sb="7" eb="8">
      <t>バン</t>
    </rPh>
    <rPh sb="10" eb="11">
      <t>ゴウ</t>
    </rPh>
    <phoneticPr fontId="5"/>
  </si>
  <si>
    <t>今池町1丁1番27号</t>
    <rPh sb="0" eb="3">
      <t>イマイケチョウ</t>
    </rPh>
    <rPh sb="4" eb="5">
      <t>チョウ</t>
    </rPh>
    <rPh sb="6" eb="7">
      <t>バン</t>
    </rPh>
    <rPh sb="9" eb="10">
      <t>ゴウ</t>
    </rPh>
    <phoneticPr fontId="5"/>
  </si>
  <si>
    <t>今池町2丁7番31号</t>
    <rPh sb="0" eb="2">
      <t>イマイケ</t>
    </rPh>
    <rPh sb="2" eb="3">
      <t>チョウ</t>
    </rPh>
    <rPh sb="4" eb="5">
      <t>チョウ</t>
    </rPh>
    <rPh sb="6" eb="7">
      <t>バン</t>
    </rPh>
    <rPh sb="9" eb="10">
      <t>ゴウ</t>
    </rPh>
    <phoneticPr fontId="5"/>
  </si>
  <si>
    <t>浅香山町1丁4番3号</t>
    <rPh sb="0" eb="3">
      <t>アサカヤマ</t>
    </rPh>
    <rPh sb="3" eb="4">
      <t>チョウ</t>
    </rPh>
    <rPh sb="5" eb="6">
      <t>チョウ</t>
    </rPh>
    <rPh sb="7" eb="8">
      <t>バン</t>
    </rPh>
    <rPh sb="9" eb="10">
      <t>ゴウ</t>
    </rPh>
    <phoneticPr fontId="5"/>
  </si>
  <si>
    <t>榎元町5丁8番14号</t>
    <rPh sb="0" eb="3">
      <t>エノキモトマチ</t>
    </rPh>
    <rPh sb="4" eb="5">
      <t>チョウ</t>
    </rPh>
    <rPh sb="6" eb="7">
      <t>バン</t>
    </rPh>
    <rPh sb="9" eb="10">
      <t>ゴウ</t>
    </rPh>
    <phoneticPr fontId="5"/>
  </si>
  <si>
    <t>新在家町東4丁4番3号</t>
    <phoneticPr fontId="5"/>
  </si>
  <si>
    <t>ﾎﾟﾝﾌﾟ室・受水槽</t>
    <phoneticPr fontId="5"/>
  </si>
  <si>
    <t>堺市駅前（公営）</t>
    <phoneticPr fontId="5"/>
  </si>
  <si>
    <t>　　　　〃</t>
    <phoneticPr fontId="5"/>
  </si>
  <si>
    <t>階数</t>
    <rPh sb="0" eb="2">
      <t>カイスウ</t>
    </rPh>
    <phoneticPr fontId="11"/>
  </si>
  <si>
    <t>-</t>
  </si>
  <si>
    <t>管理
戸数</t>
    <rPh sb="0" eb="2">
      <t>カンリ</t>
    </rPh>
    <rPh sb="3" eb="5">
      <t>コスウ</t>
    </rPh>
    <phoneticPr fontId="5"/>
  </si>
  <si>
    <t>駐車
区画数</t>
    <rPh sb="0" eb="2">
      <t>チュウシャ</t>
    </rPh>
    <rPh sb="3" eb="5">
      <t>クカク</t>
    </rPh>
    <rPh sb="5" eb="6">
      <t>スウ</t>
    </rPh>
    <phoneticPr fontId="5"/>
  </si>
  <si>
    <t>-</t>
    <phoneticPr fontId="5"/>
  </si>
  <si>
    <t>-</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</si>
</sst>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戸&quot;"/>
    <numFmt numFmtId="177" formatCode="0&quot;棟&quot;"/>
    <numFmt numFmtId="178" formatCode="0&quot;団地&quot;"/>
    <numFmt numFmtId="179" formatCode="0.0%"/>
    <numFmt numFmtId="180" formatCode="0_ "/>
    <numFmt numFmtId="181" formatCode="0.00_ "/>
  </numFmts>
  <fonts count="27" x14ac:knownFonts="1">
    <font>
      <sz val="11"/>
      <color theme="1"/>
      <name val="ＭＳ Ｐゴシック"/>
      <family val="2"/>
      <charset val="128"/>
      <scheme val="minor"/>
    </font>
    <font>
      <sz val="10"/>
      <color theme="1"/>
      <name val="ＭＳ Ｐゴシック"/>
      <family val="2"/>
      <charset val="128"/>
      <scheme val="minor"/>
    </font>
    <font>
      <sz val="10"/>
      <color theme="1"/>
      <name val="ＭＳ Ｐゴシック"/>
      <family val="2"/>
      <charset val="128"/>
      <scheme val="minor"/>
    </font>
    <font>
      <sz val="10"/>
      <color theme="1"/>
      <name val="ＭＳ Ｐゴシック"/>
      <family val="2"/>
      <charset val="128"/>
      <scheme val="minor"/>
    </font>
    <font>
      <sz val="10"/>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1"/>
      <color theme="1"/>
      <name val="ＭＳ Ｐゴシック"/>
      <family val="2"/>
      <charset val="128"/>
      <scheme val="minor"/>
    </font>
    <font>
      <b/>
      <sz val="12"/>
      <color theme="1"/>
      <name val="ＭＳ Ｐゴシック"/>
      <family val="3"/>
      <charset val="128"/>
      <scheme val="minor"/>
    </font>
    <font>
      <b/>
      <sz val="11"/>
      <color theme="1"/>
      <name val="ＭＳ Ｐゴシック"/>
      <family val="3"/>
      <charset val="128"/>
      <scheme val="minor"/>
    </font>
    <font>
      <sz val="9"/>
      <color theme="1"/>
      <name val="ＭＳ Ｐゴシック"/>
      <family val="3"/>
      <charset val="128"/>
      <scheme val="minor"/>
    </font>
    <font>
      <sz val="6"/>
      <name val="ＭＳ Ｐゴシック"/>
      <family val="3"/>
      <charset val="128"/>
    </font>
    <font>
      <sz val="11"/>
      <name val="ＭＳ Ｐゴシック"/>
      <family val="3"/>
      <charset val="128"/>
    </font>
    <font>
      <sz val="10"/>
      <name val="ＭＳ 明朝"/>
      <family val="1"/>
      <charset val="128"/>
    </font>
    <font>
      <sz val="10"/>
      <name val="ＭＳ Ｐゴシック"/>
      <family val="3"/>
      <charset val="128"/>
    </font>
    <font>
      <b/>
      <sz val="10"/>
      <name val="ＭＳ Ｐゴシック"/>
      <family val="3"/>
      <charset val="128"/>
    </font>
    <font>
      <b/>
      <sz val="10"/>
      <color theme="1"/>
      <name val="ＭＳ Ｐゴシック"/>
      <family val="3"/>
      <charset val="128"/>
      <scheme val="minor"/>
    </font>
    <font>
      <sz val="10"/>
      <color rgb="FFFF0000"/>
      <name val="ＭＳ Ｐゴシック"/>
      <family val="3"/>
      <charset val="128"/>
    </font>
    <font>
      <sz val="10"/>
      <color rgb="FFFF0000"/>
      <name val="ＭＳ Ｐゴシック"/>
      <family val="3"/>
      <charset val="128"/>
      <scheme val="minor"/>
    </font>
    <font>
      <sz val="12"/>
      <color theme="1"/>
      <name val="ＭＳ Ｐゴシック"/>
      <family val="2"/>
      <charset val="128"/>
      <scheme val="minor"/>
    </font>
    <font>
      <sz val="12"/>
      <name val="ＭＳ Ｐゴシック"/>
      <family val="3"/>
      <charset val="128"/>
    </font>
    <font>
      <sz val="12"/>
      <color theme="1"/>
      <name val="ＭＳ Ｐゴシック"/>
      <family val="3"/>
      <charset val="128"/>
      <scheme val="minor"/>
    </font>
    <font>
      <sz val="10"/>
      <name val="ＭＳ Ｐゴシック"/>
      <family val="3"/>
      <charset val="128"/>
      <scheme val="minor"/>
    </font>
    <font>
      <sz val="10"/>
      <color rgb="FFFF0000"/>
      <name val="ＭＳ Ｐゴシック"/>
      <family val="2"/>
      <charset val="128"/>
      <scheme val="minor"/>
    </font>
    <font>
      <sz val="9"/>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s>
  <fills count="6">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34998626667073579"/>
        <bgColor indexed="64"/>
      </patternFill>
    </fill>
  </fills>
  <borders count="5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thin">
        <color auto="1"/>
      </right>
      <top style="thin">
        <color auto="1"/>
      </top>
      <bottom style="hair">
        <color auto="1"/>
      </bottom>
      <diagonal/>
    </border>
    <border>
      <left style="hair">
        <color auto="1"/>
      </left>
      <right style="hair">
        <color auto="1"/>
      </right>
      <top style="hair">
        <color auto="1"/>
      </top>
      <bottom style="hair">
        <color auto="1"/>
      </bottom>
      <diagonal/>
    </border>
    <border>
      <left style="thin">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thin">
        <color auto="1"/>
      </right>
      <top style="hair">
        <color auto="1"/>
      </top>
      <bottom/>
      <diagonal/>
    </border>
    <border>
      <left style="hair">
        <color auto="1"/>
      </left>
      <right style="hair">
        <color auto="1"/>
      </right>
      <top style="hair">
        <color auto="1"/>
      </top>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top style="hair">
        <color auto="1"/>
      </top>
      <bottom style="thin">
        <color auto="1"/>
      </bottom>
      <diagonal/>
    </border>
    <border>
      <left/>
      <right/>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hair">
        <color auto="1"/>
      </top>
      <bottom style="hair">
        <color auto="1"/>
      </bottom>
      <diagonal/>
    </border>
    <border>
      <left/>
      <right style="thin">
        <color auto="1"/>
      </right>
      <top style="thin">
        <color auto="1"/>
      </top>
      <bottom style="hair">
        <color auto="1"/>
      </bottom>
      <diagonal/>
    </border>
    <border>
      <left style="hair">
        <color auto="1"/>
      </left>
      <right/>
      <top style="thin">
        <color auto="1"/>
      </top>
      <bottom style="hair">
        <color auto="1"/>
      </bottom>
      <diagonal/>
    </border>
    <border>
      <left style="hair">
        <color auto="1"/>
      </left>
      <right style="hair">
        <color auto="1"/>
      </right>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thin">
        <color auto="1"/>
      </top>
      <bottom style="thin">
        <color auto="1"/>
      </bottom>
      <diagonal/>
    </border>
    <border>
      <left style="hair">
        <color auto="1"/>
      </left>
      <right/>
      <top style="thin">
        <color auto="1"/>
      </top>
      <bottom style="thin">
        <color auto="1"/>
      </bottom>
      <diagonal/>
    </border>
    <border>
      <left style="hair">
        <color auto="1"/>
      </left>
      <right style="hair">
        <color auto="1"/>
      </right>
      <top style="thin">
        <color auto="1"/>
      </top>
      <bottom style="thin">
        <color auto="1"/>
      </bottom>
      <diagonal/>
    </border>
    <border>
      <left/>
      <right style="hair">
        <color auto="1"/>
      </right>
      <top style="hair">
        <color auto="1"/>
      </top>
      <bottom style="thin">
        <color auto="1"/>
      </bottom>
      <diagonal/>
    </border>
    <border>
      <left/>
      <right style="hair">
        <color auto="1"/>
      </right>
      <top style="thin">
        <color auto="1"/>
      </top>
      <bottom/>
      <diagonal/>
    </border>
    <border>
      <left/>
      <right style="hair">
        <color auto="1"/>
      </right>
      <top/>
      <bottom style="thin">
        <color auto="1"/>
      </bottom>
      <diagonal/>
    </border>
    <border>
      <left/>
      <right style="hair">
        <color auto="1"/>
      </right>
      <top style="hair">
        <color auto="1"/>
      </top>
      <bottom/>
      <diagonal/>
    </border>
    <border>
      <left style="hair">
        <color auto="1"/>
      </left>
      <right/>
      <top style="thin">
        <color auto="1"/>
      </top>
      <bottom/>
      <diagonal/>
    </border>
    <border>
      <left style="hair">
        <color auto="1"/>
      </left>
      <right/>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hair">
        <color auto="1"/>
      </left>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diagonalUp="1">
      <left style="hair">
        <color auto="1"/>
      </left>
      <right style="hair">
        <color auto="1"/>
      </right>
      <top style="hair">
        <color auto="1"/>
      </top>
      <bottom style="hair">
        <color auto="1"/>
      </bottom>
      <diagonal style="hair">
        <color auto="1"/>
      </diagonal>
    </border>
    <border>
      <left style="thin">
        <color indexed="64"/>
      </left>
      <right style="thin">
        <color auto="1"/>
      </right>
      <top style="dotted">
        <color indexed="64"/>
      </top>
      <bottom style="thin">
        <color auto="1"/>
      </bottom>
      <diagonal/>
    </border>
    <border diagonalUp="1">
      <left style="thin">
        <color indexed="64"/>
      </left>
      <right style="thin">
        <color indexed="64"/>
      </right>
      <top style="dotted">
        <color indexed="64"/>
      </top>
      <bottom style="thin">
        <color auto="1"/>
      </bottom>
      <diagonal style="thin">
        <color auto="1"/>
      </diagonal>
    </border>
    <border>
      <left style="thin">
        <color auto="1"/>
      </left>
      <right style="thin">
        <color auto="1"/>
      </right>
      <top style="dotted">
        <color auto="1"/>
      </top>
      <bottom style="dotted">
        <color auto="1"/>
      </bottom>
      <diagonal/>
    </border>
    <border diagonalUp="1">
      <left style="thin">
        <color auto="1"/>
      </left>
      <right style="thin">
        <color auto="1"/>
      </right>
      <top/>
      <bottom style="thin">
        <color auto="1"/>
      </bottom>
      <diagonal style="thin">
        <color auto="1"/>
      </diagonal>
    </border>
    <border diagonalUp="1">
      <left style="thin">
        <color auto="1"/>
      </left>
      <right style="thin">
        <color auto="1"/>
      </right>
      <top style="dotted">
        <color auto="1"/>
      </top>
      <bottom style="dotted">
        <color auto="1"/>
      </bottom>
      <diagonal style="thin">
        <color auto="1"/>
      </diagonal>
    </border>
    <border>
      <left style="thin">
        <color indexed="64"/>
      </left>
      <right style="thin">
        <color auto="1"/>
      </right>
      <top style="dotted">
        <color indexed="64"/>
      </top>
      <bottom/>
      <diagonal/>
    </border>
    <border diagonalUp="1">
      <left style="thin">
        <color indexed="64"/>
      </left>
      <right style="thin">
        <color indexed="64"/>
      </right>
      <top style="dotted">
        <color indexed="64"/>
      </top>
      <bottom/>
      <diagonal style="thin">
        <color auto="1"/>
      </diagonal>
    </border>
  </borders>
  <cellStyleXfs count="6">
    <xf numFmtId="0" fontId="0" fillId="0" borderId="0">
      <alignment vertical="center"/>
    </xf>
    <xf numFmtId="9" fontId="7" fillId="0" borderId="0" applyFont="0" applyFill="0" applyBorder="0" applyAlignment="0" applyProtection="0">
      <alignment vertical="center"/>
    </xf>
    <xf numFmtId="0" fontId="6" fillId="0" borderId="0">
      <alignment vertical="center"/>
    </xf>
    <xf numFmtId="0" fontId="12" fillId="0" borderId="0"/>
    <xf numFmtId="0" fontId="12" fillId="0" borderId="0"/>
    <xf numFmtId="0" fontId="12" fillId="0" borderId="0"/>
  </cellStyleXfs>
  <cellXfs count="303">
    <xf numFmtId="0" fontId="0" fillId="0" borderId="0" xfId="0">
      <alignment vertical="center"/>
    </xf>
    <xf numFmtId="0" fontId="0" fillId="0" borderId="0" xfId="0" applyAlignment="1">
      <alignment horizontal="right" vertical="center"/>
    </xf>
    <xf numFmtId="0" fontId="0" fillId="0" borderId="0" xfId="0" applyAlignment="1">
      <alignment vertical="center" shrinkToFit="1"/>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176" fontId="6" fillId="0" borderId="8" xfId="0" applyNumberFormat="1" applyFont="1" applyBorder="1" applyAlignment="1">
      <alignment horizontal="center" vertical="center"/>
    </xf>
    <xf numFmtId="0" fontId="0" fillId="0" borderId="0" xfId="0" applyAlignment="1">
      <alignment vertical="center"/>
    </xf>
    <xf numFmtId="176" fontId="0" fillId="0" borderId="0" xfId="0" applyNumberFormat="1">
      <alignment vertical="center"/>
    </xf>
    <xf numFmtId="0" fontId="0" fillId="0" borderId="0" xfId="0" applyAlignment="1">
      <alignment horizontal="center" vertical="center"/>
    </xf>
    <xf numFmtId="0" fontId="3" fillId="0" borderId="0" xfId="0" applyFont="1" applyBorder="1" applyAlignment="1">
      <alignment vertical="center" wrapText="1"/>
    </xf>
    <xf numFmtId="0" fontId="0" fillId="0" borderId="0" xfId="0" applyBorder="1">
      <alignment vertical="center"/>
    </xf>
    <xf numFmtId="0" fontId="8" fillId="0" borderId="0" xfId="0" applyFont="1" applyBorder="1" applyAlignment="1">
      <alignment horizontal="center" vertical="center"/>
    </xf>
    <xf numFmtId="0" fontId="6" fillId="0" borderId="1" xfId="0" applyFont="1" applyBorder="1" applyAlignment="1">
      <alignment horizontal="center" vertical="center"/>
    </xf>
    <xf numFmtId="0" fontId="9" fillId="0" borderId="0" xfId="0" applyFont="1" applyBorder="1" applyAlignment="1">
      <alignment vertical="center"/>
    </xf>
    <xf numFmtId="0" fontId="8" fillId="0" borderId="0" xfId="0" applyFont="1" applyBorder="1" applyAlignment="1">
      <alignment vertical="center"/>
    </xf>
    <xf numFmtId="0" fontId="10" fillId="0" borderId="0" xfId="2" applyFont="1">
      <alignment vertical="center"/>
    </xf>
    <xf numFmtId="0" fontId="10" fillId="0" borderId="0" xfId="2" applyFont="1" applyAlignment="1">
      <alignment horizontal="left" vertical="center"/>
    </xf>
    <xf numFmtId="0" fontId="9" fillId="0" borderId="0" xfId="2" applyFont="1" applyBorder="1" applyAlignment="1">
      <alignment vertical="center"/>
    </xf>
    <xf numFmtId="0" fontId="13" fillId="0" borderId="0" xfId="4" applyFont="1" applyAlignment="1">
      <alignment vertical="center"/>
    </xf>
    <xf numFmtId="0" fontId="13" fillId="0" borderId="0" xfId="4" applyNumberFormat="1" applyFont="1" applyAlignment="1">
      <alignment vertical="center"/>
    </xf>
    <xf numFmtId="49" fontId="14" fillId="0" borderId="1" xfId="4" applyNumberFormat="1" applyFont="1" applyBorder="1" applyAlignment="1">
      <alignment horizontal="left" vertical="center"/>
    </xf>
    <xf numFmtId="49" fontId="14" fillId="0" borderId="1" xfId="4" applyNumberFormat="1" applyFont="1" applyFill="1" applyBorder="1" applyAlignment="1">
      <alignment horizontal="left" vertical="center"/>
    </xf>
    <xf numFmtId="180" fontId="14" fillId="0" borderId="1" xfId="4" applyNumberFormat="1" applyFont="1" applyFill="1" applyBorder="1" applyAlignment="1">
      <alignment horizontal="center" vertical="center"/>
    </xf>
    <xf numFmtId="181" fontId="14" fillId="0" borderId="1" xfId="4" applyNumberFormat="1" applyFont="1" applyFill="1" applyBorder="1" applyAlignment="1">
      <alignment horizontal="right" vertical="center"/>
    </xf>
    <xf numFmtId="180" fontId="14" fillId="0" borderId="1" xfId="5" applyNumberFormat="1" applyFont="1" applyFill="1" applyBorder="1" applyAlignment="1">
      <alignment horizontal="left" vertical="center"/>
    </xf>
    <xf numFmtId="0" fontId="0" fillId="0" borderId="44" xfId="0" applyBorder="1" applyAlignment="1">
      <alignment horizontal="center" vertical="center"/>
    </xf>
    <xf numFmtId="176" fontId="6" fillId="0" borderId="1" xfId="0" applyNumberFormat="1" applyFont="1" applyBorder="1" applyAlignment="1">
      <alignment horizontal="center" vertical="center"/>
    </xf>
    <xf numFmtId="176" fontId="6" fillId="0" borderId="32" xfId="0" applyNumberFormat="1" applyFont="1" applyBorder="1" applyAlignment="1">
      <alignment horizontal="center" vertical="center"/>
    </xf>
    <xf numFmtId="176" fontId="6" fillId="0" borderId="49" xfId="0" applyNumberFormat="1" applyFont="1" applyBorder="1" applyAlignment="1">
      <alignment horizontal="center" vertical="center"/>
    </xf>
    <xf numFmtId="176" fontId="6" fillId="0" borderId="34" xfId="0" applyNumberFormat="1" applyFont="1" applyBorder="1" applyAlignment="1">
      <alignment horizontal="center" vertical="center"/>
    </xf>
    <xf numFmtId="0" fontId="0" fillId="0" borderId="48" xfId="0" applyBorder="1">
      <alignment vertical="center"/>
    </xf>
    <xf numFmtId="10" fontId="6" fillId="0" borderId="28" xfId="1" applyNumberFormat="1" applyFont="1" applyBorder="1" applyAlignment="1">
      <alignment horizontal="center" vertical="center"/>
    </xf>
    <xf numFmtId="10" fontId="6" fillId="0" borderId="50" xfId="1" applyNumberFormat="1" applyFont="1" applyBorder="1" applyAlignment="1">
      <alignment horizontal="center" vertical="center"/>
    </xf>
    <xf numFmtId="10" fontId="6" fillId="0" borderId="29" xfId="1" applyNumberFormat="1" applyFont="1" applyBorder="1" applyAlignment="1">
      <alignment horizontal="center" vertical="center"/>
    </xf>
    <xf numFmtId="0" fontId="16" fillId="0" borderId="35" xfId="0" applyFont="1" applyBorder="1" applyAlignment="1">
      <alignment horizontal="center" vertical="center" shrinkToFit="1"/>
    </xf>
    <xf numFmtId="0" fontId="16" fillId="0" borderId="4"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5" xfId="0" applyFont="1" applyBorder="1" applyAlignment="1">
      <alignment horizontal="center" vertical="center" shrinkToFit="1"/>
    </xf>
    <xf numFmtId="0" fontId="16" fillId="0" borderId="5" xfId="0" applyFont="1" applyBorder="1" applyAlignment="1">
      <alignment horizontal="center" vertical="center" wrapText="1" shrinkToFit="1"/>
    </xf>
    <xf numFmtId="0" fontId="16" fillId="0" borderId="38" xfId="0" applyFont="1" applyBorder="1" applyAlignment="1">
      <alignment horizontal="center" vertical="center" shrinkToFit="1"/>
    </xf>
    <xf numFmtId="0" fontId="16" fillId="0" borderId="13" xfId="0" applyFont="1" applyBorder="1" applyAlignment="1">
      <alignment horizontal="center" vertical="center" shrinkToFit="1"/>
    </xf>
    <xf numFmtId="0" fontId="16" fillId="0" borderId="12" xfId="0" applyFont="1" applyBorder="1" applyAlignment="1">
      <alignment horizontal="center" vertical="center" shrinkToFit="1"/>
    </xf>
    <xf numFmtId="0" fontId="16" fillId="0" borderId="14" xfId="0" applyFont="1" applyBorder="1" applyAlignment="1">
      <alignment horizontal="center" vertical="center" shrinkToFit="1"/>
    </xf>
    <xf numFmtId="0" fontId="16" fillId="0" borderId="14" xfId="0" applyFont="1" applyBorder="1" applyAlignment="1">
      <alignment horizontal="center" vertical="center" wrapText="1" shrinkToFit="1"/>
    </xf>
    <xf numFmtId="0" fontId="16" fillId="0" borderId="28" xfId="0" applyFont="1" applyBorder="1" applyAlignment="1">
      <alignment horizontal="center" vertical="center" wrapText="1"/>
    </xf>
    <xf numFmtId="0" fontId="16" fillId="0" borderId="32" xfId="0" applyFont="1" applyBorder="1" applyAlignment="1">
      <alignment horizontal="center" vertical="center" wrapText="1"/>
    </xf>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Fill="1">
      <alignment vertical="center"/>
    </xf>
    <xf numFmtId="49" fontId="14" fillId="0" borderId="2" xfId="4" applyNumberFormat="1" applyFont="1" applyBorder="1" applyAlignment="1">
      <alignment horizontal="left" vertical="center"/>
    </xf>
    <xf numFmtId="49" fontId="14" fillId="0" borderId="2" xfId="4" applyNumberFormat="1" applyFont="1" applyFill="1" applyBorder="1" applyAlignment="1">
      <alignment horizontal="left" vertical="center"/>
    </xf>
    <xf numFmtId="180" fontId="14" fillId="0" borderId="2" xfId="4" applyNumberFormat="1" applyFont="1" applyFill="1" applyBorder="1" applyAlignment="1">
      <alignment horizontal="center" vertical="center"/>
    </xf>
    <xf numFmtId="181" fontId="14" fillId="0" borderId="2" xfId="4" applyNumberFormat="1" applyFont="1" applyFill="1" applyBorder="1" applyAlignment="1">
      <alignment horizontal="right" vertical="center"/>
    </xf>
    <xf numFmtId="180" fontId="14" fillId="0" borderId="2" xfId="5" applyNumberFormat="1" applyFont="1" applyFill="1" applyBorder="1" applyAlignment="1">
      <alignment horizontal="left" vertical="center"/>
    </xf>
    <xf numFmtId="176" fontId="18" fillId="0" borderId="1" xfId="0" applyNumberFormat="1" applyFont="1" applyBorder="1" applyAlignment="1">
      <alignment horizontal="center" vertical="center"/>
    </xf>
    <xf numFmtId="0" fontId="20" fillId="0" borderId="1" xfId="4" applyNumberFormat="1" applyFont="1" applyFill="1" applyBorder="1" applyAlignment="1">
      <alignment horizontal="center" vertical="center"/>
    </xf>
    <xf numFmtId="0" fontId="20" fillId="0" borderId="2" xfId="4" applyNumberFormat="1" applyFont="1" applyFill="1" applyBorder="1" applyAlignment="1">
      <alignment horizontal="center" vertical="center"/>
    </xf>
    <xf numFmtId="0" fontId="21" fillId="0" borderId="0" xfId="2" applyFont="1">
      <alignment vertical="center"/>
    </xf>
    <xf numFmtId="176" fontId="6" fillId="2" borderId="34" xfId="0" applyNumberFormat="1" applyFont="1" applyFill="1" applyBorder="1" applyAlignment="1">
      <alignment horizontal="center" vertical="center"/>
    </xf>
    <xf numFmtId="49" fontId="14" fillId="4" borderId="1" xfId="4" applyNumberFormat="1" applyFont="1" applyFill="1" applyBorder="1" applyAlignment="1">
      <alignment horizontal="left" vertical="center"/>
    </xf>
    <xf numFmtId="0" fontId="20" fillId="4" borderId="1" xfId="4" applyNumberFormat="1" applyFont="1" applyFill="1" applyBorder="1" applyAlignment="1">
      <alignment horizontal="center" vertical="center"/>
    </xf>
    <xf numFmtId="180" fontId="14" fillId="4" borderId="1" xfId="4" applyNumberFormat="1" applyFont="1" applyFill="1" applyBorder="1" applyAlignment="1">
      <alignment horizontal="center" vertical="center"/>
    </xf>
    <xf numFmtId="181" fontId="14" fillId="4" borderId="1" xfId="4" applyNumberFormat="1" applyFont="1" applyFill="1" applyBorder="1" applyAlignment="1">
      <alignment horizontal="right" vertical="center"/>
    </xf>
    <xf numFmtId="180" fontId="14" fillId="4" borderId="1" xfId="5" applyNumberFormat="1" applyFont="1" applyFill="1" applyBorder="1" applyAlignment="1">
      <alignment horizontal="left" vertical="center"/>
    </xf>
    <xf numFmtId="176" fontId="18" fillId="0" borderId="34" xfId="0" applyNumberFormat="1" applyFont="1" applyBorder="1" applyAlignment="1">
      <alignment horizontal="center" vertical="center"/>
    </xf>
    <xf numFmtId="176" fontId="18" fillId="0" borderId="8" xfId="0" applyNumberFormat="1" applyFont="1" applyBorder="1" applyAlignment="1">
      <alignment horizontal="center" vertical="center"/>
    </xf>
    <xf numFmtId="10" fontId="18" fillId="0" borderId="29" xfId="1" applyNumberFormat="1" applyFont="1" applyBorder="1" applyAlignment="1">
      <alignment horizontal="center" vertical="center"/>
    </xf>
    <xf numFmtId="176" fontId="22" fillId="0" borderId="1" xfId="0" applyNumberFormat="1" applyFont="1" applyBorder="1" applyAlignment="1">
      <alignment horizontal="center" vertical="center"/>
    </xf>
    <xf numFmtId="0" fontId="24" fillId="0" borderId="10" xfId="0" applyFont="1" applyBorder="1" applyAlignment="1">
      <alignment horizontal="center" vertical="center"/>
    </xf>
    <xf numFmtId="178" fontId="25" fillId="0" borderId="28" xfId="0" applyNumberFormat="1" applyFont="1" applyBorder="1" applyAlignment="1">
      <alignment horizontal="center" vertical="center" wrapText="1"/>
    </xf>
    <xf numFmtId="176" fontId="22" fillId="0" borderId="8" xfId="0" applyNumberFormat="1" applyFont="1" applyBorder="1" applyAlignment="1">
      <alignment horizontal="center" vertical="center"/>
    </xf>
    <xf numFmtId="10" fontId="22" fillId="0" borderId="29" xfId="1" applyNumberFormat="1" applyFont="1" applyBorder="1" applyAlignment="1">
      <alignment horizontal="center" vertical="center"/>
    </xf>
    <xf numFmtId="176" fontId="22" fillId="0" borderId="32" xfId="0" applyNumberFormat="1" applyFont="1" applyBorder="1" applyAlignment="1">
      <alignment horizontal="center" vertical="center"/>
    </xf>
    <xf numFmtId="176" fontId="22" fillId="0" borderId="49" xfId="0" applyNumberFormat="1" applyFont="1" applyBorder="1" applyAlignment="1">
      <alignment horizontal="center" vertical="center"/>
    </xf>
    <xf numFmtId="176" fontId="22" fillId="0" borderId="34" xfId="0" applyNumberFormat="1" applyFont="1" applyBorder="1" applyAlignment="1">
      <alignment horizontal="center" vertical="center"/>
    </xf>
    <xf numFmtId="176" fontId="22" fillId="0" borderId="6" xfId="0" applyNumberFormat="1" applyFont="1" applyBorder="1" applyAlignment="1">
      <alignment horizontal="center" vertical="center"/>
    </xf>
    <xf numFmtId="176" fontId="22" fillId="0" borderId="7" xfId="0" applyNumberFormat="1" applyFont="1" applyBorder="1" applyAlignment="1">
      <alignment horizontal="center" vertical="center"/>
    </xf>
    <xf numFmtId="10" fontId="22" fillId="0" borderId="28" xfId="1" applyNumberFormat="1" applyFont="1" applyBorder="1" applyAlignment="1">
      <alignment horizontal="center" vertical="center"/>
    </xf>
    <xf numFmtId="10" fontId="22" fillId="0" borderId="50" xfId="1" applyNumberFormat="1" applyFont="1" applyBorder="1" applyAlignment="1">
      <alignment horizontal="center" vertical="center"/>
    </xf>
    <xf numFmtId="177" fontId="23" fillId="0" borderId="33" xfId="0" applyNumberFormat="1" applyFont="1" applyBorder="1" applyAlignment="1">
      <alignment horizontal="center" vertical="center" wrapText="1"/>
    </xf>
    <xf numFmtId="0" fontId="6" fillId="0" borderId="47" xfId="0" applyFont="1" applyBorder="1" applyAlignment="1">
      <alignment horizontal="center" vertical="center"/>
    </xf>
    <xf numFmtId="0" fontId="0" fillId="0" borderId="10" xfId="0" applyBorder="1" applyAlignment="1">
      <alignment horizontal="center" vertical="center"/>
    </xf>
    <xf numFmtId="178" fontId="25" fillId="0" borderId="33" xfId="0" applyNumberFormat="1" applyFont="1" applyBorder="1" applyAlignment="1">
      <alignment horizontal="center" vertical="center" wrapText="1"/>
    </xf>
    <xf numFmtId="178" fontId="25" fillId="0" borderId="29" xfId="0" applyNumberFormat="1" applyFont="1" applyBorder="1" applyAlignment="1">
      <alignment horizontal="center" vertical="center" wrapText="1"/>
    </xf>
    <xf numFmtId="178" fontId="25" fillId="0" borderId="39" xfId="0" applyNumberFormat="1" applyFont="1" applyBorder="1" applyAlignment="1">
      <alignment horizontal="center" vertical="center" wrapText="1"/>
    </xf>
    <xf numFmtId="177" fontId="25" fillId="0" borderId="34" xfId="0" applyNumberFormat="1" applyFont="1" applyBorder="1" applyAlignment="1">
      <alignment horizontal="center" vertical="center"/>
    </xf>
    <xf numFmtId="177" fontId="25" fillId="0" borderId="33" xfId="0" applyNumberFormat="1" applyFont="1" applyBorder="1" applyAlignment="1">
      <alignment horizontal="center" vertical="center"/>
    </xf>
    <xf numFmtId="176" fontId="25" fillId="0" borderId="26" xfId="0" applyNumberFormat="1" applyFont="1" applyBorder="1" applyAlignment="1">
      <alignment horizontal="center" vertical="center"/>
    </xf>
    <xf numFmtId="176" fontId="25" fillId="0" borderId="8" xfId="0" applyNumberFormat="1" applyFont="1" applyBorder="1" applyAlignment="1">
      <alignment horizontal="center" vertical="center"/>
    </xf>
    <xf numFmtId="179" fontId="25" fillId="0" borderId="46" xfId="0" applyNumberFormat="1" applyFont="1" applyBorder="1" applyAlignment="1">
      <alignment horizontal="center" vertical="center" wrapText="1"/>
    </xf>
    <xf numFmtId="10" fontId="25" fillId="0" borderId="5" xfId="1" applyNumberFormat="1" applyFont="1" applyBorder="1" applyAlignment="1">
      <alignment horizontal="center" vertical="center"/>
    </xf>
    <xf numFmtId="10" fontId="25" fillId="0" borderId="46" xfId="1" applyNumberFormat="1" applyFont="1" applyBorder="1" applyAlignment="1">
      <alignment horizontal="center" vertical="center"/>
    </xf>
    <xf numFmtId="176" fontId="18" fillId="0" borderId="34" xfId="0" quotePrefix="1" applyNumberFormat="1" applyFont="1" applyFill="1" applyBorder="1" applyAlignment="1">
      <alignment horizontal="center" vertical="center"/>
    </xf>
    <xf numFmtId="176" fontId="23" fillId="0" borderId="26" xfId="0" applyNumberFormat="1" applyFont="1" applyBorder="1" applyAlignment="1">
      <alignment horizontal="center" vertical="center"/>
    </xf>
    <xf numFmtId="176" fontId="18" fillId="0" borderId="49" xfId="0" applyNumberFormat="1" applyFont="1" applyBorder="1" applyAlignment="1">
      <alignment horizontal="center" vertical="center"/>
    </xf>
    <xf numFmtId="0" fontId="0" fillId="2" borderId="51" xfId="0" applyFill="1" applyBorder="1" applyAlignment="1">
      <alignment horizontal="center" vertical="center"/>
    </xf>
    <xf numFmtId="0" fontId="0" fillId="0" borderId="51" xfId="0" applyBorder="1" applyAlignment="1">
      <alignment horizontal="center" vertical="center"/>
    </xf>
    <xf numFmtId="178" fontId="23" fillId="0" borderId="29" xfId="0" applyNumberFormat="1" applyFont="1" applyBorder="1" applyAlignment="1">
      <alignment horizontal="center" vertical="center" wrapText="1"/>
    </xf>
    <xf numFmtId="177" fontId="23" fillId="0" borderId="34" xfId="0" applyNumberFormat="1" applyFont="1" applyBorder="1" applyAlignment="1">
      <alignment horizontal="center" vertical="center"/>
    </xf>
    <xf numFmtId="176" fontId="23" fillId="0" borderId="8" xfId="0" applyNumberFormat="1" applyFont="1" applyBorder="1" applyAlignment="1">
      <alignment horizontal="center" vertical="center"/>
    </xf>
    <xf numFmtId="10" fontId="23" fillId="0" borderId="5" xfId="1" applyNumberFormat="1" applyFont="1" applyBorder="1" applyAlignment="1">
      <alignment horizontal="center" vertical="center"/>
    </xf>
    <xf numFmtId="177" fontId="23" fillId="0" borderId="32" xfId="0" applyNumberFormat="1" applyFont="1" applyBorder="1" applyAlignment="1">
      <alignment horizontal="center" vertical="center"/>
    </xf>
    <xf numFmtId="176" fontId="23" fillId="0" borderId="6" xfId="0" applyNumberFormat="1" applyFont="1" applyBorder="1" applyAlignment="1">
      <alignment horizontal="center" vertical="center"/>
    </xf>
    <xf numFmtId="10" fontId="23" fillId="0" borderId="3" xfId="1" applyNumberFormat="1" applyFont="1" applyBorder="1" applyAlignment="1">
      <alignment horizontal="center" vertical="center"/>
    </xf>
    <xf numFmtId="176" fontId="18" fillId="0" borderId="7" xfId="0" applyNumberFormat="1" applyFont="1" applyBorder="1" applyAlignment="1">
      <alignment horizontal="center" vertical="center"/>
    </xf>
    <xf numFmtId="10" fontId="18" fillId="0" borderId="50" xfId="1" applyNumberFormat="1" applyFont="1" applyBorder="1" applyAlignment="1">
      <alignment horizontal="center" vertical="center"/>
    </xf>
    <xf numFmtId="181" fontId="14" fillId="4" borderId="1" xfId="4" applyNumberFormat="1" applyFont="1" applyFill="1" applyBorder="1" applyAlignment="1">
      <alignment vertical="center"/>
    </xf>
    <xf numFmtId="181" fontId="14" fillId="0" borderId="1" xfId="4" applyNumberFormat="1" applyFont="1" applyFill="1" applyBorder="1" applyAlignment="1">
      <alignment vertical="center"/>
    </xf>
    <xf numFmtId="0" fontId="26" fillId="0" borderId="10" xfId="0" applyFont="1" applyBorder="1" applyAlignment="1">
      <alignment horizontal="center" vertical="center"/>
    </xf>
    <xf numFmtId="0" fontId="19" fillId="0" borderId="0" xfId="2" applyFont="1" applyBorder="1" applyAlignment="1">
      <alignment vertical="center"/>
    </xf>
    <xf numFmtId="0" fontId="2" fillId="0" borderId="0" xfId="2" applyFont="1" applyBorder="1" applyAlignment="1">
      <alignment vertical="center"/>
    </xf>
    <xf numFmtId="0" fontId="16" fillId="0" borderId="1" xfId="2" applyFont="1" applyBorder="1" applyAlignment="1">
      <alignment horizontal="center" vertical="center"/>
    </xf>
    <xf numFmtId="0" fontId="7" fillId="0" borderId="0" xfId="2" applyFont="1" applyBorder="1" applyAlignment="1">
      <alignment horizontal="right" vertical="center"/>
    </xf>
    <xf numFmtId="49" fontId="14" fillId="3" borderId="48" xfId="4" applyNumberFormat="1" applyFont="1" applyFill="1" applyBorder="1" applyAlignment="1">
      <alignment horizontal="left" vertical="center"/>
    </xf>
    <xf numFmtId="0" fontId="20" fillId="3" borderId="48" xfId="4" applyNumberFormat="1" applyFont="1" applyFill="1" applyBorder="1" applyAlignment="1">
      <alignment horizontal="center" vertical="center"/>
    </xf>
    <xf numFmtId="180" fontId="14" fillId="3" borderId="48" xfId="4" applyNumberFormat="1" applyFont="1" applyFill="1" applyBorder="1" applyAlignment="1">
      <alignment horizontal="center" vertical="center"/>
    </xf>
    <xf numFmtId="181" fontId="14" fillId="3" borderId="48" xfId="4" applyNumberFormat="1" applyFont="1" applyFill="1" applyBorder="1" applyAlignment="1">
      <alignment horizontal="right" vertical="center"/>
    </xf>
    <xf numFmtId="181" fontId="14" fillId="3" borderId="48" xfId="4" applyNumberFormat="1" applyFont="1" applyFill="1" applyBorder="1" applyAlignment="1">
      <alignment vertical="center"/>
    </xf>
    <xf numFmtId="180" fontId="14" fillId="3" borderId="48" xfId="5" applyNumberFormat="1" applyFont="1" applyFill="1" applyBorder="1" applyAlignment="1">
      <alignment horizontal="left" vertical="center"/>
    </xf>
    <xf numFmtId="180" fontId="14" fillId="3" borderId="44" xfId="4" applyNumberFormat="1" applyFont="1" applyFill="1" applyBorder="1" applyAlignment="1">
      <alignment horizontal="center" vertical="center"/>
    </xf>
    <xf numFmtId="0" fontId="14" fillId="3" borderId="23" xfId="4" applyFont="1" applyFill="1" applyBorder="1" applyAlignment="1">
      <alignment horizontal="center" vertical="center"/>
    </xf>
    <xf numFmtId="0" fontId="14" fillId="3" borderId="48" xfId="3" applyFont="1" applyFill="1" applyBorder="1" applyAlignment="1">
      <alignment horizontal="center" vertical="center"/>
    </xf>
    <xf numFmtId="0" fontId="20" fillId="3" borderId="48" xfId="4" applyFont="1" applyFill="1" applyBorder="1" applyAlignment="1">
      <alignment horizontal="center" vertical="center"/>
    </xf>
    <xf numFmtId="0" fontId="14" fillId="3" borderId="48" xfId="4" applyFont="1" applyFill="1" applyBorder="1" applyAlignment="1">
      <alignment horizontal="center" vertical="center"/>
    </xf>
    <xf numFmtId="0" fontId="14" fillId="3" borderId="48" xfId="4" applyNumberFormat="1" applyFont="1" applyFill="1" applyBorder="1" applyAlignment="1">
      <alignment horizontal="center" vertical="center"/>
    </xf>
    <xf numFmtId="0" fontId="14" fillId="3" borderId="48" xfId="4" applyNumberFormat="1" applyFont="1" applyFill="1" applyBorder="1" applyAlignment="1">
      <alignment vertical="center"/>
    </xf>
    <xf numFmtId="0" fontId="14" fillId="3" borderId="48" xfId="4" applyFont="1" applyFill="1" applyBorder="1" applyAlignment="1">
      <alignment horizontal="center" vertical="center" wrapText="1"/>
    </xf>
    <xf numFmtId="0" fontId="15" fillId="3" borderId="22" xfId="3" applyFont="1" applyFill="1" applyBorder="1" applyAlignment="1">
      <alignment horizontal="left" vertical="center"/>
    </xf>
    <xf numFmtId="49" fontId="14" fillId="4" borderId="41" xfId="4" applyNumberFormat="1" applyFont="1" applyFill="1" applyBorder="1" applyAlignment="1">
      <alignment vertical="center"/>
    </xf>
    <xf numFmtId="49" fontId="14" fillId="4" borderId="2" xfId="4" applyNumberFormat="1" applyFont="1" applyFill="1" applyBorder="1" applyAlignment="1">
      <alignment vertical="center"/>
    </xf>
    <xf numFmtId="49" fontId="15" fillId="3" borderId="47" xfId="4" applyNumberFormat="1" applyFont="1" applyFill="1" applyBorder="1" applyAlignment="1">
      <alignment horizontal="left" vertical="center"/>
    </xf>
    <xf numFmtId="181" fontId="14" fillId="0" borderId="2" xfId="4" applyNumberFormat="1" applyFont="1" applyFill="1" applyBorder="1" applyAlignment="1">
      <alignment vertical="center"/>
    </xf>
    <xf numFmtId="49" fontId="14" fillId="4" borderId="2" xfId="4" applyNumberFormat="1" applyFont="1" applyFill="1" applyBorder="1" applyAlignment="1">
      <alignment horizontal="left" vertical="center"/>
    </xf>
    <xf numFmtId="0" fontId="20" fillId="4" borderId="2" xfId="4" applyNumberFormat="1" applyFont="1" applyFill="1" applyBorder="1" applyAlignment="1">
      <alignment horizontal="center" vertical="center"/>
    </xf>
    <xf numFmtId="180" fontId="14" fillId="4" borderId="2" xfId="4" applyNumberFormat="1" applyFont="1" applyFill="1" applyBorder="1" applyAlignment="1">
      <alignment horizontal="center" vertical="center"/>
    </xf>
    <xf numFmtId="181" fontId="14" fillId="4" borderId="2" xfId="4" applyNumberFormat="1" applyFont="1" applyFill="1" applyBorder="1" applyAlignment="1">
      <alignment horizontal="right" vertical="center"/>
    </xf>
    <xf numFmtId="181" fontId="14" fillId="4" borderId="2" xfId="4" applyNumberFormat="1" applyFont="1" applyFill="1" applyBorder="1" applyAlignment="1">
      <alignment vertical="center"/>
    </xf>
    <xf numFmtId="180" fontId="14" fillId="4" borderId="2" xfId="5" applyNumberFormat="1" applyFont="1" applyFill="1" applyBorder="1" applyAlignment="1">
      <alignment horizontal="left" vertical="center"/>
    </xf>
    <xf numFmtId="49" fontId="14" fillId="4" borderId="52" xfId="4" applyNumberFormat="1" applyFont="1" applyFill="1" applyBorder="1" applyAlignment="1">
      <alignment vertical="center"/>
    </xf>
    <xf numFmtId="49" fontId="14" fillId="4" borderId="52" xfId="4" applyNumberFormat="1" applyFont="1" applyFill="1" applyBorder="1" applyAlignment="1">
      <alignment horizontal="left" vertical="center"/>
    </xf>
    <xf numFmtId="0" fontId="20" fillId="4" borderId="52" xfId="4" applyNumberFormat="1" applyFont="1" applyFill="1" applyBorder="1" applyAlignment="1">
      <alignment horizontal="center" vertical="center"/>
    </xf>
    <xf numFmtId="180" fontId="14" fillId="4" borderId="52" xfId="4" applyNumberFormat="1" applyFont="1" applyFill="1" applyBorder="1" applyAlignment="1">
      <alignment horizontal="center" vertical="center"/>
    </xf>
    <xf numFmtId="181" fontId="14" fillId="4" borderId="52" xfId="4" applyNumberFormat="1" applyFont="1" applyFill="1" applyBorder="1" applyAlignment="1">
      <alignment horizontal="right" vertical="center"/>
    </xf>
    <xf numFmtId="181" fontId="14" fillId="0" borderId="52" xfId="4" applyNumberFormat="1" applyFont="1" applyFill="1" applyBorder="1" applyAlignment="1">
      <alignment vertical="center"/>
    </xf>
    <xf numFmtId="180" fontId="14" fillId="4" borderId="52" xfId="5" applyNumberFormat="1" applyFont="1" applyFill="1" applyBorder="1" applyAlignment="1">
      <alignment horizontal="left" vertical="center"/>
    </xf>
    <xf numFmtId="181" fontId="14" fillId="5" borderId="53" xfId="4" applyNumberFormat="1" applyFont="1" applyFill="1" applyBorder="1" applyAlignment="1">
      <alignment vertical="center"/>
    </xf>
    <xf numFmtId="49" fontId="14" fillId="4" borderId="41" xfId="4" applyNumberFormat="1" applyFont="1" applyFill="1" applyBorder="1" applyAlignment="1">
      <alignment horizontal="left" vertical="center"/>
    </xf>
    <xf numFmtId="0" fontId="20" fillId="4" borderId="41" xfId="4" applyNumberFormat="1" applyFont="1" applyFill="1" applyBorder="1" applyAlignment="1">
      <alignment horizontal="center" vertical="center"/>
    </xf>
    <xf numFmtId="180" fontId="14" fillId="4" borderId="41" xfId="4" applyNumberFormat="1" applyFont="1" applyFill="1" applyBorder="1" applyAlignment="1">
      <alignment horizontal="center" vertical="center"/>
    </xf>
    <xf numFmtId="181" fontId="14" fillId="4" borderId="41" xfId="4" applyNumberFormat="1" applyFont="1" applyFill="1" applyBorder="1" applyAlignment="1">
      <alignment horizontal="right" vertical="center"/>
    </xf>
    <xf numFmtId="181" fontId="14" fillId="5" borderId="55" xfId="4" applyNumberFormat="1" applyFont="1" applyFill="1" applyBorder="1" applyAlignment="1">
      <alignment vertical="center"/>
    </xf>
    <xf numFmtId="180" fontId="14" fillId="4" borderId="41" xfId="5" applyNumberFormat="1" applyFont="1" applyFill="1" applyBorder="1" applyAlignment="1">
      <alignment horizontal="left" vertical="center"/>
    </xf>
    <xf numFmtId="181" fontId="14" fillId="4" borderId="41" xfId="4" applyNumberFormat="1" applyFont="1" applyFill="1" applyBorder="1" applyAlignment="1">
      <alignment vertical="center"/>
    </xf>
    <xf numFmtId="49" fontId="14" fillId="4" borderId="54" xfId="4" applyNumberFormat="1" applyFont="1" applyFill="1" applyBorder="1" applyAlignment="1">
      <alignment vertical="center"/>
    </xf>
    <xf numFmtId="49" fontId="14" fillId="4" borderId="54" xfId="4" applyNumberFormat="1" applyFont="1" applyFill="1" applyBorder="1" applyAlignment="1">
      <alignment horizontal="left" vertical="center"/>
    </xf>
    <xf numFmtId="0" fontId="20" fillId="4" borderId="54" xfId="4" applyNumberFormat="1" applyFont="1" applyFill="1" applyBorder="1" applyAlignment="1">
      <alignment horizontal="center" vertical="center"/>
    </xf>
    <xf numFmtId="180" fontId="14" fillId="4" borderId="54" xfId="4" applyNumberFormat="1" applyFont="1" applyFill="1" applyBorder="1" applyAlignment="1">
      <alignment horizontal="center" vertical="center"/>
    </xf>
    <xf numFmtId="181" fontId="14" fillId="4" borderId="54" xfId="4" applyNumberFormat="1" applyFont="1" applyFill="1" applyBorder="1" applyAlignment="1">
      <alignment horizontal="right" vertical="center"/>
    </xf>
    <xf numFmtId="181" fontId="14" fillId="4" borderId="54" xfId="4" applyNumberFormat="1" applyFont="1" applyFill="1" applyBorder="1" applyAlignment="1">
      <alignment vertical="center"/>
    </xf>
    <xf numFmtId="180" fontId="14" fillId="4" borderId="54" xfId="5" applyNumberFormat="1" applyFont="1" applyFill="1" applyBorder="1" applyAlignment="1">
      <alignment horizontal="left" vertical="center"/>
    </xf>
    <xf numFmtId="181" fontId="14" fillId="5" borderId="56" xfId="4" applyNumberFormat="1" applyFont="1" applyFill="1" applyBorder="1" applyAlignment="1">
      <alignment vertical="center"/>
    </xf>
    <xf numFmtId="180" fontId="14" fillId="4" borderId="54" xfId="5" applyNumberFormat="1" applyFont="1" applyFill="1" applyBorder="1" applyAlignment="1">
      <alignment horizontal="center" vertical="center"/>
    </xf>
    <xf numFmtId="180" fontId="14" fillId="4" borderId="56" xfId="4" applyNumberFormat="1" applyFont="1" applyFill="1" applyBorder="1" applyAlignment="1">
      <alignment horizontal="center" vertical="center"/>
    </xf>
    <xf numFmtId="181" fontId="14" fillId="4" borderId="52" xfId="4" applyNumberFormat="1" applyFont="1" applyFill="1" applyBorder="1" applyAlignment="1">
      <alignment vertical="center"/>
    </xf>
    <xf numFmtId="49" fontId="14" fillId="4" borderId="52" xfId="4" applyNumberFormat="1" applyFont="1" applyFill="1" applyBorder="1" applyAlignment="1">
      <alignment horizontal="left" vertical="center" wrapText="1"/>
    </xf>
    <xf numFmtId="49" fontId="14" fillId="4" borderId="57" xfId="4" applyNumberFormat="1" applyFont="1" applyFill="1" applyBorder="1" applyAlignment="1">
      <alignment vertical="center"/>
    </xf>
    <xf numFmtId="49" fontId="14" fillId="4" borderId="57" xfId="4" applyNumberFormat="1" applyFont="1" applyFill="1" applyBorder="1" applyAlignment="1">
      <alignment horizontal="left" vertical="center"/>
    </xf>
    <xf numFmtId="0" fontId="20" fillId="4" borderId="57" xfId="4" applyNumberFormat="1" applyFont="1" applyFill="1" applyBorder="1" applyAlignment="1">
      <alignment horizontal="center" vertical="center"/>
    </xf>
    <xf numFmtId="180" fontId="14" fillId="4" borderId="57" xfId="4" applyNumberFormat="1" applyFont="1" applyFill="1" applyBorder="1" applyAlignment="1">
      <alignment horizontal="center" vertical="center"/>
    </xf>
    <xf numFmtId="181" fontId="14" fillId="4" borderId="57" xfId="4" applyNumberFormat="1" applyFont="1" applyFill="1" applyBorder="1" applyAlignment="1">
      <alignment horizontal="right" vertical="center"/>
    </xf>
    <xf numFmtId="181" fontId="14" fillId="5" borderId="58" xfId="4" applyNumberFormat="1" applyFont="1" applyFill="1" applyBorder="1" applyAlignment="1">
      <alignment vertical="center"/>
    </xf>
    <xf numFmtId="180" fontId="14" fillId="4" borderId="57" xfId="5" applyNumberFormat="1" applyFont="1" applyFill="1" applyBorder="1" applyAlignment="1">
      <alignment horizontal="left" vertical="center"/>
    </xf>
    <xf numFmtId="180" fontId="14" fillId="0" borderId="2" xfId="5" applyNumberFormat="1" applyFont="1" applyFill="1" applyBorder="1" applyAlignment="1">
      <alignment horizontal="center" vertical="center"/>
    </xf>
    <xf numFmtId="49" fontId="14" fillId="4" borderId="54" xfId="4" applyNumberFormat="1" applyFont="1" applyFill="1" applyBorder="1" applyAlignment="1">
      <alignment horizontal="left" vertical="center" wrapText="1"/>
    </xf>
    <xf numFmtId="49" fontId="14" fillId="0" borderId="41" xfId="4" applyNumberFormat="1" applyFont="1" applyFill="1" applyBorder="1" applyAlignment="1">
      <alignment horizontal="left" vertical="center"/>
    </xf>
    <xf numFmtId="0" fontId="20" fillId="0" borderId="41" xfId="4" applyNumberFormat="1" applyFont="1" applyFill="1" applyBorder="1" applyAlignment="1">
      <alignment horizontal="center" vertical="center"/>
    </xf>
    <xf numFmtId="180" fontId="14" fillId="0" borderId="41" xfId="4" applyNumberFormat="1" applyFont="1" applyFill="1" applyBorder="1" applyAlignment="1">
      <alignment horizontal="center" vertical="center"/>
    </xf>
    <xf numFmtId="181" fontId="14" fillId="0" borderId="41" xfId="4" applyNumberFormat="1" applyFont="1" applyFill="1" applyBorder="1" applyAlignment="1">
      <alignment horizontal="right" vertical="center"/>
    </xf>
    <xf numFmtId="181" fontId="14" fillId="0" borderId="41" xfId="4" applyNumberFormat="1" applyFont="1" applyFill="1" applyBorder="1" applyAlignment="1">
      <alignment vertical="center"/>
    </xf>
    <xf numFmtId="180" fontId="14" fillId="0" borderId="41" xfId="5" applyNumberFormat="1" applyFont="1" applyFill="1" applyBorder="1" applyAlignment="1">
      <alignment horizontal="left" vertical="center"/>
    </xf>
    <xf numFmtId="49" fontId="14" fillId="0" borderId="41" xfId="4" applyNumberFormat="1" applyFont="1" applyBorder="1" applyAlignment="1">
      <alignment horizontal="left" vertical="center"/>
    </xf>
    <xf numFmtId="49" fontId="14" fillId="0" borderId="54" xfId="4" applyNumberFormat="1" applyFont="1" applyBorder="1" applyAlignment="1">
      <alignment horizontal="left" vertical="center"/>
    </xf>
    <xf numFmtId="0" fontId="20" fillId="0" borderId="54" xfId="4" applyNumberFormat="1" applyFont="1" applyFill="1" applyBorder="1" applyAlignment="1">
      <alignment horizontal="center" vertical="center"/>
    </xf>
    <xf numFmtId="180" fontId="14" fillId="0" borderId="54" xfId="4" applyNumberFormat="1" applyFont="1" applyFill="1" applyBorder="1" applyAlignment="1">
      <alignment horizontal="center" vertical="center"/>
    </xf>
    <xf numFmtId="181" fontId="14" fillId="0" borderId="54" xfId="4" applyNumberFormat="1" applyFont="1" applyFill="1" applyBorder="1" applyAlignment="1">
      <alignment horizontal="right" vertical="center"/>
    </xf>
    <xf numFmtId="181" fontId="14" fillId="0" borderId="54" xfId="4" applyNumberFormat="1" applyFont="1" applyFill="1" applyBorder="1" applyAlignment="1">
      <alignment vertical="center"/>
    </xf>
    <xf numFmtId="180" fontId="14" fillId="0" borderId="54" xfId="5" applyNumberFormat="1" applyFont="1" applyFill="1" applyBorder="1" applyAlignment="1">
      <alignment horizontal="left" vertical="center"/>
    </xf>
    <xf numFmtId="49" fontId="14" fillId="0" borderId="54" xfId="4" applyNumberFormat="1" applyFont="1" applyFill="1" applyBorder="1" applyAlignment="1">
      <alignment horizontal="left" vertical="center"/>
    </xf>
    <xf numFmtId="49" fontId="14" fillId="0" borderId="52" xfId="4" applyNumberFormat="1" applyFont="1" applyBorder="1" applyAlignment="1">
      <alignment horizontal="left" vertical="center"/>
    </xf>
    <xf numFmtId="0" fontId="20" fillId="0" borderId="52" xfId="4" applyNumberFormat="1" applyFont="1" applyFill="1" applyBorder="1" applyAlignment="1">
      <alignment horizontal="center" vertical="center"/>
    </xf>
    <xf numFmtId="180" fontId="14" fillId="0" borderId="52" xfId="4" applyNumberFormat="1" applyFont="1" applyFill="1" applyBorder="1" applyAlignment="1">
      <alignment horizontal="center" vertical="center"/>
    </xf>
    <xf numFmtId="181" fontId="14" fillId="0" borderId="52" xfId="4" applyNumberFormat="1" applyFont="1" applyFill="1" applyBorder="1" applyAlignment="1">
      <alignment horizontal="right" vertical="center"/>
    </xf>
    <xf numFmtId="180" fontId="14" fillId="0" borderId="52" xfId="5" applyNumberFormat="1" applyFont="1" applyFill="1" applyBorder="1" applyAlignment="1">
      <alignment horizontal="left" vertical="center"/>
    </xf>
    <xf numFmtId="180" fontId="14" fillId="0" borderId="54" xfId="5" applyNumberFormat="1" applyFont="1" applyFill="1" applyBorder="1" applyAlignment="1">
      <alignment horizontal="center" vertical="center"/>
    </xf>
    <xf numFmtId="180" fontId="14" fillId="0" borderId="41" xfId="5" applyNumberFormat="1" applyFont="1" applyFill="1" applyBorder="1" applyAlignment="1">
      <alignment horizontal="center" vertical="center"/>
    </xf>
    <xf numFmtId="49" fontId="14" fillId="0" borderId="41" xfId="4" applyNumberFormat="1" applyFont="1" applyBorder="1" applyAlignment="1">
      <alignment horizontal="left" vertical="center" wrapText="1"/>
    </xf>
    <xf numFmtId="180" fontId="14" fillId="5" borderId="53" xfId="4" applyNumberFormat="1" applyFont="1" applyFill="1" applyBorder="1" applyAlignment="1">
      <alignment horizontal="center" vertical="center"/>
    </xf>
    <xf numFmtId="0" fontId="13" fillId="0" borderId="0" xfId="4" applyFont="1" applyAlignment="1">
      <alignment vertical="center" shrinkToFit="1"/>
    </xf>
    <xf numFmtId="0" fontId="14" fillId="3" borderId="48" xfId="4" applyFont="1" applyFill="1" applyBorder="1" applyAlignment="1">
      <alignment horizontal="center" vertical="center" shrinkToFit="1"/>
    </xf>
    <xf numFmtId="180" fontId="14" fillId="4" borderId="2" xfId="4" applyNumberFormat="1" applyFont="1" applyFill="1" applyBorder="1" applyAlignment="1">
      <alignment horizontal="left" vertical="center" shrinkToFit="1"/>
    </xf>
    <xf numFmtId="180" fontId="14" fillId="4" borderId="52" xfId="4" applyNumberFormat="1" applyFont="1" applyFill="1" applyBorder="1" applyAlignment="1">
      <alignment horizontal="left" vertical="center" shrinkToFit="1"/>
    </xf>
    <xf numFmtId="180" fontId="14" fillId="0" borderId="1" xfId="4" applyNumberFormat="1" applyFont="1" applyFill="1" applyBorder="1" applyAlignment="1">
      <alignment horizontal="left" vertical="center" shrinkToFit="1"/>
    </xf>
    <xf numFmtId="180" fontId="14" fillId="4" borderId="54" xfId="4" applyNumberFormat="1" applyFont="1" applyFill="1" applyBorder="1" applyAlignment="1">
      <alignment horizontal="left" vertical="center" shrinkToFit="1"/>
    </xf>
    <xf numFmtId="180" fontId="14" fillId="4" borderId="41" xfId="4" applyNumberFormat="1" applyFont="1" applyFill="1" applyBorder="1" applyAlignment="1">
      <alignment horizontal="left" vertical="center" shrinkToFit="1"/>
    </xf>
    <xf numFmtId="180" fontId="14" fillId="4" borderId="1" xfId="4" applyNumberFormat="1" applyFont="1" applyFill="1" applyBorder="1" applyAlignment="1">
      <alignment horizontal="left" vertical="center" shrinkToFit="1"/>
    </xf>
    <xf numFmtId="180" fontId="14" fillId="4" borderId="57" xfId="4" applyNumberFormat="1" applyFont="1" applyFill="1" applyBorder="1" applyAlignment="1">
      <alignment horizontal="left" vertical="center" shrinkToFit="1"/>
    </xf>
    <xf numFmtId="180" fontId="14" fillId="0" borderId="2" xfId="4" applyNumberFormat="1" applyFont="1" applyFill="1" applyBorder="1" applyAlignment="1">
      <alignment horizontal="left" vertical="center" shrinkToFit="1"/>
    </xf>
    <xf numFmtId="180" fontId="14" fillId="3" borderId="48" xfId="4" applyNumberFormat="1" applyFont="1" applyFill="1" applyBorder="1" applyAlignment="1">
      <alignment horizontal="left" vertical="center" shrinkToFit="1"/>
    </xf>
    <xf numFmtId="180" fontId="14" fillId="0" borderId="54" xfId="4" applyNumberFormat="1" applyFont="1" applyFill="1" applyBorder="1" applyAlignment="1">
      <alignment horizontal="left" vertical="center" shrinkToFit="1"/>
    </xf>
    <xf numFmtId="180" fontId="14" fillId="0" borderId="41" xfId="4" applyNumberFormat="1" applyFont="1" applyFill="1" applyBorder="1" applyAlignment="1">
      <alignment horizontal="left" vertical="center" shrinkToFit="1"/>
    </xf>
    <xf numFmtId="180" fontId="14" fillId="0" borderId="52" xfId="4" applyNumberFormat="1" applyFont="1" applyFill="1" applyBorder="1" applyAlignment="1">
      <alignment horizontal="left" vertical="center" shrinkToFit="1"/>
    </xf>
    <xf numFmtId="0" fontId="10" fillId="0" borderId="0" xfId="2" applyFont="1" applyAlignment="1">
      <alignment vertical="center" shrinkToFit="1"/>
    </xf>
    <xf numFmtId="0" fontId="16" fillId="0" borderId="1" xfId="2" applyFont="1" applyBorder="1" applyAlignment="1">
      <alignment horizontal="center" vertical="center" wrapText="1"/>
    </xf>
    <xf numFmtId="0" fontId="16" fillId="0" borderId="1" xfId="2" applyFont="1" applyBorder="1" applyAlignment="1">
      <alignment horizontal="center" vertical="center"/>
    </xf>
    <xf numFmtId="0" fontId="16" fillId="0" borderId="2" xfId="2" applyFont="1" applyBorder="1" applyAlignment="1">
      <alignment horizontal="center" vertical="center" shrinkToFit="1"/>
    </xf>
    <xf numFmtId="0" fontId="16" fillId="0" borderId="41" xfId="2" applyFont="1" applyBorder="1" applyAlignment="1">
      <alignment horizontal="center" vertical="center" shrinkToFit="1"/>
    </xf>
    <xf numFmtId="0" fontId="15" fillId="0" borderId="2" xfId="4" applyFont="1" applyFill="1" applyBorder="1" applyAlignment="1">
      <alignment horizontal="center" vertical="center" wrapText="1"/>
    </xf>
    <xf numFmtId="0" fontId="15" fillId="0" borderId="41" xfId="4" applyFont="1" applyFill="1" applyBorder="1" applyAlignment="1">
      <alignment horizontal="center" vertical="center"/>
    </xf>
    <xf numFmtId="0" fontId="15" fillId="0" borderId="1" xfId="4" applyFont="1" applyFill="1" applyBorder="1" applyAlignment="1">
      <alignment horizontal="center" vertical="center"/>
    </xf>
    <xf numFmtId="0" fontId="0" fillId="0" borderId="30" xfId="0" applyBorder="1" applyAlignment="1">
      <alignment horizontal="center" vertical="center"/>
    </xf>
    <xf numFmtId="0" fontId="0" fillId="0" borderId="24" xfId="0" applyBorder="1" applyAlignment="1">
      <alignment horizontal="center" vertical="center"/>
    </xf>
    <xf numFmtId="0" fontId="0" fillId="0" borderId="31" xfId="0" applyBorder="1" applyAlignment="1">
      <alignment horizontal="center" vertical="center"/>
    </xf>
    <xf numFmtId="0" fontId="16" fillId="0" borderId="19" xfId="0" applyFont="1" applyBorder="1" applyAlignment="1">
      <alignment horizontal="center" vertical="center"/>
    </xf>
    <xf numFmtId="0" fontId="16" fillId="0" borderId="2" xfId="0" applyFont="1" applyBorder="1" applyAlignment="1">
      <alignment horizontal="center" vertical="center"/>
    </xf>
    <xf numFmtId="0" fontId="16" fillId="0" borderId="1" xfId="0" applyFont="1" applyBorder="1" applyAlignment="1">
      <alignment horizontal="center" vertical="center"/>
    </xf>
    <xf numFmtId="0" fontId="1" fillId="0" borderId="0" xfId="0" applyFont="1" applyBorder="1" applyAlignment="1">
      <alignment horizontal="left" vertical="center"/>
    </xf>
    <xf numFmtId="0" fontId="4" fillId="0" borderId="0" xfId="0" applyFont="1" applyBorder="1" applyAlignment="1">
      <alignment horizontal="left" vertical="center"/>
    </xf>
    <xf numFmtId="0" fontId="16" fillId="0" borderId="42" xfId="0" applyFont="1" applyBorder="1" applyAlignment="1">
      <alignment horizontal="center" vertical="center"/>
    </xf>
    <xf numFmtId="0" fontId="16" fillId="0" borderId="43" xfId="0" applyFont="1" applyBorder="1" applyAlignment="1">
      <alignment horizontal="center" vertical="center"/>
    </xf>
    <xf numFmtId="0" fontId="16" fillId="0" borderId="20" xfId="0" applyFont="1" applyBorder="1" applyAlignment="1">
      <alignment horizontal="center" vertical="center"/>
    </xf>
    <xf numFmtId="0" fontId="16" fillId="0" borderId="0" xfId="0" applyFont="1" applyBorder="1" applyAlignment="1">
      <alignment horizontal="center" vertical="center"/>
    </xf>
    <xf numFmtId="0" fontId="16" fillId="0" borderId="22" xfId="0" applyFont="1" applyBorder="1" applyAlignment="1">
      <alignment horizontal="center" vertical="center"/>
    </xf>
    <xf numFmtId="0" fontId="16" fillId="0" borderId="18" xfId="0" applyFont="1" applyBorder="1" applyAlignment="1">
      <alignment horizontal="center" vertical="center"/>
    </xf>
    <xf numFmtId="0" fontId="16" fillId="0" borderId="21" xfId="0" applyFont="1" applyBorder="1" applyAlignment="1">
      <alignment horizontal="center" vertical="center"/>
    </xf>
    <xf numFmtId="0" fontId="16" fillId="0" borderId="23" xfId="0" applyFont="1" applyBorder="1" applyAlignment="1">
      <alignment horizontal="center" vertical="center"/>
    </xf>
    <xf numFmtId="0" fontId="16" fillId="0" borderId="1" xfId="0" applyFont="1" applyBorder="1" applyAlignment="1">
      <alignment horizontal="center" vertical="center" wrapText="1"/>
    </xf>
    <xf numFmtId="0" fontId="16" fillId="0" borderId="44" xfId="0" applyFont="1" applyBorder="1" applyAlignment="1">
      <alignment horizontal="center" vertical="center"/>
    </xf>
    <xf numFmtId="0" fontId="16" fillId="0" borderId="2" xfId="0" applyFont="1" applyBorder="1" applyAlignment="1">
      <alignment horizontal="center" vertical="center" wrapText="1"/>
    </xf>
    <xf numFmtId="0" fontId="16" fillId="0" borderId="41" xfId="0" applyFont="1" applyBorder="1" applyAlignment="1">
      <alignment horizontal="center" vertical="center" wrapText="1"/>
    </xf>
    <xf numFmtId="0" fontId="6" fillId="0" borderId="47" xfId="0" applyFont="1" applyBorder="1" applyAlignment="1">
      <alignment horizontal="left" vertical="center"/>
    </xf>
    <xf numFmtId="0" fontId="6" fillId="0" borderId="48" xfId="0" applyFont="1" applyBorder="1" applyAlignment="1">
      <alignment horizontal="left" vertical="center"/>
    </xf>
    <xf numFmtId="177" fontId="6" fillId="0" borderId="47" xfId="0" applyNumberFormat="1" applyFont="1" applyBorder="1" applyAlignment="1">
      <alignment horizontal="center" vertical="center"/>
    </xf>
    <xf numFmtId="177" fontId="6" fillId="0" borderId="44" xfId="0" applyNumberFormat="1" applyFont="1" applyBorder="1" applyAlignment="1">
      <alignment horizontal="center" vertical="center"/>
    </xf>
    <xf numFmtId="0" fontId="6" fillId="0" borderId="47" xfId="0" applyFont="1" applyBorder="1" applyAlignment="1">
      <alignment horizontal="center" vertical="center"/>
    </xf>
    <xf numFmtId="0" fontId="6" fillId="0" borderId="44" xfId="0" applyFont="1" applyBorder="1" applyAlignment="1">
      <alignment horizontal="center" vertical="center"/>
    </xf>
    <xf numFmtId="0" fontId="16" fillId="0" borderId="47" xfId="0" applyFont="1" applyBorder="1" applyAlignment="1">
      <alignment horizontal="left" vertical="center"/>
    </xf>
    <xf numFmtId="0" fontId="16" fillId="0" borderId="48" xfId="0" applyFont="1" applyBorder="1" applyAlignment="1">
      <alignment horizontal="left" vertical="center"/>
    </xf>
    <xf numFmtId="177" fontId="18" fillId="0" borderId="47" xfId="0" applyNumberFormat="1" applyFont="1" applyBorder="1" applyAlignment="1">
      <alignment horizontal="center" vertical="center"/>
    </xf>
    <xf numFmtId="177" fontId="18" fillId="0" borderId="44" xfId="0" applyNumberFormat="1" applyFont="1" applyBorder="1" applyAlignment="1">
      <alignment horizontal="center" vertical="center"/>
    </xf>
    <xf numFmtId="0" fontId="18" fillId="0" borderId="47" xfId="0" applyFont="1" applyBorder="1" applyAlignment="1">
      <alignment horizontal="center" vertical="center"/>
    </xf>
    <xf numFmtId="0" fontId="18" fillId="0" borderId="44" xfId="0" applyFont="1" applyBorder="1" applyAlignment="1">
      <alignment horizontal="center" vertical="center"/>
    </xf>
    <xf numFmtId="0" fontId="6" fillId="0" borderId="42" xfId="0" applyFont="1" applyBorder="1" applyAlignment="1">
      <alignment vertical="center"/>
    </xf>
    <xf numFmtId="0" fontId="6" fillId="0" borderId="19" xfId="0" applyFont="1" applyBorder="1" applyAlignment="1">
      <alignment vertical="center"/>
    </xf>
    <xf numFmtId="0" fontId="6" fillId="0" borderId="22" xfId="0" applyFont="1" applyBorder="1" applyAlignment="1">
      <alignment vertical="center"/>
    </xf>
    <xf numFmtId="0" fontId="6" fillId="0" borderId="23" xfId="0" applyFont="1" applyBorder="1" applyAlignment="1">
      <alignment vertical="center"/>
    </xf>
    <xf numFmtId="0" fontId="22" fillId="0" borderId="47" xfId="0" applyFont="1" applyBorder="1" applyAlignment="1">
      <alignment horizontal="center" vertical="center"/>
    </xf>
    <xf numFmtId="0" fontId="22" fillId="0" borderId="44" xfId="0" applyFont="1" applyBorder="1" applyAlignment="1">
      <alignment horizontal="center" vertical="center"/>
    </xf>
    <xf numFmtId="177" fontId="22" fillId="0" borderId="47" xfId="0" applyNumberFormat="1" applyFont="1" applyBorder="1" applyAlignment="1">
      <alignment horizontal="center" vertical="center"/>
    </xf>
    <xf numFmtId="177" fontId="22" fillId="0" borderId="44" xfId="0" applyNumberFormat="1" applyFont="1" applyBorder="1" applyAlignment="1">
      <alignment horizontal="center" vertical="center"/>
    </xf>
    <xf numFmtId="0" fontId="0" fillId="0" borderId="10" xfId="0" applyBorder="1" applyAlignment="1">
      <alignment horizontal="center" vertical="center"/>
    </xf>
    <xf numFmtId="0" fontId="16" fillId="0" borderId="42"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37"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27" xfId="0" applyFont="1" applyBorder="1" applyAlignment="1">
      <alignment horizontal="center" vertical="center" wrapText="1"/>
    </xf>
    <xf numFmtId="179" fontId="25" fillId="0" borderId="2" xfId="1" applyNumberFormat="1" applyFont="1" applyBorder="1" applyAlignment="1">
      <alignment horizontal="center" vertical="center"/>
    </xf>
    <xf numFmtId="179" fontId="25" fillId="0" borderId="41" xfId="1" applyNumberFormat="1" applyFont="1" applyBorder="1" applyAlignment="1">
      <alignment horizontal="center" vertical="center"/>
    </xf>
    <xf numFmtId="176" fontId="25" fillId="0" borderId="2" xfId="0" applyNumberFormat="1" applyFont="1" applyBorder="1" applyAlignment="1">
      <alignment horizontal="center" vertical="center"/>
    </xf>
    <xf numFmtId="176" fontId="25" fillId="0" borderId="41" xfId="0" applyNumberFormat="1" applyFont="1" applyBorder="1" applyAlignment="1">
      <alignment horizontal="center" vertical="center"/>
    </xf>
    <xf numFmtId="176" fontId="18" fillId="0" borderId="15" xfId="0" applyNumberFormat="1" applyFont="1" applyBorder="1" applyAlignment="1">
      <alignment horizontal="center" vertical="center"/>
    </xf>
    <xf numFmtId="176" fontId="18" fillId="0" borderId="17" xfId="0" applyNumberFormat="1" applyFont="1" applyBorder="1" applyAlignment="1">
      <alignment horizontal="center" vertical="center"/>
    </xf>
    <xf numFmtId="176" fontId="18" fillId="0" borderId="16" xfId="0" applyNumberFormat="1" applyFont="1" applyBorder="1" applyAlignment="1">
      <alignment horizontal="center" vertical="center"/>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25" xfId="0" applyFont="1" applyBorder="1" applyAlignment="1">
      <alignment horizontal="center" vertical="center"/>
    </xf>
    <xf numFmtId="0" fontId="16" fillId="0" borderId="9" xfId="0" applyFont="1" applyBorder="1" applyAlignment="1">
      <alignment horizontal="center" vertical="center"/>
    </xf>
    <xf numFmtId="0" fontId="16" fillId="0" borderId="45" xfId="0" applyFont="1" applyBorder="1" applyAlignment="1">
      <alignment horizontal="center" vertical="center" wrapText="1"/>
    </xf>
    <xf numFmtId="0" fontId="16" fillId="0" borderId="43" xfId="0" applyFont="1" applyBorder="1" applyAlignment="1">
      <alignment horizontal="center" vertical="center" wrapText="1"/>
    </xf>
    <xf numFmtId="10" fontId="18" fillId="0" borderId="2" xfId="1" applyNumberFormat="1" applyFont="1" applyBorder="1" applyAlignment="1">
      <alignment horizontal="center" vertical="center"/>
    </xf>
    <xf numFmtId="10" fontId="18" fillId="0" borderId="41" xfId="1" applyNumberFormat="1" applyFont="1" applyBorder="1" applyAlignment="1">
      <alignment horizontal="center" vertical="center"/>
    </xf>
    <xf numFmtId="10" fontId="22" fillId="0" borderId="2" xfId="1" applyNumberFormat="1" applyFont="1" applyBorder="1" applyAlignment="1">
      <alignment horizontal="center" vertical="center"/>
    </xf>
    <xf numFmtId="10" fontId="22" fillId="0" borderId="41" xfId="1" applyNumberFormat="1" applyFont="1" applyBorder="1" applyAlignment="1">
      <alignment horizontal="center" vertical="center"/>
    </xf>
    <xf numFmtId="10" fontId="6" fillId="0" borderId="15" xfId="1" applyNumberFormat="1" applyFont="1" applyBorder="1" applyAlignment="1">
      <alignment horizontal="center" vertical="center"/>
    </xf>
    <xf numFmtId="10" fontId="6" fillId="0" borderId="16" xfId="1" applyNumberFormat="1" applyFont="1" applyBorder="1" applyAlignment="1">
      <alignment horizontal="center" vertical="center"/>
    </xf>
    <xf numFmtId="10" fontId="22" fillId="0" borderId="15" xfId="1" applyNumberFormat="1" applyFont="1" applyBorder="1" applyAlignment="1">
      <alignment horizontal="center" vertical="center"/>
    </xf>
    <xf numFmtId="10" fontId="22" fillId="0" borderId="17" xfId="1" applyNumberFormat="1" applyFont="1" applyBorder="1" applyAlignment="1">
      <alignment horizontal="center" vertical="center"/>
    </xf>
    <xf numFmtId="10" fontId="22" fillId="0" borderId="16" xfId="1" applyNumberFormat="1" applyFont="1" applyBorder="1" applyAlignment="1">
      <alignment horizontal="center" vertical="center"/>
    </xf>
    <xf numFmtId="10" fontId="18" fillId="0" borderId="15" xfId="1" applyNumberFormat="1" applyFont="1" applyBorder="1" applyAlignment="1">
      <alignment horizontal="center" vertical="center"/>
    </xf>
    <xf numFmtId="10" fontId="18" fillId="0" borderId="17" xfId="1" applyNumberFormat="1" applyFont="1" applyBorder="1" applyAlignment="1">
      <alignment horizontal="center" vertical="center"/>
    </xf>
    <xf numFmtId="10" fontId="18" fillId="0" borderId="16" xfId="1" applyNumberFormat="1" applyFont="1" applyBorder="1" applyAlignment="1">
      <alignment horizontal="center" vertical="center"/>
    </xf>
    <xf numFmtId="0" fontId="16" fillId="0" borderId="11" xfId="0" applyFont="1" applyBorder="1" applyAlignment="1">
      <alignment horizontal="center" vertical="center"/>
    </xf>
    <xf numFmtId="176" fontId="18" fillId="0" borderId="2" xfId="0" applyNumberFormat="1" applyFont="1" applyBorder="1" applyAlignment="1">
      <alignment horizontal="center" vertical="center"/>
    </xf>
    <xf numFmtId="176" fontId="18" fillId="0" borderId="41" xfId="0" applyNumberFormat="1" applyFont="1" applyBorder="1" applyAlignment="1">
      <alignment horizontal="center" vertical="center"/>
    </xf>
    <xf numFmtId="176" fontId="22" fillId="0" borderId="2" xfId="0" applyNumberFormat="1" applyFont="1" applyBorder="1" applyAlignment="1">
      <alignment horizontal="center" vertical="center"/>
    </xf>
    <xf numFmtId="176" fontId="22" fillId="0" borderId="41" xfId="0" applyNumberFormat="1" applyFont="1" applyBorder="1" applyAlignment="1">
      <alignment horizontal="center" vertical="center"/>
    </xf>
    <xf numFmtId="176" fontId="6" fillId="0" borderId="15" xfId="0" applyNumberFormat="1" applyFont="1" applyBorder="1" applyAlignment="1">
      <alignment horizontal="center" vertical="center"/>
    </xf>
    <xf numFmtId="176" fontId="6" fillId="0" borderId="16" xfId="0" applyNumberFormat="1" applyFont="1" applyBorder="1" applyAlignment="1">
      <alignment horizontal="center" vertical="center"/>
    </xf>
    <xf numFmtId="176" fontId="22" fillId="0" borderId="15" xfId="0" applyNumberFormat="1" applyFont="1" applyBorder="1" applyAlignment="1">
      <alignment horizontal="center" vertical="center"/>
    </xf>
    <xf numFmtId="176" fontId="22" fillId="0" borderId="17" xfId="0" applyNumberFormat="1" applyFont="1" applyBorder="1" applyAlignment="1">
      <alignment horizontal="center" vertical="center"/>
    </xf>
    <xf numFmtId="176" fontId="22" fillId="0" borderId="16" xfId="0" applyNumberFormat="1" applyFont="1" applyBorder="1" applyAlignment="1">
      <alignment horizontal="center" vertical="center"/>
    </xf>
  </cellXfs>
  <cellStyles count="6">
    <cellStyle name="パーセント" xfId="1" builtinId="5"/>
    <cellStyle name="標準" xfId="0" builtinId="0"/>
    <cellStyle name="標準 2" xfId="2"/>
    <cellStyle name="標準_機器台帳シート" xfId="3"/>
    <cellStyle name="標準_建物基本情報（基本データ）" xfId="4"/>
    <cellStyle name="標準_土地基本台帳" xfId="5"/>
  </cellStyles>
  <dxfs count="43">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0"/>
        <color auto="1"/>
        <name val="ＭＳ Ｐゴシック"/>
        <scheme val="none"/>
      </font>
      <numFmt numFmtId="180" formatCode="0_ "/>
      <fill>
        <patternFill patternType="none">
          <fgColor indexed="64"/>
          <bgColor indexed="65"/>
        </patternFill>
      </fill>
      <alignment horizontal="center" vertical="center" textRotation="0" wrapText="0" indent="0" justifyLastLine="0" shrinkToFit="0" readingOrder="0"/>
      <border diagonalUp="0" diagonalDown="0">
        <left style="thin">
          <color auto="1"/>
        </left>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0"/>
        <color auto="1"/>
        <name val="ＭＳ Ｐゴシック"/>
        <scheme val="none"/>
      </font>
      <numFmt numFmtId="180" formatCode="0_ "/>
      <fill>
        <patternFill patternType="none">
          <fgColor indexed="64"/>
          <bgColor indexed="65"/>
        </patternFill>
      </fill>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0"/>
        <color auto="1"/>
        <name val="ＭＳ Ｐゴシック"/>
        <scheme val="none"/>
      </font>
      <numFmt numFmtId="180" formatCode="0_ "/>
      <fill>
        <patternFill patternType="none">
          <fgColor indexed="64"/>
          <bgColor indexed="65"/>
        </patternFill>
      </fill>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0"/>
        <color auto="1"/>
        <name val="ＭＳ Ｐゴシック"/>
        <scheme val="none"/>
      </font>
      <numFmt numFmtId="181" formatCode="0.00_ "/>
      <fill>
        <patternFill patternType="none">
          <fgColor indexed="64"/>
          <bgColor indexed="65"/>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0"/>
        <color auto="1"/>
        <name val="ＭＳ Ｐゴシック"/>
        <scheme val="none"/>
      </font>
      <numFmt numFmtId="181" formatCode="0.00_ "/>
      <fill>
        <patternFill patternType="none">
          <fgColor indexed="64"/>
          <bgColor indexed="65"/>
        </patternFill>
      </fill>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right"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0"/>
        <color auto="1"/>
        <name val="ＭＳ Ｐゴシック"/>
        <scheme val="none"/>
      </font>
      <numFmt numFmtId="181" formatCode="0.00_ "/>
      <fill>
        <patternFill patternType="none">
          <fgColor indexed="64"/>
          <bgColor indexed="65"/>
        </patternFill>
      </fill>
      <alignment horizontal="right"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0"/>
        <color auto="1"/>
        <name val="ＭＳ Ｐゴシック"/>
        <scheme val="none"/>
      </font>
      <numFmt numFmtId="180" formatCode="0_ "/>
      <fill>
        <patternFill patternType="none">
          <fgColor indexed="64"/>
          <bgColor indexed="65"/>
        </patternFill>
      </fill>
      <alignment horizontal="left" vertical="center" textRotation="0" wrapText="0" indent="0" justifyLastLine="0" shrinkToFit="1"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ＭＳ Ｐゴシック"/>
        <scheme val="none"/>
      </font>
      <numFmt numFmtId="180" formatCode="0_ "/>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dotted">
          <color auto="1"/>
        </top>
        <bottom style="dotted">
          <color auto="1"/>
        </bottom>
        <vertical/>
        <horizontal/>
      </border>
    </dxf>
    <dxf>
      <font>
        <b/>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ＭＳ Ｐゴシック"/>
        <scheme val="none"/>
      </font>
      <numFmt numFmtId="180" formatCode="0_ "/>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dotted">
          <color auto="1"/>
        </top>
        <bottom style="dotted">
          <color auto="1"/>
        </bottom>
        <vertical/>
        <horizontal/>
      </border>
    </dxf>
    <dxf>
      <font>
        <b/>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ＭＳ Ｐゴシック"/>
        <scheme val="none"/>
      </font>
      <numFmt numFmtId="180" formatCode="0_ "/>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0"/>
        <color auto="1"/>
        <name val="ＭＳ Ｐゴシック"/>
        <scheme val="none"/>
      </font>
      <numFmt numFmtId="180" formatCode="0_ "/>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2"/>
        <color auto="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0"/>
        <color auto="1"/>
        <name val="ＭＳ Ｐゴシック"/>
        <scheme val="none"/>
      </font>
      <numFmt numFmtId="30" formatCode="@"/>
      <alignment horizontal="left" vertical="center"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style="thin">
          <color auto="1"/>
        </right>
        <top/>
        <bottom/>
      </border>
      <protection locked="1" hidden="0"/>
    </dxf>
    <dxf>
      <font>
        <b val="0"/>
        <i val="0"/>
        <strike val="0"/>
        <condense val="0"/>
        <extend val="0"/>
        <outline val="0"/>
        <shadow val="0"/>
        <u val="none"/>
        <vertAlign val="baseline"/>
        <sz val="10"/>
        <color auto="1"/>
        <name val="ＭＳ Ｐゴシック"/>
        <scheme val="none"/>
      </font>
      <numFmt numFmtId="30" formatCode="@"/>
      <alignment horizontal="left" vertical="center"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font>
        <b/>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center" textRotation="0" wrapText="0" indent="0" justifyLastLine="0" shrinkToFit="0" readingOrder="0"/>
      <border diagonalUp="0" diagonalDown="0" outline="0">
        <left/>
        <right style="thin">
          <color auto="1"/>
        </right>
        <top/>
        <bottom/>
      </border>
    </dxf>
    <dxf>
      <border diagonalDown="0">
        <left style="thin">
          <color auto="1"/>
        </left>
        <right style="thin">
          <color auto="1"/>
        </right>
        <top/>
        <bottom/>
        <vertical style="thin">
          <color auto="1"/>
        </vertical>
        <horizontal style="thin">
          <color auto="1"/>
        </horizontal>
      </border>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9"/>
        <color theme="1"/>
        <name val="ＭＳ Ｐゴシック"/>
        <scheme val="minor"/>
      </font>
      <fill>
        <patternFill patternType="solid">
          <fgColor indexed="64"/>
          <bgColor rgb="FFFFFF00"/>
        </patternFill>
      </fill>
      <alignment horizontal="center" vertical="center" textRotation="0" wrapText="0" indent="0" justifyLastLine="0" shrinkToFit="0" readingOrder="0"/>
    </dxf>
    <dxf>
      <font>
        <b/>
        <i val="0"/>
        <strike val="0"/>
        <condense val="0"/>
        <extend val="0"/>
        <outline val="0"/>
        <shadow val="0"/>
        <u val="none"/>
        <vertAlign val="baseline"/>
        <sz val="10"/>
        <color theme="1"/>
        <name val="ＭＳ Ｐゴシック"/>
        <scheme val="minor"/>
      </font>
      <fill>
        <patternFill patternType="solid">
          <fgColor indexed="64"/>
          <bgColor rgb="FFFFFF00"/>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dxf>
  </dxfs>
  <tableStyles count="0" defaultTableStyle="TableStyleMedium2" defaultPivotStyle="PivotStyleLight16"/>
  <colors>
    <mruColors>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tables/table1.xml><?xml version="1.0" encoding="utf-8"?>
<table xmlns="http://schemas.openxmlformats.org/spreadsheetml/2006/main" id="2" name="テーブル2" displayName="テーブル2" ref="A4:N203" headerRowCount="0" headerRowDxfId="42" dataDxfId="41" totalsRowDxfId="39" tableBorderDxfId="40" headerRowCellStyle="標準 2" dataCellStyle="標準 2">
  <tableColumns count="14">
    <tableColumn id="1" name="団地名" totalsRowLabel="集計" headerRowDxfId="38" dataDxfId="37" totalsRowDxfId="36" headerRowCellStyle="標準_機器台帳シート" dataCellStyle="標準_建物基本情報（基本データ）"/>
    <tableColumn id="2" name="棟名称" headerRowDxfId="35" dataDxfId="34" totalsRowDxfId="33" headerRowCellStyle="標準_機器台帳シート" dataCellStyle="標準_建物基本情報（基本データ）"/>
    <tableColumn id="4" name="竣工年" headerRowDxfId="32" dataDxfId="31" totalsRowDxfId="30" headerRowCellStyle="標準_建物基本情報（基本データ）" dataCellStyle="標準_建物基本情報（基本データ）"/>
    <tableColumn id="5" name="地下" headerRowDxfId="29" dataDxfId="28" totalsRowDxfId="27" headerRowCellStyle="標準_建物基本情報（基本データ）" dataCellStyle="標準_建物基本情報（基本データ）"/>
    <tableColumn id="6" name="地上　" headerRowDxfId="26" dataDxfId="25" headerRowCellStyle="標準_建物基本情報（基本データ）" dataCellStyle="標準_建物基本情報（基本データ）"/>
    <tableColumn id="3" name="列1" headerRowDxfId="24" dataDxfId="23" headerRowCellStyle="標準_建物基本情報（基本データ）" dataCellStyle="標準_建物基本情報（基本データ）"/>
    <tableColumn id="10" name="列2" headerRowDxfId="22" dataDxfId="21" headerRowCellStyle="標準_建物基本情報（基本データ）" dataCellStyle="標準_建物基本情報（基本データ）"/>
    <tableColumn id="7" name="構造" headerRowDxfId="20" dataDxfId="19" totalsRowDxfId="18" headerRowCellStyle="標準_建物基本情報（基本データ）" dataCellStyle="標準_建物基本情報（基本データ）"/>
    <tableColumn id="8" name="建築面積_x000a_（㎡）" headerRowDxfId="17" dataDxfId="16" totalsRowDxfId="15" headerRowCellStyle="標準_建物基本情報（基本データ）" dataCellStyle="標準_建物基本情報（基本データ）"/>
    <tableColumn id="9" name="延床面積_x000a_（㎡）" headerRowDxfId="14" dataDxfId="13" totalsRowDxfId="12" headerRowCellStyle="標準_建物基本情報（基本データ）" dataCellStyle="標準_建物基本情報（基本データ）"/>
    <tableColumn id="40" name="住所" headerRowDxfId="11" dataDxfId="10" totalsRowDxfId="9" headerRowCellStyle="標準_建物基本情報（基本データ）" dataCellStyle="標準_建物基本情報（基本データ）"/>
    <tableColumn id="11" name="給水方式" headerRowDxfId="8" dataDxfId="7" totalsRowDxfId="6" headerRowCellStyle="標準_建物基本情報（基本データ）" dataCellStyle="標準_土地基本台帳"/>
    <tableColumn id="12" name="昇降機" headerRowDxfId="5" dataDxfId="4" totalsRowDxfId="3" headerRowCellStyle="標準_建物基本情報（基本データ）" dataCellStyle="標準_土地基本台帳"/>
    <tableColumn id="13" name="昇降機_x000a_台数" headerRowDxfId="2" dataDxfId="1" totalsRowDxfId="0" headerRowCellStyle="標準_建物基本情報（基本データ）" dataCellStyle="標準_建物基本情報（基本データ）"/>
  </tableColumns>
  <tableStyleInfo name="TableStyleMedium2" showFirstColumn="0" showLastColumn="0" showRowStripes="0"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203"/>
  <sheetViews>
    <sheetView tabSelected="1" view="pageLayout" topLeftCell="B37" zoomScale="70" zoomScaleNormal="70" zoomScaleSheetLayoutView="85" zoomScalePageLayoutView="70" workbookViewId="0">
      <selection activeCell="M4" sqref="M4:M203"/>
    </sheetView>
  </sheetViews>
  <sheetFormatPr defaultColWidth="0" defaultRowHeight="22.5" customHeight="1" x14ac:dyDescent="0.15"/>
  <cols>
    <col min="1" max="2" width="25.875" style="15" customWidth="1"/>
    <col min="3" max="3" width="9.5" style="57" customWidth="1"/>
    <col min="4" max="5" width="9.375" style="15" customWidth="1"/>
    <col min="6" max="7" width="9.5" style="15" customWidth="1"/>
    <col min="8" max="8" width="21.375" style="211" customWidth="1"/>
    <col min="9" max="10" width="10.75" style="15" customWidth="1"/>
    <col min="11" max="11" width="26.875" style="47" customWidth="1"/>
    <col min="12" max="12" width="13.5" style="16" customWidth="1"/>
    <col min="13" max="14" width="9.5" style="15" customWidth="1"/>
    <col min="15" max="15" width="9" style="46" customWidth="1"/>
    <col min="16" max="16" width="4.625" style="15" bestFit="1" customWidth="1"/>
    <col min="17" max="17" width="5.5" style="15" bestFit="1" customWidth="1"/>
    <col min="18" max="18" width="4.625" style="15" bestFit="1" customWidth="1"/>
    <col min="19" max="20" width="10.5" style="15" bestFit="1" customWidth="1"/>
    <col min="21" max="21" width="4.625" style="15" bestFit="1" customWidth="1"/>
    <col min="22" max="22" width="6" style="15" bestFit="1" customWidth="1"/>
    <col min="23" max="23" width="7.5" style="15" bestFit="1" customWidth="1"/>
    <col min="24" max="24" width="6" style="15" bestFit="1" customWidth="1"/>
    <col min="25" max="25" width="9" style="15" bestFit="1" customWidth="1"/>
    <col min="26" max="26" width="6" style="15" bestFit="1" customWidth="1"/>
    <col min="27" max="27" width="5.25" style="15" bestFit="1" customWidth="1"/>
    <col min="28" max="28" width="4.625" style="15" bestFit="1" customWidth="1"/>
    <col min="29" max="29" width="7.5" style="15" bestFit="1" customWidth="1"/>
    <col min="30" max="35" width="9.125" style="15" hidden="1" customWidth="1"/>
    <col min="36" max="36" width="0" style="15" hidden="1" customWidth="1"/>
    <col min="37" max="56" width="9.125" style="15" hidden="1" customWidth="1"/>
    <col min="57" max="16384" width="0.125" style="15" hidden="1"/>
  </cols>
  <sheetData>
    <row r="1" spans="1:15" ht="30" customHeight="1" x14ac:dyDescent="0.15">
      <c r="A1" s="17" t="s">
        <v>103</v>
      </c>
      <c r="B1" s="112" t="s">
        <v>321</v>
      </c>
      <c r="C1" s="109"/>
      <c r="D1" s="110"/>
      <c r="E1" s="18"/>
      <c r="F1" s="18"/>
      <c r="G1" s="18"/>
      <c r="H1" s="197"/>
      <c r="I1" s="19"/>
      <c r="J1" s="19"/>
      <c r="K1" s="19"/>
      <c r="L1" s="19"/>
      <c r="M1" s="19"/>
      <c r="N1" s="18"/>
      <c r="O1" s="15"/>
    </row>
    <row r="2" spans="1:15" ht="22.5" customHeight="1" x14ac:dyDescent="0.15">
      <c r="A2" s="213" t="s">
        <v>174</v>
      </c>
      <c r="B2" s="213" t="s">
        <v>104</v>
      </c>
      <c r="C2" s="213" t="s">
        <v>105</v>
      </c>
      <c r="D2" s="218" t="s">
        <v>343</v>
      </c>
      <c r="E2" s="218"/>
      <c r="F2" s="216" t="s">
        <v>345</v>
      </c>
      <c r="G2" s="216" t="s">
        <v>346</v>
      </c>
      <c r="H2" s="214" t="s">
        <v>106</v>
      </c>
      <c r="I2" s="212" t="s">
        <v>107</v>
      </c>
      <c r="J2" s="212" t="s">
        <v>108</v>
      </c>
      <c r="K2" s="213" t="s">
        <v>264</v>
      </c>
      <c r="L2" s="213" t="s">
        <v>109</v>
      </c>
      <c r="M2" s="213" t="s">
        <v>110</v>
      </c>
      <c r="N2" s="212" t="s">
        <v>111</v>
      </c>
      <c r="O2" s="15"/>
    </row>
    <row r="3" spans="1:15" ht="22.5" customHeight="1" x14ac:dyDescent="0.15">
      <c r="A3" s="213"/>
      <c r="B3" s="213"/>
      <c r="C3" s="213"/>
      <c r="D3" s="111" t="s">
        <v>112</v>
      </c>
      <c r="E3" s="111" t="s">
        <v>113</v>
      </c>
      <c r="F3" s="217"/>
      <c r="G3" s="217"/>
      <c r="H3" s="215"/>
      <c r="I3" s="213"/>
      <c r="J3" s="213"/>
      <c r="K3" s="213"/>
      <c r="L3" s="213"/>
      <c r="M3" s="213"/>
      <c r="N3" s="213"/>
      <c r="O3" s="15"/>
    </row>
    <row r="4" spans="1:15" s="48" customFormat="1" ht="22.5" customHeight="1" x14ac:dyDescent="0.15">
      <c r="A4" s="127" t="s">
        <v>213</v>
      </c>
      <c r="B4" s="121"/>
      <c r="C4" s="122"/>
      <c r="D4" s="123"/>
      <c r="E4" s="123"/>
      <c r="F4" s="123"/>
      <c r="G4" s="123"/>
      <c r="H4" s="198"/>
      <c r="I4" s="124"/>
      <c r="J4" s="124"/>
      <c r="K4" s="125"/>
      <c r="L4" s="123"/>
      <c r="M4" s="126"/>
      <c r="N4" s="120"/>
    </row>
    <row r="5" spans="1:15" ht="22.5" customHeight="1" x14ac:dyDescent="0.15">
      <c r="A5" s="50" t="s">
        <v>309</v>
      </c>
      <c r="B5" s="50" t="s">
        <v>308</v>
      </c>
      <c r="C5" s="56">
        <v>2019</v>
      </c>
      <c r="D5" s="51">
        <v>0</v>
      </c>
      <c r="E5" s="51">
        <v>9</v>
      </c>
      <c r="F5" s="51">
        <v>58</v>
      </c>
      <c r="G5" s="51">
        <v>12</v>
      </c>
      <c r="H5" s="199" t="s">
        <v>115</v>
      </c>
      <c r="I5" s="52">
        <v>609.21</v>
      </c>
      <c r="J5" s="52">
        <v>4282.7299999999996</v>
      </c>
      <c r="K5" s="131" t="s">
        <v>310</v>
      </c>
      <c r="L5" s="53" t="s">
        <v>116</v>
      </c>
      <c r="M5" s="53" t="s">
        <v>118</v>
      </c>
      <c r="N5" s="51">
        <v>1</v>
      </c>
      <c r="O5" s="15"/>
    </row>
    <row r="6" spans="1:15" ht="22.5" customHeight="1" x14ac:dyDescent="0.15">
      <c r="A6" s="138" t="s">
        <v>234</v>
      </c>
      <c r="B6" s="139" t="s">
        <v>122</v>
      </c>
      <c r="C6" s="140">
        <v>1980</v>
      </c>
      <c r="D6" s="141">
        <v>0</v>
      </c>
      <c r="E6" s="141">
        <v>3</v>
      </c>
      <c r="F6" s="141">
        <v>12</v>
      </c>
      <c r="G6" s="141">
        <v>9</v>
      </c>
      <c r="H6" s="200" t="s">
        <v>115</v>
      </c>
      <c r="I6" s="142">
        <v>262.94</v>
      </c>
      <c r="J6" s="142">
        <v>752.19</v>
      </c>
      <c r="K6" s="143" t="s">
        <v>311</v>
      </c>
      <c r="L6" s="144" t="s">
        <v>116</v>
      </c>
      <c r="M6" s="144"/>
      <c r="N6" s="141"/>
      <c r="O6" s="15"/>
    </row>
    <row r="7" spans="1:15" s="48" customFormat="1" ht="22.5" customHeight="1" x14ac:dyDescent="0.15">
      <c r="A7" s="21" t="s">
        <v>175</v>
      </c>
      <c r="B7" s="21"/>
      <c r="C7" s="55">
        <v>1953</v>
      </c>
      <c r="D7" s="22">
        <v>0</v>
      </c>
      <c r="E7" s="22">
        <v>2</v>
      </c>
      <c r="F7" s="22">
        <v>12</v>
      </c>
      <c r="G7" s="22">
        <v>9</v>
      </c>
      <c r="H7" s="201" t="s">
        <v>304</v>
      </c>
      <c r="I7" s="23">
        <v>239.12</v>
      </c>
      <c r="J7" s="23">
        <v>478.24</v>
      </c>
      <c r="K7" s="107" t="s">
        <v>339</v>
      </c>
      <c r="L7" s="24" t="s">
        <v>143</v>
      </c>
      <c r="M7" s="24"/>
      <c r="N7" s="22"/>
    </row>
    <row r="8" spans="1:15" ht="22.5" customHeight="1" x14ac:dyDescent="0.15">
      <c r="A8" s="129" t="s">
        <v>176</v>
      </c>
      <c r="B8" s="132"/>
      <c r="C8" s="133">
        <v>1971</v>
      </c>
      <c r="D8" s="134">
        <v>0</v>
      </c>
      <c r="E8" s="134">
        <v>11</v>
      </c>
      <c r="F8" s="134">
        <v>109</v>
      </c>
      <c r="G8" s="134" t="s">
        <v>344</v>
      </c>
      <c r="H8" s="199" t="s">
        <v>230</v>
      </c>
      <c r="I8" s="135">
        <v>587.52</v>
      </c>
      <c r="J8" s="135">
        <v>5731.44</v>
      </c>
      <c r="K8" s="136" t="s">
        <v>314</v>
      </c>
      <c r="L8" s="137" t="s">
        <v>116</v>
      </c>
      <c r="M8" s="137" t="s">
        <v>118</v>
      </c>
      <c r="N8" s="134">
        <v>2</v>
      </c>
      <c r="O8" s="15"/>
    </row>
    <row r="9" spans="1:15" ht="22.5" customHeight="1" x14ac:dyDescent="0.15">
      <c r="A9" s="138" t="s">
        <v>176</v>
      </c>
      <c r="B9" s="139" t="s">
        <v>131</v>
      </c>
      <c r="C9" s="140">
        <v>1971</v>
      </c>
      <c r="D9" s="141">
        <v>0</v>
      </c>
      <c r="E9" s="141">
        <v>2</v>
      </c>
      <c r="F9" s="196"/>
      <c r="G9" s="196"/>
      <c r="H9" s="200" t="s">
        <v>115</v>
      </c>
      <c r="I9" s="142"/>
      <c r="J9" s="142">
        <v>258</v>
      </c>
      <c r="K9" s="145"/>
      <c r="L9" s="144"/>
      <c r="M9" s="144"/>
      <c r="N9" s="141"/>
      <c r="O9" s="15"/>
    </row>
    <row r="10" spans="1:15" ht="22.5" customHeight="1" x14ac:dyDescent="0.15">
      <c r="A10" s="129" t="s">
        <v>177</v>
      </c>
      <c r="B10" s="132" t="s">
        <v>121</v>
      </c>
      <c r="C10" s="133">
        <v>1975</v>
      </c>
      <c r="D10" s="134">
        <v>0</v>
      </c>
      <c r="E10" s="134">
        <v>5</v>
      </c>
      <c r="F10" s="134">
        <v>40</v>
      </c>
      <c r="G10" s="134">
        <v>109</v>
      </c>
      <c r="H10" s="199" t="s">
        <v>115</v>
      </c>
      <c r="I10" s="135">
        <v>481</v>
      </c>
      <c r="J10" s="135">
        <v>2403</v>
      </c>
      <c r="K10" s="136" t="s">
        <v>285</v>
      </c>
      <c r="L10" s="137" t="s">
        <v>116</v>
      </c>
      <c r="M10" s="137"/>
      <c r="N10" s="134"/>
      <c r="O10" s="15"/>
    </row>
    <row r="11" spans="1:15" ht="22.5" customHeight="1" x14ac:dyDescent="0.15">
      <c r="A11" s="153" t="s">
        <v>235</v>
      </c>
      <c r="B11" s="154" t="s">
        <v>122</v>
      </c>
      <c r="C11" s="155">
        <v>1975</v>
      </c>
      <c r="D11" s="156">
        <v>0</v>
      </c>
      <c r="E11" s="156">
        <v>5</v>
      </c>
      <c r="F11" s="156">
        <v>40</v>
      </c>
      <c r="G11" s="156" t="s">
        <v>347</v>
      </c>
      <c r="H11" s="202" t="s">
        <v>115</v>
      </c>
      <c r="I11" s="157">
        <v>481</v>
      </c>
      <c r="J11" s="157">
        <v>2403</v>
      </c>
      <c r="K11" s="158" t="s">
        <v>285</v>
      </c>
      <c r="L11" s="159" t="s">
        <v>116</v>
      </c>
      <c r="M11" s="159"/>
      <c r="N11" s="156"/>
      <c r="O11" s="15"/>
    </row>
    <row r="12" spans="1:15" ht="22.5" customHeight="1" x14ac:dyDescent="0.15">
      <c r="A12" s="153" t="s">
        <v>235</v>
      </c>
      <c r="B12" s="154" t="s">
        <v>132</v>
      </c>
      <c r="C12" s="155">
        <v>1975</v>
      </c>
      <c r="D12" s="156">
        <v>0</v>
      </c>
      <c r="E12" s="156">
        <v>5</v>
      </c>
      <c r="F12" s="156">
        <v>40</v>
      </c>
      <c r="G12" s="156" t="s">
        <v>347</v>
      </c>
      <c r="H12" s="202" t="s">
        <v>115</v>
      </c>
      <c r="I12" s="157">
        <v>481</v>
      </c>
      <c r="J12" s="157">
        <v>2403</v>
      </c>
      <c r="K12" s="158" t="s">
        <v>285</v>
      </c>
      <c r="L12" s="159" t="s">
        <v>116</v>
      </c>
      <c r="M12" s="159"/>
      <c r="N12" s="156"/>
      <c r="O12" s="15"/>
    </row>
    <row r="13" spans="1:15" ht="22.5" customHeight="1" x14ac:dyDescent="0.15">
      <c r="A13" s="153" t="s">
        <v>235</v>
      </c>
      <c r="B13" s="154" t="s">
        <v>133</v>
      </c>
      <c r="C13" s="155">
        <v>1979</v>
      </c>
      <c r="D13" s="156">
        <v>0</v>
      </c>
      <c r="E13" s="156">
        <v>4</v>
      </c>
      <c r="F13" s="156">
        <v>16</v>
      </c>
      <c r="G13" s="156" t="s">
        <v>347</v>
      </c>
      <c r="H13" s="202" t="s">
        <v>115</v>
      </c>
      <c r="I13" s="157">
        <v>263.93</v>
      </c>
      <c r="J13" s="157">
        <v>988.62</v>
      </c>
      <c r="K13" s="158" t="s">
        <v>285</v>
      </c>
      <c r="L13" s="159" t="s">
        <v>116</v>
      </c>
      <c r="M13" s="159"/>
      <c r="N13" s="156"/>
      <c r="O13" s="15"/>
    </row>
    <row r="14" spans="1:15" ht="22.5" customHeight="1" x14ac:dyDescent="0.15">
      <c r="A14" s="153" t="s">
        <v>235</v>
      </c>
      <c r="B14" s="154" t="s">
        <v>134</v>
      </c>
      <c r="C14" s="155">
        <v>1984</v>
      </c>
      <c r="D14" s="156">
        <v>0</v>
      </c>
      <c r="E14" s="156">
        <v>4</v>
      </c>
      <c r="F14" s="156">
        <v>24</v>
      </c>
      <c r="G14" s="156" t="s">
        <v>347</v>
      </c>
      <c r="H14" s="202" t="s">
        <v>115</v>
      </c>
      <c r="I14" s="157">
        <v>425.02</v>
      </c>
      <c r="J14" s="157">
        <v>1622.34</v>
      </c>
      <c r="K14" s="158" t="s">
        <v>285</v>
      </c>
      <c r="L14" s="159" t="s">
        <v>116</v>
      </c>
      <c r="M14" s="159"/>
      <c r="N14" s="156"/>
      <c r="O14" s="15"/>
    </row>
    <row r="15" spans="1:15" ht="22.5" customHeight="1" x14ac:dyDescent="0.15">
      <c r="A15" s="153" t="s">
        <v>235</v>
      </c>
      <c r="B15" s="154" t="s">
        <v>135</v>
      </c>
      <c r="C15" s="155">
        <v>1984</v>
      </c>
      <c r="D15" s="156">
        <v>0</v>
      </c>
      <c r="E15" s="156">
        <v>4</v>
      </c>
      <c r="F15" s="156">
        <v>14</v>
      </c>
      <c r="G15" s="156" t="s">
        <v>347</v>
      </c>
      <c r="H15" s="202" t="s">
        <v>115</v>
      </c>
      <c r="I15" s="157">
        <v>283.35000000000002</v>
      </c>
      <c r="J15" s="157">
        <v>946.36</v>
      </c>
      <c r="K15" s="158" t="s">
        <v>285</v>
      </c>
      <c r="L15" s="159" t="s">
        <v>116</v>
      </c>
      <c r="M15" s="159"/>
      <c r="N15" s="156"/>
      <c r="O15" s="15"/>
    </row>
    <row r="16" spans="1:15" ht="22.5" customHeight="1" x14ac:dyDescent="0.15">
      <c r="A16" s="153" t="s">
        <v>235</v>
      </c>
      <c r="B16" s="154" t="s">
        <v>136</v>
      </c>
      <c r="C16" s="155">
        <v>1984</v>
      </c>
      <c r="D16" s="156">
        <v>0</v>
      </c>
      <c r="E16" s="156">
        <v>1</v>
      </c>
      <c r="F16" s="160"/>
      <c r="G16" s="160"/>
      <c r="H16" s="202" t="s">
        <v>115</v>
      </c>
      <c r="I16" s="157"/>
      <c r="J16" s="157">
        <v>72.599999999999994</v>
      </c>
      <c r="K16" s="160"/>
      <c r="L16" s="159"/>
      <c r="M16" s="159"/>
      <c r="N16" s="156"/>
      <c r="O16" s="15"/>
    </row>
    <row r="17" spans="1:15" ht="22.5" customHeight="1" x14ac:dyDescent="0.15">
      <c r="A17" s="128" t="s">
        <v>235</v>
      </c>
      <c r="B17" s="146" t="s">
        <v>137</v>
      </c>
      <c r="C17" s="147">
        <v>1984</v>
      </c>
      <c r="D17" s="148">
        <v>0</v>
      </c>
      <c r="E17" s="148">
        <v>2</v>
      </c>
      <c r="F17" s="150"/>
      <c r="G17" s="150"/>
      <c r="H17" s="203" t="s">
        <v>115</v>
      </c>
      <c r="I17" s="149"/>
      <c r="J17" s="149">
        <v>267.88</v>
      </c>
      <c r="K17" s="150"/>
      <c r="L17" s="151"/>
      <c r="M17" s="151"/>
      <c r="N17" s="148"/>
      <c r="O17" s="15"/>
    </row>
    <row r="18" spans="1:15" ht="22.5" customHeight="1" x14ac:dyDescent="0.15">
      <c r="A18" s="129" t="s">
        <v>189</v>
      </c>
      <c r="B18" s="132" t="s">
        <v>114</v>
      </c>
      <c r="C18" s="133">
        <v>1975</v>
      </c>
      <c r="D18" s="134">
        <v>0</v>
      </c>
      <c r="E18" s="134">
        <v>1</v>
      </c>
      <c r="F18" s="134" t="s">
        <v>347</v>
      </c>
      <c r="G18" s="134" t="s">
        <v>347</v>
      </c>
      <c r="H18" s="199" t="s">
        <v>115</v>
      </c>
      <c r="I18" s="135"/>
      <c r="J18" s="135">
        <v>120</v>
      </c>
      <c r="K18" s="136" t="s">
        <v>317</v>
      </c>
      <c r="L18" s="137"/>
      <c r="M18" s="137"/>
      <c r="N18" s="134"/>
      <c r="O18" s="15"/>
    </row>
    <row r="19" spans="1:15" ht="22.5" customHeight="1" x14ac:dyDescent="0.15">
      <c r="A19" s="153" t="s">
        <v>236</v>
      </c>
      <c r="B19" s="154" t="s">
        <v>117</v>
      </c>
      <c r="C19" s="155">
        <v>1975</v>
      </c>
      <c r="D19" s="156">
        <v>0</v>
      </c>
      <c r="E19" s="156">
        <v>1</v>
      </c>
      <c r="F19" s="156" t="s">
        <v>347</v>
      </c>
      <c r="G19" s="156" t="s">
        <v>348</v>
      </c>
      <c r="H19" s="202" t="s">
        <v>140</v>
      </c>
      <c r="I19" s="157"/>
      <c r="J19" s="157">
        <v>105</v>
      </c>
      <c r="K19" s="158" t="s">
        <v>318</v>
      </c>
      <c r="L19" s="159"/>
      <c r="M19" s="159"/>
      <c r="N19" s="156"/>
      <c r="O19" s="15"/>
    </row>
    <row r="20" spans="1:15" ht="22.5" customHeight="1" x14ac:dyDescent="0.15">
      <c r="A20" s="138" t="s">
        <v>189</v>
      </c>
      <c r="B20" s="146" t="s">
        <v>119</v>
      </c>
      <c r="C20" s="147">
        <v>1975</v>
      </c>
      <c r="D20" s="148">
        <v>0</v>
      </c>
      <c r="E20" s="148">
        <v>1</v>
      </c>
      <c r="F20" s="148" t="s">
        <v>347</v>
      </c>
      <c r="G20" s="148" t="s">
        <v>347</v>
      </c>
      <c r="H20" s="203" t="s">
        <v>115</v>
      </c>
      <c r="I20" s="149"/>
      <c r="J20" s="149">
        <v>182</v>
      </c>
      <c r="K20" s="152" t="s">
        <v>319</v>
      </c>
      <c r="L20" s="151"/>
      <c r="M20" s="151"/>
      <c r="N20" s="148"/>
      <c r="O20" s="15"/>
    </row>
    <row r="21" spans="1:15" ht="22.5" customHeight="1" x14ac:dyDescent="0.15">
      <c r="A21" s="129" t="s">
        <v>178</v>
      </c>
      <c r="B21" s="132" t="s">
        <v>121</v>
      </c>
      <c r="C21" s="133">
        <v>1983</v>
      </c>
      <c r="D21" s="134">
        <v>0</v>
      </c>
      <c r="E21" s="134">
        <v>3</v>
      </c>
      <c r="F21" s="134">
        <v>15</v>
      </c>
      <c r="G21" s="134">
        <v>52</v>
      </c>
      <c r="H21" s="199" t="s">
        <v>115</v>
      </c>
      <c r="I21" s="135">
        <v>371.25</v>
      </c>
      <c r="J21" s="135">
        <v>888.05</v>
      </c>
      <c r="K21" s="136" t="s">
        <v>286</v>
      </c>
      <c r="L21" s="137" t="s">
        <v>116</v>
      </c>
      <c r="M21" s="137"/>
      <c r="N21" s="134"/>
      <c r="O21" s="15"/>
    </row>
    <row r="22" spans="1:15" ht="22.5" customHeight="1" x14ac:dyDescent="0.15">
      <c r="A22" s="153" t="s">
        <v>178</v>
      </c>
      <c r="B22" s="154" t="s">
        <v>138</v>
      </c>
      <c r="C22" s="155">
        <v>1983</v>
      </c>
      <c r="D22" s="156">
        <v>0</v>
      </c>
      <c r="E22" s="156">
        <v>1</v>
      </c>
      <c r="F22" s="160"/>
      <c r="G22" s="160"/>
      <c r="H22" s="202" t="s">
        <v>115</v>
      </c>
      <c r="I22" s="157"/>
      <c r="J22" s="157">
        <v>16.739999999999998</v>
      </c>
      <c r="K22" s="160"/>
      <c r="L22" s="159"/>
      <c r="M22" s="159"/>
      <c r="N22" s="156"/>
      <c r="O22" s="15"/>
    </row>
    <row r="23" spans="1:15" ht="22.5" customHeight="1" x14ac:dyDescent="0.15">
      <c r="A23" s="153" t="s">
        <v>237</v>
      </c>
      <c r="B23" s="154" t="s">
        <v>190</v>
      </c>
      <c r="C23" s="155">
        <v>1991</v>
      </c>
      <c r="D23" s="156">
        <v>0</v>
      </c>
      <c r="E23" s="156">
        <v>3</v>
      </c>
      <c r="F23" s="156">
        <v>14</v>
      </c>
      <c r="G23" s="156" t="s">
        <v>347</v>
      </c>
      <c r="H23" s="202" t="s">
        <v>115</v>
      </c>
      <c r="I23" s="157">
        <v>567.04999999999995</v>
      </c>
      <c r="J23" s="157">
        <v>1323.33</v>
      </c>
      <c r="K23" s="158" t="s">
        <v>286</v>
      </c>
      <c r="L23" s="159" t="s">
        <v>116</v>
      </c>
      <c r="M23" s="159"/>
      <c r="N23" s="156"/>
      <c r="O23" s="15"/>
    </row>
    <row r="24" spans="1:15" ht="22.5" customHeight="1" x14ac:dyDescent="0.15">
      <c r="A24" s="128" t="s">
        <v>178</v>
      </c>
      <c r="B24" s="146" t="s">
        <v>139</v>
      </c>
      <c r="C24" s="147">
        <v>1991</v>
      </c>
      <c r="D24" s="148">
        <v>0</v>
      </c>
      <c r="E24" s="148">
        <v>1</v>
      </c>
      <c r="F24" s="150"/>
      <c r="G24" s="150"/>
      <c r="H24" s="203" t="s">
        <v>115</v>
      </c>
      <c r="I24" s="149"/>
      <c r="J24" s="149">
        <v>18</v>
      </c>
      <c r="K24" s="150"/>
      <c r="L24" s="151"/>
      <c r="M24" s="151"/>
      <c r="N24" s="148"/>
      <c r="O24" s="15"/>
    </row>
    <row r="25" spans="1:15" ht="22.5" customHeight="1" x14ac:dyDescent="0.15">
      <c r="A25" s="129" t="s">
        <v>179</v>
      </c>
      <c r="B25" s="132" t="s">
        <v>141</v>
      </c>
      <c r="C25" s="133">
        <v>1983</v>
      </c>
      <c r="D25" s="134">
        <v>0</v>
      </c>
      <c r="E25" s="134">
        <v>9</v>
      </c>
      <c r="F25" s="134">
        <v>71</v>
      </c>
      <c r="G25" s="134">
        <v>54</v>
      </c>
      <c r="H25" s="199" t="s">
        <v>230</v>
      </c>
      <c r="I25" s="135">
        <v>815.02</v>
      </c>
      <c r="J25" s="135">
        <v>5302.55</v>
      </c>
      <c r="K25" s="136" t="s">
        <v>287</v>
      </c>
      <c r="L25" s="137" t="s">
        <v>116</v>
      </c>
      <c r="M25" s="137" t="s">
        <v>118</v>
      </c>
      <c r="N25" s="134">
        <v>2</v>
      </c>
      <c r="O25" s="15"/>
    </row>
    <row r="26" spans="1:15" ht="22.5" customHeight="1" x14ac:dyDescent="0.15">
      <c r="A26" s="138" t="s">
        <v>179</v>
      </c>
      <c r="B26" s="139" t="s">
        <v>142</v>
      </c>
      <c r="C26" s="140">
        <v>1988</v>
      </c>
      <c r="D26" s="141">
        <v>0</v>
      </c>
      <c r="E26" s="141">
        <v>6</v>
      </c>
      <c r="F26" s="141">
        <v>20</v>
      </c>
      <c r="G26" s="150"/>
      <c r="H26" s="200" t="s">
        <v>115</v>
      </c>
      <c r="I26" s="142">
        <v>360.45</v>
      </c>
      <c r="J26" s="142">
        <v>1686.95</v>
      </c>
      <c r="K26" s="163" t="s">
        <v>322</v>
      </c>
      <c r="L26" s="144" t="s">
        <v>116</v>
      </c>
      <c r="M26" s="144" t="s">
        <v>118</v>
      </c>
      <c r="N26" s="141">
        <v>1</v>
      </c>
      <c r="O26" s="15"/>
    </row>
    <row r="27" spans="1:15" ht="22.5" customHeight="1" x14ac:dyDescent="0.15">
      <c r="A27" s="59" t="s">
        <v>180</v>
      </c>
      <c r="B27" s="59" t="s">
        <v>144</v>
      </c>
      <c r="C27" s="60">
        <v>1995</v>
      </c>
      <c r="D27" s="61">
        <v>0</v>
      </c>
      <c r="E27" s="61">
        <v>7</v>
      </c>
      <c r="F27" s="61">
        <v>50</v>
      </c>
      <c r="G27" s="61">
        <v>35</v>
      </c>
      <c r="H27" s="204" t="s">
        <v>115</v>
      </c>
      <c r="I27" s="62">
        <v>662.18</v>
      </c>
      <c r="J27" s="62">
        <v>3749.5</v>
      </c>
      <c r="K27" s="106" t="s">
        <v>323</v>
      </c>
      <c r="L27" s="63" t="s">
        <v>116</v>
      </c>
      <c r="M27" s="63" t="s">
        <v>118</v>
      </c>
      <c r="N27" s="61">
        <v>1</v>
      </c>
      <c r="O27" s="15"/>
    </row>
    <row r="28" spans="1:15" ht="22.5" customHeight="1" x14ac:dyDescent="0.15">
      <c r="A28" s="59" t="s">
        <v>181</v>
      </c>
      <c r="B28" s="59" t="s">
        <v>145</v>
      </c>
      <c r="C28" s="60">
        <v>1988</v>
      </c>
      <c r="D28" s="61">
        <v>0</v>
      </c>
      <c r="E28" s="61">
        <v>14</v>
      </c>
      <c r="F28" s="61">
        <v>78</v>
      </c>
      <c r="G28" s="61">
        <v>40</v>
      </c>
      <c r="H28" s="204" t="s">
        <v>230</v>
      </c>
      <c r="I28" s="62">
        <v>1307.58</v>
      </c>
      <c r="J28" s="62">
        <v>6462.35</v>
      </c>
      <c r="K28" s="106" t="s">
        <v>265</v>
      </c>
      <c r="L28" s="63" t="s">
        <v>116</v>
      </c>
      <c r="M28" s="63" t="s">
        <v>118</v>
      </c>
      <c r="N28" s="61">
        <v>2</v>
      </c>
      <c r="O28" s="15"/>
    </row>
    <row r="29" spans="1:15" ht="22.5" customHeight="1" x14ac:dyDescent="0.15">
      <c r="A29" s="129" t="s">
        <v>182</v>
      </c>
      <c r="B29" s="132" t="s">
        <v>114</v>
      </c>
      <c r="C29" s="133">
        <v>1990</v>
      </c>
      <c r="D29" s="134">
        <v>0</v>
      </c>
      <c r="E29" s="134">
        <v>3</v>
      </c>
      <c r="F29" s="134">
        <v>9</v>
      </c>
      <c r="G29" s="134">
        <v>12</v>
      </c>
      <c r="H29" s="199" t="s">
        <v>115</v>
      </c>
      <c r="I29" s="135">
        <v>230.9</v>
      </c>
      <c r="J29" s="135">
        <v>653.20000000000005</v>
      </c>
      <c r="K29" s="136" t="s">
        <v>293</v>
      </c>
      <c r="L29" s="137" t="s">
        <v>116</v>
      </c>
      <c r="M29" s="137"/>
      <c r="N29" s="134"/>
      <c r="O29" s="15"/>
    </row>
    <row r="30" spans="1:15" ht="22.5" customHeight="1" x14ac:dyDescent="0.15">
      <c r="A30" s="153" t="s">
        <v>182</v>
      </c>
      <c r="B30" s="154" t="s">
        <v>117</v>
      </c>
      <c r="C30" s="155">
        <v>1990</v>
      </c>
      <c r="D30" s="156">
        <v>0</v>
      </c>
      <c r="E30" s="156">
        <v>3</v>
      </c>
      <c r="F30" s="156">
        <v>11</v>
      </c>
      <c r="G30" s="156" t="s">
        <v>344</v>
      </c>
      <c r="H30" s="202" t="s">
        <v>115</v>
      </c>
      <c r="I30" s="157">
        <v>302.22000000000003</v>
      </c>
      <c r="J30" s="157">
        <v>835.22</v>
      </c>
      <c r="K30" s="158" t="s">
        <v>324</v>
      </c>
      <c r="L30" s="159" t="s">
        <v>116</v>
      </c>
      <c r="M30" s="159"/>
      <c r="N30" s="156"/>
      <c r="O30" s="15"/>
    </row>
    <row r="31" spans="1:15" ht="22.5" customHeight="1" x14ac:dyDescent="0.15">
      <c r="A31" s="153" t="s">
        <v>182</v>
      </c>
      <c r="B31" s="154" t="s">
        <v>238</v>
      </c>
      <c r="C31" s="155">
        <v>1990</v>
      </c>
      <c r="D31" s="156">
        <v>0</v>
      </c>
      <c r="E31" s="156">
        <v>1</v>
      </c>
      <c r="F31" s="160"/>
      <c r="G31" s="160"/>
      <c r="H31" s="202" t="s">
        <v>115</v>
      </c>
      <c r="I31" s="157"/>
      <c r="J31" s="157">
        <v>37.5</v>
      </c>
      <c r="K31" s="160"/>
      <c r="L31" s="159"/>
      <c r="M31" s="159"/>
      <c r="N31" s="156"/>
      <c r="O31" s="15"/>
    </row>
    <row r="32" spans="1:15" ht="22.5" customHeight="1" x14ac:dyDescent="0.15">
      <c r="A32" s="153" t="s">
        <v>182</v>
      </c>
      <c r="B32" s="154" t="s">
        <v>119</v>
      </c>
      <c r="C32" s="155">
        <v>1992</v>
      </c>
      <c r="D32" s="156">
        <v>0</v>
      </c>
      <c r="E32" s="156">
        <v>3</v>
      </c>
      <c r="F32" s="156">
        <v>12</v>
      </c>
      <c r="G32" s="156">
        <v>10</v>
      </c>
      <c r="H32" s="202" t="s">
        <v>115</v>
      </c>
      <c r="I32" s="157">
        <v>337.67</v>
      </c>
      <c r="J32" s="157">
        <v>866.8</v>
      </c>
      <c r="K32" s="158" t="s">
        <v>325</v>
      </c>
      <c r="L32" s="159" t="s">
        <v>116</v>
      </c>
      <c r="M32" s="159"/>
      <c r="N32" s="156"/>
      <c r="O32" s="15"/>
    </row>
    <row r="33" spans="1:15" ht="22.5" customHeight="1" x14ac:dyDescent="0.15">
      <c r="A33" s="153" t="s">
        <v>182</v>
      </c>
      <c r="B33" s="154" t="s">
        <v>120</v>
      </c>
      <c r="C33" s="155">
        <v>1993</v>
      </c>
      <c r="D33" s="156">
        <v>0</v>
      </c>
      <c r="E33" s="156">
        <v>4</v>
      </c>
      <c r="F33" s="156">
        <v>17</v>
      </c>
      <c r="G33" s="156">
        <v>27</v>
      </c>
      <c r="H33" s="202" t="s">
        <v>115</v>
      </c>
      <c r="I33" s="157">
        <v>880.15</v>
      </c>
      <c r="J33" s="157">
        <v>3209.4</v>
      </c>
      <c r="K33" s="158" t="s">
        <v>326</v>
      </c>
      <c r="L33" s="159" t="s">
        <v>116</v>
      </c>
      <c r="M33" s="159" t="s">
        <v>118</v>
      </c>
      <c r="N33" s="156">
        <v>1</v>
      </c>
      <c r="O33" s="15"/>
    </row>
    <row r="34" spans="1:15" ht="22.5" customHeight="1" x14ac:dyDescent="0.15">
      <c r="A34" s="153" t="s">
        <v>182</v>
      </c>
      <c r="B34" s="154" t="s">
        <v>127</v>
      </c>
      <c r="C34" s="155">
        <v>1993</v>
      </c>
      <c r="D34" s="156">
        <v>0</v>
      </c>
      <c r="E34" s="156">
        <v>5</v>
      </c>
      <c r="F34" s="156">
        <v>28</v>
      </c>
      <c r="G34" s="156" t="s">
        <v>344</v>
      </c>
      <c r="H34" s="202" t="s">
        <v>115</v>
      </c>
      <c r="I34" s="157"/>
      <c r="J34" s="157"/>
      <c r="K34" s="158" t="s">
        <v>266</v>
      </c>
      <c r="L34" s="159" t="s">
        <v>116</v>
      </c>
      <c r="M34" s="159"/>
      <c r="N34" s="156" t="s">
        <v>302</v>
      </c>
      <c r="O34" s="15"/>
    </row>
    <row r="35" spans="1:15" ht="22.5" customHeight="1" x14ac:dyDescent="0.15">
      <c r="A35" s="153" t="s">
        <v>182</v>
      </c>
      <c r="B35" s="154" t="s">
        <v>128</v>
      </c>
      <c r="C35" s="155">
        <v>1995</v>
      </c>
      <c r="D35" s="156">
        <v>0</v>
      </c>
      <c r="E35" s="156">
        <v>4</v>
      </c>
      <c r="F35" s="156">
        <v>10</v>
      </c>
      <c r="G35" s="156" t="s">
        <v>344</v>
      </c>
      <c r="H35" s="202" t="s">
        <v>115</v>
      </c>
      <c r="I35" s="157">
        <v>232.35</v>
      </c>
      <c r="J35" s="157">
        <v>787.77</v>
      </c>
      <c r="K35" s="158" t="s">
        <v>327</v>
      </c>
      <c r="L35" s="159" t="s">
        <v>116</v>
      </c>
      <c r="M35" s="159"/>
      <c r="N35" s="156"/>
      <c r="O35" s="15"/>
    </row>
    <row r="36" spans="1:15" ht="22.5" customHeight="1" x14ac:dyDescent="0.15">
      <c r="A36" s="153" t="s">
        <v>182</v>
      </c>
      <c r="B36" s="154" t="s">
        <v>129</v>
      </c>
      <c r="C36" s="155">
        <v>1998</v>
      </c>
      <c r="D36" s="156">
        <v>0</v>
      </c>
      <c r="E36" s="156">
        <v>4</v>
      </c>
      <c r="F36" s="156">
        <v>23</v>
      </c>
      <c r="G36" s="156">
        <v>14</v>
      </c>
      <c r="H36" s="202" t="s">
        <v>115</v>
      </c>
      <c r="I36" s="157">
        <v>472.44</v>
      </c>
      <c r="J36" s="157">
        <v>1594.94</v>
      </c>
      <c r="K36" s="158" t="s">
        <v>294</v>
      </c>
      <c r="L36" s="159" t="s">
        <v>116</v>
      </c>
      <c r="M36" s="161" t="s">
        <v>302</v>
      </c>
      <c r="N36" s="156" t="s">
        <v>302</v>
      </c>
      <c r="O36" s="15"/>
    </row>
    <row r="37" spans="1:15" ht="22.5" customHeight="1" x14ac:dyDescent="0.15">
      <c r="A37" s="153" t="s">
        <v>182</v>
      </c>
      <c r="B37" s="154" t="s">
        <v>239</v>
      </c>
      <c r="C37" s="155">
        <v>2004</v>
      </c>
      <c r="D37" s="156">
        <v>0</v>
      </c>
      <c r="E37" s="156">
        <v>4</v>
      </c>
      <c r="F37" s="160"/>
      <c r="G37" s="160"/>
      <c r="H37" s="202" t="s">
        <v>140</v>
      </c>
      <c r="I37" s="157"/>
      <c r="J37" s="157">
        <v>29.12</v>
      </c>
      <c r="K37" s="160"/>
      <c r="L37" s="159"/>
      <c r="M37" s="159" t="s">
        <v>245</v>
      </c>
      <c r="N37" s="156">
        <v>1</v>
      </c>
      <c r="O37" s="15"/>
    </row>
    <row r="38" spans="1:15" ht="22.5" customHeight="1" x14ac:dyDescent="0.15">
      <c r="A38" s="153" t="s">
        <v>182</v>
      </c>
      <c r="B38" s="154" t="s">
        <v>130</v>
      </c>
      <c r="C38" s="155">
        <v>1998</v>
      </c>
      <c r="D38" s="156">
        <v>0</v>
      </c>
      <c r="E38" s="156">
        <v>3</v>
      </c>
      <c r="F38" s="156">
        <v>9</v>
      </c>
      <c r="G38" s="156">
        <v>6</v>
      </c>
      <c r="H38" s="202" t="s">
        <v>115</v>
      </c>
      <c r="I38" s="157">
        <v>223.5</v>
      </c>
      <c r="J38" s="157">
        <v>649.99</v>
      </c>
      <c r="K38" s="158" t="s">
        <v>328</v>
      </c>
      <c r="L38" s="159" t="s">
        <v>116</v>
      </c>
      <c r="M38" s="159"/>
      <c r="N38" s="156"/>
      <c r="O38" s="15"/>
    </row>
    <row r="39" spans="1:15" ht="22.5" customHeight="1" x14ac:dyDescent="0.15">
      <c r="A39" s="128" t="s">
        <v>182</v>
      </c>
      <c r="B39" s="146" t="s">
        <v>240</v>
      </c>
      <c r="C39" s="147">
        <v>1998</v>
      </c>
      <c r="D39" s="148">
        <v>0</v>
      </c>
      <c r="E39" s="148">
        <v>1</v>
      </c>
      <c r="F39" s="150"/>
      <c r="G39" s="150"/>
      <c r="H39" s="203" t="s">
        <v>115</v>
      </c>
      <c r="I39" s="149"/>
      <c r="J39" s="149">
        <v>15.84</v>
      </c>
      <c r="K39" s="150"/>
      <c r="L39" s="151"/>
      <c r="M39" s="151"/>
      <c r="N39" s="148"/>
      <c r="O39" s="15"/>
    </row>
    <row r="40" spans="1:15" ht="22.5" customHeight="1" x14ac:dyDescent="0.15">
      <c r="A40" s="129" t="s">
        <v>183</v>
      </c>
      <c r="B40" s="132" t="s">
        <v>114</v>
      </c>
      <c r="C40" s="133">
        <v>1990</v>
      </c>
      <c r="D40" s="134">
        <v>0</v>
      </c>
      <c r="E40" s="134">
        <v>4</v>
      </c>
      <c r="F40" s="134">
        <v>14</v>
      </c>
      <c r="G40" s="134">
        <v>17</v>
      </c>
      <c r="H40" s="199" t="s">
        <v>115</v>
      </c>
      <c r="I40" s="135">
        <v>300.36</v>
      </c>
      <c r="J40" s="135">
        <v>1060.57</v>
      </c>
      <c r="K40" s="136" t="s">
        <v>267</v>
      </c>
      <c r="L40" s="137" t="s">
        <v>116</v>
      </c>
      <c r="M40" s="137"/>
      <c r="N40" s="134"/>
      <c r="O40" s="15"/>
    </row>
    <row r="41" spans="1:15" ht="22.5" customHeight="1" x14ac:dyDescent="0.15">
      <c r="A41" s="153" t="s">
        <v>183</v>
      </c>
      <c r="B41" s="154" t="s">
        <v>117</v>
      </c>
      <c r="C41" s="155">
        <v>1990</v>
      </c>
      <c r="D41" s="156">
        <v>0</v>
      </c>
      <c r="E41" s="156">
        <v>4</v>
      </c>
      <c r="F41" s="156">
        <v>15</v>
      </c>
      <c r="G41" s="156" t="s">
        <v>344</v>
      </c>
      <c r="H41" s="202" t="s">
        <v>115</v>
      </c>
      <c r="I41" s="157">
        <v>282.19</v>
      </c>
      <c r="J41" s="157">
        <v>1012.81</v>
      </c>
      <c r="K41" s="158" t="s">
        <v>329</v>
      </c>
      <c r="L41" s="159" t="s">
        <v>116</v>
      </c>
      <c r="M41" s="159"/>
      <c r="N41" s="156"/>
      <c r="O41" s="15"/>
    </row>
    <row r="42" spans="1:15" ht="22.5" customHeight="1" x14ac:dyDescent="0.15">
      <c r="A42" s="153" t="s">
        <v>183</v>
      </c>
      <c r="B42" s="154" t="s">
        <v>125</v>
      </c>
      <c r="C42" s="155">
        <v>1990</v>
      </c>
      <c r="D42" s="156">
        <v>0</v>
      </c>
      <c r="E42" s="156">
        <v>1</v>
      </c>
      <c r="F42" s="160"/>
      <c r="G42" s="160"/>
      <c r="H42" s="202" t="s">
        <v>115</v>
      </c>
      <c r="I42" s="157"/>
      <c r="J42" s="157">
        <v>38.5</v>
      </c>
      <c r="K42" s="160"/>
      <c r="L42" s="159" t="s">
        <v>116</v>
      </c>
      <c r="M42" s="159"/>
      <c r="N42" s="156"/>
      <c r="O42" s="15"/>
    </row>
    <row r="43" spans="1:15" ht="22.5" customHeight="1" x14ac:dyDescent="0.15">
      <c r="A43" s="153" t="s">
        <v>183</v>
      </c>
      <c r="B43" s="154" t="s">
        <v>119</v>
      </c>
      <c r="C43" s="155">
        <v>1992</v>
      </c>
      <c r="D43" s="156">
        <v>0</v>
      </c>
      <c r="E43" s="156">
        <v>4</v>
      </c>
      <c r="F43" s="156">
        <v>18</v>
      </c>
      <c r="G43" s="156">
        <v>15</v>
      </c>
      <c r="H43" s="202" t="s">
        <v>115</v>
      </c>
      <c r="I43" s="157">
        <v>376.85</v>
      </c>
      <c r="J43" s="157">
        <v>1328.14</v>
      </c>
      <c r="K43" s="158" t="s">
        <v>268</v>
      </c>
      <c r="L43" s="159" t="s">
        <v>116</v>
      </c>
      <c r="M43" s="159"/>
      <c r="N43" s="156"/>
      <c r="O43" s="15"/>
    </row>
    <row r="44" spans="1:15" ht="22.5" customHeight="1" x14ac:dyDescent="0.15">
      <c r="A44" s="153" t="s">
        <v>183</v>
      </c>
      <c r="B44" s="154" t="s">
        <v>120</v>
      </c>
      <c r="C44" s="155">
        <v>1993</v>
      </c>
      <c r="D44" s="156">
        <v>0</v>
      </c>
      <c r="E44" s="156">
        <v>4</v>
      </c>
      <c r="F44" s="156">
        <v>19</v>
      </c>
      <c r="G44" s="156">
        <v>12</v>
      </c>
      <c r="H44" s="202" t="s">
        <v>115</v>
      </c>
      <c r="I44" s="157">
        <v>388.51</v>
      </c>
      <c r="J44" s="157">
        <v>1399.78</v>
      </c>
      <c r="K44" s="158" t="s">
        <v>290</v>
      </c>
      <c r="L44" s="159" t="s">
        <v>116</v>
      </c>
      <c r="M44" s="159"/>
      <c r="N44" s="156"/>
      <c r="O44" s="15"/>
    </row>
    <row r="45" spans="1:15" ht="22.5" customHeight="1" x14ac:dyDescent="0.15">
      <c r="A45" s="153" t="s">
        <v>183</v>
      </c>
      <c r="B45" s="154" t="s">
        <v>126</v>
      </c>
      <c r="C45" s="155">
        <v>1993</v>
      </c>
      <c r="D45" s="156">
        <v>0</v>
      </c>
      <c r="E45" s="156">
        <v>1</v>
      </c>
      <c r="F45" s="160"/>
      <c r="G45" s="160"/>
      <c r="H45" s="202" t="s">
        <v>115</v>
      </c>
      <c r="I45" s="157"/>
      <c r="J45" s="157">
        <v>27.5</v>
      </c>
      <c r="K45" s="160"/>
      <c r="L45" s="159"/>
      <c r="M45" s="159"/>
      <c r="N45" s="156"/>
      <c r="O45" s="15"/>
    </row>
    <row r="46" spans="1:15" ht="22.5" customHeight="1" x14ac:dyDescent="0.15">
      <c r="A46" s="153" t="s">
        <v>183</v>
      </c>
      <c r="B46" s="154" t="s">
        <v>127</v>
      </c>
      <c r="C46" s="155">
        <v>1995</v>
      </c>
      <c r="D46" s="156">
        <v>0</v>
      </c>
      <c r="E46" s="156">
        <v>3</v>
      </c>
      <c r="F46" s="156">
        <v>12</v>
      </c>
      <c r="G46" s="156">
        <v>14</v>
      </c>
      <c r="H46" s="202" t="s">
        <v>115</v>
      </c>
      <c r="I46" s="157">
        <v>287.27</v>
      </c>
      <c r="J46" s="157">
        <v>847.78</v>
      </c>
      <c r="K46" s="158" t="s">
        <v>289</v>
      </c>
      <c r="L46" s="159" t="s">
        <v>116</v>
      </c>
      <c r="M46" s="159"/>
      <c r="N46" s="156"/>
      <c r="O46" s="15"/>
    </row>
    <row r="47" spans="1:15" ht="22.5" customHeight="1" x14ac:dyDescent="0.15">
      <c r="A47" s="153" t="s">
        <v>183</v>
      </c>
      <c r="B47" s="154" t="s">
        <v>128</v>
      </c>
      <c r="C47" s="155">
        <v>1996</v>
      </c>
      <c r="D47" s="156">
        <v>0</v>
      </c>
      <c r="E47" s="156">
        <v>3</v>
      </c>
      <c r="F47" s="156">
        <v>6</v>
      </c>
      <c r="G47" s="156">
        <v>16</v>
      </c>
      <c r="H47" s="202" t="s">
        <v>115</v>
      </c>
      <c r="I47" s="157">
        <v>137.68</v>
      </c>
      <c r="J47" s="157">
        <v>412.29</v>
      </c>
      <c r="K47" s="158" t="s">
        <v>330</v>
      </c>
      <c r="L47" s="159" t="s">
        <v>116</v>
      </c>
      <c r="M47" s="159"/>
      <c r="N47" s="156"/>
      <c r="O47" s="15"/>
    </row>
    <row r="48" spans="1:15" ht="22.5" customHeight="1" x14ac:dyDescent="0.15">
      <c r="A48" s="153" t="s">
        <v>183</v>
      </c>
      <c r="B48" s="154" t="s">
        <v>129</v>
      </c>
      <c r="C48" s="155">
        <v>1996</v>
      </c>
      <c r="D48" s="156">
        <v>0</v>
      </c>
      <c r="E48" s="156">
        <v>3</v>
      </c>
      <c r="F48" s="156">
        <v>9</v>
      </c>
      <c r="G48" s="156" t="s">
        <v>344</v>
      </c>
      <c r="H48" s="202" t="s">
        <v>115</v>
      </c>
      <c r="I48" s="157">
        <v>212.13</v>
      </c>
      <c r="J48" s="157">
        <v>524.49</v>
      </c>
      <c r="K48" s="158" t="s">
        <v>331</v>
      </c>
      <c r="L48" s="159" t="s">
        <v>116</v>
      </c>
      <c r="M48" s="159"/>
      <c r="N48" s="156"/>
      <c r="O48" s="15"/>
    </row>
    <row r="49" spans="1:15" ht="22.5" customHeight="1" x14ac:dyDescent="0.15">
      <c r="A49" s="153" t="s">
        <v>183</v>
      </c>
      <c r="B49" s="154" t="s">
        <v>130</v>
      </c>
      <c r="C49" s="155">
        <v>1996</v>
      </c>
      <c r="D49" s="156">
        <v>0</v>
      </c>
      <c r="E49" s="156">
        <v>4</v>
      </c>
      <c r="F49" s="156">
        <v>11</v>
      </c>
      <c r="G49" s="156" t="s">
        <v>344</v>
      </c>
      <c r="H49" s="202" t="s">
        <v>115</v>
      </c>
      <c r="I49" s="157">
        <v>233.84</v>
      </c>
      <c r="J49" s="157">
        <v>771.68</v>
      </c>
      <c r="K49" s="158" t="s">
        <v>292</v>
      </c>
      <c r="L49" s="159" t="s">
        <v>116</v>
      </c>
      <c r="M49" s="159"/>
      <c r="N49" s="162"/>
      <c r="O49" s="15"/>
    </row>
    <row r="50" spans="1:15" ht="22.5" customHeight="1" x14ac:dyDescent="0.15">
      <c r="A50" s="128" t="s">
        <v>183</v>
      </c>
      <c r="B50" s="146" t="s">
        <v>131</v>
      </c>
      <c r="C50" s="147">
        <v>1996</v>
      </c>
      <c r="D50" s="148">
        <v>0</v>
      </c>
      <c r="E50" s="148">
        <v>1</v>
      </c>
      <c r="F50" s="150"/>
      <c r="G50" s="150"/>
      <c r="H50" s="203" t="s">
        <v>115</v>
      </c>
      <c r="I50" s="149"/>
      <c r="J50" s="149">
        <v>96.97</v>
      </c>
      <c r="K50" s="150"/>
      <c r="L50" s="151" t="s">
        <v>116</v>
      </c>
      <c r="M50" s="151"/>
      <c r="N50" s="148"/>
      <c r="O50" s="15"/>
    </row>
    <row r="51" spans="1:15" ht="22.5" customHeight="1" x14ac:dyDescent="0.15">
      <c r="A51" s="129" t="s">
        <v>184</v>
      </c>
      <c r="B51" s="132" t="s">
        <v>121</v>
      </c>
      <c r="C51" s="133">
        <v>2003</v>
      </c>
      <c r="D51" s="134">
        <v>0</v>
      </c>
      <c r="E51" s="134">
        <v>4</v>
      </c>
      <c r="F51" s="134">
        <v>28</v>
      </c>
      <c r="G51" s="134">
        <v>21</v>
      </c>
      <c r="H51" s="199" t="s">
        <v>115</v>
      </c>
      <c r="I51" s="135">
        <v>644.64</v>
      </c>
      <c r="J51" s="135">
        <v>1887.49</v>
      </c>
      <c r="K51" s="136" t="s">
        <v>279</v>
      </c>
      <c r="L51" s="137" t="s">
        <v>116</v>
      </c>
      <c r="M51" s="137" t="s">
        <v>118</v>
      </c>
      <c r="N51" s="134">
        <v>1</v>
      </c>
      <c r="O51" s="15"/>
    </row>
    <row r="52" spans="1:15" ht="22.5" customHeight="1" x14ac:dyDescent="0.15">
      <c r="A52" s="138" t="s">
        <v>184</v>
      </c>
      <c r="B52" s="139" t="s">
        <v>131</v>
      </c>
      <c r="C52" s="140">
        <v>2003</v>
      </c>
      <c r="D52" s="141">
        <v>0</v>
      </c>
      <c r="E52" s="141">
        <v>1</v>
      </c>
      <c r="F52" s="145"/>
      <c r="G52" s="145"/>
      <c r="H52" s="200" t="s">
        <v>115</v>
      </c>
      <c r="I52" s="142"/>
      <c r="J52" s="142">
        <v>140.62</v>
      </c>
      <c r="K52" s="145"/>
      <c r="L52" s="144"/>
      <c r="M52" s="144"/>
      <c r="N52" s="141"/>
      <c r="O52" s="15"/>
    </row>
    <row r="53" spans="1:15" ht="22.5" customHeight="1" x14ac:dyDescent="0.15">
      <c r="A53" s="129" t="s">
        <v>185</v>
      </c>
      <c r="B53" s="132"/>
      <c r="C53" s="133">
        <v>1999</v>
      </c>
      <c r="D53" s="134">
        <v>0</v>
      </c>
      <c r="E53" s="134">
        <v>7</v>
      </c>
      <c r="F53" s="134">
        <v>70</v>
      </c>
      <c r="G53" s="134">
        <v>47</v>
      </c>
      <c r="H53" s="199" t="s">
        <v>115</v>
      </c>
      <c r="I53" s="135">
        <v>829.4</v>
      </c>
      <c r="J53" s="135">
        <v>4732.88</v>
      </c>
      <c r="K53" s="136" t="s">
        <v>291</v>
      </c>
      <c r="L53" s="137" t="s">
        <v>116</v>
      </c>
      <c r="M53" s="137" t="s">
        <v>118</v>
      </c>
      <c r="N53" s="134">
        <v>1</v>
      </c>
      <c r="O53" s="15"/>
    </row>
    <row r="54" spans="1:15" ht="22.5" customHeight="1" x14ac:dyDescent="0.15">
      <c r="A54" s="138" t="s">
        <v>241</v>
      </c>
      <c r="B54" s="164" t="s">
        <v>228</v>
      </c>
      <c r="C54" s="140">
        <v>1999</v>
      </c>
      <c r="D54" s="141">
        <v>0</v>
      </c>
      <c r="E54" s="141">
        <v>2</v>
      </c>
      <c r="F54" s="145"/>
      <c r="G54" s="145"/>
      <c r="H54" s="200" t="s">
        <v>115</v>
      </c>
      <c r="I54" s="142"/>
      <c r="J54" s="142">
        <v>207.72</v>
      </c>
      <c r="K54" s="145"/>
      <c r="L54" s="144"/>
      <c r="M54" s="144"/>
      <c r="N54" s="141"/>
      <c r="O54" s="15"/>
    </row>
    <row r="55" spans="1:15" ht="22.5" customHeight="1" x14ac:dyDescent="0.15">
      <c r="A55" s="129" t="s">
        <v>186</v>
      </c>
      <c r="B55" s="132" t="s">
        <v>114</v>
      </c>
      <c r="C55" s="133">
        <v>1996</v>
      </c>
      <c r="D55" s="134">
        <v>0</v>
      </c>
      <c r="E55" s="134">
        <v>3</v>
      </c>
      <c r="F55" s="134">
        <v>11</v>
      </c>
      <c r="G55" s="134">
        <v>41</v>
      </c>
      <c r="H55" s="199" t="s">
        <v>115</v>
      </c>
      <c r="I55" s="135">
        <v>360.47</v>
      </c>
      <c r="J55" s="135">
        <v>768.78</v>
      </c>
      <c r="K55" s="136" t="s">
        <v>320</v>
      </c>
      <c r="L55" s="137" t="s">
        <v>116</v>
      </c>
      <c r="M55" s="172" t="s">
        <v>223</v>
      </c>
      <c r="N55" s="51" t="s">
        <v>223</v>
      </c>
      <c r="O55" s="15"/>
    </row>
    <row r="56" spans="1:15" ht="22.5" customHeight="1" x14ac:dyDescent="0.15">
      <c r="A56" s="153" t="s">
        <v>242</v>
      </c>
      <c r="B56" s="154" t="s">
        <v>117</v>
      </c>
      <c r="C56" s="155">
        <v>1996</v>
      </c>
      <c r="D56" s="156">
        <v>0</v>
      </c>
      <c r="E56" s="156">
        <v>7</v>
      </c>
      <c r="F56" s="156">
        <v>49</v>
      </c>
      <c r="G56" s="156" t="s">
        <v>344</v>
      </c>
      <c r="H56" s="202" t="s">
        <v>115</v>
      </c>
      <c r="I56" s="157">
        <v>617.54</v>
      </c>
      <c r="J56" s="157">
        <v>3362.87</v>
      </c>
      <c r="K56" s="158" t="s">
        <v>296</v>
      </c>
      <c r="L56" s="159" t="s">
        <v>116</v>
      </c>
      <c r="M56" s="159" t="s">
        <v>118</v>
      </c>
      <c r="N56" s="156">
        <v>1</v>
      </c>
      <c r="O56" s="15"/>
    </row>
    <row r="57" spans="1:15" ht="22.5" customHeight="1" x14ac:dyDescent="0.15">
      <c r="A57" s="153" t="s">
        <v>242</v>
      </c>
      <c r="B57" s="154" t="s">
        <v>119</v>
      </c>
      <c r="C57" s="155">
        <v>1999</v>
      </c>
      <c r="D57" s="156">
        <v>0</v>
      </c>
      <c r="E57" s="156">
        <v>4</v>
      </c>
      <c r="F57" s="156">
        <v>16</v>
      </c>
      <c r="G57" s="156">
        <v>12</v>
      </c>
      <c r="H57" s="202" t="s">
        <v>115</v>
      </c>
      <c r="I57" s="157">
        <v>371.72</v>
      </c>
      <c r="J57" s="157">
        <v>1228.8699999999999</v>
      </c>
      <c r="K57" s="158" t="s">
        <v>332</v>
      </c>
      <c r="L57" s="159" t="s">
        <v>116</v>
      </c>
      <c r="M57" s="159" t="s">
        <v>118</v>
      </c>
      <c r="N57" s="156">
        <v>1</v>
      </c>
      <c r="O57" s="15"/>
    </row>
    <row r="58" spans="1:15" ht="22.5" customHeight="1" x14ac:dyDescent="0.15">
      <c r="A58" s="153" t="s">
        <v>242</v>
      </c>
      <c r="B58" s="154" t="s">
        <v>120</v>
      </c>
      <c r="C58" s="155">
        <v>1999</v>
      </c>
      <c r="D58" s="156">
        <v>0</v>
      </c>
      <c r="E58" s="156">
        <v>5</v>
      </c>
      <c r="F58" s="156">
        <v>35</v>
      </c>
      <c r="G58" s="156">
        <v>20</v>
      </c>
      <c r="H58" s="202" t="s">
        <v>115</v>
      </c>
      <c r="I58" s="157">
        <v>604.98</v>
      </c>
      <c r="J58" s="157">
        <v>2396.0300000000002</v>
      </c>
      <c r="K58" s="158" t="s">
        <v>274</v>
      </c>
      <c r="L58" s="159" t="s">
        <v>116</v>
      </c>
      <c r="M58" s="159" t="s">
        <v>118</v>
      </c>
      <c r="N58" s="156">
        <v>1</v>
      </c>
      <c r="O58" s="15"/>
    </row>
    <row r="59" spans="1:15" ht="22.5" customHeight="1" x14ac:dyDescent="0.15">
      <c r="A59" s="153" t="s">
        <v>242</v>
      </c>
      <c r="B59" s="173" t="s">
        <v>229</v>
      </c>
      <c r="C59" s="155">
        <v>1996</v>
      </c>
      <c r="D59" s="156">
        <v>0</v>
      </c>
      <c r="E59" s="156">
        <v>1</v>
      </c>
      <c r="F59" s="160"/>
      <c r="G59" s="160"/>
      <c r="H59" s="202" t="s">
        <v>115</v>
      </c>
      <c r="I59" s="160"/>
      <c r="J59" s="157">
        <v>116.25</v>
      </c>
      <c r="K59" s="160"/>
      <c r="L59" s="159" t="s">
        <v>116</v>
      </c>
      <c r="M59" s="159"/>
      <c r="N59" s="156"/>
      <c r="O59" s="15"/>
    </row>
    <row r="60" spans="1:15" ht="22.5" customHeight="1" x14ac:dyDescent="0.15">
      <c r="A60" s="153" t="s">
        <v>242</v>
      </c>
      <c r="B60" s="154" t="s">
        <v>123</v>
      </c>
      <c r="C60" s="155">
        <v>1999</v>
      </c>
      <c r="D60" s="156">
        <v>0</v>
      </c>
      <c r="E60" s="156">
        <v>1</v>
      </c>
      <c r="F60" s="160"/>
      <c r="G60" s="160"/>
      <c r="H60" s="202" t="s">
        <v>115</v>
      </c>
      <c r="I60" s="160"/>
      <c r="J60" s="157">
        <v>12.9</v>
      </c>
      <c r="K60" s="160"/>
      <c r="L60" s="159" t="s">
        <v>116</v>
      </c>
      <c r="M60" s="159"/>
      <c r="N60" s="156"/>
      <c r="O60" s="15"/>
    </row>
    <row r="61" spans="1:15" ht="22.5" customHeight="1" x14ac:dyDescent="0.15">
      <c r="A61" s="153" t="s">
        <v>242</v>
      </c>
      <c r="B61" s="154" t="s">
        <v>124</v>
      </c>
      <c r="C61" s="155">
        <v>2001</v>
      </c>
      <c r="D61" s="156">
        <v>0</v>
      </c>
      <c r="E61" s="156">
        <v>1</v>
      </c>
      <c r="F61" s="160"/>
      <c r="G61" s="160"/>
      <c r="H61" s="202" t="s">
        <v>115</v>
      </c>
      <c r="I61" s="160"/>
      <c r="J61" s="157">
        <v>124.56</v>
      </c>
      <c r="K61" s="160"/>
      <c r="L61" s="159" t="s">
        <v>116</v>
      </c>
      <c r="M61" s="159"/>
      <c r="N61" s="156"/>
      <c r="O61" s="15"/>
    </row>
    <row r="62" spans="1:15" ht="22.5" customHeight="1" x14ac:dyDescent="0.15">
      <c r="A62" s="153" t="s">
        <v>253</v>
      </c>
      <c r="B62" s="154" t="s">
        <v>121</v>
      </c>
      <c r="C62" s="155">
        <v>1999</v>
      </c>
      <c r="D62" s="156">
        <v>0</v>
      </c>
      <c r="E62" s="156">
        <v>3</v>
      </c>
      <c r="F62" s="156">
        <v>12</v>
      </c>
      <c r="G62" s="156">
        <v>12</v>
      </c>
      <c r="H62" s="202" t="s">
        <v>115</v>
      </c>
      <c r="I62" s="157">
        <v>383.75</v>
      </c>
      <c r="J62" s="157">
        <v>949.14</v>
      </c>
      <c r="K62" s="158" t="s">
        <v>335</v>
      </c>
      <c r="L62" s="159" t="s">
        <v>116</v>
      </c>
      <c r="M62" s="159"/>
      <c r="N62" s="156"/>
      <c r="O62" s="15"/>
    </row>
    <row r="63" spans="1:15" ht="22.5" customHeight="1" x14ac:dyDescent="0.15">
      <c r="A63" s="153" t="s">
        <v>254</v>
      </c>
      <c r="B63" s="154" t="s">
        <v>122</v>
      </c>
      <c r="C63" s="155">
        <v>2001</v>
      </c>
      <c r="D63" s="156">
        <v>0</v>
      </c>
      <c r="E63" s="156">
        <v>6</v>
      </c>
      <c r="F63" s="156">
        <v>30</v>
      </c>
      <c r="G63" s="156">
        <v>30</v>
      </c>
      <c r="H63" s="202" t="s">
        <v>115</v>
      </c>
      <c r="I63" s="157">
        <v>559.15</v>
      </c>
      <c r="J63" s="157">
        <v>2362.7199999999998</v>
      </c>
      <c r="K63" s="158" t="s">
        <v>336</v>
      </c>
      <c r="L63" s="159" t="s">
        <v>116</v>
      </c>
      <c r="M63" s="159" t="s">
        <v>118</v>
      </c>
      <c r="N63" s="156">
        <v>1</v>
      </c>
      <c r="O63" s="15"/>
    </row>
    <row r="64" spans="1:15" ht="22.5" customHeight="1" x14ac:dyDescent="0.15">
      <c r="A64" s="128" t="s">
        <v>254</v>
      </c>
      <c r="B64" s="146" t="s">
        <v>124</v>
      </c>
      <c r="C64" s="147">
        <v>1999</v>
      </c>
      <c r="D64" s="148">
        <v>0</v>
      </c>
      <c r="E64" s="148">
        <v>1</v>
      </c>
      <c r="F64" s="150"/>
      <c r="G64" s="150"/>
      <c r="H64" s="203" t="s">
        <v>115</v>
      </c>
      <c r="I64" s="149"/>
      <c r="J64" s="149">
        <v>78.2</v>
      </c>
      <c r="K64" s="150"/>
      <c r="L64" s="151" t="s">
        <v>116</v>
      </c>
      <c r="M64" s="151"/>
      <c r="N64" s="148"/>
      <c r="O64" s="15"/>
    </row>
    <row r="65" spans="1:15" ht="22.5" customHeight="1" x14ac:dyDescent="0.15">
      <c r="A65" s="129" t="s">
        <v>187</v>
      </c>
      <c r="B65" s="132" t="s">
        <v>114</v>
      </c>
      <c r="C65" s="133">
        <v>1996</v>
      </c>
      <c r="D65" s="134">
        <v>0</v>
      </c>
      <c r="E65" s="134">
        <v>8</v>
      </c>
      <c r="F65" s="134">
        <v>72</v>
      </c>
      <c r="G65" s="134">
        <v>44</v>
      </c>
      <c r="H65" s="199" t="s">
        <v>115</v>
      </c>
      <c r="I65" s="135">
        <v>818.51</v>
      </c>
      <c r="J65" s="135">
        <v>5161.1899999999996</v>
      </c>
      <c r="K65" s="136" t="s">
        <v>333</v>
      </c>
      <c r="L65" s="137" t="s">
        <v>116</v>
      </c>
      <c r="M65" s="137" t="s">
        <v>118</v>
      </c>
      <c r="N65" s="134">
        <v>1</v>
      </c>
      <c r="O65" s="15"/>
    </row>
    <row r="66" spans="1:15" ht="22.5" customHeight="1" x14ac:dyDescent="0.15">
      <c r="A66" s="153" t="s">
        <v>243</v>
      </c>
      <c r="B66" s="154" t="s">
        <v>238</v>
      </c>
      <c r="C66" s="155">
        <v>1999</v>
      </c>
      <c r="D66" s="156">
        <v>0</v>
      </c>
      <c r="E66" s="156">
        <v>1</v>
      </c>
      <c r="F66" s="160"/>
      <c r="G66" s="160"/>
      <c r="H66" s="202" t="s">
        <v>115</v>
      </c>
      <c r="I66" s="157"/>
      <c r="J66" s="157">
        <v>67.64</v>
      </c>
      <c r="K66" s="160"/>
      <c r="L66" s="159"/>
      <c r="M66" s="159"/>
      <c r="N66" s="156"/>
      <c r="O66" s="15"/>
    </row>
    <row r="67" spans="1:15" ht="22.5" customHeight="1" x14ac:dyDescent="0.15">
      <c r="A67" s="153" t="s">
        <v>243</v>
      </c>
      <c r="B67" s="154" t="s">
        <v>117</v>
      </c>
      <c r="C67" s="155">
        <v>2001</v>
      </c>
      <c r="D67" s="156">
        <v>0</v>
      </c>
      <c r="E67" s="156">
        <v>6</v>
      </c>
      <c r="F67" s="156">
        <v>54</v>
      </c>
      <c r="G67" s="156">
        <v>40</v>
      </c>
      <c r="H67" s="202" t="s">
        <v>115</v>
      </c>
      <c r="I67" s="157">
        <v>732.42</v>
      </c>
      <c r="J67" s="157">
        <v>3588.17</v>
      </c>
      <c r="K67" s="158" t="s">
        <v>275</v>
      </c>
      <c r="L67" s="159" t="s">
        <v>116</v>
      </c>
      <c r="M67" s="159" t="s">
        <v>118</v>
      </c>
      <c r="N67" s="156">
        <v>1</v>
      </c>
      <c r="O67" s="15"/>
    </row>
    <row r="68" spans="1:15" ht="22.5" customHeight="1" x14ac:dyDescent="0.15">
      <c r="A68" s="153" t="s">
        <v>243</v>
      </c>
      <c r="B68" s="154" t="s">
        <v>131</v>
      </c>
      <c r="C68" s="155">
        <v>2001</v>
      </c>
      <c r="D68" s="156">
        <v>0</v>
      </c>
      <c r="E68" s="156">
        <v>1</v>
      </c>
      <c r="F68" s="160"/>
      <c r="G68" s="160"/>
      <c r="H68" s="202" t="s">
        <v>115</v>
      </c>
      <c r="I68" s="157"/>
      <c r="J68" s="157">
        <v>69.92</v>
      </c>
      <c r="K68" s="160"/>
      <c r="L68" s="159"/>
      <c r="M68" s="159"/>
      <c r="N68" s="156"/>
      <c r="O68" s="15"/>
    </row>
    <row r="69" spans="1:15" ht="22.5" customHeight="1" x14ac:dyDescent="0.15">
      <c r="A69" s="153" t="s">
        <v>243</v>
      </c>
      <c r="B69" s="154" t="s">
        <v>147</v>
      </c>
      <c r="C69" s="155">
        <v>2001</v>
      </c>
      <c r="D69" s="156">
        <v>0</v>
      </c>
      <c r="E69" s="156">
        <v>1</v>
      </c>
      <c r="F69" s="160"/>
      <c r="G69" s="160"/>
      <c r="H69" s="202" t="s">
        <v>115</v>
      </c>
      <c r="I69" s="157"/>
      <c r="J69" s="157">
        <v>48.68</v>
      </c>
      <c r="K69" s="160"/>
      <c r="L69" s="159"/>
      <c r="M69" s="159"/>
      <c r="N69" s="156"/>
      <c r="O69" s="15"/>
    </row>
    <row r="70" spans="1:15" ht="22.5" customHeight="1" x14ac:dyDescent="0.15">
      <c r="A70" s="153" t="s">
        <v>243</v>
      </c>
      <c r="B70" s="154" t="s">
        <v>119</v>
      </c>
      <c r="C70" s="155">
        <v>2003</v>
      </c>
      <c r="D70" s="156">
        <v>0</v>
      </c>
      <c r="E70" s="156">
        <v>5</v>
      </c>
      <c r="F70" s="156">
        <v>25</v>
      </c>
      <c r="G70" s="156">
        <v>20</v>
      </c>
      <c r="H70" s="202" t="s">
        <v>115</v>
      </c>
      <c r="I70" s="157">
        <v>438.88</v>
      </c>
      <c r="J70" s="157">
        <v>1669.99</v>
      </c>
      <c r="K70" s="158" t="s">
        <v>334</v>
      </c>
      <c r="L70" s="159" t="s">
        <v>116</v>
      </c>
      <c r="M70" s="159" t="s">
        <v>118</v>
      </c>
      <c r="N70" s="156">
        <v>1</v>
      </c>
      <c r="O70" s="15"/>
    </row>
    <row r="71" spans="1:15" ht="22.5" customHeight="1" x14ac:dyDescent="0.15">
      <c r="A71" s="153" t="s">
        <v>243</v>
      </c>
      <c r="B71" s="154" t="s">
        <v>147</v>
      </c>
      <c r="C71" s="155">
        <v>2003</v>
      </c>
      <c r="D71" s="156">
        <v>0</v>
      </c>
      <c r="E71" s="156">
        <v>1</v>
      </c>
      <c r="F71" s="160"/>
      <c r="G71" s="160"/>
      <c r="H71" s="202" t="s">
        <v>115</v>
      </c>
      <c r="I71" s="157"/>
      <c r="J71" s="157">
        <v>43.72</v>
      </c>
      <c r="K71" s="160"/>
      <c r="L71" s="159"/>
      <c r="M71" s="159"/>
      <c r="N71" s="156"/>
      <c r="O71" s="15"/>
    </row>
    <row r="72" spans="1:15" ht="22.5" customHeight="1" x14ac:dyDescent="0.15">
      <c r="A72" s="146" t="s">
        <v>252</v>
      </c>
      <c r="B72" s="146" t="s">
        <v>121</v>
      </c>
      <c r="C72" s="147">
        <v>1996</v>
      </c>
      <c r="D72" s="148">
        <v>0</v>
      </c>
      <c r="E72" s="148">
        <v>3</v>
      </c>
      <c r="F72" s="148">
        <v>18</v>
      </c>
      <c r="G72" s="148">
        <v>18</v>
      </c>
      <c r="H72" s="203" t="s">
        <v>115</v>
      </c>
      <c r="I72" s="149">
        <v>522.41</v>
      </c>
      <c r="J72" s="149">
        <v>1466.66</v>
      </c>
      <c r="K72" s="152" t="s">
        <v>337</v>
      </c>
      <c r="L72" s="151" t="s">
        <v>116</v>
      </c>
      <c r="M72" s="151"/>
      <c r="N72" s="148"/>
      <c r="O72" s="15"/>
    </row>
    <row r="73" spans="1:15" ht="22.5" customHeight="1" x14ac:dyDescent="0.15">
      <c r="A73" s="129" t="s">
        <v>188</v>
      </c>
      <c r="B73" s="132" t="s">
        <v>121</v>
      </c>
      <c r="C73" s="133">
        <v>1999</v>
      </c>
      <c r="D73" s="134">
        <v>0</v>
      </c>
      <c r="E73" s="134">
        <v>5</v>
      </c>
      <c r="F73" s="134">
        <v>24</v>
      </c>
      <c r="G73" s="134">
        <v>30</v>
      </c>
      <c r="H73" s="199" t="s">
        <v>115</v>
      </c>
      <c r="I73" s="135">
        <v>395.58</v>
      </c>
      <c r="J73" s="135">
        <v>1513.53</v>
      </c>
      <c r="K73" s="136" t="s">
        <v>299</v>
      </c>
      <c r="L73" s="137" t="s">
        <v>116</v>
      </c>
      <c r="M73" s="137" t="s">
        <v>118</v>
      </c>
      <c r="N73" s="134">
        <v>1</v>
      </c>
      <c r="O73" s="15"/>
    </row>
    <row r="74" spans="1:15" ht="22.5" customHeight="1" x14ac:dyDescent="0.15">
      <c r="A74" s="165" t="s">
        <v>244</v>
      </c>
      <c r="B74" s="166" t="s">
        <v>131</v>
      </c>
      <c r="C74" s="167">
        <v>1991</v>
      </c>
      <c r="D74" s="168">
        <v>0</v>
      </c>
      <c r="E74" s="168">
        <v>1</v>
      </c>
      <c r="F74" s="170"/>
      <c r="G74" s="170"/>
      <c r="H74" s="205" t="s">
        <v>115</v>
      </c>
      <c r="I74" s="169"/>
      <c r="J74" s="169">
        <v>100.6</v>
      </c>
      <c r="K74" s="170"/>
      <c r="L74" s="171"/>
      <c r="M74" s="171"/>
      <c r="N74" s="168"/>
      <c r="O74" s="15"/>
    </row>
    <row r="75" spans="1:15" ht="22.5" customHeight="1" x14ac:dyDescent="0.15">
      <c r="A75" s="139" t="s">
        <v>258</v>
      </c>
      <c r="B75" s="139" t="s">
        <v>122</v>
      </c>
      <c r="C75" s="140">
        <v>1999</v>
      </c>
      <c r="D75" s="141">
        <v>0</v>
      </c>
      <c r="E75" s="141">
        <v>3</v>
      </c>
      <c r="F75" s="141">
        <v>15</v>
      </c>
      <c r="G75" s="141" t="s">
        <v>344</v>
      </c>
      <c r="H75" s="200" t="s">
        <v>115</v>
      </c>
      <c r="I75" s="142">
        <v>436.86</v>
      </c>
      <c r="J75" s="142">
        <v>1209.1500000000001</v>
      </c>
      <c r="K75" s="163" t="s">
        <v>338</v>
      </c>
      <c r="L75" s="144" t="s">
        <v>116</v>
      </c>
      <c r="M75" s="144"/>
      <c r="N75" s="141"/>
      <c r="O75" s="15"/>
    </row>
    <row r="76" spans="1:15" ht="22.5" customHeight="1" x14ac:dyDescent="0.15">
      <c r="A76" s="50" t="s">
        <v>341</v>
      </c>
      <c r="B76" s="50" t="s">
        <v>340</v>
      </c>
      <c r="C76" s="56">
        <v>1994</v>
      </c>
      <c r="D76" s="51">
        <v>0</v>
      </c>
      <c r="E76" s="51">
        <v>14</v>
      </c>
      <c r="F76" s="51">
        <v>50</v>
      </c>
      <c r="G76" s="51" t="s">
        <v>344</v>
      </c>
      <c r="H76" s="206" t="s">
        <v>115</v>
      </c>
      <c r="I76" s="52">
        <v>654.54</v>
      </c>
      <c r="J76" s="52">
        <v>8689.9699999999993</v>
      </c>
      <c r="K76" s="131" t="s">
        <v>295</v>
      </c>
      <c r="L76" s="53" t="s">
        <v>116</v>
      </c>
      <c r="M76" s="53" t="s">
        <v>118</v>
      </c>
      <c r="N76" s="51">
        <v>2</v>
      </c>
      <c r="O76" s="15"/>
    </row>
    <row r="77" spans="1:15" ht="22.5" customHeight="1" x14ac:dyDescent="0.15">
      <c r="A77" s="139" t="s">
        <v>251</v>
      </c>
      <c r="B77" s="139" t="s">
        <v>342</v>
      </c>
      <c r="C77" s="140">
        <v>1994</v>
      </c>
      <c r="D77" s="141">
        <v>0</v>
      </c>
      <c r="E77" s="141">
        <v>14</v>
      </c>
      <c r="F77" s="141">
        <v>52</v>
      </c>
      <c r="G77" s="141">
        <v>51</v>
      </c>
      <c r="H77" s="200" t="s">
        <v>115</v>
      </c>
      <c r="I77" s="142">
        <v>654.54</v>
      </c>
      <c r="J77" s="142">
        <v>8689.9699999999993</v>
      </c>
      <c r="K77" s="163" t="s">
        <v>295</v>
      </c>
      <c r="L77" s="144" t="s">
        <v>116</v>
      </c>
      <c r="M77" s="144" t="s">
        <v>118</v>
      </c>
      <c r="N77" s="141">
        <v>2</v>
      </c>
      <c r="O77" s="15"/>
    </row>
    <row r="78" spans="1:15" s="48" customFormat="1" ht="22.5" customHeight="1" x14ac:dyDescent="0.15">
      <c r="A78" s="130" t="s">
        <v>214</v>
      </c>
      <c r="B78" s="113"/>
      <c r="C78" s="114"/>
      <c r="D78" s="115"/>
      <c r="E78" s="115"/>
      <c r="F78" s="115"/>
      <c r="G78" s="115"/>
      <c r="H78" s="207"/>
      <c r="I78" s="116"/>
      <c r="J78" s="116"/>
      <c r="K78" s="117"/>
      <c r="L78" s="118"/>
      <c r="M78" s="118"/>
      <c r="N78" s="119"/>
    </row>
    <row r="79" spans="1:15" ht="22.5" customHeight="1" x14ac:dyDescent="0.15">
      <c r="A79" s="49" t="s">
        <v>191</v>
      </c>
      <c r="B79" s="49" t="s">
        <v>148</v>
      </c>
      <c r="C79" s="56">
        <v>2013</v>
      </c>
      <c r="D79" s="51">
        <v>0</v>
      </c>
      <c r="E79" s="51">
        <v>12</v>
      </c>
      <c r="F79" s="51">
        <v>98</v>
      </c>
      <c r="G79" s="51">
        <v>205</v>
      </c>
      <c r="H79" s="206" t="s">
        <v>115</v>
      </c>
      <c r="I79" s="52">
        <v>698.86</v>
      </c>
      <c r="J79" s="52">
        <v>6393.61</v>
      </c>
      <c r="K79" s="131" t="s">
        <v>281</v>
      </c>
      <c r="L79" s="53" t="s">
        <v>149</v>
      </c>
      <c r="M79" s="53" t="s">
        <v>118</v>
      </c>
      <c r="N79" s="51">
        <v>2</v>
      </c>
      <c r="O79" s="15"/>
    </row>
    <row r="80" spans="1:15" ht="22.5" customHeight="1" x14ac:dyDescent="0.15">
      <c r="A80" s="181" t="s">
        <v>191</v>
      </c>
      <c r="B80" s="181" t="s">
        <v>150</v>
      </c>
      <c r="C80" s="182">
        <v>2013</v>
      </c>
      <c r="D80" s="183">
        <v>0</v>
      </c>
      <c r="E80" s="183">
        <v>11</v>
      </c>
      <c r="F80" s="183">
        <v>95</v>
      </c>
      <c r="G80" s="183" t="s">
        <v>344</v>
      </c>
      <c r="H80" s="208" t="s">
        <v>115</v>
      </c>
      <c r="I80" s="184">
        <v>767.33</v>
      </c>
      <c r="J80" s="184">
        <v>6149.34</v>
      </c>
      <c r="K80" s="185" t="s">
        <v>281</v>
      </c>
      <c r="L80" s="186" t="s">
        <v>149</v>
      </c>
      <c r="M80" s="186" t="s">
        <v>118</v>
      </c>
      <c r="N80" s="183">
        <v>2</v>
      </c>
      <c r="O80" s="15"/>
    </row>
    <row r="81" spans="1:15" ht="22.5" customHeight="1" x14ac:dyDescent="0.15">
      <c r="A81" s="181" t="s">
        <v>191</v>
      </c>
      <c r="B81" s="181" t="s">
        <v>131</v>
      </c>
      <c r="C81" s="182">
        <v>2013</v>
      </c>
      <c r="D81" s="183">
        <v>0</v>
      </c>
      <c r="E81" s="183">
        <v>1</v>
      </c>
      <c r="F81" s="160"/>
      <c r="G81" s="160"/>
      <c r="H81" s="208" t="s">
        <v>115</v>
      </c>
      <c r="I81" s="184"/>
      <c r="J81" s="184">
        <v>162.15</v>
      </c>
      <c r="K81" s="160"/>
      <c r="L81" s="186"/>
      <c r="M81" s="186"/>
      <c r="N81" s="183"/>
      <c r="O81" s="15"/>
    </row>
    <row r="82" spans="1:15" ht="22.5" customHeight="1" x14ac:dyDescent="0.15">
      <c r="A82" s="187" t="s">
        <v>191</v>
      </c>
      <c r="B82" s="187" t="s">
        <v>231</v>
      </c>
      <c r="C82" s="182">
        <v>2015</v>
      </c>
      <c r="D82" s="183">
        <v>0</v>
      </c>
      <c r="E82" s="183">
        <v>6</v>
      </c>
      <c r="F82" s="183">
        <v>66</v>
      </c>
      <c r="G82" s="183" t="s">
        <v>344</v>
      </c>
      <c r="H82" s="208" t="s">
        <v>115</v>
      </c>
      <c r="I82" s="184"/>
      <c r="J82" s="184">
        <v>4240.75</v>
      </c>
      <c r="K82" s="185" t="s">
        <v>281</v>
      </c>
      <c r="L82" s="186" t="s">
        <v>246</v>
      </c>
      <c r="M82" s="186" t="s">
        <v>118</v>
      </c>
      <c r="N82" s="183">
        <v>1</v>
      </c>
      <c r="O82" s="15"/>
    </row>
    <row r="83" spans="1:15" ht="22.5" customHeight="1" x14ac:dyDescent="0.15">
      <c r="A83" s="174" t="s">
        <v>191</v>
      </c>
      <c r="B83" s="174" t="s">
        <v>232</v>
      </c>
      <c r="C83" s="175">
        <v>2015</v>
      </c>
      <c r="D83" s="176">
        <v>0</v>
      </c>
      <c r="E83" s="176">
        <v>9</v>
      </c>
      <c r="F83" s="176">
        <v>81</v>
      </c>
      <c r="G83" s="176" t="s">
        <v>344</v>
      </c>
      <c r="H83" s="209" t="s">
        <v>115</v>
      </c>
      <c r="I83" s="177"/>
      <c r="J83" s="177">
        <v>5249.59</v>
      </c>
      <c r="K83" s="178" t="s">
        <v>281</v>
      </c>
      <c r="L83" s="179" t="s">
        <v>246</v>
      </c>
      <c r="M83" s="179" t="s">
        <v>118</v>
      </c>
      <c r="N83" s="176">
        <v>2</v>
      </c>
      <c r="O83" s="15"/>
    </row>
    <row r="84" spans="1:15" ht="22.5" customHeight="1" x14ac:dyDescent="0.15">
      <c r="A84" s="49" t="s">
        <v>192</v>
      </c>
      <c r="B84" s="49" t="s">
        <v>121</v>
      </c>
      <c r="C84" s="56">
        <v>2010</v>
      </c>
      <c r="D84" s="51">
        <v>0</v>
      </c>
      <c r="E84" s="51">
        <v>12</v>
      </c>
      <c r="F84" s="51">
        <v>95</v>
      </c>
      <c r="G84" s="51">
        <v>140</v>
      </c>
      <c r="H84" s="206" t="s">
        <v>115</v>
      </c>
      <c r="I84" s="52">
        <v>873.09</v>
      </c>
      <c r="J84" s="52">
        <v>6993</v>
      </c>
      <c r="K84" s="131" t="s">
        <v>280</v>
      </c>
      <c r="L84" s="53" t="s">
        <v>116</v>
      </c>
      <c r="M84" s="53" t="s">
        <v>118</v>
      </c>
      <c r="N84" s="51">
        <v>2</v>
      </c>
      <c r="O84" s="15"/>
    </row>
    <row r="85" spans="1:15" ht="22.5" customHeight="1" x14ac:dyDescent="0.15">
      <c r="A85" s="181" t="s">
        <v>192</v>
      </c>
      <c r="B85" s="181" t="s">
        <v>122</v>
      </c>
      <c r="C85" s="182">
        <v>2010</v>
      </c>
      <c r="D85" s="183">
        <v>0</v>
      </c>
      <c r="E85" s="183">
        <v>12</v>
      </c>
      <c r="F85" s="183">
        <v>105</v>
      </c>
      <c r="G85" s="183" t="s">
        <v>344</v>
      </c>
      <c r="H85" s="208" t="s">
        <v>115</v>
      </c>
      <c r="I85" s="184">
        <v>1255.58</v>
      </c>
      <c r="J85" s="184">
        <v>7905.75</v>
      </c>
      <c r="K85" s="185" t="s">
        <v>280</v>
      </c>
      <c r="L85" s="186" t="s">
        <v>116</v>
      </c>
      <c r="M85" s="186" t="s">
        <v>118</v>
      </c>
      <c r="N85" s="183">
        <v>2</v>
      </c>
      <c r="O85" s="15"/>
    </row>
    <row r="86" spans="1:15" ht="22.5" customHeight="1" x14ac:dyDescent="0.15">
      <c r="A86" s="180" t="s">
        <v>192</v>
      </c>
      <c r="B86" s="180" t="s">
        <v>152</v>
      </c>
      <c r="C86" s="175">
        <v>2010</v>
      </c>
      <c r="D86" s="176">
        <v>0</v>
      </c>
      <c r="E86" s="176">
        <v>2</v>
      </c>
      <c r="F86" s="150"/>
      <c r="G86" s="150"/>
      <c r="H86" s="209" t="s">
        <v>115</v>
      </c>
      <c r="I86" s="177"/>
      <c r="J86" s="177">
        <v>396.77</v>
      </c>
      <c r="K86" s="150"/>
      <c r="L86" s="179"/>
      <c r="M86" s="179"/>
      <c r="N86" s="176"/>
      <c r="O86" s="15"/>
    </row>
    <row r="87" spans="1:15" ht="22.5" customHeight="1" x14ac:dyDescent="0.15">
      <c r="A87" s="49" t="s">
        <v>193</v>
      </c>
      <c r="B87" s="49" t="s">
        <v>121</v>
      </c>
      <c r="C87" s="56">
        <v>2001</v>
      </c>
      <c r="D87" s="51">
        <v>0</v>
      </c>
      <c r="E87" s="51">
        <v>5</v>
      </c>
      <c r="F87" s="51">
        <v>38</v>
      </c>
      <c r="G87" s="51">
        <v>107</v>
      </c>
      <c r="H87" s="206" t="s">
        <v>115</v>
      </c>
      <c r="I87" s="52">
        <v>617.1</v>
      </c>
      <c r="J87" s="52">
        <v>2592.11</v>
      </c>
      <c r="K87" s="131" t="s">
        <v>278</v>
      </c>
      <c r="L87" s="53" t="s">
        <v>116</v>
      </c>
      <c r="M87" s="53" t="s">
        <v>118</v>
      </c>
      <c r="N87" s="51">
        <v>1</v>
      </c>
      <c r="O87" s="15"/>
    </row>
    <row r="88" spans="1:15" ht="22.5" customHeight="1" x14ac:dyDescent="0.15">
      <c r="A88" s="181" t="s">
        <v>193</v>
      </c>
      <c r="B88" s="181" t="s">
        <v>122</v>
      </c>
      <c r="C88" s="182">
        <v>2001</v>
      </c>
      <c r="D88" s="183">
        <v>0</v>
      </c>
      <c r="E88" s="183">
        <v>5</v>
      </c>
      <c r="F88" s="183">
        <v>33</v>
      </c>
      <c r="G88" s="183" t="s">
        <v>344</v>
      </c>
      <c r="H88" s="208" t="s">
        <v>115</v>
      </c>
      <c r="I88" s="184">
        <v>555.16</v>
      </c>
      <c r="J88" s="184">
        <v>2319.75</v>
      </c>
      <c r="K88" s="185" t="s">
        <v>278</v>
      </c>
      <c r="L88" s="186" t="s">
        <v>116</v>
      </c>
      <c r="M88" s="186" t="s">
        <v>118</v>
      </c>
      <c r="N88" s="183">
        <v>1</v>
      </c>
      <c r="O88" s="15"/>
    </row>
    <row r="89" spans="1:15" ht="22.5" customHeight="1" x14ac:dyDescent="0.15">
      <c r="A89" s="181" t="s">
        <v>193</v>
      </c>
      <c r="B89" s="181" t="s">
        <v>132</v>
      </c>
      <c r="C89" s="182">
        <v>2001</v>
      </c>
      <c r="D89" s="183">
        <v>0</v>
      </c>
      <c r="E89" s="183">
        <v>5</v>
      </c>
      <c r="F89" s="183">
        <v>29</v>
      </c>
      <c r="G89" s="183" t="s">
        <v>344</v>
      </c>
      <c r="H89" s="208" t="s">
        <v>115</v>
      </c>
      <c r="I89" s="184">
        <v>555.16</v>
      </c>
      <c r="J89" s="184">
        <v>2083.35</v>
      </c>
      <c r="K89" s="185" t="s">
        <v>278</v>
      </c>
      <c r="L89" s="186" t="s">
        <v>116</v>
      </c>
      <c r="M89" s="186" t="s">
        <v>118</v>
      </c>
      <c r="N89" s="183">
        <v>1</v>
      </c>
      <c r="O89" s="15"/>
    </row>
    <row r="90" spans="1:15" ht="22.5" customHeight="1" x14ac:dyDescent="0.15">
      <c r="A90" s="181" t="s">
        <v>193</v>
      </c>
      <c r="B90" s="181" t="s">
        <v>133</v>
      </c>
      <c r="C90" s="182">
        <v>2004</v>
      </c>
      <c r="D90" s="183">
        <v>0</v>
      </c>
      <c r="E90" s="183">
        <v>5</v>
      </c>
      <c r="F90" s="183">
        <v>33</v>
      </c>
      <c r="G90" s="183" t="s">
        <v>344</v>
      </c>
      <c r="H90" s="208" t="s">
        <v>115</v>
      </c>
      <c r="I90" s="184">
        <v>555.16</v>
      </c>
      <c r="J90" s="184">
        <v>2319.75</v>
      </c>
      <c r="K90" s="185" t="s">
        <v>278</v>
      </c>
      <c r="L90" s="186" t="s">
        <v>116</v>
      </c>
      <c r="M90" s="186" t="s">
        <v>118</v>
      </c>
      <c r="N90" s="183">
        <v>1</v>
      </c>
      <c r="O90" s="15"/>
    </row>
    <row r="91" spans="1:15" ht="22.5" customHeight="1" x14ac:dyDescent="0.15">
      <c r="A91" s="181" t="s">
        <v>193</v>
      </c>
      <c r="B91" s="181" t="s">
        <v>131</v>
      </c>
      <c r="C91" s="182">
        <v>2001</v>
      </c>
      <c r="D91" s="183">
        <v>0</v>
      </c>
      <c r="E91" s="183">
        <v>1</v>
      </c>
      <c r="F91" s="160"/>
      <c r="G91" s="160"/>
      <c r="H91" s="208" t="s">
        <v>115</v>
      </c>
      <c r="I91" s="184"/>
      <c r="J91" s="184">
        <v>90</v>
      </c>
      <c r="K91" s="160"/>
      <c r="L91" s="186"/>
      <c r="M91" s="186"/>
      <c r="N91" s="183"/>
      <c r="O91" s="15"/>
    </row>
    <row r="92" spans="1:15" ht="22.5" customHeight="1" x14ac:dyDescent="0.15">
      <c r="A92" s="181" t="s">
        <v>193</v>
      </c>
      <c r="B92" s="181" t="s">
        <v>147</v>
      </c>
      <c r="C92" s="182">
        <v>2001</v>
      </c>
      <c r="D92" s="183">
        <v>0</v>
      </c>
      <c r="E92" s="183">
        <v>1</v>
      </c>
      <c r="F92" s="160"/>
      <c r="G92" s="160"/>
      <c r="H92" s="208" t="s">
        <v>115</v>
      </c>
      <c r="I92" s="184"/>
      <c r="J92" s="184">
        <v>50.85</v>
      </c>
      <c r="K92" s="160"/>
      <c r="L92" s="186"/>
      <c r="M92" s="186"/>
      <c r="N92" s="183"/>
      <c r="O92" s="15"/>
    </row>
    <row r="93" spans="1:15" ht="22.5" customHeight="1" x14ac:dyDescent="0.15">
      <c r="A93" s="180" t="s">
        <v>193</v>
      </c>
      <c r="B93" s="180" t="s">
        <v>151</v>
      </c>
      <c r="C93" s="175">
        <v>2004</v>
      </c>
      <c r="D93" s="176">
        <v>0</v>
      </c>
      <c r="E93" s="176">
        <v>1</v>
      </c>
      <c r="F93" s="150"/>
      <c r="G93" s="150"/>
      <c r="H93" s="209" t="s">
        <v>115</v>
      </c>
      <c r="I93" s="177"/>
      <c r="J93" s="177">
        <v>29.7</v>
      </c>
      <c r="K93" s="150"/>
      <c r="L93" s="179"/>
      <c r="M93" s="179"/>
      <c r="N93" s="176"/>
      <c r="O93" s="15"/>
    </row>
    <row r="94" spans="1:15" ht="22.5" customHeight="1" x14ac:dyDescent="0.15">
      <c r="A94" s="21" t="s">
        <v>194</v>
      </c>
      <c r="B94" s="21"/>
      <c r="C94" s="55">
        <v>1954</v>
      </c>
      <c r="D94" s="22">
        <v>0</v>
      </c>
      <c r="E94" s="22">
        <v>1</v>
      </c>
      <c r="F94" s="22">
        <v>1</v>
      </c>
      <c r="G94" s="22" t="s">
        <v>344</v>
      </c>
      <c r="H94" s="201" t="s">
        <v>153</v>
      </c>
      <c r="I94" s="23"/>
      <c r="J94" s="23">
        <v>44.72</v>
      </c>
      <c r="K94" s="107"/>
      <c r="L94" s="24" t="s">
        <v>143</v>
      </c>
      <c r="M94" s="24"/>
      <c r="N94" s="22"/>
      <c r="O94" s="15"/>
    </row>
    <row r="95" spans="1:15" ht="22.5" customHeight="1" x14ac:dyDescent="0.15">
      <c r="A95" s="49" t="s">
        <v>195</v>
      </c>
      <c r="B95" s="49"/>
      <c r="C95" s="56">
        <v>2001</v>
      </c>
      <c r="D95" s="51">
        <v>0</v>
      </c>
      <c r="E95" s="51">
        <v>4</v>
      </c>
      <c r="F95" s="51">
        <v>24</v>
      </c>
      <c r="G95" s="51">
        <v>10</v>
      </c>
      <c r="H95" s="206" t="s">
        <v>115</v>
      </c>
      <c r="I95" s="52">
        <v>459.59</v>
      </c>
      <c r="J95" s="52">
        <v>1378</v>
      </c>
      <c r="K95" s="131" t="s">
        <v>298</v>
      </c>
      <c r="L95" s="53" t="s">
        <v>116</v>
      </c>
      <c r="M95" s="53" t="s">
        <v>118</v>
      </c>
      <c r="N95" s="51">
        <v>1</v>
      </c>
      <c r="O95" s="15"/>
    </row>
    <row r="96" spans="1:15" ht="22.5" customHeight="1" x14ac:dyDescent="0.15">
      <c r="A96" s="188" t="s">
        <v>195</v>
      </c>
      <c r="B96" s="188" t="s">
        <v>147</v>
      </c>
      <c r="C96" s="189">
        <v>2001</v>
      </c>
      <c r="D96" s="190">
        <v>0</v>
      </c>
      <c r="E96" s="190">
        <v>1</v>
      </c>
      <c r="F96" s="145"/>
      <c r="G96" s="145"/>
      <c r="H96" s="210" t="s">
        <v>115</v>
      </c>
      <c r="I96" s="191"/>
      <c r="J96" s="191">
        <v>16.5</v>
      </c>
      <c r="K96" s="145"/>
      <c r="L96" s="192"/>
      <c r="M96" s="192"/>
      <c r="N96" s="190"/>
      <c r="O96" s="15"/>
    </row>
    <row r="97" spans="1:15" ht="22.5" customHeight="1" x14ac:dyDescent="0.15">
      <c r="A97" s="49" t="s">
        <v>196</v>
      </c>
      <c r="B97" s="49" t="s">
        <v>121</v>
      </c>
      <c r="C97" s="56">
        <v>1988</v>
      </c>
      <c r="D97" s="51">
        <v>0</v>
      </c>
      <c r="E97" s="51">
        <v>3</v>
      </c>
      <c r="F97" s="51">
        <v>18</v>
      </c>
      <c r="G97" s="51">
        <v>40</v>
      </c>
      <c r="H97" s="206" t="s">
        <v>115</v>
      </c>
      <c r="I97" s="52">
        <v>463.54</v>
      </c>
      <c r="J97" s="52">
        <v>1290.1500000000001</v>
      </c>
      <c r="K97" s="131" t="s">
        <v>272</v>
      </c>
      <c r="L97" s="53" t="s">
        <v>143</v>
      </c>
      <c r="M97" s="53"/>
      <c r="N97" s="51"/>
      <c r="O97" s="15"/>
    </row>
    <row r="98" spans="1:15" ht="22.5" customHeight="1" x14ac:dyDescent="0.15">
      <c r="A98" s="181" t="s">
        <v>196</v>
      </c>
      <c r="B98" s="181" t="s">
        <v>122</v>
      </c>
      <c r="C98" s="182">
        <v>1988</v>
      </c>
      <c r="D98" s="183">
        <v>0</v>
      </c>
      <c r="E98" s="183">
        <v>3</v>
      </c>
      <c r="F98" s="183">
        <v>12</v>
      </c>
      <c r="G98" s="183" t="s">
        <v>344</v>
      </c>
      <c r="H98" s="208" t="s">
        <v>115</v>
      </c>
      <c r="I98" s="184">
        <v>291.77999999999997</v>
      </c>
      <c r="J98" s="184">
        <v>859.27</v>
      </c>
      <c r="K98" s="185" t="s">
        <v>272</v>
      </c>
      <c r="L98" s="186" t="s">
        <v>143</v>
      </c>
      <c r="M98" s="186"/>
      <c r="N98" s="183"/>
      <c r="O98" s="15"/>
    </row>
    <row r="99" spans="1:15" ht="22.5" customHeight="1" x14ac:dyDescent="0.15">
      <c r="A99" s="181" t="s">
        <v>196</v>
      </c>
      <c r="B99" s="181" t="s">
        <v>132</v>
      </c>
      <c r="C99" s="182">
        <v>1988</v>
      </c>
      <c r="D99" s="183">
        <v>0</v>
      </c>
      <c r="E99" s="183">
        <v>3</v>
      </c>
      <c r="F99" s="183">
        <v>18</v>
      </c>
      <c r="G99" s="183" t="s">
        <v>344</v>
      </c>
      <c r="H99" s="208" t="s">
        <v>115</v>
      </c>
      <c r="I99" s="184">
        <v>453.54</v>
      </c>
      <c r="J99" s="184">
        <v>1290.1500000000001</v>
      </c>
      <c r="K99" s="185" t="s">
        <v>272</v>
      </c>
      <c r="L99" s="186" t="s">
        <v>143</v>
      </c>
      <c r="M99" s="186"/>
      <c r="N99" s="183"/>
      <c r="O99" s="15"/>
    </row>
    <row r="100" spans="1:15" ht="22.5" customHeight="1" x14ac:dyDescent="0.15">
      <c r="A100" s="181" t="s">
        <v>196</v>
      </c>
      <c r="B100" s="181" t="s">
        <v>133</v>
      </c>
      <c r="C100" s="182">
        <v>1988</v>
      </c>
      <c r="D100" s="183">
        <v>0</v>
      </c>
      <c r="E100" s="183">
        <v>3</v>
      </c>
      <c r="F100" s="183">
        <v>18</v>
      </c>
      <c r="G100" s="183" t="s">
        <v>344</v>
      </c>
      <c r="H100" s="208" t="s">
        <v>115</v>
      </c>
      <c r="I100" s="184">
        <v>436.47</v>
      </c>
      <c r="J100" s="184">
        <v>1238.96</v>
      </c>
      <c r="K100" s="185" t="s">
        <v>272</v>
      </c>
      <c r="L100" s="186" t="s">
        <v>143</v>
      </c>
      <c r="M100" s="186"/>
      <c r="N100" s="183"/>
      <c r="O100" s="15"/>
    </row>
    <row r="101" spans="1:15" ht="22.5" customHeight="1" x14ac:dyDescent="0.15">
      <c r="A101" s="181" t="s">
        <v>196</v>
      </c>
      <c r="B101" s="181" t="s">
        <v>131</v>
      </c>
      <c r="C101" s="182">
        <v>1988</v>
      </c>
      <c r="D101" s="183">
        <v>0</v>
      </c>
      <c r="E101" s="183">
        <v>1</v>
      </c>
      <c r="F101" s="160"/>
      <c r="G101" s="160"/>
      <c r="H101" s="208" t="s">
        <v>115</v>
      </c>
      <c r="I101" s="184"/>
      <c r="J101" s="184">
        <v>71.27</v>
      </c>
      <c r="K101" s="160"/>
      <c r="L101" s="186"/>
      <c r="M101" s="186"/>
      <c r="N101" s="183"/>
      <c r="O101" s="15"/>
    </row>
    <row r="102" spans="1:15" ht="22.5" customHeight="1" x14ac:dyDescent="0.15">
      <c r="A102" s="180" t="s">
        <v>196</v>
      </c>
      <c r="B102" s="180" t="s">
        <v>146</v>
      </c>
      <c r="C102" s="175">
        <v>1988</v>
      </c>
      <c r="D102" s="176">
        <v>1</v>
      </c>
      <c r="E102" s="176">
        <v>1</v>
      </c>
      <c r="F102" s="150"/>
      <c r="G102" s="150"/>
      <c r="H102" s="209" t="s">
        <v>115</v>
      </c>
      <c r="I102" s="177"/>
      <c r="J102" s="177">
        <v>81.599999999999994</v>
      </c>
      <c r="K102" s="150"/>
      <c r="L102" s="179"/>
      <c r="M102" s="179"/>
      <c r="N102" s="176"/>
      <c r="O102" s="15"/>
    </row>
    <row r="103" spans="1:15" s="48" customFormat="1" ht="22.5" customHeight="1" x14ac:dyDescent="0.15">
      <c r="A103" s="130" t="s">
        <v>215</v>
      </c>
      <c r="B103" s="113"/>
      <c r="C103" s="114"/>
      <c r="D103" s="115"/>
      <c r="E103" s="115"/>
      <c r="F103" s="115"/>
      <c r="G103" s="115"/>
      <c r="H103" s="207"/>
      <c r="I103" s="116"/>
      <c r="J103" s="116"/>
      <c r="K103" s="117"/>
      <c r="L103" s="118"/>
      <c r="M103" s="118"/>
      <c r="N103" s="119"/>
    </row>
    <row r="104" spans="1:15" ht="22.5" customHeight="1" x14ac:dyDescent="0.15">
      <c r="A104" s="49" t="s">
        <v>197</v>
      </c>
      <c r="B104" s="49"/>
      <c r="C104" s="56">
        <v>2002</v>
      </c>
      <c r="D104" s="51">
        <v>0</v>
      </c>
      <c r="E104" s="51">
        <v>3</v>
      </c>
      <c r="F104" s="51">
        <v>18</v>
      </c>
      <c r="G104" s="51">
        <v>14</v>
      </c>
      <c r="H104" s="206" t="s">
        <v>115</v>
      </c>
      <c r="I104" s="52">
        <v>480.55</v>
      </c>
      <c r="J104" s="52">
        <v>1163.6199999999999</v>
      </c>
      <c r="K104" s="131" t="s">
        <v>282</v>
      </c>
      <c r="L104" s="53" t="s">
        <v>116</v>
      </c>
      <c r="M104" s="53"/>
      <c r="N104" s="51"/>
      <c r="O104" s="15"/>
    </row>
    <row r="105" spans="1:15" ht="22.5" customHeight="1" x14ac:dyDescent="0.15">
      <c r="A105" s="188" t="s">
        <v>197</v>
      </c>
      <c r="B105" s="188" t="s">
        <v>147</v>
      </c>
      <c r="C105" s="189">
        <v>2002</v>
      </c>
      <c r="D105" s="190">
        <v>0</v>
      </c>
      <c r="E105" s="190">
        <v>1</v>
      </c>
      <c r="F105" s="145"/>
      <c r="G105" s="145"/>
      <c r="H105" s="210" t="s">
        <v>115</v>
      </c>
      <c r="I105" s="191"/>
      <c r="J105" s="191">
        <v>19.8</v>
      </c>
      <c r="K105" s="145"/>
      <c r="L105" s="192"/>
      <c r="M105" s="192"/>
      <c r="N105" s="190"/>
      <c r="O105" s="15"/>
    </row>
    <row r="106" spans="1:15" ht="22.5" customHeight="1" x14ac:dyDescent="0.15">
      <c r="A106" s="49" t="s">
        <v>198</v>
      </c>
      <c r="B106" s="49" t="s">
        <v>121</v>
      </c>
      <c r="C106" s="56">
        <v>1995</v>
      </c>
      <c r="D106" s="51">
        <v>0</v>
      </c>
      <c r="E106" s="51">
        <v>5</v>
      </c>
      <c r="F106" s="51">
        <v>16</v>
      </c>
      <c r="G106" s="51">
        <v>62</v>
      </c>
      <c r="H106" s="206" t="s">
        <v>115</v>
      </c>
      <c r="I106" s="52">
        <v>363.15</v>
      </c>
      <c r="J106" s="52">
        <v>1359.43</v>
      </c>
      <c r="K106" s="131" t="s">
        <v>301</v>
      </c>
      <c r="L106" s="53" t="s">
        <v>116</v>
      </c>
      <c r="M106" s="53" t="s">
        <v>118</v>
      </c>
      <c r="N106" s="51">
        <v>1</v>
      </c>
      <c r="O106" s="15"/>
    </row>
    <row r="107" spans="1:15" ht="22.5" customHeight="1" x14ac:dyDescent="0.15">
      <c r="A107" s="181" t="s">
        <v>198</v>
      </c>
      <c r="B107" s="181" t="s">
        <v>122</v>
      </c>
      <c r="C107" s="182">
        <v>1995</v>
      </c>
      <c r="D107" s="183">
        <v>0</v>
      </c>
      <c r="E107" s="183">
        <v>4</v>
      </c>
      <c r="F107" s="183">
        <v>15</v>
      </c>
      <c r="G107" s="183" t="s">
        <v>344</v>
      </c>
      <c r="H107" s="208" t="s">
        <v>115</v>
      </c>
      <c r="I107" s="184">
        <v>322.73</v>
      </c>
      <c r="J107" s="184">
        <v>1194.0999999999999</v>
      </c>
      <c r="K107" s="185" t="s">
        <v>301</v>
      </c>
      <c r="L107" s="186" t="s">
        <v>116</v>
      </c>
      <c r="M107" s="193" t="s">
        <v>302</v>
      </c>
      <c r="N107" s="183" t="s">
        <v>302</v>
      </c>
      <c r="O107" s="15"/>
    </row>
    <row r="108" spans="1:15" ht="22.5" customHeight="1" x14ac:dyDescent="0.15">
      <c r="A108" s="181" t="s">
        <v>198</v>
      </c>
      <c r="B108" s="181" t="s">
        <v>132</v>
      </c>
      <c r="C108" s="182">
        <v>1995</v>
      </c>
      <c r="D108" s="183">
        <v>0</v>
      </c>
      <c r="E108" s="183">
        <v>4</v>
      </c>
      <c r="F108" s="183">
        <v>8</v>
      </c>
      <c r="G108" s="183" t="s">
        <v>344</v>
      </c>
      <c r="H108" s="208" t="s">
        <v>115</v>
      </c>
      <c r="I108" s="184">
        <v>153.38999999999999</v>
      </c>
      <c r="J108" s="184">
        <v>525.67999999999995</v>
      </c>
      <c r="K108" s="185" t="s">
        <v>301</v>
      </c>
      <c r="L108" s="186" t="s">
        <v>116</v>
      </c>
      <c r="M108" s="193" t="s">
        <v>302</v>
      </c>
      <c r="N108" s="183" t="s">
        <v>302</v>
      </c>
      <c r="O108" s="15"/>
    </row>
    <row r="109" spans="1:15" ht="22.5" customHeight="1" x14ac:dyDescent="0.15">
      <c r="A109" s="181" t="s">
        <v>198</v>
      </c>
      <c r="B109" s="181" t="s">
        <v>133</v>
      </c>
      <c r="C109" s="182">
        <v>1995</v>
      </c>
      <c r="D109" s="183">
        <v>0</v>
      </c>
      <c r="E109" s="183">
        <v>5</v>
      </c>
      <c r="F109" s="183">
        <v>16</v>
      </c>
      <c r="G109" s="183" t="s">
        <v>344</v>
      </c>
      <c r="H109" s="208" t="s">
        <v>115</v>
      </c>
      <c r="I109" s="184">
        <v>459.64</v>
      </c>
      <c r="J109" s="184">
        <v>1643.6</v>
      </c>
      <c r="K109" s="185" t="s">
        <v>301</v>
      </c>
      <c r="L109" s="186" t="s">
        <v>116</v>
      </c>
      <c r="M109" s="186" t="s">
        <v>118</v>
      </c>
      <c r="N109" s="183">
        <v>1</v>
      </c>
      <c r="O109" s="15"/>
    </row>
    <row r="110" spans="1:15" ht="22.5" customHeight="1" x14ac:dyDescent="0.15">
      <c r="A110" s="181" t="s">
        <v>250</v>
      </c>
      <c r="B110" s="181" t="s">
        <v>134</v>
      </c>
      <c r="C110" s="182">
        <v>1995</v>
      </c>
      <c r="D110" s="183">
        <v>0</v>
      </c>
      <c r="E110" s="183">
        <v>4</v>
      </c>
      <c r="F110" s="183">
        <v>23</v>
      </c>
      <c r="G110" s="183" t="s">
        <v>344</v>
      </c>
      <c r="H110" s="208" t="s">
        <v>115</v>
      </c>
      <c r="I110" s="184">
        <v>1036.8599999999999</v>
      </c>
      <c r="J110" s="184">
        <v>2365.5700000000002</v>
      </c>
      <c r="K110" s="185" t="s">
        <v>301</v>
      </c>
      <c r="L110" s="186" t="s">
        <v>116</v>
      </c>
      <c r="M110" s="193" t="s">
        <v>302</v>
      </c>
      <c r="N110" s="183" t="s">
        <v>302</v>
      </c>
      <c r="O110" s="15"/>
    </row>
    <row r="111" spans="1:15" ht="22.5" customHeight="1" x14ac:dyDescent="0.15">
      <c r="A111" s="180" t="s">
        <v>198</v>
      </c>
      <c r="B111" s="180" t="s">
        <v>131</v>
      </c>
      <c r="C111" s="175">
        <v>1995</v>
      </c>
      <c r="D111" s="176">
        <v>0</v>
      </c>
      <c r="E111" s="176">
        <v>1</v>
      </c>
      <c r="F111" s="150"/>
      <c r="G111" s="150"/>
      <c r="H111" s="209" t="s">
        <v>115</v>
      </c>
      <c r="I111" s="177"/>
      <c r="J111" s="177">
        <v>94.5</v>
      </c>
      <c r="K111" s="150"/>
      <c r="L111" s="179"/>
      <c r="M111" s="179"/>
      <c r="N111" s="176"/>
      <c r="O111" s="15"/>
    </row>
    <row r="112" spans="1:15" ht="22.5" customHeight="1" x14ac:dyDescent="0.15">
      <c r="A112" s="49" t="s">
        <v>199</v>
      </c>
      <c r="B112" s="49" t="s">
        <v>121</v>
      </c>
      <c r="C112" s="56">
        <v>1998</v>
      </c>
      <c r="D112" s="51">
        <v>0</v>
      </c>
      <c r="E112" s="51">
        <v>3</v>
      </c>
      <c r="F112" s="51">
        <v>21</v>
      </c>
      <c r="G112" s="51">
        <v>40</v>
      </c>
      <c r="H112" s="206" t="s">
        <v>153</v>
      </c>
      <c r="I112" s="52">
        <v>655.48</v>
      </c>
      <c r="J112" s="52">
        <v>1380.83</v>
      </c>
      <c r="K112" s="131" t="s">
        <v>300</v>
      </c>
      <c r="L112" s="53" t="s">
        <v>116</v>
      </c>
      <c r="M112" s="53"/>
      <c r="N112" s="51"/>
      <c r="O112" s="15"/>
    </row>
    <row r="113" spans="1:15" ht="22.5" customHeight="1" x14ac:dyDescent="0.15">
      <c r="A113" s="181" t="s">
        <v>199</v>
      </c>
      <c r="B113" s="181" t="s">
        <v>122</v>
      </c>
      <c r="C113" s="182">
        <v>1998</v>
      </c>
      <c r="D113" s="183">
        <v>0</v>
      </c>
      <c r="E113" s="183">
        <v>3</v>
      </c>
      <c r="F113" s="183">
        <v>18</v>
      </c>
      <c r="G113" s="183" t="s">
        <v>344</v>
      </c>
      <c r="H113" s="208" t="s">
        <v>153</v>
      </c>
      <c r="I113" s="184">
        <v>571.21</v>
      </c>
      <c r="J113" s="184">
        <v>1270.01</v>
      </c>
      <c r="K113" s="185" t="s">
        <v>300</v>
      </c>
      <c r="L113" s="186" t="s">
        <v>116</v>
      </c>
      <c r="M113" s="186"/>
      <c r="N113" s="183"/>
      <c r="O113" s="15"/>
    </row>
    <row r="114" spans="1:15" ht="22.5" customHeight="1" x14ac:dyDescent="0.15">
      <c r="A114" s="181" t="s">
        <v>199</v>
      </c>
      <c r="B114" s="181" t="s">
        <v>132</v>
      </c>
      <c r="C114" s="182">
        <v>1998</v>
      </c>
      <c r="D114" s="183">
        <v>0</v>
      </c>
      <c r="E114" s="183">
        <v>3</v>
      </c>
      <c r="F114" s="183">
        <v>12</v>
      </c>
      <c r="G114" s="183" t="s">
        <v>344</v>
      </c>
      <c r="H114" s="208" t="s">
        <v>153</v>
      </c>
      <c r="I114" s="184">
        <v>359.44</v>
      </c>
      <c r="J114" s="184">
        <v>791.35</v>
      </c>
      <c r="K114" s="185" t="s">
        <v>300</v>
      </c>
      <c r="L114" s="186" t="s">
        <v>116</v>
      </c>
      <c r="M114" s="186"/>
      <c r="N114" s="183"/>
      <c r="O114" s="15"/>
    </row>
    <row r="115" spans="1:15" ht="22.5" customHeight="1" x14ac:dyDescent="0.15">
      <c r="A115" s="181" t="s">
        <v>233</v>
      </c>
      <c r="B115" s="181" t="s">
        <v>133</v>
      </c>
      <c r="C115" s="182">
        <v>1998</v>
      </c>
      <c r="D115" s="183">
        <v>0</v>
      </c>
      <c r="E115" s="183">
        <v>3</v>
      </c>
      <c r="F115" s="183">
        <v>12</v>
      </c>
      <c r="G115" s="183" t="s">
        <v>344</v>
      </c>
      <c r="H115" s="208" t="s">
        <v>153</v>
      </c>
      <c r="I115" s="184">
        <v>393.3</v>
      </c>
      <c r="J115" s="184">
        <v>903.64</v>
      </c>
      <c r="K115" s="185" t="s">
        <v>300</v>
      </c>
      <c r="L115" s="186" t="s">
        <v>116</v>
      </c>
      <c r="M115" s="186"/>
      <c r="N115" s="183"/>
      <c r="O115" s="15"/>
    </row>
    <row r="116" spans="1:15" ht="22.5" customHeight="1" x14ac:dyDescent="0.15">
      <c r="A116" s="181" t="s">
        <v>199</v>
      </c>
      <c r="B116" s="181" t="s">
        <v>131</v>
      </c>
      <c r="C116" s="182">
        <v>1998</v>
      </c>
      <c r="D116" s="183">
        <v>0</v>
      </c>
      <c r="E116" s="183">
        <v>1</v>
      </c>
      <c r="F116" s="160"/>
      <c r="G116" s="160"/>
      <c r="H116" s="208" t="s">
        <v>153</v>
      </c>
      <c r="I116" s="184"/>
      <c r="J116" s="184">
        <v>88.16</v>
      </c>
      <c r="K116" s="160"/>
      <c r="L116" s="186"/>
      <c r="M116" s="186"/>
      <c r="N116" s="183"/>
      <c r="O116" s="15"/>
    </row>
    <row r="117" spans="1:15" ht="22.5" customHeight="1" x14ac:dyDescent="0.15">
      <c r="A117" s="181" t="s">
        <v>199</v>
      </c>
      <c r="B117" s="181" t="s">
        <v>154</v>
      </c>
      <c r="C117" s="182">
        <v>1998</v>
      </c>
      <c r="D117" s="183">
        <v>0</v>
      </c>
      <c r="E117" s="183">
        <v>1</v>
      </c>
      <c r="F117" s="160"/>
      <c r="G117" s="160"/>
      <c r="H117" s="208" t="s">
        <v>153</v>
      </c>
      <c r="I117" s="184"/>
      <c r="J117" s="184">
        <v>41.25</v>
      </c>
      <c r="K117" s="160"/>
      <c r="L117" s="186"/>
      <c r="M117" s="186"/>
      <c r="N117" s="183"/>
      <c r="O117" s="15"/>
    </row>
    <row r="118" spans="1:15" ht="22.5" customHeight="1" x14ac:dyDescent="0.15">
      <c r="A118" s="180" t="s">
        <v>199</v>
      </c>
      <c r="B118" s="180" t="s">
        <v>155</v>
      </c>
      <c r="C118" s="175">
        <v>1998</v>
      </c>
      <c r="D118" s="176">
        <v>0</v>
      </c>
      <c r="E118" s="176">
        <v>1</v>
      </c>
      <c r="F118" s="150"/>
      <c r="G118" s="150"/>
      <c r="H118" s="209" t="s">
        <v>153</v>
      </c>
      <c r="I118" s="177"/>
      <c r="J118" s="177">
        <v>41.25</v>
      </c>
      <c r="K118" s="150"/>
      <c r="L118" s="179"/>
      <c r="M118" s="179"/>
      <c r="N118" s="176"/>
      <c r="O118" s="15"/>
    </row>
    <row r="119" spans="1:15" ht="22.5" customHeight="1" x14ac:dyDescent="0.15">
      <c r="A119" s="21" t="s">
        <v>249</v>
      </c>
      <c r="B119" s="21"/>
      <c r="C119" s="55">
        <v>1954</v>
      </c>
      <c r="D119" s="22">
        <v>0</v>
      </c>
      <c r="E119" s="22">
        <v>1</v>
      </c>
      <c r="F119" s="22">
        <v>1</v>
      </c>
      <c r="G119" s="22" t="s">
        <v>344</v>
      </c>
      <c r="H119" s="201" t="s">
        <v>153</v>
      </c>
      <c r="I119" s="23"/>
      <c r="J119" s="23">
        <v>44.72</v>
      </c>
      <c r="K119" s="107"/>
      <c r="L119" s="24" t="s">
        <v>143</v>
      </c>
      <c r="M119" s="24"/>
      <c r="N119" s="22"/>
      <c r="O119" s="15"/>
    </row>
    <row r="120" spans="1:15" ht="22.5" customHeight="1" x14ac:dyDescent="0.15">
      <c r="A120" s="21" t="s">
        <v>200</v>
      </c>
      <c r="B120" s="21"/>
      <c r="C120" s="55">
        <v>1956</v>
      </c>
      <c r="D120" s="22">
        <v>0</v>
      </c>
      <c r="E120" s="22">
        <v>1</v>
      </c>
      <c r="F120" s="22">
        <v>1</v>
      </c>
      <c r="G120" s="22" t="s">
        <v>344</v>
      </c>
      <c r="H120" s="201" t="s">
        <v>153</v>
      </c>
      <c r="I120" s="23"/>
      <c r="J120" s="23">
        <v>59.62</v>
      </c>
      <c r="K120" s="107"/>
      <c r="L120" s="24" t="s">
        <v>143</v>
      </c>
      <c r="M120" s="24"/>
      <c r="N120" s="22"/>
      <c r="O120" s="15"/>
    </row>
    <row r="121" spans="1:15" s="48" customFormat="1" ht="22.5" customHeight="1" x14ac:dyDescent="0.15">
      <c r="A121" s="130" t="s">
        <v>216</v>
      </c>
      <c r="B121" s="113"/>
      <c r="C121" s="114"/>
      <c r="D121" s="115"/>
      <c r="E121" s="115"/>
      <c r="F121" s="115"/>
      <c r="G121" s="115"/>
      <c r="H121" s="207"/>
      <c r="I121" s="116"/>
      <c r="J121" s="116"/>
      <c r="K121" s="117"/>
      <c r="L121" s="118"/>
      <c r="M121" s="118"/>
      <c r="N121" s="119"/>
    </row>
    <row r="122" spans="1:15" ht="22.5" customHeight="1" x14ac:dyDescent="0.15">
      <c r="A122" s="50" t="s">
        <v>201</v>
      </c>
      <c r="B122" s="50"/>
      <c r="C122" s="56">
        <v>1952</v>
      </c>
      <c r="D122" s="51">
        <v>0</v>
      </c>
      <c r="E122" s="51">
        <v>1</v>
      </c>
      <c r="F122" s="51">
        <v>1</v>
      </c>
      <c r="G122" s="51" t="s">
        <v>344</v>
      </c>
      <c r="H122" s="206" t="s">
        <v>153</v>
      </c>
      <c r="I122" s="52"/>
      <c r="J122" s="52">
        <v>59.62</v>
      </c>
      <c r="K122" s="131"/>
      <c r="L122" s="53" t="s">
        <v>143</v>
      </c>
      <c r="M122" s="53"/>
      <c r="N122" s="51"/>
      <c r="O122" s="15"/>
    </row>
    <row r="123" spans="1:15" ht="22.5" customHeight="1" x14ac:dyDescent="0.15">
      <c r="A123" s="187" t="s">
        <v>201</v>
      </c>
      <c r="B123" s="187"/>
      <c r="C123" s="182">
        <v>1952</v>
      </c>
      <c r="D123" s="183">
        <v>0</v>
      </c>
      <c r="E123" s="183">
        <v>1</v>
      </c>
      <c r="F123" s="183">
        <v>1</v>
      </c>
      <c r="G123" s="183" t="s">
        <v>344</v>
      </c>
      <c r="H123" s="208" t="s">
        <v>153</v>
      </c>
      <c r="I123" s="184"/>
      <c r="J123" s="184">
        <v>59.62</v>
      </c>
      <c r="K123" s="185"/>
      <c r="L123" s="186" t="s">
        <v>143</v>
      </c>
      <c r="M123" s="186"/>
      <c r="N123" s="183"/>
      <c r="O123" s="15"/>
    </row>
    <row r="124" spans="1:15" ht="22.5" customHeight="1" x14ac:dyDescent="0.15">
      <c r="A124" s="187" t="s">
        <v>201</v>
      </c>
      <c r="B124" s="187"/>
      <c r="C124" s="182">
        <v>1952</v>
      </c>
      <c r="D124" s="183">
        <v>0</v>
      </c>
      <c r="E124" s="183">
        <v>1</v>
      </c>
      <c r="F124" s="183">
        <v>1</v>
      </c>
      <c r="G124" s="183" t="s">
        <v>344</v>
      </c>
      <c r="H124" s="208" t="s">
        <v>153</v>
      </c>
      <c r="I124" s="184"/>
      <c r="J124" s="184">
        <v>59.62</v>
      </c>
      <c r="K124" s="185"/>
      <c r="L124" s="186" t="s">
        <v>143</v>
      </c>
      <c r="M124" s="186"/>
      <c r="N124" s="183"/>
      <c r="O124" s="15"/>
    </row>
    <row r="125" spans="1:15" ht="22.5" customHeight="1" x14ac:dyDescent="0.15">
      <c r="A125" s="187" t="s">
        <v>201</v>
      </c>
      <c r="B125" s="187"/>
      <c r="C125" s="182">
        <v>1952</v>
      </c>
      <c r="D125" s="183">
        <v>0</v>
      </c>
      <c r="E125" s="183">
        <v>1</v>
      </c>
      <c r="F125" s="183">
        <v>1</v>
      </c>
      <c r="G125" s="183" t="s">
        <v>344</v>
      </c>
      <c r="H125" s="208" t="s">
        <v>153</v>
      </c>
      <c r="I125" s="184"/>
      <c r="J125" s="184">
        <v>59.62</v>
      </c>
      <c r="K125" s="185"/>
      <c r="L125" s="186" t="s">
        <v>143</v>
      </c>
      <c r="M125" s="186"/>
      <c r="N125" s="183"/>
      <c r="O125" s="15"/>
    </row>
    <row r="126" spans="1:15" ht="22.5" customHeight="1" x14ac:dyDescent="0.15">
      <c r="A126" s="187" t="s">
        <v>201</v>
      </c>
      <c r="B126" s="187"/>
      <c r="C126" s="182">
        <v>1952</v>
      </c>
      <c r="D126" s="183">
        <v>0</v>
      </c>
      <c r="E126" s="183">
        <v>1</v>
      </c>
      <c r="F126" s="183">
        <v>1</v>
      </c>
      <c r="G126" s="183" t="s">
        <v>344</v>
      </c>
      <c r="H126" s="208" t="s">
        <v>153</v>
      </c>
      <c r="I126" s="184"/>
      <c r="J126" s="184">
        <v>59.62</v>
      </c>
      <c r="K126" s="185"/>
      <c r="L126" s="186" t="s">
        <v>143</v>
      </c>
      <c r="M126" s="186"/>
      <c r="N126" s="183"/>
      <c r="O126" s="15"/>
    </row>
    <row r="127" spans="1:15" ht="22.5" customHeight="1" x14ac:dyDescent="0.15">
      <c r="A127" s="187" t="s">
        <v>201</v>
      </c>
      <c r="B127" s="187"/>
      <c r="C127" s="182">
        <v>1952</v>
      </c>
      <c r="D127" s="183">
        <v>0</v>
      </c>
      <c r="E127" s="183">
        <v>1</v>
      </c>
      <c r="F127" s="183">
        <v>1</v>
      </c>
      <c r="G127" s="183" t="s">
        <v>344</v>
      </c>
      <c r="H127" s="208" t="s">
        <v>153</v>
      </c>
      <c r="I127" s="184"/>
      <c r="J127" s="184">
        <v>59.62</v>
      </c>
      <c r="K127" s="185"/>
      <c r="L127" s="186" t="s">
        <v>143</v>
      </c>
      <c r="M127" s="186"/>
      <c r="N127" s="183"/>
      <c r="O127" s="15"/>
    </row>
    <row r="128" spans="1:15" ht="22.5" customHeight="1" x14ac:dyDescent="0.15">
      <c r="A128" s="174" t="s">
        <v>201</v>
      </c>
      <c r="B128" s="174"/>
      <c r="C128" s="175">
        <v>1952</v>
      </c>
      <c r="D128" s="176">
        <v>0</v>
      </c>
      <c r="E128" s="176">
        <v>1</v>
      </c>
      <c r="F128" s="176">
        <v>1</v>
      </c>
      <c r="G128" s="176" t="s">
        <v>344</v>
      </c>
      <c r="H128" s="209" t="s">
        <v>153</v>
      </c>
      <c r="I128" s="177"/>
      <c r="J128" s="177">
        <v>59.62</v>
      </c>
      <c r="K128" s="178"/>
      <c r="L128" s="179" t="s">
        <v>143</v>
      </c>
      <c r="M128" s="179"/>
      <c r="N128" s="176"/>
      <c r="O128" s="15"/>
    </row>
    <row r="129" spans="1:15" ht="22.5" customHeight="1" x14ac:dyDescent="0.15">
      <c r="A129" s="20" t="s">
        <v>159</v>
      </c>
      <c r="B129" s="20"/>
      <c r="C129" s="55">
        <v>1969</v>
      </c>
      <c r="D129" s="22">
        <v>0</v>
      </c>
      <c r="E129" s="22">
        <v>5</v>
      </c>
      <c r="F129" s="22">
        <v>75</v>
      </c>
      <c r="G129" s="22" t="s">
        <v>344</v>
      </c>
      <c r="H129" s="201" t="s">
        <v>115</v>
      </c>
      <c r="I129" s="23">
        <v>515</v>
      </c>
      <c r="J129" s="23">
        <v>2577</v>
      </c>
      <c r="K129" s="107" t="s">
        <v>312</v>
      </c>
      <c r="L129" s="24" t="s">
        <v>116</v>
      </c>
      <c r="M129" s="24"/>
      <c r="N129" s="22"/>
      <c r="O129" s="15"/>
    </row>
    <row r="130" spans="1:15" ht="22.5" customHeight="1" x14ac:dyDescent="0.15">
      <c r="A130" s="49" t="s">
        <v>202</v>
      </c>
      <c r="B130" s="49" t="s">
        <v>121</v>
      </c>
      <c r="C130" s="56">
        <v>2005</v>
      </c>
      <c r="D130" s="51">
        <v>0</v>
      </c>
      <c r="E130" s="51">
        <v>11</v>
      </c>
      <c r="F130" s="51">
        <v>88</v>
      </c>
      <c r="G130" s="51">
        <v>71</v>
      </c>
      <c r="H130" s="206" t="s">
        <v>115</v>
      </c>
      <c r="I130" s="52">
        <v>686.08</v>
      </c>
      <c r="J130" s="52">
        <v>5934.63</v>
      </c>
      <c r="K130" s="131" t="s">
        <v>284</v>
      </c>
      <c r="L130" s="53" t="s">
        <v>116</v>
      </c>
      <c r="M130" s="53" t="s">
        <v>118</v>
      </c>
      <c r="N130" s="51">
        <v>1</v>
      </c>
      <c r="O130" s="15"/>
    </row>
    <row r="131" spans="1:15" ht="22.5" customHeight="1" x14ac:dyDescent="0.15">
      <c r="A131" s="181" t="s">
        <v>202</v>
      </c>
      <c r="B131" s="181" t="s">
        <v>122</v>
      </c>
      <c r="C131" s="182">
        <v>2008</v>
      </c>
      <c r="D131" s="183">
        <v>0</v>
      </c>
      <c r="E131" s="183">
        <v>10</v>
      </c>
      <c r="F131" s="183">
        <v>70</v>
      </c>
      <c r="G131" s="183">
        <v>56</v>
      </c>
      <c r="H131" s="208" t="s">
        <v>115</v>
      </c>
      <c r="I131" s="184">
        <v>607</v>
      </c>
      <c r="J131" s="184">
        <v>4808.93</v>
      </c>
      <c r="K131" s="185" t="s">
        <v>284</v>
      </c>
      <c r="L131" s="186" t="s">
        <v>116</v>
      </c>
      <c r="M131" s="186" t="s">
        <v>118</v>
      </c>
      <c r="N131" s="183">
        <v>1</v>
      </c>
      <c r="O131" s="15"/>
    </row>
    <row r="132" spans="1:15" ht="22.5" customHeight="1" x14ac:dyDescent="0.15">
      <c r="A132" s="180" t="s">
        <v>202</v>
      </c>
      <c r="B132" s="180" t="s">
        <v>131</v>
      </c>
      <c r="C132" s="175">
        <v>2005</v>
      </c>
      <c r="D132" s="176">
        <v>0</v>
      </c>
      <c r="E132" s="176">
        <v>1</v>
      </c>
      <c r="F132" s="150"/>
      <c r="G132" s="150"/>
      <c r="H132" s="209" t="s">
        <v>115</v>
      </c>
      <c r="I132" s="177"/>
      <c r="J132" s="177">
        <v>337.88</v>
      </c>
      <c r="K132" s="150"/>
      <c r="L132" s="179"/>
      <c r="M132" s="179"/>
      <c r="N132" s="176"/>
      <c r="O132" s="15"/>
    </row>
    <row r="133" spans="1:15" ht="22.5" customHeight="1" x14ac:dyDescent="0.15">
      <c r="A133" s="49" t="s">
        <v>203</v>
      </c>
      <c r="B133" s="49" t="s">
        <v>121</v>
      </c>
      <c r="C133" s="56">
        <v>1970</v>
      </c>
      <c r="D133" s="51">
        <v>0</v>
      </c>
      <c r="E133" s="51">
        <v>5</v>
      </c>
      <c r="F133" s="51">
        <v>100</v>
      </c>
      <c r="G133" s="51">
        <v>336</v>
      </c>
      <c r="H133" s="206" t="s">
        <v>115</v>
      </c>
      <c r="I133" s="52">
        <v>1004</v>
      </c>
      <c r="J133" s="52">
        <v>5019</v>
      </c>
      <c r="K133" s="131" t="s">
        <v>313</v>
      </c>
      <c r="L133" s="53" t="s">
        <v>116</v>
      </c>
      <c r="M133" s="53"/>
      <c r="N133" s="51"/>
      <c r="O133" s="15"/>
    </row>
    <row r="134" spans="1:15" ht="22.5" customHeight="1" x14ac:dyDescent="0.15">
      <c r="A134" s="181" t="s">
        <v>203</v>
      </c>
      <c r="B134" s="181" t="s">
        <v>122</v>
      </c>
      <c r="C134" s="182">
        <v>1970</v>
      </c>
      <c r="D134" s="183">
        <v>0</v>
      </c>
      <c r="E134" s="183">
        <v>5</v>
      </c>
      <c r="F134" s="183">
        <v>50</v>
      </c>
      <c r="G134" s="183" t="s">
        <v>344</v>
      </c>
      <c r="H134" s="208" t="s">
        <v>115</v>
      </c>
      <c r="I134" s="184">
        <v>436</v>
      </c>
      <c r="J134" s="184">
        <v>2178</v>
      </c>
      <c r="K134" s="185" t="s">
        <v>313</v>
      </c>
      <c r="L134" s="186" t="s">
        <v>116</v>
      </c>
      <c r="M134" s="186"/>
      <c r="N134" s="183"/>
      <c r="O134" s="15"/>
    </row>
    <row r="135" spans="1:15" ht="22.5" customHeight="1" x14ac:dyDescent="0.15">
      <c r="A135" s="181" t="s">
        <v>203</v>
      </c>
      <c r="B135" s="181" t="s">
        <v>132</v>
      </c>
      <c r="C135" s="182">
        <v>1970</v>
      </c>
      <c r="D135" s="183">
        <v>0</v>
      </c>
      <c r="E135" s="183">
        <v>5</v>
      </c>
      <c r="F135" s="183">
        <v>50</v>
      </c>
      <c r="G135" s="183" t="s">
        <v>344</v>
      </c>
      <c r="H135" s="208" t="s">
        <v>115</v>
      </c>
      <c r="I135" s="184">
        <v>436</v>
      </c>
      <c r="J135" s="184">
        <v>2178</v>
      </c>
      <c r="K135" s="185" t="s">
        <v>313</v>
      </c>
      <c r="L135" s="186" t="s">
        <v>116</v>
      </c>
      <c r="M135" s="186"/>
      <c r="N135" s="183"/>
      <c r="O135" s="15"/>
    </row>
    <row r="136" spans="1:15" ht="22.5" customHeight="1" x14ac:dyDescent="0.15">
      <c r="A136" s="181" t="s">
        <v>203</v>
      </c>
      <c r="B136" s="181" t="s">
        <v>156</v>
      </c>
      <c r="C136" s="182">
        <v>1973</v>
      </c>
      <c r="D136" s="183">
        <v>0</v>
      </c>
      <c r="E136" s="183">
        <v>5</v>
      </c>
      <c r="F136" s="183">
        <v>50</v>
      </c>
      <c r="G136" s="183" t="s">
        <v>344</v>
      </c>
      <c r="H136" s="208" t="s">
        <v>115</v>
      </c>
      <c r="I136" s="184">
        <v>533</v>
      </c>
      <c r="J136" s="184">
        <v>2666</v>
      </c>
      <c r="K136" s="185" t="s">
        <v>313</v>
      </c>
      <c r="L136" s="186" t="s">
        <v>116</v>
      </c>
      <c r="M136" s="186"/>
      <c r="N136" s="183"/>
      <c r="O136" s="15"/>
    </row>
    <row r="137" spans="1:15" ht="22.5" customHeight="1" x14ac:dyDescent="0.15">
      <c r="A137" s="181" t="s">
        <v>203</v>
      </c>
      <c r="B137" s="181" t="s">
        <v>157</v>
      </c>
      <c r="C137" s="182">
        <v>1974</v>
      </c>
      <c r="D137" s="183">
        <v>0</v>
      </c>
      <c r="E137" s="183">
        <v>5</v>
      </c>
      <c r="F137" s="183">
        <v>40</v>
      </c>
      <c r="G137" s="183" t="s">
        <v>344</v>
      </c>
      <c r="H137" s="208" t="s">
        <v>115</v>
      </c>
      <c r="I137" s="184">
        <v>478</v>
      </c>
      <c r="J137" s="184">
        <v>2392</v>
      </c>
      <c r="K137" s="185" t="s">
        <v>313</v>
      </c>
      <c r="L137" s="186" t="s">
        <v>116</v>
      </c>
      <c r="M137" s="186"/>
      <c r="N137" s="183"/>
      <c r="O137" s="15"/>
    </row>
    <row r="138" spans="1:15" ht="22.5" customHeight="1" x14ac:dyDescent="0.15">
      <c r="A138" s="180" t="s">
        <v>203</v>
      </c>
      <c r="B138" s="180" t="s">
        <v>158</v>
      </c>
      <c r="C138" s="175">
        <v>1974</v>
      </c>
      <c r="D138" s="176">
        <v>0</v>
      </c>
      <c r="E138" s="176">
        <v>5</v>
      </c>
      <c r="F138" s="176">
        <v>60</v>
      </c>
      <c r="G138" s="176" t="s">
        <v>344</v>
      </c>
      <c r="H138" s="209" t="s">
        <v>115</v>
      </c>
      <c r="I138" s="177">
        <v>624</v>
      </c>
      <c r="J138" s="177">
        <v>3119</v>
      </c>
      <c r="K138" s="178" t="s">
        <v>313</v>
      </c>
      <c r="L138" s="179" t="s">
        <v>116</v>
      </c>
      <c r="M138" s="179"/>
      <c r="N138" s="176"/>
      <c r="O138" s="15"/>
    </row>
    <row r="139" spans="1:15" ht="22.5" customHeight="1" x14ac:dyDescent="0.15">
      <c r="A139" s="49" t="s">
        <v>204</v>
      </c>
      <c r="B139" s="49" t="s">
        <v>121</v>
      </c>
      <c r="C139" s="56">
        <v>1984</v>
      </c>
      <c r="D139" s="51">
        <v>0</v>
      </c>
      <c r="E139" s="51">
        <v>5</v>
      </c>
      <c r="F139" s="51">
        <v>30</v>
      </c>
      <c r="G139" s="51">
        <v>75</v>
      </c>
      <c r="H139" s="206" t="s">
        <v>115</v>
      </c>
      <c r="I139" s="52">
        <v>423.29</v>
      </c>
      <c r="J139" s="52">
        <v>2050.61</v>
      </c>
      <c r="K139" s="131" t="s">
        <v>269</v>
      </c>
      <c r="L139" s="53" t="s">
        <v>116</v>
      </c>
      <c r="M139" s="53" t="s">
        <v>118</v>
      </c>
      <c r="N139" s="51">
        <v>3</v>
      </c>
      <c r="O139" s="15"/>
    </row>
    <row r="140" spans="1:15" ht="22.5" customHeight="1" x14ac:dyDescent="0.15">
      <c r="A140" s="181" t="s">
        <v>204</v>
      </c>
      <c r="B140" s="181" t="s">
        <v>160</v>
      </c>
      <c r="C140" s="182">
        <v>2007</v>
      </c>
      <c r="D140" s="183">
        <v>0</v>
      </c>
      <c r="E140" s="183">
        <v>4</v>
      </c>
      <c r="F140" s="160"/>
      <c r="G140" s="160"/>
      <c r="H140" s="208" t="s">
        <v>257</v>
      </c>
      <c r="I140" s="184"/>
      <c r="J140" s="184">
        <v>13.73</v>
      </c>
      <c r="K140" s="160"/>
      <c r="L140" s="186"/>
      <c r="M140" s="193" t="s">
        <v>302</v>
      </c>
      <c r="N140" s="183" t="s">
        <v>302</v>
      </c>
      <c r="O140" s="15"/>
    </row>
    <row r="141" spans="1:15" ht="22.5" customHeight="1" x14ac:dyDescent="0.15">
      <c r="A141" s="181" t="s">
        <v>204</v>
      </c>
      <c r="B141" s="181" t="s">
        <v>161</v>
      </c>
      <c r="C141" s="182">
        <v>2007</v>
      </c>
      <c r="D141" s="183">
        <v>0</v>
      </c>
      <c r="E141" s="183">
        <v>4</v>
      </c>
      <c r="F141" s="160"/>
      <c r="G141" s="160"/>
      <c r="H141" s="208" t="s">
        <v>257</v>
      </c>
      <c r="I141" s="184"/>
      <c r="J141" s="184">
        <v>13.73</v>
      </c>
      <c r="K141" s="160"/>
      <c r="L141" s="186"/>
      <c r="M141" s="193" t="s">
        <v>302</v>
      </c>
      <c r="N141" s="183" t="s">
        <v>302</v>
      </c>
      <c r="O141" s="15"/>
    </row>
    <row r="142" spans="1:15" ht="22.5" customHeight="1" x14ac:dyDescent="0.15">
      <c r="A142" s="181" t="s">
        <v>204</v>
      </c>
      <c r="B142" s="181" t="s">
        <v>162</v>
      </c>
      <c r="C142" s="182">
        <v>2007</v>
      </c>
      <c r="D142" s="183">
        <v>0</v>
      </c>
      <c r="E142" s="183">
        <v>4</v>
      </c>
      <c r="F142" s="160"/>
      <c r="G142" s="160"/>
      <c r="H142" s="208" t="s">
        <v>257</v>
      </c>
      <c r="I142" s="184"/>
      <c r="J142" s="184">
        <v>13.73</v>
      </c>
      <c r="K142" s="160"/>
      <c r="L142" s="186"/>
      <c r="M142" s="193" t="s">
        <v>302</v>
      </c>
      <c r="N142" s="183" t="s">
        <v>302</v>
      </c>
      <c r="O142" s="15"/>
    </row>
    <row r="143" spans="1:15" ht="22.5" customHeight="1" x14ac:dyDescent="0.15">
      <c r="A143" s="181" t="s">
        <v>204</v>
      </c>
      <c r="B143" s="181" t="s">
        <v>122</v>
      </c>
      <c r="C143" s="182">
        <v>1984</v>
      </c>
      <c r="D143" s="183">
        <v>0</v>
      </c>
      <c r="E143" s="183">
        <v>5</v>
      </c>
      <c r="F143" s="183">
        <v>20</v>
      </c>
      <c r="G143" s="183" t="s">
        <v>344</v>
      </c>
      <c r="H143" s="208" t="s">
        <v>115</v>
      </c>
      <c r="I143" s="184">
        <v>270.73</v>
      </c>
      <c r="J143" s="184">
        <v>1307.29</v>
      </c>
      <c r="K143" s="185" t="s">
        <v>269</v>
      </c>
      <c r="L143" s="186" t="s">
        <v>116</v>
      </c>
      <c r="M143" s="186" t="s">
        <v>118</v>
      </c>
      <c r="N143" s="183">
        <v>2</v>
      </c>
      <c r="O143" s="15"/>
    </row>
    <row r="144" spans="1:15" ht="22.5" customHeight="1" x14ac:dyDescent="0.15">
      <c r="A144" s="181" t="s">
        <v>204</v>
      </c>
      <c r="B144" s="181" t="s">
        <v>163</v>
      </c>
      <c r="C144" s="182">
        <v>2007</v>
      </c>
      <c r="D144" s="183">
        <v>0</v>
      </c>
      <c r="E144" s="183">
        <v>4</v>
      </c>
      <c r="F144" s="160"/>
      <c r="G144" s="160"/>
      <c r="H144" s="208" t="s">
        <v>257</v>
      </c>
      <c r="I144" s="184"/>
      <c r="J144" s="184">
        <v>13.73</v>
      </c>
      <c r="K144" s="160"/>
      <c r="L144" s="186"/>
      <c r="M144" s="193" t="s">
        <v>302</v>
      </c>
      <c r="N144" s="183" t="s">
        <v>302</v>
      </c>
      <c r="O144" s="15"/>
    </row>
    <row r="145" spans="1:15" ht="22.5" customHeight="1" x14ac:dyDescent="0.15">
      <c r="A145" s="181" t="s">
        <v>204</v>
      </c>
      <c r="B145" s="181" t="s">
        <v>164</v>
      </c>
      <c r="C145" s="182">
        <v>2007</v>
      </c>
      <c r="D145" s="183">
        <v>0</v>
      </c>
      <c r="E145" s="183">
        <v>4</v>
      </c>
      <c r="F145" s="160"/>
      <c r="G145" s="160"/>
      <c r="H145" s="208" t="s">
        <v>257</v>
      </c>
      <c r="I145" s="184"/>
      <c r="J145" s="184">
        <v>13.73</v>
      </c>
      <c r="K145" s="160"/>
      <c r="L145" s="186"/>
      <c r="M145" s="193" t="s">
        <v>302</v>
      </c>
      <c r="N145" s="183" t="s">
        <v>302</v>
      </c>
      <c r="O145" s="15"/>
    </row>
    <row r="146" spans="1:15" ht="22.5" customHeight="1" x14ac:dyDescent="0.15">
      <c r="A146" s="181" t="s">
        <v>204</v>
      </c>
      <c r="B146" s="181" t="s">
        <v>132</v>
      </c>
      <c r="C146" s="182">
        <v>1985</v>
      </c>
      <c r="D146" s="183">
        <v>0</v>
      </c>
      <c r="E146" s="183">
        <v>5</v>
      </c>
      <c r="F146" s="183">
        <v>20</v>
      </c>
      <c r="G146" s="183" t="s">
        <v>344</v>
      </c>
      <c r="H146" s="208" t="s">
        <v>115</v>
      </c>
      <c r="I146" s="184">
        <v>271.57</v>
      </c>
      <c r="J146" s="184">
        <v>1307.29</v>
      </c>
      <c r="K146" s="185" t="s">
        <v>269</v>
      </c>
      <c r="L146" s="186" t="s">
        <v>116</v>
      </c>
      <c r="M146" s="186" t="s">
        <v>118</v>
      </c>
      <c r="N146" s="183">
        <v>2</v>
      </c>
      <c r="O146" s="15"/>
    </row>
    <row r="147" spans="1:15" ht="22.5" customHeight="1" x14ac:dyDescent="0.15">
      <c r="A147" s="181" t="s">
        <v>204</v>
      </c>
      <c r="B147" s="181" t="s">
        <v>165</v>
      </c>
      <c r="C147" s="182">
        <v>2008</v>
      </c>
      <c r="D147" s="183">
        <v>0</v>
      </c>
      <c r="E147" s="183">
        <v>4</v>
      </c>
      <c r="F147" s="160"/>
      <c r="G147" s="160"/>
      <c r="H147" s="208" t="s">
        <v>257</v>
      </c>
      <c r="I147" s="184"/>
      <c r="J147" s="184">
        <v>13.52</v>
      </c>
      <c r="K147" s="160"/>
      <c r="L147" s="186"/>
      <c r="M147" s="193" t="s">
        <v>302</v>
      </c>
      <c r="N147" s="183" t="s">
        <v>302</v>
      </c>
      <c r="O147" s="15"/>
    </row>
    <row r="148" spans="1:15" ht="22.5" customHeight="1" x14ac:dyDescent="0.15">
      <c r="A148" s="181" t="s">
        <v>204</v>
      </c>
      <c r="B148" s="181" t="s">
        <v>166</v>
      </c>
      <c r="C148" s="182">
        <v>2008</v>
      </c>
      <c r="D148" s="183">
        <v>0</v>
      </c>
      <c r="E148" s="183">
        <v>4</v>
      </c>
      <c r="F148" s="160"/>
      <c r="G148" s="160"/>
      <c r="H148" s="208" t="s">
        <v>257</v>
      </c>
      <c r="I148" s="184"/>
      <c r="J148" s="184">
        <v>13.52</v>
      </c>
      <c r="K148" s="160"/>
      <c r="L148" s="186"/>
      <c r="M148" s="193" t="s">
        <v>302</v>
      </c>
      <c r="N148" s="183" t="s">
        <v>302</v>
      </c>
      <c r="O148" s="15"/>
    </row>
    <row r="149" spans="1:15" ht="22.5" customHeight="1" x14ac:dyDescent="0.15">
      <c r="A149" s="181" t="s">
        <v>204</v>
      </c>
      <c r="B149" s="181" t="s">
        <v>133</v>
      </c>
      <c r="C149" s="182">
        <v>1985</v>
      </c>
      <c r="D149" s="183">
        <v>0</v>
      </c>
      <c r="E149" s="183">
        <v>5</v>
      </c>
      <c r="F149" s="183">
        <v>20</v>
      </c>
      <c r="G149" s="183" t="s">
        <v>344</v>
      </c>
      <c r="H149" s="208" t="s">
        <v>115</v>
      </c>
      <c r="I149" s="184">
        <v>277.55</v>
      </c>
      <c r="J149" s="184">
        <v>1337.18</v>
      </c>
      <c r="K149" s="185" t="s">
        <v>269</v>
      </c>
      <c r="L149" s="186" t="s">
        <v>116</v>
      </c>
      <c r="M149" s="186" t="s">
        <v>118</v>
      </c>
      <c r="N149" s="183">
        <v>2</v>
      </c>
      <c r="O149" s="15"/>
    </row>
    <row r="150" spans="1:15" ht="22.5" customHeight="1" x14ac:dyDescent="0.15">
      <c r="A150" s="181" t="s">
        <v>204</v>
      </c>
      <c r="B150" s="181" t="s">
        <v>167</v>
      </c>
      <c r="C150" s="182">
        <v>2008</v>
      </c>
      <c r="D150" s="183">
        <v>0</v>
      </c>
      <c r="E150" s="183">
        <v>4</v>
      </c>
      <c r="F150" s="160"/>
      <c r="G150" s="160"/>
      <c r="H150" s="208" t="s">
        <v>257</v>
      </c>
      <c r="I150" s="184"/>
      <c r="J150" s="184">
        <v>13.52</v>
      </c>
      <c r="K150" s="160"/>
      <c r="L150" s="186"/>
      <c r="M150" s="193" t="s">
        <v>302</v>
      </c>
      <c r="N150" s="183" t="s">
        <v>302</v>
      </c>
      <c r="O150" s="15"/>
    </row>
    <row r="151" spans="1:15" ht="22.5" customHeight="1" x14ac:dyDescent="0.15">
      <c r="A151" s="181" t="s">
        <v>204</v>
      </c>
      <c r="B151" s="181" t="s">
        <v>168</v>
      </c>
      <c r="C151" s="182">
        <v>2008</v>
      </c>
      <c r="D151" s="183">
        <v>0</v>
      </c>
      <c r="E151" s="183">
        <v>4</v>
      </c>
      <c r="F151" s="160"/>
      <c r="G151" s="160"/>
      <c r="H151" s="208" t="s">
        <v>257</v>
      </c>
      <c r="I151" s="184"/>
      <c r="J151" s="184">
        <v>13.52</v>
      </c>
      <c r="K151" s="160"/>
      <c r="L151" s="186"/>
      <c r="M151" s="193" t="s">
        <v>302</v>
      </c>
      <c r="N151" s="183" t="s">
        <v>302</v>
      </c>
      <c r="O151" s="15"/>
    </row>
    <row r="152" spans="1:15" ht="22.5" customHeight="1" x14ac:dyDescent="0.15">
      <c r="A152" s="181" t="s">
        <v>204</v>
      </c>
      <c r="B152" s="181" t="s">
        <v>134</v>
      </c>
      <c r="C152" s="182">
        <v>1985</v>
      </c>
      <c r="D152" s="183">
        <v>0</v>
      </c>
      <c r="E152" s="183">
        <v>5</v>
      </c>
      <c r="F152" s="183">
        <v>30</v>
      </c>
      <c r="G152" s="183" t="s">
        <v>344</v>
      </c>
      <c r="H152" s="208" t="s">
        <v>115</v>
      </c>
      <c r="I152" s="184">
        <v>424.55</v>
      </c>
      <c r="J152" s="184">
        <v>2050.61</v>
      </c>
      <c r="K152" s="185" t="s">
        <v>269</v>
      </c>
      <c r="L152" s="186" t="s">
        <v>116</v>
      </c>
      <c r="M152" s="186" t="s">
        <v>118</v>
      </c>
      <c r="N152" s="183">
        <v>3</v>
      </c>
      <c r="O152" s="15"/>
    </row>
    <row r="153" spans="1:15" ht="22.5" customHeight="1" x14ac:dyDescent="0.15">
      <c r="A153" s="181" t="s">
        <v>204</v>
      </c>
      <c r="B153" s="181" t="s">
        <v>169</v>
      </c>
      <c r="C153" s="182">
        <v>2008</v>
      </c>
      <c r="D153" s="183">
        <v>0</v>
      </c>
      <c r="E153" s="183">
        <v>4</v>
      </c>
      <c r="F153" s="160"/>
      <c r="G153" s="160"/>
      <c r="H153" s="208" t="s">
        <v>257</v>
      </c>
      <c r="I153" s="184"/>
      <c r="J153" s="184">
        <v>13.52</v>
      </c>
      <c r="K153" s="160"/>
      <c r="L153" s="186"/>
      <c r="M153" s="193" t="s">
        <v>302</v>
      </c>
      <c r="N153" s="183" t="s">
        <v>302</v>
      </c>
      <c r="O153" s="15"/>
    </row>
    <row r="154" spans="1:15" ht="22.5" customHeight="1" x14ac:dyDescent="0.15">
      <c r="A154" s="181" t="s">
        <v>204</v>
      </c>
      <c r="B154" s="181" t="s">
        <v>170</v>
      </c>
      <c r="C154" s="182">
        <v>2008</v>
      </c>
      <c r="D154" s="183">
        <v>0</v>
      </c>
      <c r="E154" s="183">
        <v>4</v>
      </c>
      <c r="F154" s="160"/>
      <c r="G154" s="160"/>
      <c r="H154" s="208" t="s">
        <v>257</v>
      </c>
      <c r="I154" s="184"/>
      <c r="J154" s="184">
        <v>13.52</v>
      </c>
      <c r="K154" s="160"/>
      <c r="L154" s="186"/>
      <c r="M154" s="193" t="s">
        <v>302</v>
      </c>
      <c r="N154" s="183" t="s">
        <v>302</v>
      </c>
      <c r="O154" s="15"/>
    </row>
    <row r="155" spans="1:15" ht="22.5" customHeight="1" x14ac:dyDescent="0.15">
      <c r="A155" s="181" t="s">
        <v>204</v>
      </c>
      <c r="B155" s="181" t="s">
        <v>171</v>
      </c>
      <c r="C155" s="182">
        <v>2008</v>
      </c>
      <c r="D155" s="183">
        <v>0</v>
      </c>
      <c r="E155" s="183">
        <v>4</v>
      </c>
      <c r="F155" s="160"/>
      <c r="G155" s="160"/>
      <c r="H155" s="208" t="s">
        <v>257</v>
      </c>
      <c r="I155" s="184"/>
      <c r="J155" s="184">
        <v>13.52</v>
      </c>
      <c r="K155" s="160"/>
      <c r="L155" s="186"/>
      <c r="M155" s="193" t="s">
        <v>302</v>
      </c>
      <c r="N155" s="183" t="s">
        <v>303</v>
      </c>
      <c r="O155" s="15"/>
    </row>
    <row r="156" spans="1:15" ht="22.5" customHeight="1" x14ac:dyDescent="0.15">
      <c r="A156" s="181" t="s">
        <v>204</v>
      </c>
      <c r="B156" s="181" t="s">
        <v>172</v>
      </c>
      <c r="C156" s="182">
        <v>1984</v>
      </c>
      <c r="D156" s="183">
        <v>1</v>
      </c>
      <c r="E156" s="183">
        <v>1</v>
      </c>
      <c r="F156" s="160"/>
      <c r="G156" s="160"/>
      <c r="H156" s="208" t="s">
        <v>115</v>
      </c>
      <c r="I156" s="184"/>
      <c r="J156" s="184">
        <v>308.86</v>
      </c>
      <c r="K156" s="160"/>
      <c r="L156" s="186"/>
      <c r="M156" s="186"/>
      <c r="N156" s="183"/>
      <c r="O156" s="15"/>
    </row>
    <row r="157" spans="1:15" ht="22.5" customHeight="1" x14ac:dyDescent="0.15">
      <c r="A157" s="180" t="s">
        <v>204</v>
      </c>
      <c r="B157" s="180" t="s">
        <v>131</v>
      </c>
      <c r="C157" s="175">
        <v>1984</v>
      </c>
      <c r="D157" s="176">
        <v>0</v>
      </c>
      <c r="E157" s="176">
        <v>1</v>
      </c>
      <c r="F157" s="150"/>
      <c r="G157" s="150"/>
      <c r="H157" s="209" t="s">
        <v>115</v>
      </c>
      <c r="I157" s="177"/>
      <c r="J157" s="177">
        <v>77.760000000000005</v>
      </c>
      <c r="K157" s="150"/>
      <c r="L157" s="179"/>
      <c r="M157" s="179"/>
      <c r="N157" s="176"/>
      <c r="O157" s="15"/>
    </row>
    <row r="158" spans="1:15" ht="22.5" customHeight="1" x14ac:dyDescent="0.15">
      <c r="A158" s="49" t="s">
        <v>205</v>
      </c>
      <c r="B158" s="49" t="s">
        <v>121</v>
      </c>
      <c r="C158" s="56">
        <v>1993</v>
      </c>
      <c r="D158" s="51">
        <v>0</v>
      </c>
      <c r="E158" s="51">
        <v>6</v>
      </c>
      <c r="F158" s="51">
        <v>24</v>
      </c>
      <c r="G158" s="51">
        <v>65</v>
      </c>
      <c r="H158" s="206" t="s">
        <v>115</v>
      </c>
      <c r="I158" s="52">
        <v>318.68</v>
      </c>
      <c r="J158" s="52">
        <v>1592.91</v>
      </c>
      <c r="K158" s="131" t="s">
        <v>270</v>
      </c>
      <c r="L158" s="53" t="s">
        <v>149</v>
      </c>
      <c r="M158" s="172" t="s">
        <v>302</v>
      </c>
      <c r="N158" s="51" t="s">
        <v>302</v>
      </c>
      <c r="O158" s="15"/>
    </row>
    <row r="159" spans="1:15" ht="22.5" customHeight="1" x14ac:dyDescent="0.15">
      <c r="A159" s="181" t="s">
        <v>205</v>
      </c>
      <c r="B159" s="181" t="s">
        <v>259</v>
      </c>
      <c r="C159" s="182">
        <v>1993</v>
      </c>
      <c r="D159" s="183">
        <v>0</v>
      </c>
      <c r="E159" s="183">
        <v>6</v>
      </c>
      <c r="F159" s="183">
        <v>24</v>
      </c>
      <c r="G159" s="183" t="s">
        <v>344</v>
      </c>
      <c r="H159" s="208" t="s">
        <v>115</v>
      </c>
      <c r="I159" s="184">
        <v>565.87</v>
      </c>
      <c r="J159" s="184">
        <v>2008.52</v>
      </c>
      <c r="K159" s="185" t="s">
        <v>270</v>
      </c>
      <c r="L159" s="186" t="s">
        <v>149</v>
      </c>
      <c r="M159" s="186" t="s">
        <v>118</v>
      </c>
      <c r="N159" s="183">
        <v>1</v>
      </c>
      <c r="O159" s="15"/>
    </row>
    <row r="160" spans="1:15" ht="22.5" customHeight="1" x14ac:dyDescent="0.15">
      <c r="A160" s="181" t="s">
        <v>205</v>
      </c>
      <c r="B160" s="181" t="s">
        <v>132</v>
      </c>
      <c r="C160" s="182">
        <v>1993</v>
      </c>
      <c r="D160" s="183">
        <v>0</v>
      </c>
      <c r="E160" s="183">
        <v>6</v>
      </c>
      <c r="F160" s="183">
        <v>36</v>
      </c>
      <c r="G160" s="183" t="s">
        <v>344</v>
      </c>
      <c r="H160" s="208" t="s">
        <v>115</v>
      </c>
      <c r="I160" s="184">
        <v>504.1</v>
      </c>
      <c r="J160" s="184">
        <v>2493.88</v>
      </c>
      <c r="K160" s="185" t="s">
        <v>270</v>
      </c>
      <c r="L160" s="186" t="s">
        <v>149</v>
      </c>
      <c r="M160" s="193" t="s">
        <v>302</v>
      </c>
      <c r="N160" s="183" t="s">
        <v>302</v>
      </c>
      <c r="O160" s="15"/>
    </row>
    <row r="161" spans="1:15" ht="22.5" customHeight="1" x14ac:dyDescent="0.15">
      <c r="A161" s="181" t="s">
        <v>205</v>
      </c>
      <c r="B161" s="181" t="s">
        <v>133</v>
      </c>
      <c r="C161" s="182">
        <v>1993</v>
      </c>
      <c r="D161" s="183">
        <v>0</v>
      </c>
      <c r="E161" s="183">
        <v>3</v>
      </c>
      <c r="F161" s="183">
        <v>12</v>
      </c>
      <c r="G161" s="183" t="s">
        <v>344</v>
      </c>
      <c r="H161" s="208" t="s">
        <v>115</v>
      </c>
      <c r="I161" s="184">
        <v>295.58</v>
      </c>
      <c r="J161" s="184">
        <v>786.16</v>
      </c>
      <c r="K161" s="185" t="s">
        <v>270</v>
      </c>
      <c r="L161" s="186" t="s">
        <v>149</v>
      </c>
      <c r="M161" s="193" t="s">
        <v>223</v>
      </c>
      <c r="N161" s="183" t="s">
        <v>223</v>
      </c>
      <c r="O161" s="15"/>
    </row>
    <row r="162" spans="1:15" ht="22.5" customHeight="1" x14ac:dyDescent="0.15">
      <c r="A162" s="180" t="s">
        <v>205</v>
      </c>
      <c r="B162" s="180" t="s">
        <v>134</v>
      </c>
      <c r="C162" s="175">
        <v>1993</v>
      </c>
      <c r="D162" s="176">
        <v>0</v>
      </c>
      <c r="E162" s="176">
        <v>3</v>
      </c>
      <c r="F162" s="176">
        <v>12</v>
      </c>
      <c r="G162" s="176" t="s">
        <v>344</v>
      </c>
      <c r="H162" s="209" t="s">
        <v>115</v>
      </c>
      <c r="I162" s="177">
        <v>312.64999999999998</v>
      </c>
      <c r="J162" s="177">
        <v>837.5</v>
      </c>
      <c r="K162" s="178" t="s">
        <v>270</v>
      </c>
      <c r="L162" s="179" t="s">
        <v>149</v>
      </c>
      <c r="M162" s="194" t="s">
        <v>223</v>
      </c>
      <c r="N162" s="176" t="s">
        <v>223</v>
      </c>
      <c r="O162" s="15"/>
    </row>
    <row r="163" spans="1:15" ht="22.5" customHeight="1" x14ac:dyDescent="0.15">
      <c r="A163" s="49" t="s">
        <v>206</v>
      </c>
      <c r="B163" s="49" t="s">
        <v>121</v>
      </c>
      <c r="C163" s="56">
        <v>1994</v>
      </c>
      <c r="D163" s="51">
        <v>0</v>
      </c>
      <c r="E163" s="51">
        <v>3</v>
      </c>
      <c r="F163" s="51">
        <v>6</v>
      </c>
      <c r="G163" s="51">
        <v>36</v>
      </c>
      <c r="H163" s="206" t="s">
        <v>115</v>
      </c>
      <c r="I163" s="52">
        <v>151.21</v>
      </c>
      <c r="J163" s="52">
        <v>421.13</v>
      </c>
      <c r="K163" s="131" t="s">
        <v>273</v>
      </c>
      <c r="L163" s="53" t="s">
        <v>116</v>
      </c>
      <c r="M163" s="53"/>
      <c r="N163" s="51"/>
      <c r="O163" s="15"/>
    </row>
    <row r="164" spans="1:15" ht="22.5" customHeight="1" x14ac:dyDescent="0.15">
      <c r="A164" s="181" t="s">
        <v>206</v>
      </c>
      <c r="B164" s="181" t="s">
        <v>122</v>
      </c>
      <c r="C164" s="182">
        <v>1994</v>
      </c>
      <c r="D164" s="183">
        <v>0</v>
      </c>
      <c r="E164" s="183">
        <v>3</v>
      </c>
      <c r="F164" s="183">
        <v>8</v>
      </c>
      <c r="G164" s="183" t="s">
        <v>344</v>
      </c>
      <c r="H164" s="208" t="s">
        <v>115</v>
      </c>
      <c r="I164" s="184">
        <v>222.33</v>
      </c>
      <c r="J164" s="184">
        <v>554.46</v>
      </c>
      <c r="K164" s="185" t="s">
        <v>273</v>
      </c>
      <c r="L164" s="186" t="s">
        <v>116</v>
      </c>
      <c r="M164" s="186"/>
      <c r="N164" s="183"/>
      <c r="O164" s="15"/>
    </row>
    <row r="165" spans="1:15" ht="22.5" customHeight="1" x14ac:dyDescent="0.15">
      <c r="A165" s="181" t="s">
        <v>206</v>
      </c>
      <c r="B165" s="181" t="s">
        <v>132</v>
      </c>
      <c r="C165" s="182">
        <v>1994</v>
      </c>
      <c r="D165" s="183">
        <v>0</v>
      </c>
      <c r="E165" s="183">
        <v>3</v>
      </c>
      <c r="F165" s="183">
        <v>8</v>
      </c>
      <c r="G165" s="183" t="s">
        <v>344</v>
      </c>
      <c r="H165" s="208" t="s">
        <v>115</v>
      </c>
      <c r="I165" s="184">
        <v>222.33</v>
      </c>
      <c r="J165" s="184">
        <v>554.46</v>
      </c>
      <c r="K165" s="185" t="s">
        <v>273</v>
      </c>
      <c r="L165" s="186" t="s">
        <v>116</v>
      </c>
      <c r="M165" s="186"/>
      <c r="N165" s="183"/>
      <c r="O165" s="15"/>
    </row>
    <row r="166" spans="1:15" ht="22.5" customHeight="1" x14ac:dyDescent="0.15">
      <c r="A166" s="181" t="s">
        <v>206</v>
      </c>
      <c r="B166" s="181" t="s">
        <v>133</v>
      </c>
      <c r="C166" s="182">
        <v>1994</v>
      </c>
      <c r="D166" s="183">
        <v>0</v>
      </c>
      <c r="E166" s="183">
        <v>3</v>
      </c>
      <c r="F166" s="183">
        <v>15</v>
      </c>
      <c r="G166" s="183" t="s">
        <v>344</v>
      </c>
      <c r="H166" s="208" t="s">
        <v>115</v>
      </c>
      <c r="I166" s="184">
        <v>382.43</v>
      </c>
      <c r="J166" s="184">
        <v>1073.3800000000001</v>
      </c>
      <c r="K166" s="185" t="s">
        <v>273</v>
      </c>
      <c r="L166" s="186" t="s">
        <v>116</v>
      </c>
      <c r="M166" s="186"/>
      <c r="N166" s="183"/>
      <c r="O166" s="15"/>
    </row>
    <row r="167" spans="1:15" ht="22.5" customHeight="1" x14ac:dyDescent="0.15">
      <c r="A167" s="181" t="s">
        <v>255</v>
      </c>
      <c r="B167" s="181" t="s">
        <v>134</v>
      </c>
      <c r="C167" s="182">
        <v>1994</v>
      </c>
      <c r="D167" s="183">
        <v>0</v>
      </c>
      <c r="E167" s="183">
        <v>2</v>
      </c>
      <c r="F167" s="183">
        <v>8</v>
      </c>
      <c r="G167" s="183" t="s">
        <v>344</v>
      </c>
      <c r="H167" s="208" t="s">
        <v>115</v>
      </c>
      <c r="I167" s="184">
        <v>319.58</v>
      </c>
      <c r="J167" s="184">
        <v>631.22</v>
      </c>
      <c r="K167" s="185" t="s">
        <v>273</v>
      </c>
      <c r="L167" s="186" t="s">
        <v>116</v>
      </c>
      <c r="M167" s="186"/>
      <c r="N167" s="183"/>
      <c r="O167" s="15"/>
    </row>
    <row r="168" spans="1:15" ht="22.5" customHeight="1" x14ac:dyDescent="0.15">
      <c r="A168" s="180" t="s">
        <v>206</v>
      </c>
      <c r="B168" s="195" t="s">
        <v>228</v>
      </c>
      <c r="C168" s="175">
        <v>1994</v>
      </c>
      <c r="D168" s="176">
        <v>0</v>
      </c>
      <c r="E168" s="176">
        <v>1</v>
      </c>
      <c r="F168" s="150"/>
      <c r="G168" s="150"/>
      <c r="H168" s="209" t="s">
        <v>115</v>
      </c>
      <c r="I168" s="177"/>
      <c r="J168" s="177">
        <v>127.4</v>
      </c>
      <c r="K168" s="150"/>
      <c r="L168" s="179"/>
      <c r="M168" s="179"/>
      <c r="N168" s="176"/>
      <c r="O168" s="15"/>
    </row>
    <row r="169" spans="1:15" ht="22.5" customHeight="1" x14ac:dyDescent="0.15">
      <c r="A169" s="49" t="s">
        <v>207</v>
      </c>
      <c r="B169" s="49" t="s">
        <v>121</v>
      </c>
      <c r="C169" s="56">
        <v>1997</v>
      </c>
      <c r="D169" s="51">
        <v>0</v>
      </c>
      <c r="E169" s="51">
        <v>3</v>
      </c>
      <c r="F169" s="51">
        <v>20</v>
      </c>
      <c r="G169" s="51">
        <v>26</v>
      </c>
      <c r="H169" s="206" t="s">
        <v>115</v>
      </c>
      <c r="I169" s="52">
        <v>535.96</v>
      </c>
      <c r="J169" s="52">
        <v>1471.2</v>
      </c>
      <c r="K169" s="131" t="s">
        <v>297</v>
      </c>
      <c r="L169" s="53" t="s">
        <v>116</v>
      </c>
      <c r="M169" s="53"/>
      <c r="N169" s="51"/>
      <c r="O169" s="15"/>
    </row>
    <row r="170" spans="1:15" ht="22.5" customHeight="1" x14ac:dyDescent="0.15">
      <c r="A170" s="181" t="s">
        <v>256</v>
      </c>
      <c r="B170" s="181" t="s">
        <v>122</v>
      </c>
      <c r="C170" s="182">
        <v>1997</v>
      </c>
      <c r="D170" s="183">
        <v>0</v>
      </c>
      <c r="E170" s="183">
        <v>5</v>
      </c>
      <c r="F170" s="183">
        <v>20</v>
      </c>
      <c r="G170" s="183" t="s">
        <v>344</v>
      </c>
      <c r="H170" s="208" t="s">
        <v>115</v>
      </c>
      <c r="I170" s="184">
        <v>352.71</v>
      </c>
      <c r="J170" s="184">
        <v>1434.27</v>
      </c>
      <c r="K170" s="185" t="s">
        <v>297</v>
      </c>
      <c r="L170" s="186" t="s">
        <v>116</v>
      </c>
      <c r="M170" s="186" t="s">
        <v>118</v>
      </c>
      <c r="N170" s="183">
        <v>1</v>
      </c>
      <c r="O170" s="15"/>
    </row>
    <row r="171" spans="1:15" ht="22.5" customHeight="1" x14ac:dyDescent="0.15">
      <c r="A171" s="180" t="s">
        <v>207</v>
      </c>
      <c r="B171" s="180" t="s">
        <v>173</v>
      </c>
      <c r="C171" s="175">
        <v>1997</v>
      </c>
      <c r="D171" s="176">
        <v>0</v>
      </c>
      <c r="E171" s="176">
        <v>1</v>
      </c>
      <c r="F171" s="150"/>
      <c r="G171" s="150"/>
      <c r="H171" s="209" t="s">
        <v>115</v>
      </c>
      <c r="I171" s="177"/>
      <c r="J171" s="177">
        <v>51.8</v>
      </c>
      <c r="K171" s="150"/>
      <c r="L171" s="179"/>
      <c r="M171" s="179"/>
      <c r="N171" s="176"/>
      <c r="O171" s="15"/>
    </row>
    <row r="172" spans="1:15" ht="22.5" customHeight="1" x14ac:dyDescent="0.15">
      <c r="A172" s="49" t="s">
        <v>208</v>
      </c>
      <c r="B172" s="49" t="s">
        <v>114</v>
      </c>
      <c r="C172" s="56">
        <v>1998</v>
      </c>
      <c r="D172" s="51">
        <v>0</v>
      </c>
      <c r="E172" s="51">
        <v>6</v>
      </c>
      <c r="F172" s="51">
        <v>30</v>
      </c>
      <c r="G172" s="51">
        <v>21</v>
      </c>
      <c r="H172" s="206" t="s">
        <v>115</v>
      </c>
      <c r="I172" s="52">
        <v>415.75</v>
      </c>
      <c r="J172" s="52">
        <v>2176.5500000000002</v>
      </c>
      <c r="K172" s="131" t="s">
        <v>277</v>
      </c>
      <c r="L172" s="53" t="s">
        <v>116</v>
      </c>
      <c r="M172" s="53" t="s">
        <v>245</v>
      </c>
      <c r="N172" s="51">
        <v>1</v>
      </c>
      <c r="O172" s="15"/>
    </row>
    <row r="173" spans="1:15" ht="22.5" customHeight="1" x14ac:dyDescent="0.15">
      <c r="A173" s="181" t="s">
        <v>208</v>
      </c>
      <c r="B173" s="181" t="s">
        <v>145</v>
      </c>
      <c r="C173" s="182">
        <v>1998</v>
      </c>
      <c r="D173" s="183">
        <v>0</v>
      </c>
      <c r="E173" s="183">
        <v>1</v>
      </c>
      <c r="F173" s="160"/>
      <c r="G173" s="160"/>
      <c r="H173" s="208" t="s">
        <v>115</v>
      </c>
      <c r="I173" s="184"/>
      <c r="J173" s="184">
        <v>48.25</v>
      </c>
      <c r="K173" s="160"/>
      <c r="L173" s="186"/>
      <c r="M173" s="186"/>
      <c r="N173" s="183"/>
      <c r="O173" s="15"/>
    </row>
    <row r="174" spans="1:15" ht="22.5" customHeight="1" x14ac:dyDescent="0.15">
      <c r="A174" s="181" t="s">
        <v>208</v>
      </c>
      <c r="B174" s="181" t="s">
        <v>131</v>
      </c>
      <c r="C174" s="182">
        <v>1998</v>
      </c>
      <c r="D174" s="183">
        <v>0</v>
      </c>
      <c r="E174" s="183">
        <v>1</v>
      </c>
      <c r="F174" s="160"/>
      <c r="G174" s="160"/>
      <c r="H174" s="208" t="s">
        <v>115</v>
      </c>
      <c r="I174" s="184"/>
      <c r="J174" s="184">
        <v>90</v>
      </c>
      <c r="K174" s="160"/>
      <c r="L174" s="186"/>
      <c r="M174" s="186"/>
      <c r="N174" s="183"/>
      <c r="O174" s="15"/>
    </row>
    <row r="175" spans="1:15" ht="22.5" customHeight="1" x14ac:dyDescent="0.15">
      <c r="A175" s="181" t="s">
        <v>208</v>
      </c>
      <c r="B175" s="181" t="s">
        <v>117</v>
      </c>
      <c r="C175" s="182">
        <v>2000</v>
      </c>
      <c r="D175" s="183">
        <v>0</v>
      </c>
      <c r="E175" s="183">
        <v>6</v>
      </c>
      <c r="F175" s="183">
        <v>39</v>
      </c>
      <c r="G175" s="183">
        <v>26</v>
      </c>
      <c r="H175" s="208" t="s">
        <v>115</v>
      </c>
      <c r="I175" s="184">
        <v>589.52</v>
      </c>
      <c r="J175" s="184">
        <v>2732.14</v>
      </c>
      <c r="K175" s="185" t="s">
        <v>305</v>
      </c>
      <c r="L175" s="186" t="s">
        <v>116</v>
      </c>
      <c r="M175" s="186" t="s">
        <v>245</v>
      </c>
      <c r="N175" s="183">
        <v>1</v>
      </c>
      <c r="O175" s="15"/>
    </row>
    <row r="176" spans="1:15" ht="22.5" customHeight="1" x14ac:dyDescent="0.15">
      <c r="A176" s="181" t="s">
        <v>208</v>
      </c>
      <c r="B176" s="181" t="s">
        <v>147</v>
      </c>
      <c r="C176" s="182">
        <v>2000</v>
      </c>
      <c r="D176" s="183">
        <v>0</v>
      </c>
      <c r="E176" s="183">
        <v>1</v>
      </c>
      <c r="F176" s="160"/>
      <c r="G176" s="160"/>
      <c r="H176" s="208" t="s">
        <v>115</v>
      </c>
      <c r="I176" s="184"/>
      <c r="J176" s="184">
        <v>34.200000000000003</v>
      </c>
      <c r="K176" s="160"/>
      <c r="L176" s="186"/>
      <c r="M176" s="186"/>
      <c r="N176" s="183"/>
      <c r="O176" s="15"/>
    </row>
    <row r="177" spans="1:15" ht="22.5" customHeight="1" x14ac:dyDescent="0.15">
      <c r="A177" s="181" t="s">
        <v>208</v>
      </c>
      <c r="B177" s="181" t="s">
        <v>119</v>
      </c>
      <c r="C177" s="182">
        <v>2002</v>
      </c>
      <c r="D177" s="183">
        <v>0</v>
      </c>
      <c r="E177" s="183">
        <v>6</v>
      </c>
      <c r="F177" s="183">
        <v>36</v>
      </c>
      <c r="G177" s="183">
        <v>40</v>
      </c>
      <c r="H177" s="208" t="s">
        <v>115</v>
      </c>
      <c r="I177" s="184">
        <v>540.32000000000005</v>
      </c>
      <c r="J177" s="184">
        <v>2398.11</v>
      </c>
      <c r="K177" s="185" t="s">
        <v>306</v>
      </c>
      <c r="L177" s="186" t="s">
        <v>116</v>
      </c>
      <c r="M177" s="186" t="s">
        <v>245</v>
      </c>
      <c r="N177" s="183">
        <v>1</v>
      </c>
      <c r="O177" s="15"/>
    </row>
    <row r="178" spans="1:15" ht="22.5" customHeight="1" x14ac:dyDescent="0.15">
      <c r="A178" s="181" t="s">
        <v>208</v>
      </c>
      <c r="B178" s="181" t="s">
        <v>131</v>
      </c>
      <c r="C178" s="182">
        <v>2002</v>
      </c>
      <c r="D178" s="183">
        <v>0</v>
      </c>
      <c r="E178" s="183">
        <v>1</v>
      </c>
      <c r="F178" s="160"/>
      <c r="G178" s="160"/>
      <c r="H178" s="208" t="s">
        <v>115</v>
      </c>
      <c r="I178" s="184"/>
      <c r="J178" s="184">
        <v>111.65</v>
      </c>
      <c r="K178" s="160"/>
      <c r="L178" s="186"/>
      <c r="M178" s="186"/>
      <c r="N178" s="183"/>
      <c r="O178" s="15"/>
    </row>
    <row r="179" spans="1:15" ht="22.5" customHeight="1" x14ac:dyDescent="0.15">
      <c r="A179" s="181" t="s">
        <v>208</v>
      </c>
      <c r="B179" s="181" t="s">
        <v>147</v>
      </c>
      <c r="C179" s="182">
        <v>2002</v>
      </c>
      <c r="D179" s="183">
        <v>0</v>
      </c>
      <c r="E179" s="183">
        <v>1</v>
      </c>
      <c r="F179" s="160"/>
      <c r="G179" s="160"/>
      <c r="H179" s="208" t="s">
        <v>115</v>
      </c>
      <c r="I179" s="184"/>
      <c r="J179" s="184">
        <v>34.200000000000003</v>
      </c>
      <c r="K179" s="160"/>
      <c r="L179" s="186"/>
      <c r="M179" s="186"/>
      <c r="N179" s="183"/>
      <c r="O179" s="15"/>
    </row>
    <row r="180" spans="1:15" ht="22.5" customHeight="1" x14ac:dyDescent="0.15">
      <c r="A180" s="181" t="s">
        <v>208</v>
      </c>
      <c r="B180" s="181" t="s">
        <v>120</v>
      </c>
      <c r="C180" s="182">
        <v>2002</v>
      </c>
      <c r="D180" s="183">
        <v>0</v>
      </c>
      <c r="E180" s="183">
        <v>5</v>
      </c>
      <c r="F180" s="183">
        <v>20</v>
      </c>
      <c r="G180" s="183" t="s">
        <v>344</v>
      </c>
      <c r="H180" s="208" t="s">
        <v>115</v>
      </c>
      <c r="I180" s="184">
        <v>390.53</v>
      </c>
      <c r="J180" s="184">
        <v>1391.13</v>
      </c>
      <c r="K180" s="185" t="s">
        <v>307</v>
      </c>
      <c r="L180" s="186" t="s">
        <v>116</v>
      </c>
      <c r="M180" s="186" t="s">
        <v>245</v>
      </c>
      <c r="N180" s="183">
        <v>1</v>
      </c>
      <c r="O180" s="15"/>
    </row>
    <row r="181" spans="1:15" ht="22.5" customHeight="1" x14ac:dyDescent="0.15">
      <c r="A181" s="180" t="s">
        <v>208</v>
      </c>
      <c r="B181" s="180" t="s">
        <v>147</v>
      </c>
      <c r="C181" s="175">
        <v>2002</v>
      </c>
      <c r="D181" s="176">
        <v>0</v>
      </c>
      <c r="E181" s="176">
        <v>1</v>
      </c>
      <c r="F181" s="150"/>
      <c r="G181" s="150"/>
      <c r="H181" s="209" t="s">
        <v>115</v>
      </c>
      <c r="I181" s="177"/>
      <c r="J181" s="177">
        <v>22.33</v>
      </c>
      <c r="K181" s="150"/>
      <c r="L181" s="179"/>
      <c r="M181" s="179"/>
      <c r="N181" s="176"/>
      <c r="O181" s="15"/>
    </row>
    <row r="182" spans="1:15" s="48" customFormat="1" ht="22.5" customHeight="1" x14ac:dyDescent="0.15">
      <c r="A182" s="130" t="s">
        <v>217</v>
      </c>
      <c r="B182" s="113"/>
      <c r="C182" s="114"/>
      <c r="D182" s="115"/>
      <c r="E182" s="115"/>
      <c r="F182" s="115"/>
      <c r="G182" s="115"/>
      <c r="H182" s="207"/>
      <c r="I182" s="116"/>
      <c r="J182" s="116"/>
      <c r="K182" s="117"/>
      <c r="L182" s="118"/>
      <c r="M182" s="118"/>
      <c r="N182" s="119"/>
    </row>
    <row r="183" spans="1:15" ht="22.5" customHeight="1" x14ac:dyDescent="0.15">
      <c r="A183" s="49" t="s">
        <v>209</v>
      </c>
      <c r="B183" s="49" t="s">
        <v>121</v>
      </c>
      <c r="C183" s="56">
        <v>2004</v>
      </c>
      <c r="D183" s="51">
        <v>0</v>
      </c>
      <c r="E183" s="51">
        <v>6</v>
      </c>
      <c r="F183" s="51">
        <v>72</v>
      </c>
      <c r="G183" s="51">
        <v>66</v>
      </c>
      <c r="H183" s="206" t="s">
        <v>115</v>
      </c>
      <c r="I183" s="52">
        <v>1102.8</v>
      </c>
      <c r="J183" s="52">
        <v>5034.8999999999996</v>
      </c>
      <c r="K183" s="131" t="s">
        <v>283</v>
      </c>
      <c r="L183" s="53" t="s">
        <v>116</v>
      </c>
      <c r="M183" s="53" t="s">
        <v>118</v>
      </c>
      <c r="N183" s="51">
        <v>1</v>
      </c>
      <c r="O183" s="15"/>
    </row>
    <row r="184" spans="1:15" ht="22.5" customHeight="1" x14ac:dyDescent="0.15">
      <c r="A184" s="181" t="s">
        <v>209</v>
      </c>
      <c r="B184" s="181" t="s">
        <v>122</v>
      </c>
      <c r="C184" s="182">
        <v>2004</v>
      </c>
      <c r="D184" s="183">
        <v>0</v>
      </c>
      <c r="E184" s="183">
        <v>5</v>
      </c>
      <c r="F184" s="183">
        <v>32</v>
      </c>
      <c r="G184" s="183" t="s">
        <v>344</v>
      </c>
      <c r="H184" s="208" t="s">
        <v>115</v>
      </c>
      <c r="I184" s="184">
        <v>627.09</v>
      </c>
      <c r="J184" s="184">
        <v>2174.7399999999998</v>
      </c>
      <c r="K184" s="185" t="s">
        <v>283</v>
      </c>
      <c r="L184" s="186" t="s">
        <v>116</v>
      </c>
      <c r="M184" s="186" t="s">
        <v>118</v>
      </c>
      <c r="N184" s="183">
        <v>1</v>
      </c>
      <c r="O184" s="15"/>
    </row>
    <row r="185" spans="1:15" ht="22.5" customHeight="1" x14ac:dyDescent="0.15">
      <c r="A185" s="181" t="s">
        <v>209</v>
      </c>
      <c r="B185" s="181" t="s">
        <v>131</v>
      </c>
      <c r="C185" s="182">
        <v>2004</v>
      </c>
      <c r="D185" s="183">
        <v>0</v>
      </c>
      <c r="E185" s="183">
        <v>1</v>
      </c>
      <c r="F185" s="160"/>
      <c r="G185" s="160"/>
      <c r="H185" s="208" t="s">
        <v>115</v>
      </c>
      <c r="I185" s="184"/>
      <c r="J185" s="184">
        <v>91.53</v>
      </c>
      <c r="K185" s="160"/>
      <c r="L185" s="186"/>
      <c r="M185" s="186"/>
      <c r="N185" s="183"/>
      <c r="O185" s="15"/>
    </row>
    <row r="186" spans="1:15" ht="22.5" customHeight="1" x14ac:dyDescent="0.15">
      <c r="A186" s="181" t="s">
        <v>209</v>
      </c>
      <c r="B186" s="181" t="s">
        <v>147</v>
      </c>
      <c r="C186" s="182">
        <v>2004</v>
      </c>
      <c r="D186" s="183">
        <v>0</v>
      </c>
      <c r="E186" s="183">
        <v>1</v>
      </c>
      <c r="F186" s="160"/>
      <c r="G186" s="160"/>
      <c r="H186" s="208" t="s">
        <v>115</v>
      </c>
      <c r="I186" s="184"/>
      <c r="J186" s="184">
        <v>27.36</v>
      </c>
      <c r="K186" s="160"/>
      <c r="L186" s="186"/>
      <c r="M186" s="186"/>
      <c r="N186" s="183"/>
      <c r="O186" s="15"/>
    </row>
    <row r="187" spans="1:15" ht="22.5" customHeight="1" x14ac:dyDescent="0.15">
      <c r="A187" s="180" t="s">
        <v>209</v>
      </c>
      <c r="B187" s="180" t="s">
        <v>147</v>
      </c>
      <c r="C187" s="175">
        <v>2004</v>
      </c>
      <c r="D187" s="176">
        <v>0</v>
      </c>
      <c r="E187" s="176">
        <v>2</v>
      </c>
      <c r="F187" s="150"/>
      <c r="G187" s="150"/>
      <c r="H187" s="209" t="s">
        <v>115</v>
      </c>
      <c r="I187" s="177"/>
      <c r="J187" s="177">
        <v>84.68</v>
      </c>
      <c r="K187" s="150"/>
      <c r="L187" s="179"/>
      <c r="M187" s="179"/>
      <c r="N187" s="176"/>
      <c r="O187" s="15"/>
    </row>
    <row r="188" spans="1:15" ht="22.5" customHeight="1" x14ac:dyDescent="0.15">
      <c r="A188" s="49" t="s">
        <v>210</v>
      </c>
      <c r="B188" s="49" t="s">
        <v>121</v>
      </c>
      <c r="C188" s="56">
        <v>1997</v>
      </c>
      <c r="D188" s="51">
        <v>0</v>
      </c>
      <c r="E188" s="51">
        <v>14</v>
      </c>
      <c r="F188" s="51">
        <v>65</v>
      </c>
      <c r="G188" s="51">
        <v>66</v>
      </c>
      <c r="H188" s="206" t="s">
        <v>230</v>
      </c>
      <c r="I188" s="52">
        <v>476.62</v>
      </c>
      <c r="J188" s="52">
        <v>5472.7</v>
      </c>
      <c r="K188" s="131" t="s">
        <v>276</v>
      </c>
      <c r="L188" s="53" t="s">
        <v>116</v>
      </c>
      <c r="M188" s="53" t="s">
        <v>118</v>
      </c>
      <c r="N188" s="51">
        <v>2</v>
      </c>
      <c r="O188" s="15"/>
    </row>
    <row r="189" spans="1:15" ht="22.5" customHeight="1" x14ac:dyDescent="0.15">
      <c r="A189" s="181" t="s">
        <v>210</v>
      </c>
      <c r="B189" s="181" t="s">
        <v>122</v>
      </c>
      <c r="C189" s="182">
        <v>1997</v>
      </c>
      <c r="D189" s="183">
        <v>0</v>
      </c>
      <c r="E189" s="183">
        <v>8</v>
      </c>
      <c r="F189" s="183">
        <v>40</v>
      </c>
      <c r="G189" s="183" t="s">
        <v>344</v>
      </c>
      <c r="H189" s="208" t="s">
        <v>230</v>
      </c>
      <c r="I189" s="184">
        <v>412.3</v>
      </c>
      <c r="J189" s="184">
        <v>2765.88</v>
      </c>
      <c r="K189" s="185" t="s">
        <v>276</v>
      </c>
      <c r="L189" s="186" t="s">
        <v>116</v>
      </c>
      <c r="M189" s="186" t="s">
        <v>118</v>
      </c>
      <c r="N189" s="183">
        <v>1</v>
      </c>
      <c r="O189" s="15"/>
    </row>
    <row r="190" spans="1:15" ht="22.5" customHeight="1" x14ac:dyDescent="0.15">
      <c r="A190" s="180" t="s">
        <v>210</v>
      </c>
      <c r="B190" s="180" t="s">
        <v>132</v>
      </c>
      <c r="C190" s="175">
        <v>1999</v>
      </c>
      <c r="D190" s="176">
        <v>0</v>
      </c>
      <c r="E190" s="176">
        <v>4</v>
      </c>
      <c r="F190" s="176">
        <v>26</v>
      </c>
      <c r="G190" s="176" t="s">
        <v>344</v>
      </c>
      <c r="H190" s="209" t="s">
        <v>115</v>
      </c>
      <c r="I190" s="177">
        <v>506.56</v>
      </c>
      <c r="J190" s="177">
        <v>1570.76</v>
      </c>
      <c r="K190" s="178" t="s">
        <v>276</v>
      </c>
      <c r="L190" s="179" t="s">
        <v>116</v>
      </c>
      <c r="M190" s="179" t="s">
        <v>118</v>
      </c>
      <c r="N190" s="176">
        <v>1</v>
      </c>
      <c r="O190" s="15"/>
    </row>
    <row r="191" spans="1:15" ht="22.5" customHeight="1" x14ac:dyDescent="0.15">
      <c r="A191" s="49" t="s">
        <v>211</v>
      </c>
      <c r="B191" s="49" t="s">
        <v>121</v>
      </c>
      <c r="C191" s="56">
        <v>1990</v>
      </c>
      <c r="D191" s="51">
        <v>0</v>
      </c>
      <c r="E191" s="51">
        <v>4</v>
      </c>
      <c r="F191" s="51">
        <v>24</v>
      </c>
      <c r="G191" s="51">
        <v>82</v>
      </c>
      <c r="H191" s="206" t="s">
        <v>115</v>
      </c>
      <c r="I191" s="52">
        <v>575.79999999999995</v>
      </c>
      <c r="J191" s="52">
        <v>1586.45</v>
      </c>
      <c r="K191" s="131" t="s">
        <v>271</v>
      </c>
      <c r="L191" s="53" t="s">
        <v>116</v>
      </c>
      <c r="M191" s="53"/>
      <c r="N191" s="51"/>
      <c r="O191" s="15"/>
    </row>
    <row r="192" spans="1:15" ht="22.5" customHeight="1" x14ac:dyDescent="0.15">
      <c r="A192" s="181" t="s">
        <v>211</v>
      </c>
      <c r="B192" s="181" t="s">
        <v>122</v>
      </c>
      <c r="C192" s="182">
        <v>1990</v>
      </c>
      <c r="D192" s="183">
        <v>0</v>
      </c>
      <c r="E192" s="183">
        <v>4</v>
      </c>
      <c r="F192" s="183">
        <v>16</v>
      </c>
      <c r="G192" s="183" t="s">
        <v>344</v>
      </c>
      <c r="H192" s="208" t="s">
        <v>115</v>
      </c>
      <c r="I192" s="184">
        <v>335.02</v>
      </c>
      <c r="J192" s="184">
        <v>1037.07</v>
      </c>
      <c r="K192" s="185" t="s">
        <v>271</v>
      </c>
      <c r="L192" s="186" t="s">
        <v>116</v>
      </c>
      <c r="M192" s="186"/>
      <c r="N192" s="183"/>
      <c r="O192" s="15"/>
    </row>
    <row r="193" spans="1:15" ht="22.5" customHeight="1" x14ac:dyDescent="0.15">
      <c r="A193" s="181" t="s">
        <v>211</v>
      </c>
      <c r="B193" s="181" t="s">
        <v>132</v>
      </c>
      <c r="C193" s="182">
        <v>1990</v>
      </c>
      <c r="D193" s="183">
        <v>0</v>
      </c>
      <c r="E193" s="183">
        <v>4</v>
      </c>
      <c r="F193" s="183">
        <v>32</v>
      </c>
      <c r="G193" s="183" t="s">
        <v>344</v>
      </c>
      <c r="H193" s="208" t="s">
        <v>115</v>
      </c>
      <c r="I193" s="184">
        <v>721.38</v>
      </c>
      <c r="J193" s="184">
        <v>2112.39</v>
      </c>
      <c r="K193" s="185" t="s">
        <v>271</v>
      </c>
      <c r="L193" s="186" t="s">
        <v>116</v>
      </c>
      <c r="M193" s="186"/>
      <c r="N193" s="183"/>
      <c r="O193" s="15"/>
    </row>
    <row r="194" spans="1:15" ht="22.5" customHeight="1" x14ac:dyDescent="0.15">
      <c r="A194" s="181" t="s">
        <v>211</v>
      </c>
      <c r="B194" s="181" t="s">
        <v>133</v>
      </c>
      <c r="C194" s="182">
        <v>1992</v>
      </c>
      <c r="D194" s="183">
        <v>0</v>
      </c>
      <c r="E194" s="183">
        <v>5</v>
      </c>
      <c r="F194" s="183">
        <v>19</v>
      </c>
      <c r="G194" s="183" t="s">
        <v>344</v>
      </c>
      <c r="H194" s="208" t="s">
        <v>115</v>
      </c>
      <c r="I194" s="184">
        <v>416.6</v>
      </c>
      <c r="J194" s="184">
        <v>1340.2</v>
      </c>
      <c r="K194" s="185" t="s">
        <v>271</v>
      </c>
      <c r="L194" s="186" t="s">
        <v>116</v>
      </c>
      <c r="M194" s="186"/>
      <c r="N194" s="183"/>
      <c r="O194" s="15"/>
    </row>
    <row r="195" spans="1:15" ht="22.5" customHeight="1" x14ac:dyDescent="0.15">
      <c r="A195" s="181" t="s">
        <v>211</v>
      </c>
      <c r="B195" s="181" t="s">
        <v>134</v>
      </c>
      <c r="C195" s="182">
        <v>1992</v>
      </c>
      <c r="D195" s="183">
        <v>0</v>
      </c>
      <c r="E195" s="183">
        <v>5</v>
      </c>
      <c r="F195" s="183">
        <v>18</v>
      </c>
      <c r="G195" s="183" t="s">
        <v>344</v>
      </c>
      <c r="H195" s="208" t="s">
        <v>115</v>
      </c>
      <c r="I195" s="184">
        <v>346.59</v>
      </c>
      <c r="J195" s="184">
        <v>1212.05</v>
      </c>
      <c r="K195" s="185" t="s">
        <v>271</v>
      </c>
      <c r="L195" s="186" t="s">
        <v>116</v>
      </c>
      <c r="M195" s="186"/>
      <c r="N195" s="183"/>
      <c r="O195" s="15"/>
    </row>
    <row r="196" spans="1:15" ht="22.5" customHeight="1" x14ac:dyDescent="0.15">
      <c r="A196" s="181" t="s">
        <v>211</v>
      </c>
      <c r="B196" s="181" t="s">
        <v>135</v>
      </c>
      <c r="C196" s="182">
        <v>1992</v>
      </c>
      <c r="D196" s="183">
        <v>0</v>
      </c>
      <c r="E196" s="183">
        <v>4</v>
      </c>
      <c r="F196" s="183">
        <v>22</v>
      </c>
      <c r="G196" s="183" t="s">
        <v>344</v>
      </c>
      <c r="H196" s="208" t="s">
        <v>115</v>
      </c>
      <c r="I196" s="184">
        <v>520.22</v>
      </c>
      <c r="J196" s="184">
        <v>1468.7</v>
      </c>
      <c r="K196" s="185" t="s">
        <v>271</v>
      </c>
      <c r="L196" s="186" t="s">
        <v>116</v>
      </c>
      <c r="M196" s="186"/>
      <c r="N196" s="183"/>
      <c r="O196" s="15"/>
    </row>
    <row r="197" spans="1:15" ht="22.5" customHeight="1" x14ac:dyDescent="0.15">
      <c r="A197" s="181" t="s">
        <v>211</v>
      </c>
      <c r="B197" s="181" t="s">
        <v>147</v>
      </c>
      <c r="C197" s="182">
        <v>1992</v>
      </c>
      <c r="D197" s="183">
        <v>0</v>
      </c>
      <c r="E197" s="183">
        <v>1</v>
      </c>
      <c r="F197" s="160"/>
      <c r="G197" s="160"/>
      <c r="H197" s="208" t="s">
        <v>115</v>
      </c>
      <c r="I197" s="184"/>
      <c r="J197" s="184">
        <v>61.44</v>
      </c>
      <c r="K197" s="160"/>
      <c r="L197" s="186"/>
      <c r="M197" s="186"/>
      <c r="N197" s="183"/>
      <c r="O197" s="15"/>
    </row>
    <row r="198" spans="1:15" ht="22.5" customHeight="1" x14ac:dyDescent="0.15">
      <c r="A198" s="180" t="s">
        <v>211</v>
      </c>
      <c r="B198" s="180" t="s">
        <v>131</v>
      </c>
      <c r="C198" s="175">
        <v>1992</v>
      </c>
      <c r="D198" s="176">
        <v>0</v>
      </c>
      <c r="E198" s="176">
        <v>1</v>
      </c>
      <c r="F198" s="150"/>
      <c r="G198" s="150"/>
      <c r="H198" s="209" t="s">
        <v>115</v>
      </c>
      <c r="I198" s="177"/>
      <c r="J198" s="177">
        <v>90.51</v>
      </c>
      <c r="K198" s="150"/>
      <c r="L198" s="179"/>
      <c r="M198" s="179"/>
      <c r="N198" s="176"/>
      <c r="O198" s="15"/>
    </row>
    <row r="199" spans="1:15" ht="22.5" customHeight="1" x14ac:dyDescent="0.15">
      <c r="A199" s="49" t="s">
        <v>212</v>
      </c>
      <c r="B199" s="49" t="s">
        <v>121</v>
      </c>
      <c r="C199" s="56">
        <v>2006</v>
      </c>
      <c r="D199" s="51">
        <v>0</v>
      </c>
      <c r="E199" s="51">
        <v>7</v>
      </c>
      <c r="F199" s="51">
        <v>52</v>
      </c>
      <c r="G199" s="51">
        <v>122</v>
      </c>
      <c r="H199" s="206" t="s">
        <v>115</v>
      </c>
      <c r="I199" s="52">
        <v>587.16999999999996</v>
      </c>
      <c r="J199" s="52">
        <v>2990.64</v>
      </c>
      <c r="K199" s="131" t="s">
        <v>288</v>
      </c>
      <c r="L199" s="53" t="s">
        <v>116</v>
      </c>
      <c r="M199" s="53" t="s">
        <v>118</v>
      </c>
      <c r="N199" s="51">
        <v>1</v>
      </c>
      <c r="O199" s="15"/>
    </row>
    <row r="200" spans="1:15" ht="22.5" customHeight="1" x14ac:dyDescent="0.15">
      <c r="A200" s="181" t="s">
        <v>212</v>
      </c>
      <c r="B200" s="181" t="s">
        <v>145</v>
      </c>
      <c r="C200" s="182">
        <v>2006</v>
      </c>
      <c r="D200" s="183">
        <v>0</v>
      </c>
      <c r="E200" s="183">
        <v>2</v>
      </c>
      <c r="F200" s="160"/>
      <c r="G200" s="160"/>
      <c r="H200" s="208" t="s">
        <v>115</v>
      </c>
      <c r="I200" s="184"/>
      <c r="J200" s="184">
        <v>147.5</v>
      </c>
      <c r="K200" s="160"/>
      <c r="L200" s="186"/>
      <c r="M200" s="186"/>
      <c r="N200" s="183"/>
      <c r="O200" s="15"/>
    </row>
    <row r="201" spans="1:15" ht="22.5" customHeight="1" x14ac:dyDescent="0.15">
      <c r="A201" s="181" t="s">
        <v>212</v>
      </c>
      <c r="B201" s="181" t="s">
        <v>122</v>
      </c>
      <c r="C201" s="182">
        <v>2006</v>
      </c>
      <c r="D201" s="183">
        <v>0</v>
      </c>
      <c r="E201" s="183">
        <v>12</v>
      </c>
      <c r="F201" s="183">
        <v>108</v>
      </c>
      <c r="G201" s="183" t="s">
        <v>344</v>
      </c>
      <c r="H201" s="208" t="s">
        <v>115</v>
      </c>
      <c r="I201" s="184">
        <v>729.55</v>
      </c>
      <c r="J201" s="184">
        <v>7067.44</v>
      </c>
      <c r="K201" s="185" t="s">
        <v>288</v>
      </c>
      <c r="L201" s="186" t="s">
        <v>116</v>
      </c>
      <c r="M201" s="186" t="s">
        <v>118</v>
      </c>
      <c r="N201" s="183">
        <v>2</v>
      </c>
      <c r="O201" s="15"/>
    </row>
    <row r="202" spans="1:15" ht="22.5" customHeight="1" x14ac:dyDescent="0.15">
      <c r="A202" s="181" t="s">
        <v>212</v>
      </c>
      <c r="B202" s="181" t="s">
        <v>132</v>
      </c>
      <c r="C202" s="182">
        <v>2006</v>
      </c>
      <c r="D202" s="183">
        <v>0</v>
      </c>
      <c r="E202" s="183">
        <v>6</v>
      </c>
      <c r="F202" s="183">
        <v>42</v>
      </c>
      <c r="G202" s="183" t="s">
        <v>344</v>
      </c>
      <c r="H202" s="208" t="s">
        <v>115</v>
      </c>
      <c r="I202" s="184">
        <v>547.33000000000004</v>
      </c>
      <c r="J202" s="184">
        <v>2694.44</v>
      </c>
      <c r="K202" s="185" t="s">
        <v>288</v>
      </c>
      <c r="L202" s="186" t="s">
        <v>116</v>
      </c>
      <c r="M202" s="186" t="s">
        <v>118</v>
      </c>
      <c r="N202" s="183">
        <v>1</v>
      </c>
      <c r="O202" s="15"/>
    </row>
    <row r="203" spans="1:15" ht="22.5" customHeight="1" x14ac:dyDescent="0.15">
      <c r="A203" s="180" t="s">
        <v>212</v>
      </c>
      <c r="B203" s="180" t="s">
        <v>131</v>
      </c>
      <c r="C203" s="175">
        <v>2006</v>
      </c>
      <c r="D203" s="176">
        <v>0</v>
      </c>
      <c r="E203" s="176">
        <v>1</v>
      </c>
      <c r="F203" s="150"/>
      <c r="G203" s="150"/>
      <c r="H203" s="209" t="s">
        <v>115</v>
      </c>
      <c r="I203" s="177"/>
      <c r="J203" s="177">
        <v>156.51</v>
      </c>
      <c r="K203" s="150"/>
      <c r="L203" s="179"/>
      <c r="M203" s="179"/>
      <c r="N203" s="176"/>
      <c r="O203" s="15"/>
    </row>
  </sheetData>
  <sheetProtection formatCells="0" formatColumns="0" formatRows="0" insertColumns="0" insertRows="0" autoFilter="0"/>
  <dataConsolidate/>
  <mergeCells count="13">
    <mergeCell ref="N2:N3"/>
    <mergeCell ref="A2:A3"/>
    <mergeCell ref="B2:B3"/>
    <mergeCell ref="H2:H3"/>
    <mergeCell ref="C2:C3"/>
    <mergeCell ref="M2:M3"/>
    <mergeCell ref="L2:L3"/>
    <mergeCell ref="K2:K3"/>
    <mergeCell ref="J2:J3"/>
    <mergeCell ref="I2:I3"/>
    <mergeCell ref="F2:F3"/>
    <mergeCell ref="G2:G3"/>
    <mergeCell ref="D2:E2"/>
  </mergeCells>
  <phoneticPr fontId="5"/>
  <dataValidations disablePrompts="1" count="1">
    <dataValidation allowBlank="1" showErrorMessage="1" sqref="ATQ983025 GF1:GF2 QB1:QB2 ZX1:ZX2 AJT1:AJT2 ATP1:ATP2 H65521 GG65521 QC65521 ZY65521 AJU65521 ATQ65521 H131057 GG131057 QC131057 ZY131057 AJU131057 ATQ131057 H196593 GG196593 QC196593 ZY196593 AJU196593 ATQ196593 H262129 GG262129 QC262129 ZY262129 AJU262129 ATQ262129 H327665 GG327665 QC327665 ZY327665 AJU327665 ATQ327665 H393201 GG393201 QC393201 ZY393201 AJU393201 ATQ393201 H458737 GG458737 QC458737 ZY458737 AJU458737 ATQ458737 H524273 GG524273 QC524273 ZY524273 AJU524273 ATQ524273 H589809 GG589809 QC589809 ZY589809 AJU589809 ATQ589809 H655345 GG655345 QC655345 ZY655345 AJU655345 ATQ655345 H720881 GG720881 QC720881 ZY720881 AJU720881 ATQ720881 H786417 GG786417 QC786417 ZY786417 AJU786417 ATQ786417 H851953 GG851953 QC851953 ZY851953 AJU851953 ATQ851953 H917489 GG917489 QC917489 ZY917489 AJU917489 ATQ917489 H983025 GG983025 QC983025 ZY983025 AJU983025 H1"/>
  </dataValidations>
  <printOptions horizontalCentered="1"/>
  <pageMargins left="0.31496062992125984" right="0.31496062992125984" top="0.55118110236220474" bottom="0.35433070866141736" header="0.19685039370078741" footer="0"/>
  <pageSetup paperSize="8" fitToHeight="0" orientation="landscape" r:id="rId1"/>
  <headerFooter>
    <oddHeader>&amp;R&amp;G　</oddHeader>
  </headerFooter>
  <rowBreaks count="2" manualBreakCount="2">
    <brk id="37" max="13" man="1"/>
    <brk id="71" max="13"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E2:AX76"/>
  <sheetViews>
    <sheetView showGridLines="0" view="pageBreakPreview" topLeftCell="J1" zoomScale="70" zoomScaleNormal="70" zoomScaleSheetLayoutView="70" zoomScalePageLayoutView="55" workbookViewId="0">
      <pane ySplit="5" topLeftCell="A57" activePane="bottomLeft" state="frozen"/>
      <selection activeCell="R1" sqref="R1"/>
      <selection pane="bottomLeft" activeCell="AC66" sqref="AC66:AU66"/>
    </sheetView>
  </sheetViews>
  <sheetFormatPr defaultRowHeight="13.5" x14ac:dyDescent="0.15"/>
  <cols>
    <col min="1" max="18" width="3.625" customWidth="1"/>
    <col min="19" max="19" width="5" customWidth="1"/>
    <col min="20" max="21" width="6.375" customWidth="1"/>
    <col min="22" max="28" width="6.375" style="8" customWidth="1"/>
    <col min="29" max="32" width="6.375" style="1" customWidth="1"/>
    <col min="33" max="49" width="6.375" customWidth="1"/>
    <col min="50" max="50" width="6.625" customWidth="1"/>
  </cols>
  <sheetData>
    <row r="2" spans="6:50" ht="30" customHeight="1" x14ac:dyDescent="0.15">
      <c r="S2" s="13" t="s">
        <v>102</v>
      </c>
      <c r="T2" s="13"/>
      <c r="U2" s="14"/>
      <c r="V2" s="14"/>
      <c r="W2" s="14"/>
      <c r="X2" s="11"/>
      <c r="Y2" s="11"/>
      <c r="Z2" s="11"/>
      <c r="AA2" s="11"/>
      <c r="AB2" s="225" t="s">
        <v>262</v>
      </c>
      <c r="AC2" s="226"/>
      <c r="AD2" s="226"/>
    </row>
    <row r="3" spans="6:50" ht="24.95" customHeight="1" x14ac:dyDescent="0.15">
      <c r="S3" s="224" t="s">
        <v>0</v>
      </c>
      <c r="T3" s="227" t="s">
        <v>1</v>
      </c>
      <c r="U3" s="228"/>
      <c r="V3" s="227" t="s">
        <v>89</v>
      </c>
      <c r="W3" s="222"/>
      <c r="X3" s="227" t="s">
        <v>2</v>
      </c>
      <c r="Y3" s="222"/>
      <c r="Z3" s="227" t="s">
        <v>3</v>
      </c>
      <c r="AA3" s="222"/>
      <c r="AB3" s="235" t="s">
        <v>4</v>
      </c>
      <c r="AC3" s="236" t="s">
        <v>101</v>
      </c>
      <c r="AD3" s="224"/>
      <c r="AE3" s="224"/>
      <c r="AF3" s="224"/>
      <c r="AG3" s="224"/>
      <c r="AH3" s="224"/>
      <c r="AI3" s="224"/>
      <c r="AJ3" s="224"/>
      <c r="AK3" s="224"/>
      <c r="AL3" s="224"/>
      <c r="AM3" s="224"/>
      <c r="AN3" s="224"/>
      <c r="AO3" s="224"/>
      <c r="AP3" s="224"/>
      <c r="AQ3" s="224"/>
      <c r="AR3" s="224"/>
      <c r="AS3" s="224"/>
      <c r="AT3" s="224"/>
      <c r="AU3" s="224"/>
      <c r="AV3" s="224"/>
      <c r="AW3" s="224"/>
      <c r="AX3" s="8"/>
    </row>
    <row r="4" spans="6:50" ht="24.95" customHeight="1" x14ac:dyDescent="0.15">
      <c r="F4" s="219" t="s">
        <v>96</v>
      </c>
      <c r="G4" s="220"/>
      <c r="H4" s="220"/>
      <c r="I4" s="220"/>
      <c r="J4" s="220"/>
      <c r="K4" s="221"/>
      <c r="L4" s="219" t="s">
        <v>99</v>
      </c>
      <c r="M4" s="220"/>
      <c r="N4" s="220"/>
      <c r="O4" s="220"/>
      <c r="P4" s="220"/>
      <c r="Q4" s="221"/>
      <c r="S4" s="224"/>
      <c r="T4" s="229"/>
      <c r="U4" s="230"/>
      <c r="V4" s="229"/>
      <c r="W4" s="233"/>
      <c r="X4" s="229"/>
      <c r="Y4" s="233"/>
      <c r="Z4" s="229"/>
      <c r="AA4" s="233"/>
      <c r="AB4" s="224"/>
      <c r="AC4" s="222" t="s">
        <v>5</v>
      </c>
      <c r="AD4" s="223"/>
      <c r="AE4" s="223" t="s">
        <v>6</v>
      </c>
      <c r="AF4" s="223"/>
      <c r="AG4" s="223"/>
      <c r="AH4" s="223"/>
      <c r="AI4" s="223"/>
      <c r="AJ4" s="223"/>
      <c r="AK4" s="223"/>
      <c r="AL4" s="223" t="s">
        <v>7</v>
      </c>
      <c r="AM4" s="223"/>
      <c r="AN4" s="223"/>
      <c r="AO4" s="223"/>
      <c r="AP4" s="223"/>
      <c r="AQ4" s="223"/>
      <c r="AR4" s="223"/>
      <c r="AS4" s="223"/>
      <c r="AT4" s="223"/>
      <c r="AU4" s="223"/>
      <c r="AV4" s="224" t="s">
        <v>8</v>
      </c>
      <c r="AW4" s="237" t="s">
        <v>73</v>
      </c>
    </row>
    <row r="5" spans="6:50" ht="24.95" customHeight="1" x14ac:dyDescent="0.15">
      <c r="F5" s="81" t="s">
        <v>77</v>
      </c>
      <c r="G5" s="81" t="s">
        <v>78</v>
      </c>
      <c r="H5" s="81" t="s">
        <v>79</v>
      </c>
      <c r="I5" s="81" t="s">
        <v>81</v>
      </c>
      <c r="J5" s="81" t="s">
        <v>80</v>
      </c>
      <c r="K5" s="81" t="s">
        <v>95</v>
      </c>
      <c r="L5" s="81" t="s">
        <v>77</v>
      </c>
      <c r="M5" s="81" t="s">
        <v>78</v>
      </c>
      <c r="N5" s="81" t="s">
        <v>79</v>
      </c>
      <c r="O5" s="81" t="s">
        <v>81</v>
      </c>
      <c r="P5" s="81" t="s">
        <v>80</v>
      </c>
      <c r="Q5" s="81" t="s">
        <v>95</v>
      </c>
      <c r="S5" s="224"/>
      <c r="T5" s="231"/>
      <c r="U5" s="232"/>
      <c r="V5" s="231"/>
      <c r="W5" s="234"/>
      <c r="X5" s="231"/>
      <c r="Y5" s="234"/>
      <c r="Z5" s="231"/>
      <c r="AA5" s="234"/>
      <c r="AB5" s="224"/>
      <c r="AC5" s="34" t="s">
        <v>9</v>
      </c>
      <c r="AD5" s="35" t="s">
        <v>10</v>
      </c>
      <c r="AE5" s="36" t="s">
        <v>11</v>
      </c>
      <c r="AF5" s="37" t="s">
        <v>12</v>
      </c>
      <c r="AG5" s="37" t="s">
        <v>9</v>
      </c>
      <c r="AH5" s="38" t="s">
        <v>13</v>
      </c>
      <c r="AI5" s="37" t="s">
        <v>14</v>
      </c>
      <c r="AJ5" s="37" t="s">
        <v>15</v>
      </c>
      <c r="AK5" s="35" t="s">
        <v>10</v>
      </c>
      <c r="AL5" s="36" t="s">
        <v>11</v>
      </c>
      <c r="AM5" s="38" t="s">
        <v>16</v>
      </c>
      <c r="AN5" s="37" t="s">
        <v>17</v>
      </c>
      <c r="AO5" s="37" t="s">
        <v>18</v>
      </c>
      <c r="AP5" s="37" t="s">
        <v>9</v>
      </c>
      <c r="AQ5" s="38" t="s">
        <v>13</v>
      </c>
      <c r="AR5" s="37" t="s">
        <v>19</v>
      </c>
      <c r="AS5" s="37" t="s">
        <v>15</v>
      </c>
      <c r="AT5" s="37" t="s">
        <v>20</v>
      </c>
      <c r="AU5" s="35" t="s">
        <v>21</v>
      </c>
      <c r="AV5" s="224"/>
      <c r="AW5" s="238"/>
      <c r="AX5" s="2"/>
    </row>
    <row r="6" spans="6:50" ht="27.75" customHeight="1" x14ac:dyDescent="0.15">
      <c r="S6" s="12"/>
      <c r="T6" s="245" t="s">
        <v>218</v>
      </c>
      <c r="U6" s="246"/>
      <c r="V6" s="80"/>
      <c r="W6" s="25"/>
      <c r="X6" s="243"/>
      <c r="Y6" s="244"/>
      <c r="Z6" s="243"/>
      <c r="AA6" s="244"/>
      <c r="AB6" s="26"/>
      <c r="AC6" s="27"/>
      <c r="AD6" s="28"/>
      <c r="AE6" s="27"/>
      <c r="AF6" s="29"/>
      <c r="AG6" s="29"/>
      <c r="AH6" s="29"/>
      <c r="AI6" s="29"/>
      <c r="AJ6" s="29"/>
      <c r="AK6" s="28"/>
      <c r="AL6" s="27"/>
      <c r="AM6" s="29"/>
      <c r="AN6" s="29"/>
      <c r="AO6" s="29"/>
      <c r="AP6" s="29"/>
      <c r="AQ6" s="29"/>
      <c r="AR6" s="29"/>
      <c r="AS6" s="29"/>
      <c r="AT6" s="29"/>
      <c r="AU6" s="28"/>
      <c r="AV6" s="26"/>
      <c r="AW6" s="26"/>
      <c r="AX6" s="6"/>
    </row>
    <row r="7" spans="6:50" ht="22.5" customHeight="1" x14ac:dyDescent="0.15">
      <c r="F7" s="108">
        <f t="shared" ref="F7:F61" si="0">IF(V7="公営",X7,0)</f>
        <v>0</v>
      </c>
      <c r="G7" s="108">
        <v>1</v>
      </c>
      <c r="H7" s="108">
        <v>1</v>
      </c>
      <c r="I7" s="108">
        <f t="shared" ref="I7:I61" si="1">IF(V7="コミュニティー",X7,0)</f>
        <v>0</v>
      </c>
      <c r="J7" s="108">
        <f t="shared" ref="J7:J61" si="2">IF(V7="特公賃",X7,0)</f>
        <v>0</v>
      </c>
      <c r="K7" s="108">
        <f t="shared" ref="K7:K61" si="3">IF(V7="店舗及び作業所",X7,0)</f>
        <v>0</v>
      </c>
      <c r="L7" s="108">
        <f t="shared" ref="L7:L60" si="4">IF(V7="公営",AB7,0)</f>
        <v>0</v>
      </c>
      <c r="M7" s="108">
        <v>12</v>
      </c>
      <c r="N7" s="108">
        <v>58</v>
      </c>
      <c r="O7" s="108">
        <f t="shared" ref="O7:O61" si="5">IF(V7="コミュニティー",AB7,0)</f>
        <v>0</v>
      </c>
      <c r="P7" s="108">
        <f t="shared" ref="P7:P61" si="6">IF(V7="特公賃",AB7,0)</f>
        <v>0</v>
      </c>
      <c r="Q7" s="108">
        <f t="shared" ref="Q7:Q61" si="7">IF(V7="店舗及び作業所",AB7,0)</f>
        <v>0</v>
      </c>
      <c r="S7" s="12">
        <v>1</v>
      </c>
      <c r="T7" s="239" t="s">
        <v>22</v>
      </c>
      <c r="U7" s="240"/>
      <c r="V7" s="241" t="s">
        <v>315</v>
      </c>
      <c r="W7" s="242"/>
      <c r="X7" s="247">
        <v>2</v>
      </c>
      <c r="Y7" s="248"/>
      <c r="Z7" s="249" t="s">
        <v>263</v>
      </c>
      <c r="AA7" s="250"/>
      <c r="AB7" s="54">
        <f>12+58</f>
        <v>70</v>
      </c>
      <c r="AC7" s="27"/>
      <c r="AD7" s="94">
        <v>12</v>
      </c>
      <c r="AE7" s="27"/>
      <c r="AF7" s="29"/>
      <c r="AG7" s="29"/>
      <c r="AH7" s="29"/>
      <c r="AI7" s="29"/>
      <c r="AJ7" s="29"/>
      <c r="AK7" s="28"/>
      <c r="AL7" s="27"/>
      <c r="AM7" s="29"/>
      <c r="AN7" s="29"/>
      <c r="AO7" s="29"/>
      <c r="AP7" s="64">
        <v>25</v>
      </c>
      <c r="AQ7" s="29"/>
      <c r="AR7" s="29"/>
      <c r="AS7" s="92">
        <v>33</v>
      </c>
      <c r="AT7" s="29"/>
      <c r="AU7" s="28"/>
      <c r="AV7" s="26"/>
      <c r="AW7" s="26"/>
      <c r="AX7" s="7"/>
    </row>
    <row r="8" spans="6:50" ht="22.5" customHeight="1" x14ac:dyDescent="0.15">
      <c r="F8" s="81">
        <f t="shared" si="0"/>
        <v>1</v>
      </c>
      <c r="G8" s="81">
        <f t="shared" ref="G8:G61" si="8">IF(V8="改良",X8,0)</f>
        <v>0</v>
      </c>
      <c r="H8" s="81">
        <f t="shared" ref="H8:H60" si="9">IF(V8="更新",X8,0)</f>
        <v>0</v>
      </c>
      <c r="I8" s="81">
        <f t="shared" si="1"/>
        <v>0</v>
      </c>
      <c r="J8" s="81">
        <f t="shared" si="2"/>
        <v>0</v>
      </c>
      <c r="K8" s="81">
        <f t="shared" si="3"/>
        <v>0</v>
      </c>
      <c r="L8" s="81">
        <f t="shared" si="4"/>
        <v>12</v>
      </c>
      <c r="M8" s="81">
        <f t="shared" ref="M8:M61" si="10">IF(V8="改良",AB8,0)</f>
        <v>0</v>
      </c>
      <c r="N8" s="81">
        <f t="shared" ref="N8:N60" si="11">IF(V8="更新",AB8,0)</f>
        <v>0</v>
      </c>
      <c r="O8" s="81">
        <f t="shared" si="5"/>
        <v>0</v>
      </c>
      <c r="P8" s="81">
        <f t="shared" si="6"/>
        <v>0</v>
      </c>
      <c r="Q8" s="81">
        <f t="shared" si="7"/>
        <v>0</v>
      </c>
      <c r="S8" s="12">
        <v>2</v>
      </c>
      <c r="T8" s="239" t="s">
        <v>23</v>
      </c>
      <c r="U8" s="240"/>
      <c r="V8" s="241" t="s">
        <v>77</v>
      </c>
      <c r="W8" s="242"/>
      <c r="X8" s="241">
        <v>1</v>
      </c>
      <c r="Y8" s="242"/>
      <c r="Z8" s="243" t="s">
        <v>24</v>
      </c>
      <c r="AA8" s="244"/>
      <c r="AB8" s="26">
        <f t="shared" ref="AB8:AB29" si="12">SUM(AC8:AW8)</f>
        <v>12</v>
      </c>
      <c r="AC8" s="27">
        <v>12</v>
      </c>
      <c r="AD8" s="28"/>
      <c r="AE8" s="27"/>
      <c r="AF8" s="29"/>
      <c r="AG8" s="29"/>
      <c r="AH8" s="29"/>
      <c r="AI8" s="29"/>
      <c r="AJ8" s="29"/>
      <c r="AK8" s="28"/>
      <c r="AL8" s="27"/>
      <c r="AM8" s="29"/>
      <c r="AN8" s="29"/>
      <c r="AO8" s="29"/>
      <c r="AP8" s="29"/>
      <c r="AQ8" s="29"/>
      <c r="AR8" s="29"/>
      <c r="AS8" s="29"/>
      <c r="AT8" s="29"/>
      <c r="AU8" s="28"/>
      <c r="AV8" s="26"/>
      <c r="AW8" s="26"/>
      <c r="AX8" s="7"/>
    </row>
    <row r="9" spans="6:50" ht="22.5" customHeight="1" x14ac:dyDescent="0.15">
      <c r="F9" s="81">
        <f t="shared" si="0"/>
        <v>0</v>
      </c>
      <c r="G9" s="81">
        <f t="shared" si="8"/>
        <v>1</v>
      </c>
      <c r="H9" s="81">
        <f t="shared" si="9"/>
        <v>0</v>
      </c>
      <c r="I9" s="81">
        <f t="shared" si="1"/>
        <v>0</v>
      </c>
      <c r="J9" s="81">
        <f t="shared" si="2"/>
        <v>0</v>
      </c>
      <c r="K9" s="81">
        <f t="shared" si="3"/>
        <v>0</v>
      </c>
      <c r="L9" s="81">
        <f t="shared" si="4"/>
        <v>0</v>
      </c>
      <c r="M9" s="81">
        <f t="shared" si="10"/>
        <v>109</v>
      </c>
      <c r="N9" s="81">
        <f t="shared" si="11"/>
        <v>0</v>
      </c>
      <c r="O9" s="81">
        <f t="shared" si="5"/>
        <v>0</v>
      </c>
      <c r="P9" s="81">
        <f t="shared" si="6"/>
        <v>0</v>
      </c>
      <c r="Q9" s="81">
        <f t="shared" si="7"/>
        <v>0</v>
      </c>
      <c r="S9" s="12">
        <v>3</v>
      </c>
      <c r="T9" s="239" t="s">
        <v>25</v>
      </c>
      <c r="U9" s="240"/>
      <c r="V9" s="241" t="s">
        <v>78</v>
      </c>
      <c r="W9" s="242"/>
      <c r="X9" s="241">
        <v>1</v>
      </c>
      <c r="Y9" s="242"/>
      <c r="Z9" s="243" t="s">
        <v>26</v>
      </c>
      <c r="AA9" s="244"/>
      <c r="AB9" s="26">
        <f t="shared" si="12"/>
        <v>109</v>
      </c>
      <c r="AC9" s="27"/>
      <c r="AD9" s="28"/>
      <c r="AE9" s="27"/>
      <c r="AF9" s="29"/>
      <c r="AG9" s="29"/>
      <c r="AH9" s="29"/>
      <c r="AI9" s="29"/>
      <c r="AJ9" s="29"/>
      <c r="AK9" s="28"/>
      <c r="AL9" s="27"/>
      <c r="AM9" s="29"/>
      <c r="AN9" s="29"/>
      <c r="AO9" s="29">
        <v>109</v>
      </c>
      <c r="AP9" s="29"/>
      <c r="AQ9" s="29"/>
      <c r="AR9" s="29"/>
      <c r="AS9" s="29"/>
      <c r="AT9" s="29"/>
      <c r="AU9" s="28"/>
      <c r="AV9" s="26"/>
      <c r="AW9" s="26"/>
      <c r="AX9" s="7"/>
    </row>
    <row r="10" spans="6:50" ht="22.5" customHeight="1" x14ac:dyDescent="0.15">
      <c r="F10" s="81">
        <f t="shared" si="0"/>
        <v>0</v>
      </c>
      <c r="G10" s="81">
        <f t="shared" si="8"/>
        <v>6</v>
      </c>
      <c r="H10" s="81">
        <f t="shared" si="9"/>
        <v>0</v>
      </c>
      <c r="I10" s="81">
        <f t="shared" si="1"/>
        <v>0</v>
      </c>
      <c r="J10" s="81">
        <f t="shared" si="2"/>
        <v>0</v>
      </c>
      <c r="K10" s="81">
        <f t="shared" si="3"/>
        <v>0</v>
      </c>
      <c r="L10" s="81">
        <f t="shared" si="4"/>
        <v>0</v>
      </c>
      <c r="M10" s="81">
        <f t="shared" si="10"/>
        <v>174</v>
      </c>
      <c r="N10" s="81">
        <f t="shared" si="11"/>
        <v>0</v>
      </c>
      <c r="O10" s="81">
        <f t="shared" si="5"/>
        <v>0</v>
      </c>
      <c r="P10" s="81">
        <f t="shared" si="6"/>
        <v>0</v>
      </c>
      <c r="Q10" s="81">
        <f t="shared" si="7"/>
        <v>0</v>
      </c>
      <c r="S10" s="12">
        <v>4</v>
      </c>
      <c r="T10" s="239" t="s">
        <v>27</v>
      </c>
      <c r="U10" s="240"/>
      <c r="V10" s="241" t="s">
        <v>78</v>
      </c>
      <c r="W10" s="242"/>
      <c r="X10" s="241">
        <v>6</v>
      </c>
      <c r="Y10" s="242"/>
      <c r="Z10" s="243" t="s">
        <v>28</v>
      </c>
      <c r="AA10" s="244"/>
      <c r="AB10" s="26">
        <f t="shared" si="12"/>
        <v>174</v>
      </c>
      <c r="AC10" s="27"/>
      <c r="AD10" s="28"/>
      <c r="AE10" s="27"/>
      <c r="AF10" s="29"/>
      <c r="AG10" s="29"/>
      <c r="AH10" s="29"/>
      <c r="AI10" s="29"/>
      <c r="AJ10" s="29">
        <v>174</v>
      </c>
      <c r="AK10" s="28"/>
      <c r="AL10" s="27"/>
      <c r="AM10" s="29"/>
      <c r="AN10" s="29"/>
      <c r="AO10" s="29"/>
      <c r="AP10" s="29"/>
      <c r="AQ10" s="29"/>
      <c r="AR10" s="29"/>
      <c r="AS10" s="29"/>
      <c r="AT10" s="29"/>
      <c r="AU10" s="28"/>
      <c r="AV10" s="26"/>
      <c r="AW10" s="26"/>
      <c r="AX10" s="7"/>
    </row>
    <row r="11" spans="6:50" ht="22.5" customHeight="1" x14ac:dyDescent="0.15">
      <c r="F11" s="81">
        <f t="shared" si="0"/>
        <v>0</v>
      </c>
      <c r="G11" s="81">
        <f t="shared" si="8"/>
        <v>2</v>
      </c>
      <c r="H11" s="81">
        <f t="shared" si="9"/>
        <v>0</v>
      </c>
      <c r="I11" s="81">
        <f t="shared" si="1"/>
        <v>0</v>
      </c>
      <c r="J11" s="81">
        <f t="shared" si="2"/>
        <v>0</v>
      </c>
      <c r="K11" s="81">
        <f t="shared" si="3"/>
        <v>0</v>
      </c>
      <c r="L11" s="81">
        <f t="shared" si="4"/>
        <v>0</v>
      </c>
      <c r="M11" s="81">
        <f t="shared" si="10"/>
        <v>29</v>
      </c>
      <c r="N11" s="81">
        <f t="shared" si="11"/>
        <v>0</v>
      </c>
      <c r="O11" s="81">
        <f t="shared" si="5"/>
        <v>0</v>
      </c>
      <c r="P11" s="81">
        <f t="shared" si="6"/>
        <v>0</v>
      </c>
      <c r="Q11" s="81">
        <f t="shared" si="7"/>
        <v>0</v>
      </c>
      <c r="S11" s="12">
        <v>5</v>
      </c>
      <c r="T11" s="239" t="s">
        <v>29</v>
      </c>
      <c r="U11" s="240"/>
      <c r="V11" s="241" t="s">
        <v>78</v>
      </c>
      <c r="W11" s="242"/>
      <c r="X11" s="241">
        <v>2</v>
      </c>
      <c r="Y11" s="242"/>
      <c r="Z11" s="243" t="s">
        <v>30</v>
      </c>
      <c r="AA11" s="244"/>
      <c r="AB11" s="26">
        <f t="shared" si="12"/>
        <v>29</v>
      </c>
      <c r="AC11" s="27"/>
      <c r="AD11" s="28"/>
      <c r="AE11" s="27"/>
      <c r="AF11" s="29"/>
      <c r="AG11" s="29"/>
      <c r="AH11" s="29"/>
      <c r="AI11" s="29"/>
      <c r="AJ11" s="29">
        <v>29</v>
      </c>
      <c r="AK11" s="28"/>
      <c r="AL11" s="27"/>
      <c r="AM11" s="29"/>
      <c r="AN11" s="29"/>
      <c r="AO11" s="29"/>
      <c r="AP11" s="29"/>
      <c r="AQ11" s="29"/>
      <c r="AR11" s="29"/>
      <c r="AS11" s="29"/>
      <c r="AT11" s="29"/>
      <c r="AU11" s="28"/>
      <c r="AV11" s="26"/>
      <c r="AW11" s="26"/>
      <c r="AX11" s="7"/>
    </row>
    <row r="12" spans="6:50" ht="22.5" customHeight="1" x14ac:dyDescent="0.15">
      <c r="F12" s="81">
        <f t="shared" si="0"/>
        <v>0</v>
      </c>
      <c r="G12" s="81">
        <f t="shared" si="8"/>
        <v>2</v>
      </c>
      <c r="H12" s="81">
        <f t="shared" si="9"/>
        <v>0</v>
      </c>
      <c r="I12" s="81">
        <f t="shared" si="1"/>
        <v>0</v>
      </c>
      <c r="J12" s="81">
        <f t="shared" si="2"/>
        <v>0</v>
      </c>
      <c r="K12" s="81">
        <f t="shared" si="3"/>
        <v>0</v>
      </c>
      <c r="L12" s="81">
        <f t="shared" si="4"/>
        <v>0</v>
      </c>
      <c r="M12" s="81">
        <f t="shared" si="10"/>
        <v>91</v>
      </c>
      <c r="N12" s="81">
        <f t="shared" si="11"/>
        <v>0</v>
      </c>
      <c r="O12" s="81">
        <f t="shared" si="5"/>
        <v>0</v>
      </c>
      <c r="P12" s="81">
        <f t="shared" si="6"/>
        <v>0</v>
      </c>
      <c r="Q12" s="81">
        <f t="shared" si="7"/>
        <v>0</v>
      </c>
      <c r="S12" s="12">
        <v>6</v>
      </c>
      <c r="T12" s="239" t="s">
        <v>31</v>
      </c>
      <c r="U12" s="240"/>
      <c r="V12" s="241" t="s">
        <v>78</v>
      </c>
      <c r="W12" s="242"/>
      <c r="X12" s="241">
        <v>2</v>
      </c>
      <c r="Y12" s="242"/>
      <c r="Z12" s="243" t="s">
        <v>32</v>
      </c>
      <c r="AA12" s="244"/>
      <c r="AB12" s="26">
        <f t="shared" si="12"/>
        <v>91</v>
      </c>
      <c r="AC12" s="27"/>
      <c r="AD12" s="28"/>
      <c r="AE12" s="27"/>
      <c r="AF12" s="29"/>
      <c r="AG12" s="29"/>
      <c r="AH12" s="29"/>
      <c r="AI12" s="29"/>
      <c r="AJ12" s="29"/>
      <c r="AK12" s="28"/>
      <c r="AL12" s="27"/>
      <c r="AM12" s="29"/>
      <c r="AN12" s="29"/>
      <c r="AO12" s="29"/>
      <c r="AP12" s="29"/>
      <c r="AQ12" s="29"/>
      <c r="AR12" s="29"/>
      <c r="AS12" s="29">
        <v>91</v>
      </c>
      <c r="AT12" s="29"/>
      <c r="AU12" s="28"/>
      <c r="AV12" s="26"/>
      <c r="AW12" s="26"/>
      <c r="AX12" s="7"/>
    </row>
    <row r="13" spans="6:50" ht="22.5" customHeight="1" x14ac:dyDescent="0.15">
      <c r="F13" s="81">
        <f t="shared" si="0"/>
        <v>0</v>
      </c>
      <c r="G13" s="81">
        <f t="shared" si="8"/>
        <v>0</v>
      </c>
      <c r="H13" s="81">
        <f t="shared" si="9"/>
        <v>0</v>
      </c>
      <c r="I13" s="81">
        <f t="shared" si="1"/>
        <v>1</v>
      </c>
      <c r="J13" s="81">
        <f t="shared" si="2"/>
        <v>0</v>
      </c>
      <c r="K13" s="81">
        <f t="shared" si="3"/>
        <v>0</v>
      </c>
      <c r="L13" s="81">
        <f t="shared" si="4"/>
        <v>0</v>
      </c>
      <c r="M13" s="81">
        <f t="shared" si="10"/>
        <v>0</v>
      </c>
      <c r="N13" s="81">
        <f t="shared" si="11"/>
        <v>0</v>
      </c>
      <c r="O13" s="81">
        <f t="shared" si="5"/>
        <v>50</v>
      </c>
      <c r="P13" s="81">
        <f t="shared" si="6"/>
        <v>0</v>
      </c>
      <c r="Q13" s="81">
        <f t="shared" si="7"/>
        <v>0</v>
      </c>
      <c r="S13" s="12">
        <v>7</v>
      </c>
      <c r="T13" s="239" t="s">
        <v>92</v>
      </c>
      <c r="U13" s="240"/>
      <c r="V13" s="241" t="s">
        <v>81</v>
      </c>
      <c r="W13" s="242"/>
      <c r="X13" s="241">
        <v>1</v>
      </c>
      <c r="Y13" s="242"/>
      <c r="Z13" s="243" t="s">
        <v>33</v>
      </c>
      <c r="AA13" s="244"/>
      <c r="AB13" s="26">
        <f t="shared" si="12"/>
        <v>50</v>
      </c>
      <c r="AC13" s="27"/>
      <c r="AD13" s="28"/>
      <c r="AE13" s="27"/>
      <c r="AF13" s="29"/>
      <c r="AG13" s="29"/>
      <c r="AH13" s="29"/>
      <c r="AI13" s="29"/>
      <c r="AJ13" s="29"/>
      <c r="AK13" s="28"/>
      <c r="AL13" s="27"/>
      <c r="AM13" s="29"/>
      <c r="AN13" s="29"/>
      <c r="AO13" s="29"/>
      <c r="AP13" s="29">
        <v>6</v>
      </c>
      <c r="AQ13" s="29"/>
      <c r="AR13" s="29"/>
      <c r="AS13" s="29">
        <v>44</v>
      </c>
      <c r="AT13" s="29"/>
      <c r="AU13" s="28"/>
      <c r="AV13" s="26"/>
      <c r="AW13" s="26"/>
      <c r="AX13" s="7"/>
    </row>
    <row r="14" spans="6:50" ht="22.5" customHeight="1" x14ac:dyDescent="0.15">
      <c r="F14" s="81">
        <f t="shared" si="0"/>
        <v>1</v>
      </c>
      <c r="G14" s="81">
        <f t="shared" si="8"/>
        <v>0</v>
      </c>
      <c r="H14" s="81">
        <f t="shared" si="9"/>
        <v>0</v>
      </c>
      <c r="I14" s="81">
        <f t="shared" si="1"/>
        <v>0</v>
      </c>
      <c r="J14" s="81">
        <f t="shared" si="2"/>
        <v>0</v>
      </c>
      <c r="K14" s="81">
        <f t="shared" si="3"/>
        <v>0</v>
      </c>
      <c r="L14" s="81">
        <f t="shared" si="4"/>
        <v>78</v>
      </c>
      <c r="M14" s="81">
        <f t="shared" si="10"/>
        <v>0</v>
      </c>
      <c r="N14" s="81">
        <f t="shared" si="11"/>
        <v>0</v>
      </c>
      <c r="O14" s="81">
        <f t="shared" si="5"/>
        <v>0</v>
      </c>
      <c r="P14" s="81">
        <f t="shared" si="6"/>
        <v>0</v>
      </c>
      <c r="Q14" s="81">
        <f t="shared" si="7"/>
        <v>0</v>
      </c>
      <c r="S14" s="12">
        <v>8</v>
      </c>
      <c r="T14" s="239" t="s">
        <v>34</v>
      </c>
      <c r="U14" s="240"/>
      <c r="V14" s="241" t="s">
        <v>77</v>
      </c>
      <c r="W14" s="242"/>
      <c r="X14" s="241">
        <v>1</v>
      </c>
      <c r="Y14" s="242"/>
      <c r="Z14" s="243" t="s">
        <v>35</v>
      </c>
      <c r="AA14" s="244"/>
      <c r="AB14" s="26">
        <f t="shared" si="12"/>
        <v>78</v>
      </c>
      <c r="AC14" s="27"/>
      <c r="AD14" s="28"/>
      <c r="AE14" s="27"/>
      <c r="AF14" s="29"/>
      <c r="AG14" s="29"/>
      <c r="AH14" s="29"/>
      <c r="AI14" s="29"/>
      <c r="AJ14" s="29"/>
      <c r="AK14" s="28"/>
      <c r="AL14" s="27"/>
      <c r="AM14" s="29"/>
      <c r="AN14" s="29"/>
      <c r="AO14" s="29"/>
      <c r="AP14" s="29"/>
      <c r="AQ14" s="29"/>
      <c r="AR14" s="29"/>
      <c r="AS14" s="29">
        <v>78</v>
      </c>
      <c r="AT14" s="29"/>
      <c r="AU14" s="28"/>
      <c r="AV14" s="26"/>
      <c r="AW14" s="26"/>
      <c r="AX14" s="7"/>
    </row>
    <row r="15" spans="6:50" ht="22.5" customHeight="1" x14ac:dyDescent="0.15">
      <c r="F15" s="81">
        <f t="shared" si="0"/>
        <v>8</v>
      </c>
      <c r="G15" s="81">
        <f t="shared" si="8"/>
        <v>0</v>
      </c>
      <c r="H15" s="81">
        <f t="shared" si="9"/>
        <v>0</v>
      </c>
      <c r="I15" s="81">
        <f t="shared" si="1"/>
        <v>0</v>
      </c>
      <c r="J15" s="81">
        <f t="shared" si="2"/>
        <v>0</v>
      </c>
      <c r="K15" s="81">
        <f t="shared" si="3"/>
        <v>0</v>
      </c>
      <c r="L15" s="81">
        <f t="shared" si="4"/>
        <v>119</v>
      </c>
      <c r="M15" s="81">
        <f t="shared" si="10"/>
        <v>0</v>
      </c>
      <c r="N15" s="81">
        <f t="shared" si="11"/>
        <v>0</v>
      </c>
      <c r="O15" s="81">
        <f t="shared" si="5"/>
        <v>0</v>
      </c>
      <c r="P15" s="81">
        <f t="shared" si="6"/>
        <v>0</v>
      </c>
      <c r="Q15" s="81">
        <f t="shared" si="7"/>
        <v>0</v>
      </c>
      <c r="S15" s="12">
        <v>9</v>
      </c>
      <c r="T15" s="239" t="s">
        <v>36</v>
      </c>
      <c r="U15" s="240"/>
      <c r="V15" s="241" t="s">
        <v>77</v>
      </c>
      <c r="W15" s="242"/>
      <c r="X15" s="241">
        <v>8</v>
      </c>
      <c r="Y15" s="242"/>
      <c r="Z15" s="243" t="s">
        <v>37</v>
      </c>
      <c r="AA15" s="244"/>
      <c r="AB15" s="26">
        <f t="shared" si="12"/>
        <v>119</v>
      </c>
      <c r="AC15" s="27"/>
      <c r="AD15" s="28"/>
      <c r="AE15" s="27"/>
      <c r="AF15" s="29"/>
      <c r="AG15" s="29">
        <v>3</v>
      </c>
      <c r="AH15" s="29"/>
      <c r="AI15" s="29"/>
      <c r="AJ15" s="29">
        <v>116</v>
      </c>
      <c r="AK15" s="28"/>
      <c r="AL15" s="27"/>
      <c r="AM15" s="29"/>
      <c r="AN15" s="29"/>
      <c r="AO15" s="29"/>
      <c r="AP15" s="29"/>
      <c r="AQ15" s="29"/>
      <c r="AR15" s="29"/>
      <c r="AS15" s="29"/>
      <c r="AT15" s="29"/>
      <c r="AU15" s="28"/>
      <c r="AV15" s="26"/>
      <c r="AW15" s="26"/>
      <c r="AX15" s="7"/>
    </row>
    <row r="16" spans="6:50" ht="22.5" customHeight="1" x14ac:dyDescent="0.15">
      <c r="F16" s="81">
        <f t="shared" si="0"/>
        <v>8</v>
      </c>
      <c r="G16" s="81">
        <f t="shared" si="8"/>
        <v>0</v>
      </c>
      <c r="H16" s="81">
        <f t="shared" si="9"/>
        <v>0</v>
      </c>
      <c r="I16" s="81">
        <f t="shared" si="1"/>
        <v>0</v>
      </c>
      <c r="J16" s="81">
        <f t="shared" si="2"/>
        <v>0</v>
      </c>
      <c r="K16" s="81">
        <f t="shared" si="3"/>
        <v>0</v>
      </c>
      <c r="L16" s="81">
        <f t="shared" si="4"/>
        <v>104</v>
      </c>
      <c r="M16" s="81">
        <f t="shared" si="10"/>
        <v>0</v>
      </c>
      <c r="N16" s="81">
        <f t="shared" si="11"/>
        <v>0</v>
      </c>
      <c r="O16" s="81">
        <f t="shared" si="5"/>
        <v>0</v>
      </c>
      <c r="P16" s="81">
        <f t="shared" si="6"/>
        <v>0</v>
      </c>
      <c r="Q16" s="81">
        <f t="shared" si="7"/>
        <v>0</v>
      </c>
      <c r="S16" s="12">
        <v>10</v>
      </c>
      <c r="T16" s="239" t="s">
        <v>38</v>
      </c>
      <c r="U16" s="240"/>
      <c r="V16" s="241" t="s">
        <v>77</v>
      </c>
      <c r="W16" s="242"/>
      <c r="X16" s="241">
        <v>8</v>
      </c>
      <c r="Y16" s="242"/>
      <c r="Z16" s="243" t="s">
        <v>39</v>
      </c>
      <c r="AA16" s="244"/>
      <c r="AB16" s="26">
        <f t="shared" si="12"/>
        <v>104</v>
      </c>
      <c r="AC16" s="27"/>
      <c r="AD16" s="28"/>
      <c r="AE16" s="27"/>
      <c r="AF16" s="29"/>
      <c r="AG16" s="29">
        <v>3</v>
      </c>
      <c r="AH16" s="29">
        <v>3</v>
      </c>
      <c r="AI16" s="29"/>
      <c r="AJ16" s="29">
        <v>98</v>
      </c>
      <c r="AK16" s="28"/>
      <c r="AL16" s="27"/>
      <c r="AM16" s="29"/>
      <c r="AN16" s="29"/>
      <c r="AO16" s="29"/>
      <c r="AP16" s="29"/>
      <c r="AQ16" s="29"/>
      <c r="AR16" s="29"/>
      <c r="AS16" s="29"/>
      <c r="AT16" s="29"/>
      <c r="AU16" s="28"/>
      <c r="AV16" s="26"/>
      <c r="AW16" s="26"/>
      <c r="AX16" s="7"/>
    </row>
    <row r="17" spans="5:50" ht="22.5" customHeight="1" x14ac:dyDescent="0.15">
      <c r="F17" s="81">
        <f t="shared" si="0"/>
        <v>1</v>
      </c>
      <c r="G17" s="81">
        <f t="shared" si="8"/>
        <v>0</v>
      </c>
      <c r="H17" s="81">
        <f t="shared" si="9"/>
        <v>0</v>
      </c>
      <c r="I17" s="81">
        <f t="shared" si="1"/>
        <v>0</v>
      </c>
      <c r="J17" s="81">
        <f t="shared" si="2"/>
        <v>0</v>
      </c>
      <c r="K17" s="81">
        <f t="shared" si="3"/>
        <v>0</v>
      </c>
      <c r="L17" s="81">
        <f t="shared" si="4"/>
        <v>28</v>
      </c>
      <c r="M17" s="81">
        <f t="shared" si="10"/>
        <v>0</v>
      </c>
      <c r="N17" s="81">
        <f t="shared" si="11"/>
        <v>0</v>
      </c>
      <c r="O17" s="81">
        <f t="shared" si="5"/>
        <v>0</v>
      </c>
      <c r="P17" s="81">
        <f t="shared" si="6"/>
        <v>0</v>
      </c>
      <c r="Q17" s="81">
        <f t="shared" si="7"/>
        <v>0</v>
      </c>
      <c r="S17" s="12">
        <v>11</v>
      </c>
      <c r="T17" s="239" t="s">
        <v>40</v>
      </c>
      <c r="U17" s="240"/>
      <c r="V17" s="241" t="s">
        <v>77</v>
      </c>
      <c r="W17" s="242"/>
      <c r="X17" s="241">
        <v>1</v>
      </c>
      <c r="Y17" s="242"/>
      <c r="Z17" s="243" t="s">
        <v>28</v>
      </c>
      <c r="AA17" s="244"/>
      <c r="AB17" s="26">
        <f t="shared" si="12"/>
        <v>28</v>
      </c>
      <c r="AC17" s="27"/>
      <c r="AD17" s="28"/>
      <c r="AE17" s="27"/>
      <c r="AF17" s="29"/>
      <c r="AG17" s="29">
        <v>8</v>
      </c>
      <c r="AH17" s="29">
        <v>2</v>
      </c>
      <c r="AI17" s="29"/>
      <c r="AJ17" s="29">
        <v>18</v>
      </c>
      <c r="AK17" s="28"/>
      <c r="AL17" s="27"/>
      <c r="AM17" s="29"/>
      <c r="AN17" s="29"/>
      <c r="AO17" s="29"/>
      <c r="AP17" s="29"/>
      <c r="AQ17" s="29"/>
      <c r="AR17" s="29"/>
      <c r="AS17" s="29"/>
      <c r="AT17" s="29"/>
      <c r="AU17" s="28"/>
      <c r="AV17" s="26"/>
      <c r="AW17" s="26"/>
      <c r="AX17" s="7"/>
    </row>
    <row r="18" spans="5:50" ht="22.5" customHeight="1" x14ac:dyDescent="0.15">
      <c r="F18" s="81">
        <f t="shared" si="0"/>
        <v>1</v>
      </c>
      <c r="G18" s="81">
        <f t="shared" si="8"/>
        <v>0</v>
      </c>
      <c r="H18" s="81">
        <f t="shared" si="9"/>
        <v>0</v>
      </c>
      <c r="I18" s="81">
        <f t="shared" si="1"/>
        <v>0</v>
      </c>
      <c r="J18" s="81">
        <f t="shared" si="2"/>
        <v>0</v>
      </c>
      <c r="K18" s="81">
        <f t="shared" si="3"/>
        <v>0</v>
      </c>
      <c r="L18" s="81">
        <f t="shared" si="4"/>
        <v>70</v>
      </c>
      <c r="M18" s="81">
        <f t="shared" si="10"/>
        <v>0</v>
      </c>
      <c r="N18" s="81">
        <f t="shared" si="11"/>
        <v>0</v>
      </c>
      <c r="O18" s="81">
        <f t="shared" si="5"/>
        <v>0</v>
      </c>
      <c r="P18" s="81">
        <f t="shared" si="6"/>
        <v>0</v>
      </c>
      <c r="Q18" s="81">
        <f t="shared" si="7"/>
        <v>0</v>
      </c>
      <c r="S18" s="12">
        <v>12</v>
      </c>
      <c r="T18" s="239" t="s">
        <v>41</v>
      </c>
      <c r="U18" s="240"/>
      <c r="V18" s="241" t="s">
        <v>77</v>
      </c>
      <c r="W18" s="242"/>
      <c r="X18" s="241">
        <v>1</v>
      </c>
      <c r="Y18" s="242"/>
      <c r="Z18" s="243" t="s">
        <v>33</v>
      </c>
      <c r="AA18" s="244"/>
      <c r="AB18" s="26">
        <f t="shared" si="12"/>
        <v>70</v>
      </c>
      <c r="AC18" s="27"/>
      <c r="AD18" s="28"/>
      <c r="AE18" s="27"/>
      <c r="AF18" s="29"/>
      <c r="AG18" s="29"/>
      <c r="AH18" s="29"/>
      <c r="AI18" s="29"/>
      <c r="AJ18" s="29"/>
      <c r="AK18" s="28"/>
      <c r="AL18" s="27"/>
      <c r="AM18" s="29"/>
      <c r="AN18" s="29"/>
      <c r="AO18" s="29"/>
      <c r="AP18" s="29">
        <v>14</v>
      </c>
      <c r="AQ18" s="29">
        <v>2</v>
      </c>
      <c r="AR18" s="29"/>
      <c r="AS18" s="29">
        <v>54</v>
      </c>
      <c r="AT18" s="29"/>
      <c r="AU18" s="28"/>
      <c r="AV18" s="26"/>
      <c r="AW18" s="26"/>
      <c r="AX18" s="7"/>
    </row>
    <row r="19" spans="5:50" ht="22.5" customHeight="1" x14ac:dyDescent="0.15">
      <c r="F19" s="81">
        <f t="shared" si="0"/>
        <v>4</v>
      </c>
      <c r="G19" s="81">
        <f t="shared" si="8"/>
        <v>0</v>
      </c>
      <c r="H19" s="81">
        <f t="shared" si="9"/>
        <v>0</v>
      </c>
      <c r="I19" s="81">
        <f t="shared" si="1"/>
        <v>0</v>
      </c>
      <c r="J19" s="81">
        <f t="shared" si="2"/>
        <v>0</v>
      </c>
      <c r="K19" s="81">
        <f t="shared" si="3"/>
        <v>0</v>
      </c>
      <c r="L19" s="81">
        <f t="shared" si="4"/>
        <v>111</v>
      </c>
      <c r="M19" s="81">
        <f t="shared" si="10"/>
        <v>0</v>
      </c>
      <c r="N19" s="81">
        <f t="shared" si="11"/>
        <v>0</v>
      </c>
      <c r="O19" s="81">
        <f t="shared" si="5"/>
        <v>0</v>
      </c>
      <c r="P19" s="81">
        <f t="shared" si="6"/>
        <v>0</v>
      </c>
      <c r="Q19" s="81">
        <f t="shared" si="7"/>
        <v>0</v>
      </c>
      <c r="S19" s="12">
        <v>13</v>
      </c>
      <c r="T19" s="251" t="s">
        <v>42</v>
      </c>
      <c r="U19" s="252"/>
      <c r="V19" s="241" t="s">
        <v>77</v>
      </c>
      <c r="W19" s="242"/>
      <c r="X19" s="241">
        <v>4</v>
      </c>
      <c r="Y19" s="242"/>
      <c r="Z19" s="243" t="s">
        <v>43</v>
      </c>
      <c r="AA19" s="244"/>
      <c r="AB19" s="26">
        <f t="shared" si="12"/>
        <v>111</v>
      </c>
      <c r="AC19" s="27"/>
      <c r="AD19" s="28"/>
      <c r="AE19" s="27"/>
      <c r="AF19" s="29"/>
      <c r="AG19" s="29">
        <v>10</v>
      </c>
      <c r="AH19" s="29">
        <v>2</v>
      </c>
      <c r="AI19" s="29"/>
      <c r="AJ19" s="29">
        <v>50</v>
      </c>
      <c r="AK19" s="28"/>
      <c r="AL19" s="27"/>
      <c r="AM19" s="29"/>
      <c r="AN19" s="29"/>
      <c r="AO19" s="29"/>
      <c r="AP19" s="29">
        <v>7</v>
      </c>
      <c r="AQ19" s="29">
        <v>2</v>
      </c>
      <c r="AR19" s="29"/>
      <c r="AS19" s="29">
        <v>40</v>
      </c>
      <c r="AT19" s="29"/>
      <c r="AU19" s="28"/>
      <c r="AV19" s="26"/>
      <c r="AW19" s="26"/>
      <c r="AX19" s="7"/>
    </row>
    <row r="20" spans="5:50" ht="22.5" customHeight="1" x14ac:dyDescent="0.15">
      <c r="F20" s="81">
        <f t="shared" si="0"/>
        <v>0</v>
      </c>
      <c r="G20" s="81">
        <f t="shared" si="8"/>
        <v>0</v>
      </c>
      <c r="H20" s="81">
        <f t="shared" si="9"/>
        <v>0</v>
      </c>
      <c r="I20" s="81">
        <f t="shared" si="1"/>
        <v>0</v>
      </c>
      <c r="J20" s="81">
        <f t="shared" si="2"/>
        <v>2</v>
      </c>
      <c r="K20" s="81">
        <f t="shared" si="3"/>
        <v>0</v>
      </c>
      <c r="L20" s="81">
        <f t="shared" si="4"/>
        <v>0</v>
      </c>
      <c r="M20" s="81">
        <f t="shared" si="10"/>
        <v>0</v>
      </c>
      <c r="N20" s="81">
        <f t="shared" si="11"/>
        <v>0</v>
      </c>
      <c r="O20" s="81">
        <f t="shared" si="5"/>
        <v>0</v>
      </c>
      <c r="P20" s="81">
        <f t="shared" si="6"/>
        <v>42</v>
      </c>
      <c r="Q20" s="81">
        <f t="shared" si="7"/>
        <v>0</v>
      </c>
      <c r="S20" s="12">
        <v>14</v>
      </c>
      <c r="T20" s="253"/>
      <c r="U20" s="254"/>
      <c r="V20" s="241" t="s">
        <v>82</v>
      </c>
      <c r="W20" s="242"/>
      <c r="X20" s="241">
        <v>2</v>
      </c>
      <c r="Y20" s="242"/>
      <c r="Z20" s="243" t="s">
        <v>44</v>
      </c>
      <c r="AA20" s="244"/>
      <c r="AB20" s="26">
        <f t="shared" si="12"/>
        <v>42</v>
      </c>
      <c r="AC20" s="27"/>
      <c r="AD20" s="28"/>
      <c r="AE20" s="27"/>
      <c r="AF20" s="29"/>
      <c r="AG20" s="29"/>
      <c r="AH20" s="29"/>
      <c r="AI20" s="29"/>
      <c r="AJ20" s="29"/>
      <c r="AK20" s="28">
        <v>12</v>
      </c>
      <c r="AL20" s="27"/>
      <c r="AM20" s="29"/>
      <c r="AN20" s="29"/>
      <c r="AO20" s="29"/>
      <c r="AP20" s="29"/>
      <c r="AQ20" s="29"/>
      <c r="AR20" s="29"/>
      <c r="AS20" s="29"/>
      <c r="AT20" s="29">
        <v>30</v>
      </c>
      <c r="AU20" s="28"/>
      <c r="AV20" s="26"/>
      <c r="AW20" s="26"/>
      <c r="AX20" s="7"/>
    </row>
    <row r="21" spans="5:50" ht="22.5" customHeight="1" x14ac:dyDescent="0.15">
      <c r="F21" s="81">
        <f t="shared" si="0"/>
        <v>5</v>
      </c>
      <c r="G21" s="81">
        <f t="shared" si="8"/>
        <v>0</v>
      </c>
      <c r="H21" s="81">
        <f t="shared" si="9"/>
        <v>0</v>
      </c>
      <c r="I21" s="81">
        <f t="shared" si="1"/>
        <v>0</v>
      </c>
      <c r="J21" s="81">
        <f t="shared" si="2"/>
        <v>0</v>
      </c>
      <c r="K21" s="81">
        <f t="shared" si="3"/>
        <v>0</v>
      </c>
      <c r="L21" s="81">
        <f t="shared" si="4"/>
        <v>153</v>
      </c>
      <c r="M21" s="81">
        <f t="shared" si="10"/>
        <v>0</v>
      </c>
      <c r="N21" s="81">
        <f t="shared" si="11"/>
        <v>0</v>
      </c>
      <c r="O21" s="81">
        <f t="shared" si="5"/>
        <v>0</v>
      </c>
      <c r="P21" s="81">
        <f t="shared" si="6"/>
        <v>0</v>
      </c>
      <c r="Q21" s="81">
        <f t="shared" si="7"/>
        <v>0</v>
      </c>
      <c r="S21" s="12">
        <v>15</v>
      </c>
      <c r="T21" s="251" t="s">
        <v>45</v>
      </c>
      <c r="U21" s="252"/>
      <c r="V21" s="241" t="s">
        <v>77</v>
      </c>
      <c r="W21" s="242"/>
      <c r="X21" s="247">
        <v>5</v>
      </c>
      <c r="Y21" s="248"/>
      <c r="Z21" s="249" t="s">
        <v>316</v>
      </c>
      <c r="AA21" s="250"/>
      <c r="AB21" s="54">
        <f t="shared" si="12"/>
        <v>153</v>
      </c>
      <c r="AC21" s="27"/>
      <c r="AD21" s="28"/>
      <c r="AE21" s="27"/>
      <c r="AF21" s="29"/>
      <c r="AG21" s="29">
        <v>10</v>
      </c>
      <c r="AH21" s="29"/>
      <c r="AI21" s="29"/>
      <c r="AJ21" s="29">
        <v>15</v>
      </c>
      <c r="AK21" s="28"/>
      <c r="AL21" s="27"/>
      <c r="AM21" s="29"/>
      <c r="AN21" s="29"/>
      <c r="AO21" s="29"/>
      <c r="AP21" s="29">
        <v>19</v>
      </c>
      <c r="AQ21" s="29"/>
      <c r="AR21" s="29"/>
      <c r="AS21" s="29">
        <v>107</v>
      </c>
      <c r="AT21" s="29"/>
      <c r="AU21" s="28"/>
      <c r="AV21" s="54">
        <v>2</v>
      </c>
      <c r="AW21" s="26"/>
      <c r="AX21" s="7"/>
    </row>
    <row r="22" spans="5:50" ht="22.5" customHeight="1" x14ac:dyDescent="0.15">
      <c r="F22" s="81">
        <f t="shared" si="0"/>
        <v>0</v>
      </c>
      <c r="G22" s="81">
        <f t="shared" si="8"/>
        <v>0</v>
      </c>
      <c r="H22" s="81">
        <f t="shared" si="9"/>
        <v>0</v>
      </c>
      <c r="I22" s="81">
        <f t="shared" si="1"/>
        <v>0</v>
      </c>
      <c r="J22" s="81">
        <f t="shared" si="2"/>
        <v>1</v>
      </c>
      <c r="K22" s="81">
        <f t="shared" si="3"/>
        <v>0</v>
      </c>
      <c r="L22" s="81">
        <f t="shared" si="4"/>
        <v>0</v>
      </c>
      <c r="M22" s="81">
        <f t="shared" si="10"/>
        <v>0</v>
      </c>
      <c r="N22" s="81">
        <f t="shared" si="11"/>
        <v>0</v>
      </c>
      <c r="O22" s="81">
        <f t="shared" si="5"/>
        <v>0</v>
      </c>
      <c r="P22" s="81">
        <f t="shared" si="6"/>
        <v>18</v>
      </c>
      <c r="Q22" s="81">
        <f t="shared" si="7"/>
        <v>0</v>
      </c>
      <c r="S22" s="12">
        <v>16</v>
      </c>
      <c r="T22" s="253"/>
      <c r="U22" s="254"/>
      <c r="V22" s="241" t="s">
        <v>82</v>
      </c>
      <c r="W22" s="242"/>
      <c r="X22" s="241">
        <v>1</v>
      </c>
      <c r="Y22" s="242"/>
      <c r="Z22" s="243" t="s">
        <v>30</v>
      </c>
      <c r="AA22" s="244"/>
      <c r="AB22" s="26">
        <f t="shared" si="12"/>
        <v>18</v>
      </c>
      <c r="AC22" s="27"/>
      <c r="AD22" s="28"/>
      <c r="AE22" s="27"/>
      <c r="AF22" s="29"/>
      <c r="AG22" s="29"/>
      <c r="AH22" s="29"/>
      <c r="AI22" s="29"/>
      <c r="AJ22" s="29"/>
      <c r="AK22" s="28">
        <v>18</v>
      </c>
      <c r="AL22" s="27"/>
      <c r="AM22" s="29"/>
      <c r="AN22" s="29"/>
      <c r="AO22" s="29"/>
      <c r="AP22" s="29"/>
      <c r="AQ22" s="29"/>
      <c r="AR22" s="29"/>
      <c r="AS22" s="29"/>
      <c r="AT22" s="29"/>
      <c r="AU22" s="28"/>
      <c r="AV22" s="26"/>
      <c r="AW22" s="26"/>
      <c r="AX22" s="7"/>
    </row>
    <row r="23" spans="5:50" ht="22.5" customHeight="1" x14ac:dyDescent="0.15">
      <c r="F23" s="81">
        <f t="shared" si="0"/>
        <v>1</v>
      </c>
      <c r="G23" s="81">
        <f t="shared" si="8"/>
        <v>0</v>
      </c>
      <c r="H23" s="81">
        <f t="shared" si="9"/>
        <v>0</v>
      </c>
      <c r="I23" s="81">
        <f t="shared" si="1"/>
        <v>0</v>
      </c>
      <c r="J23" s="81">
        <f t="shared" si="2"/>
        <v>0</v>
      </c>
      <c r="K23" s="81">
        <f t="shared" si="3"/>
        <v>0</v>
      </c>
      <c r="L23" s="81">
        <f t="shared" si="4"/>
        <v>24</v>
      </c>
      <c r="M23" s="81">
        <f t="shared" si="10"/>
        <v>0</v>
      </c>
      <c r="N23" s="81">
        <f t="shared" si="11"/>
        <v>0</v>
      </c>
      <c r="O23" s="81">
        <f t="shared" si="5"/>
        <v>0</v>
      </c>
      <c r="P23" s="81">
        <f t="shared" si="6"/>
        <v>0</v>
      </c>
      <c r="Q23" s="81">
        <f t="shared" si="7"/>
        <v>0</v>
      </c>
      <c r="S23" s="12">
        <v>17</v>
      </c>
      <c r="T23" s="251" t="s">
        <v>46</v>
      </c>
      <c r="U23" s="252"/>
      <c r="V23" s="241" t="s">
        <v>77</v>
      </c>
      <c r="W23" s="242"/>
      <c r="X23" s="241">
        <v>1</v>
      </c>
      <c r="Y23" s="242"/>
      <c r="Z23" s="243" t="s">
        <v>47</v>
      </c>
      <c r="AA23" s="244"/>
      <c r="AB23" s="26">
        <f t="shared" si="12"/>
        <v>24</v>
      </c>
      <c r="AC23" s="27"/>
      <c r="AD23" s="28"/>
      <c r="AE23" s="27"/>
      <c r="AF23" s="29"/>
      <c r="AG23" s="29">
        <v>9</v>
      </c>
      <c r="AH23" s="29"/>
      <c r="AI23" s="29"/>
      <c r="AJ23" s="29">
        <v>15</v>
      </c>
      <c r="AK23" s="28"/>
      <c r="AL23" s="27"/>
      <c r="AM23" s="29"/>
      <c r="AN23" s="29"/>
      <c r="AO23" s="29"/>
      <c r="AP23" s="29"/>
      <c r="AQ23" s="29"/>
      <c r="AR23" s="29"/>
      <c r="AS23" s="29"/>
      <c r="AT23" s="29"/>
      <c r="AU23" s="28"/>
      <c r="AV23" s="26"/>
      <c r="AW23" s="26"/>
      <c r="AX23" s="7"/>
    </row>
    <row r="24" spans="5:50" ht="22.5" customHeight="1" x14ac:dyDescent="0.15">
      <c r="F24" s="81">
        <f t="shared" si="0"/>
        <v>0</v>
      </c>
      <c r="G24" s="81">
        <f t="shared" si="8"/>
        <v>0</v>
      </c>
      <c r="H24" s="81">
        <f t="shared" si="9"/>
        <v>0</v>
      </c>
      <c r="I24" s="81">
        <f t="shared" si="1"/>
        <v>0</v>
      </c>
      <c r="J24" s="81">
        <f t="shared" si="2"/>
        <v>1</v>
      </c>
      <c r="K24" s="81">
        <f t="shared" si="3"/>
        <v>0</v>
      </c>
      <c r="L24" s="81">
        <f t="shared" si="4"/>
        <v>0</v>
      </c>
      <c r="M24" s="81">
        <f t="shared" si="10"/>
        <v>0</v>
      </c>
      <c r="N24" s="81">
        <f t="shared" si="11"/>
        <v>0</v>
      </c>
      <c r="O24" s="81">
        <f t="shared" si="5"/>
        <v>0</v>
      </c>
      <c r="P24" s="81">
        <f t="shared" si="6"/>
        <v>15</v>
      </c>
      <c r="Q24" s="81">
        <f t="shared" si="7"/>
        <v>0</v>
      </c>
      <c r="S24" s="12">
        <v>18</v>
      </c>
      <c r="T24" s="253"/>
      <c r="U24" s="254"/>
      <c r="V24" s="241" t="s">
        <v>82</v>
      </c>
      <c r="W24" s="242"/>
      <c r="X24" s="241">
        <v>1</v>
      </c>
      <c r="Y24" s="242"/>
      <c r="Z24" s="243" t="s">
        <v>30</v>
      </c>
      <c r="AA24" s="244"/>
      <c r="AB24" s="26">
        <f t="shared" si="12"/>
        <v>15</v>
      </c>
      <c r="AC24" s="27"/>
      <c r="AD24" s="28"/>
      <c r="AE24" s="27"/>
      <c r="AF24" s="29"/>
      <c r="AG24" s="29"/>
      <c r="AH24" s="29"/>
      <c r="AI24" s="29"/>
      <c r="AJ24" s="29"/>
      <c r="AK24" s="28">
        <v>15</v>
      </c>
      <c r="AL24" s="27"/>
      <c r="AM24" s="29"/>
      <c r="AN24" s="29"/>
      <c r="AO24" s="29"/>
      <c r="AP24" s="29"/>
      <c r="AQ24" s="29"/>
      <c r="AR24" s="29"/>
      <c r="AS24" s="29"/>
      <c r="AT24" s="29"/>
      <c r="AU24" s="28"/>
      <c r="AV24" s="26"/>
      <c r="AW24" s="26"/>
      <c r="AX24" s="7"/>
    </row>
    <row r="25" spans="5:50" ht="22.5" customHeight="1" x14ac:dyDescent="0.15">
      <c r="F25" s="81">
        <f t="shared" si="0"/>
        <v>1</v>
      </c>
      <c r="G25" s="81">
        <f t="shared" si="8"/>
        <v>0</v>
      </c>
      <c r="H25" s="81">
        <f t="shared" si="9"/>
        <v>0</v>
      </c>
      <c r="I25" s="81">
        <f t="shared" si="1"/>
        <v>0</v>
      </c>
      <c r="J25" s="81">
        <f t="shared" si="2"/>
        <v>0</v>
      </c>
      <c r="K25" s="81">
        <f t="shared" si="3"/>
        <v>0</v>
      </c>
      <c r="L25" s="81">
        <f t="shared" si="4"/>
        <v>52</v>
      </c>
      <c r="M25" s="81">
        <f t="shared" si="10"/>
        <v>0</v>
      </c>
      <c r="N25" s="81">
        <f t="shared" si="11"/>
        <v>0</v>
      </c>
      <c r="O25" s="81">
        <f t="shared" si="5"/>
        <v>0</v>
      </c>
      <c r="P25" s="81">
        <f t="shared" si="6"/>
        <v>0</v>
      </c>
      <c r="Q25" s="81">
        <f t="shared" si="7"/>
        <v>0</v>
      </c>
      <c r="S25" s="12">
        <v>19</v>
      </c>
      <c r="T25" s="239" t="s">
        <v>48</v>
      </c>
      <c r="U25" s="240"/>
      <c r="V25" s="241" t="s">
        <v>77</v>
      </c>
      <c r="W25" s="242"/>
      <c r="X25" s="241">
        <v>1</v>
      </c>
      <c r="Y25" s="242"/>
      <c r="Z25" s="243" t="s">
        <v>35</v>
      </c>
      <c r="AA25" s="244"/>
      <c r="AB25" s="26">
        <f t="shared" si="12"/>
        <v>52</v>
      </c>
      <c r="AC25" s="27"/>
      <c r="AD25" s="28"/>
      <c r="AE25" s="27"/>
      <c r="AF25" s="29"/>
      <c r="AG25" s="29"/>
      <c r="AH25" s="29"/>
      <c r="AI25" s="29"/>
      <c r="AJ25" s="29"/>
      <c r="AK25" s="28"/>
      <c r="AL25" s="27"/>
      <c r="AM25" s="29"/>
      <c r="AN25" s="29"/>
      <c r="AO25" s="29"/>
      <c r="AP25" s="29"/>
      <c r="AQ25" s="29"/>
      <c r="AR25" s="29"/>
      <c r="AS25" s="29">
        <v>52</v>
      </c>
      <c r="AT25" s="29"/>
      <c r="AU25" s="28"/>
      <c r="AV25" s="26"/>
      <c r="AW25" s="26"/>
      <c r="AX25" s="7"/>
    </row>
    <row r="26" spans="5:50" ht="22.5" customHeight="1" x14ac:dyDescent="0.15">
      <c r="F26" s="81">
        <f t="shared" si="0"/>
        <v>0</v>
      </c>
      <c r="G26" s="81">
        <f t="shared" si="8"/>
        <v>0</v>
      </c>
      <c r="H26" s="81">
        <f t="shared" si="9"/>
        <v>0</v>
      </c>
      <c r="I26" s="81">
        <f t="shared" si="1"/>
        <v>0</v>
      </c>
      <c r="J26" s="81">
        <f t="shared" si="2"/>
        <v>1</v>
      </c>
      <c r="K26" s="81">
        <f t="shared" si="3"/>
        <v>0</v>
      </c>
      <c r="L26" s="81">
        <f t="shared" si="4"/>
        <v>0</v>
      </c>
      <c r="M26" s="81">
        <f t="shared" si="10"/>
        <v>0</v>
      </c>
      <c r="N26" s="81">
        <f t="shared" si="11"/>
        <v>0</v>
      </c>
      <c r="O26" s="81">
        <f t="shared" si="5"/>
        <v>0</v>
      </c>
      <c r="P26" s="81">
        <f t="shared" si="6"/>
        <v>50</v>
      </c>
      <c r="Q26" s="81">
        <f t="shared" si="7"/>
        <v>0</v>
      </c>
      <c r="S26" s="12">
        <v>20</v>
      </c>
      <c r="T26" s="239"/>
      <c r="U26" s="240"/>
      <c r="V26" s="241" t="s">
        <v>82</v>
      </c>
      <c r="W26" s="242"/>
      <c r="X26" s="241">
        <v>1</v>
      </c>
      <c r="Y26" s="242"/>
      <c r="Z26" s="243"/>
      <c r="AA26" s="244"/>
      <c r="AB26" s="26">
        <f t="shared" si="12"/>
        <v>50</v>
      </c>
      <c r="AC26" s="27"/>
      <c r="AD26" s="28"/>
      <c r="AE26" s="27"/>
      <c r="AF26" s="29"/>
      <c r="AG26" s="29"/>
      <c r="AH26" s="29"/>
      <c r="AI26" s="29"/>
      <c r="AJ26" s="29"/>
      <c r="AK26" s="28"/>
      <c r="AL26" s="27"/>
      <c r="AM26" s="29"/>
      <c r="AN26" s="29"/>
      <c r="AO26" s="29"/>
      <c r="AP26" s="29"/>
      <c r="AQ26" s="29"/>
      <c r="AR26" s="29"/>
      <c r="AS26" s="29"/>
      <c r="AT26" s="29">
        <v>50</v>
      </c>
      <c r="AU26" s="28"/>
      <c r="AV26" s="26"/>
      <c r="AW26" s="26"/>
      <c r="AX26" s="7"/>
    </row>
    <row r="27" spans="5:50" ht="22.5" customHeight="1" x14ac:dyDescent="0.15">
      <c r="F27" s="81">
        <f t="shared" si="0"/>
        <v>0</v>
      </c>
      <c r="G27" s="81">
        <f t="shared" si="8"/>
        <v>0</v>
      </c>
      <c r="H27" s="81">
        <f t="shared" si="9"/>
        <v>0</v>
      </c>
      <c r="I27" s="81">
        <f t="shared" si="1"/>
        <v>0</v>
      </c>
      <c r="J27" s="81">
        <f t="shared" si="2"/>
        <v>0</v>
      </c>
      <c r="K27" s="81">
        <f t="shared" si="3"/>
        <v>3</v>
      </c>
      <c r="L27" s="81">
        <f t="shared" si="4"/>
        <v>0</v>
      </c>
      <c r="M27" s="81">
        <f t="shared" si="10"/>
        <v>0</v>
      </c>
      <c r="N27" s="81">
        <f t="shared" si="11"/>
        <v>0</v>
      </c>
      <c r="O27" s="81">
        <f t="shared" si="5"/>
        <v>0</v>
      </c>
      <c r="P27" s="81">
        <f t="shared" si="6"/>
        <v>0</v>
      </c>
      <c r="Q27" s="81">
        <f t="shared" si="7"/>
        <v>17</v>
      </c>
      <c r="S27" s="12">
        <v>21</v>
      </c>
      <c r="T27" s="239" t="s">
        <v>49</v>
      </c>
      <c r="U27" s="240"/>
      <c r="V27" s="241" t="s">
        <v>73</v>
      </c>
      <c r="W27" s="242"/>
      <c r="X27" s="241">
        <v>3</v>
      </c>
      <c r="Y27" s="242"/>
      <c r="Z27" s="243" t="s">
        <v>227</v>
      </c>
      <c r="AA27" s="244"/>
      <c r="AB27" s="26">
        <f t="shared" si="12"/>
        <v>17</v>
      </c>
      <c r="AC27" s="27"/>
      <c r="AD27" s="28"/>
      <c r="AE27" s="27"/>
      <c r="AF27" s="29"/>
      <c r="AG27" s="29"/>
      <c r="AH27" s="29"/>
      <c r="AI27" s="29"/>
      <c r="AJ27" s="29"/>
      <c r="AK27" s="28"/>
      <c r="AL27" s="27"/>
      <c r="AM27" s="29"/>
      <c r="AN27" s="29"/>
      <c r="AO27" s="29"/>
      <c r="AP27" s="29"/>
      <c r="AQ27" s="29"/>
      <c r="AR27" s="29"/>
      <c r="AS27" s="29"/>
      <c r="AT27" s="29"/>
      <c r="AU27" s="28"/>
      <c r="AV27" s="26"/>
      <c r="AW27" s="26">
        <v>17</v>
      </c>
      <c r="AX27" s="7"/>
    </row>
    <row r="28" spans="5:50" ht="22.5" customHeight="1" x14ac:dyDescent="0.15">
      <c r="F28" s="81">
        <f t="shared" si="0"/>
        <v>0</v>
      </c>
      <c r="G28" s="81">
        <f t="shared" si="8"/>
        <v>0</v>
      </c>
      <c r="H28" s="81">
        <f t="shared" si="9"/>
        <v>0</v>
      </c>
      <c r="I28" s="81">
        <f t="shared" si="1"/>
        <v>0</v>
      </c>
      <c r="J28" s="81">
        <f t="shared" si="2"/>
        <v>0</v>
      </c>
      <c r="K28" s="81">
        <f t="shared" si="3"/>
        <v>0</v>
      </c>
      <c r="L28" s="81">
        <f t="shared" si="4"/>
        <v>0</v>
      </c>
      <c r="M28" s="81">
        <f t="shared" si="10"/>
        <v>0</v>
      </c>
      <c r="N28" s="81">
        <f t="shared" si="11"/>
        <v>0</v>
      </c>
      <c r="O28" s="81">
        <f t="shared" si="5"/>
        <v>0</v>
      </c>
      <c r="P28" s="81">
        <f t="shared" si="6"/>
        <v>0</v>
      </c>
      <c r="Q28" s="81">
        <f t="shared" si="7"/>
        <v>7</v>
      </c>
      <c r="S28" s="12">
        <v>22</v>
      </c>
      <c r="T28" s="239" t="s">
        <v>50</v>
      </c>
      <c r="U28" s="240"/>
      <c r="V28" s="241" t="s">
        <v>73</v>
      </c>
      <c r="W28" s="242"/>
      <c r="X28" s="241"/>
      <c r="Y28" s="242"/>
      <c r="Z28" s="243"/>
      <c r="AA28" s="244"/>
      <c r="AB28" s="26">
        <f t="shared" si="12"/>
        <v>7</v>
      </c>
      <c r="AC28" s="27"/>
      <c r="AD28" s="28"/>
      <c r="AE28" s="27"/>
      <c r="AF28" s="29"/>
      <c r="AG28" s="29"/>
      <c r="AH28" s="29"/>
      <c r="AI28" s="29"/>
      <c r="AJ28" s="29"/>
      <c r="AK28" s="28"/>
      <c r="AL28" s="27"/>
      <c r="AM28" s="29"/>
      <c r="AN28" s="29"/>
      <c r="AO28" s="29"/>
      <c r="AP28" s="29"/>
      <c r="AQ28" s="29"/>
      <c r="AR28" s="29"/>
      <c r="AS28" s="29"/>
      <c r="AT28" s="29"/>
      <c r="AU28" s="28"/>
      <c r="AV28" s="26"/>
      <c r="AW28" s="26">
        <v>7</v>
      </c>
      <c r="AX28" s="7"/>
    </row>
    <row r="29" spans="5:50" ht="22.5" customHeight="1" x14ac:dyDescent="0.15">
      <c r="F29" s="81">
        <f t="shared" si="0"/>
        <v>0</v>
      </c>
      <c r="G29" s="81">
        <f t="shared" si="8"/>
        <v>0</v>
      </c>
      <c r="H29" s="81">
        <f t="shared" si="9"/>
        <v>0</v>
      </c>
      <c r="I29" s="81">
        <f t="shared" si="1"/>
        <v>0</v>
      </c>
      <c r="J29" s="81">
        <f t="shared" si="2"/>
        <v>0</v>
      </c>
      <c r="K29" s="81">
        <f t="shared" si="3"/>
        <v>0</v>
      </c>
      <c r="L29" s="81">
        <f t="shared" si="4"/>
        <v>0</v>
      </c>
      <c r="M29" s="81">
        <f t="shared" si="10"/>
        <v>0</v>
      </c>
      <c r="N29" s="81">
        <f t="shared" si="11"/>
        <v>0</v>
      </c>
      <c r="O29" s="81">
        <f t="shared" si="5"/>
        <v>0</v>
      </c>
      <c r="P29" s="81">
        <f t="shared" si="6"/>
        <v>0</v>
      </c>
      <c r="Q29" s="81">
        <f t="shared" si="7"/>
        <v>4</v>
      </c>
      <c r="S29" s="12">
        <v>23</v>
      </c>
      <c r="T29" s="239" t="s">
        <v>51</v>
      </c>
      <c r="U29" s="240"/>
      <c r="V29" s="241" t="s">
        <v>73</v>
      </c>
      <c r="W29" s="242"/>
      <c r="X29" s="241"/>
      <c r="Y29" s="242"/>
      <c r="Z29" s="243"/>
      <c r="AA29" s="244"/>
      <c r="AB29" s="26">
        <f t="shared" si="12"/>
        <v>4</v>
      </c>
      <c r="AC29" s="27"/>
      <c r="AD29" s="28"/>
      <c r="AE29" s="27"/>
      <c r="AF29" s="29"/>
      <c r="AG29" s="29"/>
      <c r="AH29" s="29"/>
      <c r="AI29" s="29"/>
      <c r="AJ29" s="29"/>
      <c r="AK29" s="28"/>
      <c r="AL29" s="27"/>
      <c r="AM29" s="29"/>
      <c r="AN29" s="29"/>
      <c r="AO29" s="29"/>
      <c r="AP29" s="29"/>
      <c r="AQ29" s="29"/>
      <c r="AR29" s="29"/>
      <c r="AS29" s="29"/>
      <c r="AT29" s="29"/>
      <c r="AU29" s="28"/>
      <c r="AV29" s="26"/>
      <c r="AW29" s="26">
        <v>4</v>
      </c>
      <c r="AX29" s="7"/>
    </row>
    <row r="30" spans="5:50" ht="24" customHeight="1" x14ac:dyDescent="0.15">
      <c r="E30" s="1"/>
      <c r="F30" s="96">
        <f t="shared" si="0"/>
        <v>0</v>
      </c>
      <c r="G30" s="96">
        <f t="shared" si="8"/>
        <v>0</v>
      </c>
      <c r="H30" s="96">
        <f t="shared" si="9"/>
        <v>0</v>
      </c>
      <c r="I30" s="96">
        <f t="shared" si="1"/>
        <v>0</v>
      </c>
      <c r="J30" s="96">
        <f t="shared" si="2"/>
        <v>0</v>
      </c>
      <c r="K30" s="96">
        <f t="shared" si="3"/>
        <v>0</v>
      </c>
      <c r="L30" s="96">
        <f t="shared" si="4"/>
        <v>0</v>
      </c>
      <c r="M30" s="96">
        <f t="shared" si="10"/>
        <v>0</v>
      </c>
      <c r="N30" s="96">
        <f t="shared" si="11"/>
        <v>0</v>
      </c>
      <c r="O30" s="96">
        <f t="shared" si="5"/>
        <v>0</v>
      </c>
      <c r="P30" s="96">
        <f t="shared" si="6"/>
        <v>0</v>
      </c>
      <c r="Q30" s="96">
        <f t="shared" si="7"/>
        <v>0</v>
      </c>
      <c r="S30" s="12"/>
      <c r="T30" s="245" t="s">
        <v>219</v>
      </c>
      <c r="U30" s="246"/>
      <c r="V30" s="241"/>
      <c r="W30" s="242"/>
      <c r="X30" s="241"/>
      <c r="Y30" s="242"/>
      <c r="Z30" s="243"/>
      <c r="AA30" s="244"/>
      <c r="AB30" s="26"/>
      <c r="AC30" s="27"/>
      <c r="AD30" s="28"/>
      <c r="AE30" s="27"/>
      <c r="AF30" s="29"/>
      <c r="AG30" s="29"/>
      <c r="AH30" s="29"/>
      <c r="AI30" s="29"/>
      <c r="AJ30" s="29"/>
      <c r="AK30" s="28"/>
      <c r="AL30" s="27"/>
      <c r="AM30" s="29"/>
      <c r="AN30" s="29"/>
      <c r="AO30" s="29"/>
      <c r="AP30" s="29"/>
      <c r="AQ30" s="29"/>
      <c r="AR30" s="29"/>
      <c r="AS30" s="29"/>
      <c r="AT30" s="29"/>
      <c r="AU30" s="28"/>
      <c r="AV30" s="26"/>
      <c r="AW30" s="26"/>
      <c r="AX30" s="7"/>
    </row>
    <row r="31" spans="5:50" ht="22.5" customHeight="1" x14ac:dyDescent="0.15">
      <c r="F31" s="81">
        <f t="shared" si="0"/>
        <v>7</v>
      </c>
      <c r="G31" s="81">
        <f t="shared" si="8"/>
        <v>0</v>
      </c>
      <c r="H31" s="81">
        <f t="shared" si="9"/>
        <v>0</v>
      </c>
      <c r="I31" s="81">
        <f t="shared" si="1"/>
        <v>0</v>
      </c>
      <c r="J31" s="81">
        <f t="shared" si="2"/>
        <v>0</v>
      </c>
      <c r="K31" s="81">
        <f t="shared" si="3"/>
        <v>0</v>
      </c>
      <c r="L31" s="81">
        <f t="shared" si="4"/>
        <v>340</v>
      </c>
      <c r="M31" s="81">
        <f t="shared" si="10"/>
        <v>0</v>
      </c>
      <c r="N31" s="81">
        <f t="shared" si="11"/>
        <v>0</v>
      </c>
      <c r="O31" s="81">
        <f t="shared" si="5"/>
        <v>0</v>
      </c>
      <c r="P31" s="81">
        <f t="shared" si="6"/>
        <v>0</v>
      </c>
      <c r="Q31" s="81">
        <f t="shared" si="7"/>
        <v>0</v>
      </c>
      <c r="S31" s="12">
        <v>1</v>
      </c>
      <c r="T31" s="239" t="s">
        <v>52</v>
      </c>
      <c r="U31" s="240"/>
      <c r="V31" s="241" t="s">
        <v>77</v>
      </c>
      <c r="W31" s="242"/>
      <c r="X31" s="241">
        <v>7</v>
      </c>
      <c r="Y31" s="242"/>
      <c r="Z31" s="255" t="s">
        <v>260</v>
      </c>
      <c r="AA31" s="256"/>
      <c r="AB31" s="26">
        <f>SUM(AC31:AW31)</f>
        <v>340</v>
      </c>
      <c r="AC31" s="27"/>
      <c r="AD31" s="28"/>
      <c r="AE31" s="27"/>
      <c r="AF31" s="29"/>
      <c r="AG31" s="30"/>
      <c r="AH31" s="29"/>
      <c r="AI31" s="29"/>
      <c r="AJ31" s="29"/>
      <c r="AK31" s="28"/>
      <c r="AL31" s="27"/>
      <c r="AM31" s="29">
        <v>3</v>
      </c>
      <c r="AN31" s="29"/>
      <c r="AO31" s="29"/>
      <c r="AP31" s="29">
        <f>118+21+45</f>
        <v>184</v>
      </c>
      <c r="AQ31" s="29">
        <v>2</v>
      </c>
      <c r="AR31" s="29"/>
      <c r="AS31" s="29">
        <f>75+40+36</f>
        <v>151</v>
      </c>
      <c r="AT31" s="29"/>
      <c r="AU31" s="28"/>
      <c r="AV31" s="26"/>
      <c r="AW31" s="26"/>
      <c r="AX31" s="7"/>
    </row>
    <row r="32" spans="5:50" ht="22.5" customHeight="1" x14ac:dyDescent="0.15">
      <c r="F32" s="81">
        <f t="shared" si="0"/>
        <v>2</v>
      </c>
      <c r="G32" s="81">
        <f t="shared" si="8"/>
        <v>0</v>
      </c>
      <c r="H32" s="81">
        <f t="shared" si="9"/>
        <v>0</v>
      </c>
      <c r="I32" s="81">
        <f t="shared" si="1"/>
        <v>0</v>
      </c>
      <c r="J32" s="81">
        <f t="shared" si="2"/>
        <v>0</v>
      </c>
      <c r="K32" s="81">
        <f t="shared" si="3"/>
        <v>0</v>
      </c>
      <c r="L32" s="81">
        <f t="shared" si="4"/>
        <v>200</v>
      </c>
      <c r="M32" s="81">
        <f t="shared" si="10"/>
        <v>0</v>
      </c>
      <c r="N32" s="81">
        <f t="shared" si="11"/>
        <v>0</v>
      </c>
      <c r="O32" s="81">
        <f t="shared" si="5"/>
        <v>0</v>
      </c>
      <c r="P32" s="81">
        <f t="shared" si="6"/>
        <v>0</v>
      </c>
      <c r="Q32" s="81">
        <f t="shared" si="7"/>
        <v>0</v>
      </c>
      <c r="S32" s="12">
        <v>2</v>
      </c>
      <c r="T32" s="239" t="s">
        <v>53</v>
      </c>
      <c r="U32" s="240"/>
      <c r="V32" s="241" t="s">
        <v>77</v>
      </c>
      <c r="W32" s="242"/>
      <c r="X32" s="241">
        <v>2</v>
      </c>
      <c r="Y32" s="242"/>
      <c r="Z32" s="243" t="s">
        <v>93</v>
      </c>
      <c r="AA32" s="244"/>
      <c r="AB32" s="26">
        <f t="shared" ref="AB32:AB36" si="13">SUM(AC32:AW32)</f>
        <v>200</v>
      </c>
      <c r="AC32" s="27"/>
      <c r="AD32" s="28"/>
      <c r="AE32" s="27"/>
      <c r="AF32" s="29"/>
      <c r="AG32" s="29"/>
      <c r="AH32" s="29"/>
      <c r="AI32" s="29"/>
      <c r="AJ32" s="29"/>
      <c r="AK32" s="28"/>
      <c r="AL32" s="27">
        <v>14</v>
      </c>
      <c r="AM32" s="29">
        <v>5</v>
      </c>
      <c r="AN32" s="29">
        <v>8</v>
      </c>
      <c r="AO32" s="29"/>
      <c r="AP32" s="29">
        <v>54</v>
      </c>
      <c r="AQ32" s="29">
        <v>3</v>
      </c>
      <c r="AR32" s="29">
        <v>36</v>
      </c>
      <c r="AS32" s="29">
        <v>70</v>
      </c>
      <c r="AT32" s="29"/>
      <c r="AU32" s="28">
        <v>10</v>
      </c>
      <c r="AV32" s="26"/>
      <c r="AW32" s="26"/>
      <c r="AX32" s="7"/>
    </row>
    <row r="33" spans="6:50" ht="22.5" customHeight="1" x14ac:dyDescent="0.15">
      <c r="F33" s="81">
        <f t="shared" si="0"/>
        <v>4</v>
      </c>
      <c r="G33" s="81">
        <f t="shared" si="8"/>
        <v>0</v>
      </c>
      <c r="H33" s="81">
        <f t="shared" si="9"/>
        <v>0</v>
      </c>
      <c r="I33" s="81">
        <f t="shared" si="1"/>
        <v>0</v>
      </c>
      <c r="J33" s="81">
        <f t="shared" si="2"/>
        <v>0</v>
      </c>
      <c r="K33" s="81">
        <f t="shared" si="3"/>
        <v>0</v>
      </c>
      <c r="L33" s="81">
        <f t="shared" si="4"/>
        <v>133</v>
      </c>
      <c r="M33" s="81">
        <f t="shared" si="10"/>
        <v>0</v>
      </c>
      <c r="N33" s="81">
        <f t="shared" si="11"/>
        <v>0</v>
      </c>
      <c r="O33" s="81">
        <f t="shared" si="5"/>
        <v>0</v>
      </c>
      <c r="P33" s="81">
        <f t="shared" si="6"/>
        <v>0</v>
      </c>
      <c r="Q33" s="81">
        <f t="shared" si="7"/>
        <v>0</v>
      </c>
      <c r="S33" s="12">
        <v>3</v>
      </c>
      <c r="T33" s="239" t="s">
        <v>54</v>
      </c>
      <c r="U33" s="240"/>
      <c r="V33" s="241" t="s">
        <v>77</v>
      </c>
      <c r="W33" s="242"/>
      <c r="X33" s="241">
        <v>4</v>
      </c>
      <c r="Y33" s="242"/>
      <c r="Z33" s="243" t="s">
        <v>47</v>
      </c>
      <c r="AA33" s="244"/>
      <c r="AB33" s="26">
        <f t="shared" si="13"/>
        <v>133</v>
      </c>
      <c r="AC33" s="27"/>
      <c r="AD33" s="28"/>
      <c r="AE33" s="27"/>
      <c r="AF33" s="29"/>
      <c r="AG33" s="29">
        <v>39</v>
      </c>
      <c r="AH33" s="29"/>
      <c r="AI33" s="29"/>
      <c r="AJ33" s="29">
        <v>94</v>
      </c>
      <c r="AK33" s="28"/>
      <c r="AL33" s="27"/>
      <c r="AM33" s="29"/>
      <c r="AN33" s="29"/>
      <c r="AO33" s="29"/>
      <c r="AP33" s="29"/>
      <c r="AQ33" s="29"/>
      <c r="AR33" s="29"/>
      <c r="AS33" s="29"/>
      <c r="AT33" s="29"/>
      <c r="AU33" s="28"/>
      <c r="AV33" s="26"/>
      <c r="AW33" s="26"/>
      <c r="AX33" s="7"/>
    </row>
    <row r="34" spans="6:50" ht="22.5" customHeight="1" x14ac:dyDescent="0.15">
      <c r="F34" s="81">
        <f t="shared" si="0"/>
        <v>1</v>
      </c>
      <c r="G34" s="81">
        <f t="shared" si="8"/>
        <v>0</v>
      </c>
      <c r="H34" s="81">
        <f t="shared" si="9"/>
        <v>0</v>
      </c>
      <c r="I34" s="81">
        <f t="shared" si="1"/>
        <v>0</v>
      </c>
      <c r="J34" s="81">
        <f t="shared" si="2"/>
        <v>0</v>
      </c>
      <c r="K34" s="81">
        <f t="shared" si="3"/>
        <v>0</v>
      </c>
      <c r="L34" s="81">
        <f t="shared" si="4"/>
        <v>1</v>
      </c>
      <c r="M34" s="81">
        <f t="shared" si="10"/>
        <v>0</v>
      </c>
      <c r="N34" s="81">
        <f t="shared" si="11"/>
        <v>0</v>
      </c>
      <c r="O34" s="81">
        <f t="shared" si="5"/>
        <v>0</v>
      </c>
      <c r="P34" s="81">
        <f t="shared" si="6"/>
        <v>0</v>
      </c>
      <c r="Q34" s="81">
        <f t="shared" si="7"/>
        <v>0</v>
      </c>
      <c r="S34" s="12">
        <v>4</v>
      </c>
      <c r="T34" s="239" t="s">
        <v>261</v>
      </c>
      <c r="U34" s="240"/>
      <c r="V34" s="241" t="s">
        <v>77</v>
      </c>
      <c r="W34" s="242"/>
      <c r="X34" s="241">
        <v>1</v>
      </c>
      <c r="Y34" s="242"/>
      <c r="Z34" s="243" t="s">
        <v>8</v>
      </c>
      <c r="AA34" s="244"/>
      <c r="AB34" s="26">
        <f>SUM(AC34:AW34)</f>
        <v>1</v>
      </c>
      <c r="AC34" s="27"/>
      <c r="AD34" s="28"/>
      <c r="AE34" s="27"/>
      <c r="AF34" s="29"/>
      <c r="AG34" s="29"/>
      <c r="AH34" s="29"/>
      <c r="AI34" s="29"/>
      <c r="AJ34" s="29"/>
      <c r="AK34" s="28"/>
      <c r="AL34" s="27"/>
      <c r="AM34" s="29"/>
      <c r="AN34" s="29"/>
      <c r="AO34" s="29"/>
      <c r="AP34" s="29"/>
      <c r="AQ34" s="29"/>
      <c r="AR34" s="29"/>
      <c r="AS34" s="29"/>
      <c r="AT34" s="29"/>
      <c r="AU34" s="28"/>
      <c r="AV34" s="26">
        <v>1</v>
      </c>
      <c r="AW34" s="26"/>
      <c r="AX34" s="7"/>
    </row>
    <row r="35" spans="6:50" ht="22.5" customHeight="1" x14ac:dyDescent="0.15">
      <c r="F35" s="81">
        <f t="shared" si="0"/>
        <v>1</v>
      </c>
      <c r="G35" s="81">
        <f t="shared" si="8"/>
        <v>0</v>
      </c>
      <c r="H35" s="81">
        <f t="shared" si="9"/>
        <v>0</v>
      </c>
      <c r="I35" s="81">
        <f t="shared" si="1"/>
        <v>0</v>
      </c>
      <c r="J35" s="81">
        <f t="shared" si="2"/>
        <v>0</v>
      </c>
      <c r="K35" s="81">
        <f t="shared" si="3"/>
        <v>0</v>
      </c>
      <c r="L35" s="81">
        <f t="shared" si="4"/>
        <v>24</v>
      </c>
      <c r="M35" s="81">
        <f t="shared" si="10"/>
        <v>0</v>
      </c>
      <c r="N35" s="81">
        <f t="shared" si="11"/>
        <v>0</v>
      </c>
      <c r="O35" s="81">
        <f t="shared" si="5"/>
        <v>0</v>
      </c>
      <c r="P35" s="81">
        <f t="shared" si="6"/>
        <v>0</v>
      </c>
      <c r="Q35" s="81">
        <f t="shared" si="7"/>
        <v>0</v>
      </c>
      <c r="S35" s="12">
        <v>5</v>
      </c>
      <c r="T35" s="239" t="s">
        <v>55</v>
      </c>
      <c r="U35" s="240"/>
      <c r="V35" s="241" t="s">
        <v>77</v>
      </c>
      <c r="W35" s="242"/>
      <c r="X35" s="241">
        <v>1</v>
      </c>
      <c r="Y35" s="242"/>
      <c r="Z35" s="243" t="s">
        <v>28</v>
      </c>
      <c r="AA35" s="244"/>
      <c r="AB35" s="26">
        <f t="shared" si="13"/>
        <v>24</v>
      </c>
      <c r="AC35" s="27"/>
      <c r="AD35" s="28"/>
      <c r="AE35" s="27">
        <v>18</v>
      </c>
      <c r="AF35" s="29"/>
      <c r="AG35" s="29">
        <v>6</v>
      </c>
      <c r="AH35" s="29"/>
      <c r="AI35" s="29"/>
      <c r="AJ35" s="29"/>
      <c r="AK35" s="28"/>
      <c r="AL35" s="27"/>
      <c r="AM35" s="29"/>
      <c r="AN35" s="29"/>
      <c r="AO35" s="29"/>
      <c r="AP35" s="29"/>
      <c r="AQ35" s="29"/>
      <c r="AR35" s="29"/>
      <c r="AS35" s="29"/>
      <c r="AT35" s="29"/>
      <c r="AU35" s="28"/>
      <c r="AV35" s="26"/>
      <c r="AW35" s="26"/>
      <c r="AX35" s="7"/>
    </row>
    <row r="36" spans="6:50" ht="22.5" customHeight="1" x14ac:dyDescent="0.15">
      <c r="F36" s="81">
        <f t="shared" si="0"/>
        <v>4</v>
      </c>
      <c r="G36" s="81">
        <f t="shared" si="8"/>
        <v>0</v>
      </c>
      <c r="H36" s="81">
        <f t="shared" si="9"/>
        <v>0</v>
      </c>
      <c r="I36" s="81">
        <f t="shared" si="1"/>
        <v>0</v>
      </c>
      <c r="J36" s="81">
        <f t="shared" si="2"/>
        <v>0</v>
      </c>
      <c r="K36" s="81">
        <f t="shared" si="3"/>
        <v>0</v>
      </c>
      <c r="L36" s="81">
        <f t="shared" si="4"/>
        <v>66</v>
      </c>
      <c r="M36" s="81">
        <f t="shared" si="10"/>
        <v>0</v>
      </c>
      <c r="N36" s="81">
        <f t="shared" si="11"/>
        <v>0</v>
      </c>
      <c r="O36" s="81">
        <f t="shared" si="5"/>
        <v>0</v>
      </c>
      <c r="P36" s="81">
        <f t="shared" si="6"/>
        <v>0</v>
      </c>
      <c r="Q36" s="81">
        <f t="shared" si="7"/>
        <v>0</v>
      </c>
      <c r="S36" s="12">
        <v>6</v>
      </c>
      <c r="T36" s="239" t="s">
        <v>56</v>
      </c>
      <c r="U36" s="240"/>
      <c r="V36" s="241" t="s">
        <v>77</v>
      </c>
      <c r="W36" s="242"/>
      <c r="X36" s="241">
        <v>4</v>
      </c>
      <c r="Y36" s="242"/>
      <c r="Z36" s="243" t="s">
        <v>30</v>
      </c>
      <c r="AA36" s="244"/>
      <c r="AB36" s="26">
        <f t="shared" si="13"/>
        <v>66</v>
      </c>
      <c r="AC36" s="27"/>
      <c r="AD36" s="28"/>
      <c r="AE36" s="27"/>
      <c r="AF36" s="29"/>
      <c r="AG36" s="29"/>
      <c r="AH36" s="29"/>
      <c r="AI36" s="29"/>
      <c r="AJ36" s="29">
        <v>66</v>
      </c>
      <c r="AK36" s="28"/>
      <c r="AL36" s="27"/>
      <c r="AM36" s="29"/>
      <c r="AN36" s="29"/>
      <c r="AO36" s="29"/>
      <c r="AP36" s="29"/>
      <c r="AQ36" s="29"/>
      <c r="AR36" s="29"/>
      <c r="AS36" s="29"/>
      <c r="AT36" s="29"/>
      <c r="AU36" s="28"/>
      <c r="AV36" s="26"/>
      <c r="AW36" s="26"/>
      <c r="AX36" s="7"/>
    </row>
    <row r="37" spans="6:50" ht="26.25" customHeight="1" x14ac:dyDescent="0.15">
      <c r="F37" s="96">
        <f t="shared" si="0"/>
        <v>0</v>
      </c>
      <c r="G37" s="96">
        <f t="shared" si="8"/>
        <v>0</v>
      </c>
      <c r="H37" s="96">
        <f t="shared" si="9"/>
        <v>0</v>
      </c>
      <c r="I37" s="96">
        <f t="shared" si="1"/>
        <v>0</v>
      </c>
      <c r="J37" s="96">
        <f t="shared" si="2"/>
        <v>0</v>
      </c>
      <c r="K37" s="96">
        <f t="shared" si="3"/>
        <v>0</v>
      </c>
      <c r="L37" s="96">
        <f t="shared" si="4"/>
        <v>0</v>
      </c>
      <c r="M37" s="96">
        <f t="shared" si="10"/>
        <v>0</v>
      </c>
      <c r="N37" s="96">
        <f t="shared" si="11"/>
        <v>0</v>
      </c>
      <c r="O37" s="96">
        <f t="shared" si="5"/>
        <v>0</v>
      </c>
      <c r="P37" s="96">
        <f t="shared" si="6"/>
        <v>0</v>
      </c>
      <c r="Q37" s="96">
        <f t="shared" si="7"/>
        <v>0</v>
      </c>
      <c r="S37" s="12"/>
      <c r="T37" s="245" t="s">
        <v>220</v>
      </c>
      <c r="U37" s="246"/>
      <c r="V37" s="241"/>
      <c r="W37" s="242"/>
      <c r="X37" s="241"/>
      <c r="Y37" s="242"/>
      <c r="Z37" s="243"/>
      <c r="AA37" s="244"/>
      <c r="AB37" s="26"/>
      <c r="AC37" s="27"/>
      <c r="AD37" s="28"/>
      <c r="AE37" s="27"/>
      <c r="AF37" s="29"/>
      <c r="AG37" s="29"/>
      <c r="AH37" s="29"/>
      <c r="AI37" s="29"/>
      <c r="AJ37" s="29"/>
      <c r="AK37" s="28"/>
      <c r="AL37" s="27"/>
      <c r="AM37" s="29"/>
      <c r="AN37" s="29"/>
      <c r="AO37" s="29"/>
      <c r="AP37" s="29"/>
      <c r="AQ37" s="29"/>
      <c r="AR37" s="29"/>
      <c r="AS37" s="29"/>
      <c r="AT37" s="29"/>
      <c r="AU37" s="28"/>
      <c r="AV37" s="26"/>
      <c r="AW37" s="26"/>
      <c r="AX37" s="7"/>
    </row>
    <row r="38" spans="6:50" ht="22.5" customHeight="1" x14ac:dyDescent="0.15">
      <c r="F38" s="81">
        <f t="shared" si="0"/>
        <v>1</v>
      </c>
      <c r="G38" s="81">
        <f t="shared" si="8"/>
        <v>0</v>
      </c>
      <c r="H38" s="81">
        <f t="shared" si="9"/>
        <v>0</v>
      </c>
      <c r="I38" s="81">
        <f t="shared" si="1"/>
        <v>0</v>
      </c>
      <c r="J38" s="81">
        <f t="shared" si="2"/>
        <v>0</v>
      </c>
      <c r="K38" s="81">
        <f t="shared" si="3"/>
        <v>0</v>
      </c>
      <c r="L38" s="81">
        <f t="shared" si="4"/>
        <v>18</v>
      </c>
      <c r="M38" s="81">
        <f t="shared" si="10"/>
        <v>0</v>
      </c>
      <c r="N38" s="81">
        <f t="shared" si="11"/>
        <v>0</v>
      </c>
      <c r="O38" s="81">
        <f t="shared" si="5"/>
        <v>0</v>
      </c>
      <c r="P38" s="81">
        <f t="shared" si="6"/>
        <v>0</v>
      </c>
      <c r="Q38" s="81">
        <f t="shared" si="7"/>
        <v>0</v>
      </c>
      <c r="S38" s="12">
        <v>1</v>
      </c>
      <c r="T38" s="239" t="s">
        <v>57</v>
      </c>
      <c r="U38" s="240"/>
      <c r="V38" s="241" t="s">
        <v>77</v>
      </c>
      <c r="W38" s="242"/>
      <c r="X38" s="241">
        <v>1</v>
      </c>
      <c r="Y38" s="242"/>
      <c r="Z38" s="243" t="s">
        <v>30</v>
      </c>
      <c r="AA38" s="244"/>
      <c r="AB38" s="26">
        <f t="shared" ref="AB38:AB44" si="14">SUM(AC38:AW38)</f>
        <v>18</v>
      </c>
      <c r="AC38" s="27"/>
      <c r="AD38" s="28"/>
      <c r="AE38" s="27"/>
      <c r="AF38" s="29"/>
      <c r="AG38" s="29">
        <v>6</v>
      </c>
      <c r="AH38" s="29"/>
      <c r="AI38" s="29"/>
      <c r="AJ38" s="29">
        <v>12</v>
      </c>
      <c r="AK38" s="28"/>
      <c r="AL38" s="27"/>
      <c r="AM38" s="29"/>
      <c r="AN38" s="29"/>
      <c r="AO38" s="29"/>
      <c r="AP38" s="29"/>
      <c r="AQ38" s="29"/>
      <c r="AR38" s="29"/>
      <c r="AS38" s="29"/>
      <c r="AT38" s="29"/>
      <c r="AU38" s="28"/>
      <c r="AV38" s="26"/>
      <c r="AW38" s="26"/>
      <c r="AX38" s="7"/>
    </row>
    <row r="39" spans="6:50" ht="22.5" customHeight="1" x14ac:dyDescent="0.15">
      <c r="F39" s="81">
        <f t="shared" si="0"/>
        <v>4</v>
      </c>
      <c r="G39" s="81">
        <f t="shared" si="8"/>
        <v>0</v>
      </c>
      <c r="H39" s="81">
        <f t="shared" si="9"/>
        <v>0</v>
      </c>
      <c r="I39" s="81">
        <f t="shared" si="1"/>
        <v>0</v>
      </c>
      <c r="J39" s="81">
        <f t="shared" si="2"/>
        <v>0</v>
      </c>
      <c r="K39" s="81">
        <f t="shared" si="3"/>
        <v>0</v>
      </c>
      <c r="L39" s="81">
        <f t="shared" si="4"/>
        <v>55</v>
      </c>
      <c r="M39" s="81">
        <f t="shared" si="10"/>
        <v>0</v>
      </c>
      <c r="N39" s="81">
        <f t="shared" si="11"/>
        <v>0</v>
      </c>
      <c r="O39" s="81">
        <f t="shared" si="5"/>
        <v>0</v>
      </c>
      <c r="P39" s="81">
        <f t="shared" si="6"/>
        <v>0</v>
      </c>
      <c r="Q39" s="81">
        <f t="shared" si="7"/>
        <v>0</v>
      </c>
      <c r="S39" s="12">
        <v>2</v>
      </c>
      <c r="T39" s="251" t="s">
        <v>58</v>
      </c>
      <c r="U39" s="252"/>
      <c r="V39" s="241" t="s">
        <v>77</v>
      </c>
      <c r="W39" s="242"/>
      <c r="X39" s="241">
        <v>4</v>
      </c>
      <c r="Y39" s="242"/>
      <c r="Z39" s="243" t="s">
        <v>83</v>
      </c>
      <c r="AA39" s="244"/>
      <c r="AB39" s="26">
        <f t="shared" si="14"/>
        <v>55</v>
      </c>
      <c r="AC39" s="27"/>
      <c r="AD39" s="28"/>
      <c r="AE39" s="27"/>
      <c r="AF39" s="29"/>
      <c r="AG39" s="29">
        <v>5</v>
      </c>
      <c r="AH39" s="29"/>
      <c r="AI39" s="29"/>
      <c r="AJ39" s="29">
        <v>50</v>
      </c>
      <c r="AK39" s="28"/>
      <c r="AL39" s="27"/>
      <c r="AM39" s="29"/>
      <c r="AN39" s="29"/>
      <c r="AO39" s="29"/>
      <c r="AP39" s="29"/>
      <c r="AQ39" s="29"/>
      <c r="AR39" s="29"/>
      <c r="AS39" s="29"/>
      <c r="AT39" s="29"/>
      <c r="AU39" s="28"/>
      <c r="AV39" s="26"/>
      <c r="AW39" s="26"/>
      <c r="AX39" s="7"/>
    </row>
    <row r="40" spans="6:50" ht="22.5" customHeight="1" x14ac:dyDescent="0.15">
      <c r="F40" s="81">
        <f t="shared" si="0"/>
        <v>0</v>
      </c>
      <c r="G40" s="81">
        <f t="shared" si="8"/>
        <v>0</v>
      </c>
      <c r="H40" s="81">
        <f t="shared" si="9"/>
        <v>0</v>
      </c>
      <c r="I40" s="81">
        <f t="shared" si="1"/>
        <v>0</v>
      </c>
      <c r="J40" s="81">
        <f t="shared" si="2"/>
        <v>1</v>
      </c>
      <c r="K40" s="81">
        <f t="shared" si="3"/>
        <v>0</v>
      </c>
      <c r="L40" s="81">
        <f t="shared" si="4"/>
        <v>0</v>
      </c>
      <c r="M40" s="81">
        <f t="shared" si="10"/>
        <v>0</v>
      </c>
      <c r="N40" s="81">
        <f t="shared" si="11"/>
        <v>0</v>
      </c>
      <c r="O40" s="81">
        <f t="shared" si="5"/>
        <v>0</v>
      </c>
      <c r="P40" s="81">
        <f t="shared" si="6"/>
        <v>23</v>
      </c>
      <c r="Q40" s="81">
        <f t="shared" si="7"/>
        <v>0</v>
      </c>
      <c r="S40" s="12">
        <v>3</v>
      </c>
      <c r="T40" s="253"/>
      <c r="U40" s="254"/>
      <c r="V40" s="241" t="s">
        <v>82</v>
      </c>
      <c r="W40" s="242"/>
      <c r="X40" s="241">
        <v>1</v>
      </c>
      <c r="Y40" s="242"/>
      <c r="Z40" s="243" t="s">
        <v>28</v>
      </c>
      <c r="AA40" s="244"/>
      <c r="AB40" s="26">
        <f t="shared" si="14"/>
        <v>23</v>
      </c>
      <c r="AC40" s="27"/>
      <c r="AD40" s="28"/>
      <c r="AE40" s="27"/>
      <c r="AF40" s="29"/>
      <c r="AG40" s="29"/>
      <c r="AH40" s="29"/>
      <c r="AI40" s="29"/>
      <c r="AJ40" s="29"/>
      <c r="AK40" s="28">
        <v>23</v>
      </c>
      <c r="AL40" s="27"/>
      <c r="AM40" s="29"/>
      <c r="AN40" s="29"/>
      <c r="AO40" s="29"/>
      <c r="AP40" s="29"/>
      <c r="AQ40" s="29"/>
      <c r="AR40" s="29"/>
      <c r="AS40" s="29"/>
      <c r="AT40" s="29"/>
      <c r="AU40" s="28"/>
      <c r="AV40" s="26"/>
      <c r="AW40" s="26"/>
      <c r="AX40" s="7"/>
    </row>
    <row r="41" spans="6:50" ht="22.5" customHeight="1" x14ac:dyDescent="0.15">
      <c r="F41" s="81">
        <f t="shared" si="0"/>
        <v>3</v>
      </c>
      <c r="G41" s="81">
        <f t="shared" si="8"/>
        <v>0</v>
      </c>
      <c r="H41" s="81">
        <f t="shared" si="9"/>
        <v>0</v>
      </c>
      <c r="I41" s="81">
        <f t="shared" si="1"/>
        <v>0</v>
      </c>
      <c r="J41" s="81">
        <f t="shared" si="2"/>
        <v>0</v>
      </c>
      <c r="K41" s="81">
        <f t="shared" si="3"/>
        <v>0</v>
      </c>
      <c r="L41" s="81">
        <f t="shared" si="4"/>
        <v>51</v>
      </c>
      <c r="M41" s="81">
        <f t="shared" si="10"/>
        <v>0</v>
      </c>
      <c r="N41" s="81">
        <f t="shared" si="11"/>
        <v>0</v>
      </c>
      <c r="O41" s="81">
        <f t="shared" si="5"/>
        <v>0</v>
      </c>
      <c r="P41" s="81">
        <f t="shared" si="6"/>
        <v>0</v>
      </c>
      <c r="Q41" s="81">
        <f t="shared" si="7"/>
        <v>0</v>
      </c>
      <c r="S41" s="12">
        <v>4</v>
      </c>
      <c r="T41" s="239" t="s">
        <v>59</v>
      </c>
      <c r="U41" s="240"/>
      <c r="V41" s="241" t="s">
        <v>77</v>
      </c>
      <c r="W41" s="242"/>
      <c r="X41" s="241">
        <v>3</v>
      </c>
      <c r="Y41" s="242"/>
      <c r="Z41" s="243" t="s">
        <v>30</v>
      </c>
      <c r="AA41" s="244"/>
      <c r="AB41" s="26">
        <f t="shared" si="14"/>
        <v>51</v>
      </c>
      <c r="AC41" s="27"/>
      <c r="AD41" s="28"/>
      <c r="AE41" s="27"/>
      <c r="AF41" s="29"/>
      <c r="AG41" s="29">
        <v>7</v>
      </c>
      <c r="AH41" s="29"/>
      <c r="AI41" s="29"/>
      <c r="AJ41" s="29">
        <v>44</v>
      </c>
      <c r="AK41" s="28"/>
      <c r="AL41" s="27"/>
      <c r="AM41" s="29"/>
      <c r="AN41" s="29"/>
      <c r="AO41" s="29"/>
      <c r="AP41" s="29"/>
      <c r="AQ41" s="29"/>
      <c r="AR41" s="29"/>
      <c r="AS41" s="29"/>
      <c r="AT41" s="29"/>
      <c r="AU41" s="28"/>
      <c r="AV41" s="26"/>
      <c r="AW41" s="26"/>
      <c r="AX41" s="7"/>
    </row>
    <row r="42" spans="6:50" ht="22.5" customHeight="1" x14ac:dyDescent="0.15">
      <c r="F42" s="81">
        <f t="shared" si="0"/>
        <v>0</v>
      </c>
      <c r="G42" s="81">
        <f t="shared" si="8"/>
        <v>0</v>
      </c>
      <c r="H42" s="81">
        <f t="shared" si="9"/>
        <v>0</v>
      </c>
      <c r="I42" s="81">
        <f t="shared" si="1"/>
        <v>0</v>
      </c>
      <c r="J42" s="81">
        <f t="shared" si="2"/>
        <v>1</v>
      </c>
      <c r="K42" s="81">
        <f t="shared" si="3"/>
        <v>0</v>
      </c>
      <c r="L42" s="81">
        <f t="shared" si="4"/>
        <v>0</v>
      </c>
      <c r="M42" s="81">
        <f t="shared" si="10"/>
        <v>0</v>
      </c>
      <c r="N42" s="81">
        <f t="shared" si="11"/>
        <v>0</v>
      </c>
      <c r="O42" s="81">
        <f t="shared" si="5"/>
        <v>0</v>
      </c>
      <c r="P42" s="81">
        <f t="shared" si="6"/>
        <v>12</v>
      </c>
      <c r="Q42" s="81">
        <f t="shared" si="7"/>
        <v>0</v>
      </c>
      <c r="S42" s="12">
        <v>5</v>
      </c>
      <c r="T42" s="239"/>
      <c r="U42" s="240"/>
      <c r="V42" s="241" t="s">
        <v>82</v>
      </c>
      <c r="W42" s="242"/>
      <c r="X42" s="241">
        <v>1</v>
      </c>
      <c r="Y42" s="242"/>
      <c r="Z42" s="243" t="s">
        <v>30</v>
      </c>
      <c r="AA42" s="244"/>
      <c r="AB42" s="26">
        <f t="shared" si="14"/>
        <v>12</v>
      </c>
      <c r="AC42" s="27"/>
      <c r="AD42" s="28"/>
      <c r="AE42" s="27"/>
      <c r="AF42" s="29"/>
      <c r="AG42" s="29"/>
      <c r="AH42" s="29"/>
      <c r="AI42" s="29"/>
      <c r="AJ42" s="29"/>
      <c r="AK42" s="28">
        <v>12</v>
      </c>
      <c r="AL42" s="27"/>
      <c r="AM42" s="29"/>
      <c r="AN42" s="29"/>
      <c r="AO42" s="29"/>
      <c r="AP42" s="29"/>
      <c r="AQ42" s="29"/>
      <c r="AR42" s="29"/>
      <c r="AS42" s="29"/>
      <c r="AT42" s="29"/>
      <c r="AU42" s="28"/>
      <c r="AV42" s="26"/>
      <c r="AW42" s="26"/>
      <c r="AX42" s="7"/>
    </row>
    <row r="43" spans="6:50" ht="22.5" customHeight="1" x14ac:dyDescent="0.15">
      <c r="F43" s="81">
        <f t="shared" si="0"/>
        <v>1</v>
      </c>
      <c r="G43" s="81">
        <f t="shared" si="8"/>
        <v>0</v>
      </c>
      <c r="H43" s="81">
        <f t="shared" si="9"/>
        <v>0</v>
      </c>
      <c r="I43" s="81">
        <f t="shared" si="1"/>
        <v>0</v>
      </c>
      <c r="J43" s="81">
        <f t="shared" si="2"/>
        <v>0</v>
      </c>
      <c r="K43" s="81">
        <f t="shared" si="3"/>
        <v>0</v>
      </c>
      <c r="L43" s="81">
        <f t="shared" si="4"/>
        <v>1</v>
      </c>
      <c r="M43" s="81">
        <f t="shared" si="10"/>
        <v>0</v>
      </c>
      <c r="N43" s="81">
        <f t="shared" si="11"/>
        <v>0</v>
      </c>
      <c r="O43" s="81">
        <f t="shared" si="5"/>
        <v>0</v>
      </c>
      <c r="P43" s="81">
        <f t="shared" si="6"/>
        <v>0</v>
      </c>
      <c r="Q43" s="81">
        <f t="shared" si="7"/>
        <v>0</v>
      </c>
      <c r="S43" s="12">
        <v>6</v>
      </c>
      <c r="T43" s="239" t="s">
        <v>248</v>
      </c>
      <c r="U43" s="240"/>
      <c r="V43" s="241" t="s">
        <v>77</v>
      </c>
      <c r="W43" s="242"/>
      <c r="X43" s="241">
        <v>1</v>
      </c>
      <c r="Y43" s="242"/>
      <c r="Z43" s="243" t="s">
        <v>8</v>
      </c>
      <c r="AA43" s="244"/>
      <c r="AB43" s="26">
        <f t="shared" si="14"/>
        <v>1</v>
      </c>
      <c r="AC43" s="27"/>
      <c r="AD43" s="28"/>
      <c r="AE43" s="27"/>
      <c r="AF43" s="29"/>
      <c r="AG43" s="29"/>
      <c r="AH43" s="29"/>
      <c r="AI43" s="29"/>
      <c r="AJ43" s="29"/>
      <c r="AK43" s="28"/>
      <c r="AL43" s="27"/>
      <c r="AM43" s="29"/>
      <c r="AN43" s="29"/>
      <c r="AO43" s="29"/>
      <c r="AP43" s="29"/>
      <c r="AQ43" s="29"/>
      <c r="AR43" s="29"/>
      <c r="AS43" s="29"/>
      <c r="AT43" s="29"/>
      <c r="AU43" s="28"/>
      <c r="AV43" s="26">
        <v>1</v>
      </c>
      <c r="AW43" s="26"/>
      <c r="AX43" s="7"/>
    </row>
    <row r="44" spans="6:50" ht="22.5" customHeight="1" x14ac:dyDescent="0.15">
      <c r="F44" s="81">
        <f t="shared" si="0"/>
        <v>1</v>
      </c>
      <c r="G44" s="81">
        <f t="shared" si="8"/>
        <v>0</v>
      </c>
      <c r="H44" s="81">
        <f t="shared" si="9"/>
        <v>0</v>
      </c>
      <c r="I44" s="81">
        <f t="shared" si="1"/>
        <v>0</v>
      </c>
      <c r="J44" s="81">
        <f t="shared" si="2"/>
        <v>0</v>
      </c>
      <c r="K44" s="81">
        <f t="shared" si="3"/>
        <v>0</v>
      </c>
      <c r="L44" s="81">
        <f t="shared" si="4"/>
        <v>2</v>
      </c>
      <c r="M44" s="81">
        <f t="shared" si="10"/>
        <v>0</v>
      </c>
      <c r="N44" s="81">
        <f t="shared" si="11"/>
        <v>0</v>
      </c>
      <c r="O44" s="81">
        <f t="shared" si="5"/>
        <v>0</v>
      </c>
      <c r="P44" s="81">
        <f t="shared" si="6"/>
        <v>0</v>
      </c>
      <c r="Q44" s="81">
        <f t="shared" si="7"/>
        <v>0</v>
      </c>
      <c r="S44" s="12">
        <v>7</v>
      </c>
      <c r="T44" s="239" t="s">
        <v>75</v>
      </c>
      <c r="U44" s="240"/>
      <c r="V44" s="241" t="s">
        <v>77</v>
      </c>
      <c r="W44" s="242"/>
      <c r="X44" s="241">
        <v>1</v>
      </c>
      <c r="Y44" s="242"/>
      <c r="Z44" s="243" t="s">
        <v>8</v>
      </c>
      <c r="AA44" s="244"/>
      <c r="AB44" s="67">
        <f t="shared" si="14"/>
        <v>2</v>
      </c>
      <c r="AC44" s="27"/>
      <c r="AD44" s="28"/>
      <c r="AE44" s="27"/>
      <c r="AF44" s="29"/>
      <c r="AG44" s="29"/>
      <c r="AH44" s="29"/>
      <c r="AI44" s="29"/>
      <c r="AJ44" s="29"/>
      <c r="AK44" s="28"/>
      <c r="AL44" s="27"/>
      <c r="AM44" s="29"/>
      <c r="AN44" s="29"/>
      <c r="AO44" s="29"/>
      <c r="AP44" s="29"/>
      <c r="AQ44" s="29"/>
      <c r="AR44" s="29"/>
      <c r="AS44" s="29"/>
      <c r="AT44" s="29"/>
      <c r="AU44" s="28"/>
      <c r="AV44" s="67">
        <v>2</v>
      </c>
      <c r="AW44" s="26"/>
      <c r="AX44" s="7"/>
    </row>
    <row r="45" spans="6:50" ht="24" customHeight="1" x14ac:dyDescent="0.15">
      <c r="F45" s="96">
        <f t="shared" si="0"/>
        <v>0</v>
      </c>
      <c r="G45" s="96">
        <f t="shared" si="8"/>
        <v>0</v>
      </c>
      <c r="H45" s="96">
        <f t="shared" si="9"/>
        <v>0</v>
      </c>
      <c r="I45" s="96">
        <f t="shared" si="1"/>
        <v>0</v>
      </c>
      <c r="J45" s="96">
        <f t="shared" si="2"/>
        <v>0</v>
      </c>
      <c r="K45" s="96">
        <f t="shared" si="3"/>
        <v>0</v>
      </c>
      <c r="L45" s="96">
        <f t="shared" si="4"/>
        <v>0</v>
      </c>
      <c r="M45" s="96">
        <f t="shared" si="10"/>
        <v>0</v>
      </c>
      <c r="N45" s="96">
        <f t="shared" si="11"/>
        <v>0</v>
      </c>
      <c r="O45" s="96">
        <f t="shared" si="5"/>
        <v>0</v>
      </c>
      <c r="P45" s="96">
        <f t="shared" si="6"/>
        <v>0</v>
      </c>
      <c r="Q45" s="96">
        <f t="shared" si="7"/>
        <v>0</v>
      </c>
      <c r="S45" s="12"/>
      <c r="T45" s="245" t="s">
        <v>221</v>
      </c>
      <c r="U45" s="246"/>
      <c r="V45" s="241"/>
      <c r="W45" s="242"/>
      <c r="X45" s="241"/>
      <c r="Y45" s="242"/>
      <c r="Z45" s="243"/>
      <c r="AA45" s="244"/>
      <c r="AB45" s="26"/>
      <c r="AC45" s="27"/>
      <c r="AD45" s="28"/>
      <c r="AE45" s="27"/>
      <c r="AF45" s="29"/>
      <c r="AG45" s="29"/>
      <c r="AH45" s="29"/>
      <c r="AI45" s="29"/>
      <c r="AJ45" s="29"/>
      <c r="AK45" s="28"/>
      <c r="AL45" s="27"/>
      <c r="AM45" s="29"/>
      <c r="AN45" s="29"/>
      <c r="AO45" s="29"/>
      <c r="AP45" s="29"/>
      <c r="AQ45" s="29"/>
      <c r="AR45" s="29"/>
      <c r="AS45" s="29"/>
      <c r="AT45" s="29"/>
      <c r="AU45" s="28"/>
      <c r="AV45" s="26"/>
      <c r="AW45" s="26"/>
      <c r="AX45" s="7"/>
    </row>
    <row r="46" spans="6:50" ht="22.5" customHeight="1" x14ac:dyDescent="0.15">
      <c r="F46" s="81">
        <f t="shared" si="0"/>
        <v>5</v>
      </c>
      <c r="G46" s="81">
        <f t="shared" si="8"/>
        <v>0</v>
      </c>
      <c r="H46" s="81">
        <f t="shared" si="9"/>
        <v>0</v>
      </c>
      <c r="I46" s="81">
        <f t="shared" si="1"/>
        <v>0</v>
      </c>
      <c r="J46" s="81">
        <f t="shared" si="2"/>
        <v>0</v>
      </c>
      <c r="K46" s="81">
        <f t="shared" si="3"/>
        <v>0</v>
      </c>
      <c r="L46" s="81">
        <f t="shared" si="4"/>
        <v>5</v>
      </c>
      <c r="M46" s="81">
        <f t="shared" si="10"/>
        <v>0</v>
      </c>
      <c r="N46" s="81">
        <f t="shared" si="11"/>
        <v>0</v>
      </c>
      <c r="O46" s="81">
        <f t="shared" si="5"/>
        <v>0</v>
      </c>
      <c r="P46" s="81">
        <f t="shared" si="6"/>
        <v>0</v>
      </c>
      <c r="Q46" s="81">
        <f t="shared" si="7"/>
        <v>0</v>
      </c>
      <c r="S46" s="12">
        <v>1</v>
      </c>
      <c r="T46" s="239" t="s">
        <v>76</v>
      </c>
      <c r="U46" s="240"/>
      <c r="V46" s="241" t="s">
        <v>77</v>
      </c>
      <c r="W46" s="242"/>
      <c r="X46" s="247">
        <v>5</v>
      </c>
      <c r="Y46" s="248"/>
      <c r="Z46" s="255" t="s">
        <v>8</v>
      </c>
      <c r="AA46" s="256"/>
      <c r="AB46" s="54">
        <f t="shared" ref="AB46:AB56" si="15">SUM(AC46:AW46)</f>
        <v>5</v>
      </c>
      <c r="AC46" s="27"/>
      <c r="AD46" s="28"/>
      <c r="AE46" s="27"/>
      <c r="AF46" s="29"/>
      <c r="AG46" s="29"/>
      <c r="AH46" s="29"/>
      <c r="AI46" s="29"/>
      <c r="AJ46" s="29"/>
      <c r="AK46" s="28"/>
      <c r="AL46" s="27"/>
      <c r="AM46" s="29"/>
      <c r="AN46" s="29"/>
      <c r="AO46" s="29"/>
      <c r="AP46" s="29"/>
      <c r="AQ46" s="29"/>
      <c r="AR46" s="29"/>
      <c r="AS46" s="29"/>
      <c r="AT46" s="29"/>
      <c r="AU46" s="28"/>
      <c r="AV46" s="54">
        <v>5</v>
      </c>
      <c r="AW46" s="26"/>
      <c r="AX46" s="7"/>
    </row>
    <row r="47" spans="6:50" ht="22.5" customHeight="1" x14ac:dyDescent="0.15">
      <c r="F47" s="81">
        <f t="shared" si="0"/>
        <v>0</v>
      </c>
      <c r="G47" s="81">
        <f t="shared" si="8"/>
        <v>1</v>
      </c>
      <c r="H47" s="81">
        <f t="shared" si="9"/>
        <v>0</v>
      </c>
      <c r="I47" s="81">
        <f t="shared" si="1"/>
        <v>0</v>
      </c>
      <c r="J47" s="81">
        <f t="shared" si="2"/>
        <v>0</v>
      </c>
      <c r="K47" s="81">
        <f t="shared" si="3"/>
        <v>0</v>
      </c>
      <c r="L47" s="81">
        <f t="shared" si="4"/>
        <v>0</v>
      </c>
      <c r="M47" s="81">
        <f t="shared" si="10"/>
        <v>75</v>
      </c>
      <c r="N47" s="81">
        <f t="shared" si="11"/>
        <v>0</v>
      </c>
      <c r="O47" s="81">
        <f t="shared" si="5"/>
        <v>0</v>
      </c>
      <c r="P47" s="81">
        <f t="shared" si="6"/>
        <v>0</v>
      </c>
      <c r="Q47" s="81">
        <f t="shared" si="7"/>
        <v>0</v>
      </c>
      <c r="S47" s="12">
        <v>2</v>
      </c>
      <c r="T47" s="239" t="s">
        <v>74</v>
      </c>
      <c r="U47" s="240"/>
      <c r="V47" s="241" t="s">
        <v>78</v>
      </c>
      <c r="W47" s="242"/>
      <c r="X47" s="241">
        <v>1</v>
      </c>
      <c r="Y47" s="242"/>
      <c r="Z47" s="243" t="s">
        <v>47</v>
      </c>
      <c r="AA47" s="244"/>
      <c r="AB47" s="26">
        <f t="shared" si="15"/>
        <v>75</v>
      </c>
      <c r="AC47" s="27"/>
      <c r="AD47" s="28"/>
      <c r="AE47" s="27"/>
      <c r="AF47" s="29">
        <v>75</v>
      </c>
      <c r="AG47" s="29"/>
      <c r="AH47" s="29"/>
      <c r="AI47" s="29"/>
      <c r="AJ47" s="29"/>
      <c r="AK47" s="28"/>
      <c r="AL47" s="27"/>
      <c r="AM47" s="29"/>
      <c r="AN47" s="29"/>
      <c r="AO47" s="29"/>
      <c r="AP47" s="29"/>
      <c r="AQ47" s="29"/>
      <c r="AR47" s="29"/>
      <c r="AS47" s="29"/>
      <c r="AT47" s="29"/>
      <c r="AU47" s="28"/>
      <c r="AV47" s="26"/>
      <c r="AW47" s="26"/>
      <c r="AX47" s="7"/>
    </row>
    <row r="48" spans="6:50" ht="22.5" customHeight="1" x14ac:dyDescent="0.15">
      <c r="F48" s="81">
        <f t="shared" si="0"/>
        <v>2</v>
      </c>
      <c r="G48" s="81">
        <f t="shared" si="8"/>
        <v>0</v>
      </c>
      <c r="H48" s="81">
        <f t="shared" si="9"/>
        <v>0</v>
      </c>
      <c r="I48" s="81">
        <f t="shared" si="1"/>
        <v>0</v>
      </c>
      <c r="J48" s="81">
        <f t="shared" si="2"/>
        <v>0</v>
      </c>
      <c r="K48" s="81">
        <f t="shared" si="3"/>
        <v>0</v>
      </c>
      <c r="L48" s="81">
        <f t="shared" si="4"/>
        <v>158</v>
      </c>
      <c r="M48" s="81">
        <f t="shared" si="10"/>
        <v>0</v>
      </c>
      <c r="N48" s="81">
        <f t="shared" si="11"/>
        <v>0</v>
      </c>
      <c r="O48" s="81">
        <f t="shared" si="5"/>
        <v>0</v>
      </c>
      <c r="P48" s="81">
        <f t="shared" si="6"/>
        <v>0</v>
      </c>
      <c r="Q48" s="81">
        <f t="shared" si="7"/>
        <v>0</v>
      </c>
      <c r="S48" s="12">
        <v>3</v>
      </c>
      <c r="T48" s="239" t="s">
        <v>60</v>
      </c>
      <c r="U48" s="240"/>
      <c r="V48" s="241" t="s">
        <v>77</v>
      </c>
      <c r="W48" s="242"/>
      <c r="X48" s="241">
        <v>2</v>
      </c>
      <c r="Y48" s="242"/>
      <c r="Z48" s="243" t="s">
        <v>84</v>
      </c>
      <c r="AA48" s="244"/>
      <c r="AB48" s="26">
        <f t="shared" si="15"/>
        <v>158</v>
      </c>
      <c r="AC48" s="27"/>
      <c r="AD48" s="28"/>
      <c r="AE48" s="27"/>
      <c r="AF48" s="29"/>
      <c r="AG48" s="29"/>
      <c r="AH48" s="29"/>
      <c r="AI48" s="29"/>
      <c r="AJ48" s="29"/>
      <c r="AK48" s="28"/>
      <c r="AL48" s="27"/>
      <c r="AM48" s="29"/>
      <c r="AN48" s="29"/>
      <c r="AO48" s="29"/>
      <c r="AP48" s="29">
        <v>63</v>
      </c>
      <c r="AQ48" s="29">
        <v>2</v>
      </c>
      <c r="AR48" s="29"/>
      <c r="AS48" s="29">
        <v>93</v>
      </c>
      <c r="AT48" s="29"/>
      <c r="AU48" s="28"/>
      <c r="AV48" s="26"/>
      <c r="AW48" s="26"/>
      <c r="AX48" s="7"/>
    </row>
    <row r="49" spans="5:50" ht="22.5" customHeight="1" x14ac:dyDescent="0.15">
      <c r="F49" s="81">
        <f t="shared" si="0"/>
        <v>6</v>
      </c>
      <c r="G49" s="81">
        <f t="shared" si="8"/>
        <v>0</v>
      </c>
      <c r="H49" s="81">
        <f t="shared" si="9"/>
        <v>0</v>
      </c>
      <c r="I49" s="81">
        <f t="shared" si="1"/>
        <v>0</v>
      </c>
      <c r="J49" s="81">
        <f t="shared" si="2"/>
        <v>0</v>
      </c>
      <c r="K49" s="81">
        <f t="shared" si="3"/>
        <v>0</v>
      </c>
      <c r="L49" s="81">
        <f t="shared" si="4"/>
        <v>350</v>
      </c>
      <c r="M49" s="81">
        <f t="shared" si="10"/>
        <v>0</v>
      </c>
      <c r="N49" s="81">
        <f t="shared" si="11"/>
        <v>0</v>
      </c>
      <c r="O49" s="81">
        <f t="shared" si="5"/>
        <v>0</v>
      </c>
      <c r="P49" s="81">
        <f t="shared" si="6"/>
        <v>0</v>
      </c>
      <c r="Q49" s="81">
        <f t="shared" si="7"/>
        <v>0</v>
      </c>
      <c r="S49" s="12">
        <v>4</v>
      </c>
      <c r="T49" s="239" t="s">
        <v>61</v>
      </c>
      <c r="U49" s="240"/>
      <c r="V49" s="241" t="s">
        <v>77</v>
      </c>
      <c r="W49" s="242"/>
      <c r="X49" s="257">
        <v>6</v>
      </c>
      <c r="Y49" s="258"/>
      <c r="Z49" s="255" t="s">
        <v>47</v>
      </c>
      <c r="AA49" s="256"/>
      <c r="AB49" s="67">
        <f t="shared" si="15"/>
        <v>350</v>
      </c>
      <c r="AC49" s="72"/>
      <c r="AD49" s="73"/>
      <c r="AE49" s="72"/>
      <c r="AF49" s="74">
        <v>140</v>
      </c>
      <c r="AG49" s="74"/>
      <c r="AH49" s="74"/>
      <c r="AI49" s="74">
        <v>210</v>
      </c>
      <c r="AJ49" s="29"/>
      <c r="AK49" s="28"/>
      <c r="AL49" s="27"/>
      <c r="AM49" s="29"/>
      <c r="AN49" s="29"/>
      <c r="AO49" s="29"/>
      <c r="AP49" s="29"/>
      <c r="AQ49" s="29"/>
      <c r="AR49" s="29"/>
      <c r="AS49" s="29"/>
      <c r="AT49" s="29"/>
      <c r="AU49" s="28"/>
      <c r="AV49" s="26"/>
      <c r="AW49" s="26"/>
      <c r="AX49" s="7"/>
    </row>
    <row r="50" spans="5:50" ht="22.5" customHeight="1" x14ac:dyDescent="0.15">
      <c r="F50" s="81">
        <f t="shared" si="0"/>
        <v>5</v>
      </c>
      <c r="G50" s="81">
        <f t="shared" si="8"/>
        <v>0</v>
      </c>
      <c r="H50" s="81">
        <f t="shared" si="9"/>
        <v>0</v>
      </c>
      <c r="I50" s="81">
        <f t="shared" si="1"/>
        <v>0</v>
      </c>
      <c r="J50" s="81">
        <f t="shared" si="2"/>
        <v>0</v>
      </c>
      <c r="K50" s="81">
        <f t="shared" si="3"/>
        <v>0</v>
      </c>
      <c r="L50" s="81">
        <f t="shared" si="4"/>
        <v>120</v>
      </c>
      <c r="M50" s="81">
        <f t="shared" si="10"/>
        <v>0</v>
      </c>
      <c r="N50" s="81">
        <f t="shared" si="11"/>
        <v>0</v>
      </c>
      <c r="O50" s="81">
        <f t="shared" si="5"/>
        <v>0</v>
      </c>
      <c r="P50" s="81">
        <f t="shared" si="6"/>
        <v>0</v>
      </c>
      <c r="Q50" s="81">
        <f t="shared" si="7"/>
        <v>0</v>
      </c>
      <c r="S50" s="12">
        <v>5</v>
      </c>
      <c r="T50" s="239" t="s">
        <v>62</v>
      </c>
      <c r="U50" s="240"/>
      <c r="V50" s="241" t="s">
        <v>77</v>
      </c>
      <c r="W50" s="242"/>
      <c r="X50" s="241">
        <v>5</v>
      </c>
      <c r="Y50" s="242"/>
      <c r="Z50" s="243" t="s">
        <v>47</v>
      </c>
      <c r="AA50" s="244"/>
      <c r="AB50" s="26">
        <f t="shared" si="15"/>
        <v>120</v>
      </c>
      <c r="AC50" s="27"/>
      <c r="AD50" s="28"/>
      <c r="AE50" s="27"/>
      <c r="AF50" s="29"/>
      <c r="AG50" s="29"/>
      <c r="AH50" s="29"/>
      <c r="AI50" s="29"/>
      <c r="AJ50" s="29">
        <v>120</v>
      </c>
      <c r="AK50" s="28"/>
      <c r="AL50" s="27"/>
      <c r="AM50" s="29"/>
      <c r="AN50" s="29"/>
      <c r="AO50" s="29"/>
      <c r="AP50" s="29"/>
      <c r="AQ50" s="29"/>
      <c r="AR50" s="29"/>
      <c r="AS50" s="29"/>
      <c r="AT50" s="29"/>
      <c r="AU50" s="28"/>
      <c r="AV50" s="26"/>
      <c r="AW50" s="26"/>
      <c r="AX50" s="7"/>
    </row>
    <row r="51" spans="5:50" ht="22.5" customHeight="1" x14ac:dyDescent="0.15">
      <c r="F51" s="81">
        <f t="shared" si="0"/>
        <v>5</v>
      </c>
      <c r="G51" s="81">
        <f t="shared" si="8"/>
        <v>0</v>
      </c>
      <c r="H51" s="81">
        <f t="shared" si="9"/>
        <v>0</v>
      </c>
      <c r="I51" s="81">
        <f t="shared" si="1"/>
        <v>0</v>
      </c>
      <c r="J51" s="81">
        <f t="shared" si="2"/>
        <v>0</v>
      </c>
      <c r="K51" s="81">
        <f t="shared" si="3"/>
        <v>0</v>
      </c>
      <c r="L51" s="81">
        <f t="shared" si="4"/>
        <v>108</v>
      </c>
      <c r="M51" s="81">
        <f t="shared" si="10"/>
        <v>0</v>
      </c>
      <c r="N51" s="81">
        <f t="shared" si="11"/>
        <v>0</v>
      </c>
      <c r="O51" s="81">
        <f t="shared" si="5"/>
        <v>0</v>
      </c>
      <c r="P51" s="81">
        <f t="shared" si="6"/>
        <v>0</v>
      </c>
      <c r="Q51" s="81">
        <f t="shared" si="7"/>
        <v>0</v>
      </c>
      <c r="S51" s="12">
        <v>6</v>
      </c>
      <c r="T51" s="239" t="s">
        <v>63</v>
      </c>
      <c r="U51" s="240"/>
      <c r="V51" s="241" t="s">
        <v>77</v>
      </c>
      <c r="W51" s="242"/>
      <c r="X51" s="241">
        <v>5</v>
      </c>
      <c r="Y51" s="242"/>
      <c r="Z51" s="243" t="s">
        <v>44</v>
      </c>
      <c r="AA51" s="244"/>
      <c r="AB51" s="26">
        <f t="shared" si="15"/>
        <v>108</v>
      </c>
      <c r="AC51" s="27"/>
      <c r="AD51" s="28"/>
      <c r="AE51" s="27"/>
      <c r="AF51" s="29"/>
      <c r="AG51" s="29">
        <v>3</v>
      </c>
      <c r="AH51" s="29"/>
      <c r="AI51" s="29"/>
      <c r="AJ51" s="29">
        <v>12</v>
      </c>
      <c r="AK51" s="28"/>
      <c r="AL51" s="27"/>
      <c r="AM51" s="29"/>
      <c r="AN51" s="29"/>
      <c r="AO51" s="29"/>
      <c r="AP51" s="29"/>
      <c r="AQ51" s="29">
        <v>4</v>
      </c>
      <c r="AR51" s="29"/>
      <c r="AS51" s="29">
        <v>89</v>
      </c>
      <c r="AT51" s="29"/>
      <c r="AU51" s="28"/>
      <c r="AV51" s="26"/>
      <c r="AW51" s="26"/>
      <c r="AX51" s="7"/>
    </row>
    <row r="52" spans="5:50" ht="22.5" customHeight="1" x14ac:dyDescent="0.15">
      <c r="F52" s="81">
        <f t="shared" si="0"/>
        <v>4</v>
      </c>
      <c r="G52" s="81">
        <f t="shared" si="8"/>
        <v>0</v>
      </c>
      <c r="H52" s="81">
        <f t="shared" si="9"/>
        <v>0</v>
      </c>
      <c r="I52" s="81">
        <f t="shared" si="1"/>
        <v>0</v>
      </c>
      <c r="J52" s="81">
        <f t="shared" si="2"/>
        <v>0</v>
      </c>
      <c r="K52" s="81">
        <f t="shared" si="3"/>
        <v>0</v>
      </c>
      <c r="L52" s="81">
        <f t="shared" si="4"/>
        <v>37</v>
      </c>
      <c r="M52" s="81">
        <f t="shared" si="10"/>
        <v>0</v>
      </c>
      <c r="N52" s="81">
        <f t="shared" si="11"/>
        <v>0</v>
      </c>
      <c r="O52" s="81">
        <f t="shared" si="5"/>
        <v>0</v>
      </c>
      <c r="P52" s="81">
        <f t="shared" si="6"/>
        <v>0</v>
      </c>
      <c r="Q52" s="81">
        <f t="shared" si="7"/>
        <v>0</v>
      </c>
      <c r="S52" s="12">
        <v>7</v>
      </c>
      <c r="T52" s="251" t="s">
        <v>64</v>
      </c>
      <c r="U52" s="252"/>
      <c r="V52" s="241" t="s">
        <v>77</v>
      </c>
      <c r="W52" s="242"/>
      <c r="X52" s="241">
        <v>4</v>
      </c>
      <c r="Y52" s="242"/>
      <c r="Z52" s="243" t="s">
        <v>30</v>
      </c>
      <c r="AA52" s="244"/>
      <c r="AB52" s="26">
        <f t="shared" si="15"/>
        <v>37</v>
      </c>
      <c r="AC52" s="27"/>
      <c r="AD52" s="28"/>
      <c r="AE52" s="27"/>
      <c r="AF52" s="29"/>
      <c r="AG52" s="29">
        <v>4</v>
      </c>
      <c r="AH52" s="29"/>
      <c r="AI52" s="29"/>
      <c r="AJ52" s="29">
        <v>33</v>
      </c>
      <c r="AK52" s="28"/>
      <c r="AL52" s="27"/>
      <c r="AM52" s="29"/>
      <c r="AN52" s="29"/>
      <c r="AO52" s="29"/>
      <c r="AP52" s="29"/>
      <c r="AQ52" s="29"/>
      <c r="AR52" s="29"/>
      <c r="AS52" s="29"/>
      <c r="AT52" s="29"/>
      <c r="AU52" s="28"/>
      <c r="AV52" s="26"/>
      <c r="AW52" s="26"/>
      <c r="AX52" s="7"/>
    </row>
    <row r="53" spans="5:50" ht="22.5" customHeight="1" x14ac:dyDescent="0.15">
      <c r="F53" s="81">
        <f t="shared" si="0"/>
        <v>0</v>
      </c>
      <c r="G53" s="81">
        <f t="shared" si="8"/>
        <v>0</v>
      </c>
      <c r="H53" s="81">
        <f t="shared" si="9"/>
        <v>0</v>
      </c>
      <c r="I53" s="81">
        <f t="shared" si="1"/>
        <v>0</v>
      </c>
      <c r="J53" s="81">
        <f t="shared" si="2"/>
        <v>1</v>
      </c>
      <c r="K53" s="81">
        <f t="shared" si="3"/>
        <v>0</v>
      </c>
      <c r="L53" s="81">
        <f t="shared" si="4"/>
        <v>0</v>
      </c>
      <c r="M53" s="81">
        <f t="shared" si="10"/>
        <v>0</v>
      </c>
      <c r="N53" s="81">
        <f t="shared" si="11"/>
        <v>0</v>
      </c>
      <c r="O53" s="81">
        <f t="shared" si="5"/>
        <v>0</v>
      </c>
      <c r="P53" s="81">
        <f t="shared" si="6"/>
        <v>8</v>
      </c>
      <c r="Q53" s="81">
        <f t="shared" si="7"/>
        <v>0</v>
      </c>
      <c r="S53" s="12">
        <v>8</v>
      </c>
      <c r="T53" s="253"/>
      <c r="U53" s="254"/>
      <c r="V53" s="241" t="s">
        <v>82</v>
      </c>
      <c r="W53" s="242"/>
      <c r="X53" s="241">
        <v>1</v>
      </c>
      <c r="Y53" s="242"/>
      <c r="Z53" s="243" t="s">
        <v>24</v>
      </c>
      <c r="AA53" s="244"/>
      <c r="AB53" s="26">
        <f t="shared" si="15"/>
        <v>8</v>
      </c>
      <c r="AC53" s="27"/>
      <c r="AD53" s="28">
        <v>8</v>
      </c>
      <c r="AE53" s="27"/>
      <c r="AF53" s="29"/>
      <c r="AG53" s="29"/>
      <c r="AH53" s="29"/>
      <c r="AI53" s="29"/>
      <c r="AJ53" s="29"/>
      <c r="AK53" s="28"/>
      <c r="AL53" s="27"/>
      <c r="AM53" s="29"/>
      <c r="AN53" s="29"/>
      <c r="AO53" s="29"/>
      <c r="AP53" s="29"/>
      <c r="AQ53" s="29"/>
      <c r="AR53" s="29"/>
      <c r="AS53" s="29"/>
      <c r="AT53" s="29"/>
      <c r="AU53" s="28"/>
      <c r="AV53" s="26"/>
      <c r="AW53" s="26"/>
      <c r="AX53" s="7"/>
    </row>
    <row r="54" spans="5:50" ht="22.5" customHeight="1" x14ac:dyDescent="0.15">
      <c r="F54" s="81">
        <f t="shared" si="0"/>
        <v>1</v>
      </c>
      <c r="G54" s="81">
        <f t="shared" si="8"/>
        <v>0</v>
      </c>
      <c r="H54" s="81">
        <f t="shared" si="9"/>
        <v>0</v>
      </c>
      <c r="I54" s="81">
        <f t="shared" si="1"/>
        <v>0</v>
      </c>
      <c r="J54" s="81">
        <f t="shared" si="2"/>
        <v>0</v>
      </c>
      <c r="K54" s="81">
        <f t="shared" si="3"/>
        <v>0</v>
      </c>
      <c r="L54" s="81">
        <f t="shared" si="4"/>
        <v>20</v>
      </c>
      <c r="M54" s="81">
        <f t="shared" si="10"/>
        <v>0</v>
      </c>
      <c r="N54" s="81">
        <f t="shared" si="11"/>
        <v>0</v>
      </c>
      <c r="O54" s="81">
        <f t="shared" si="5"/>
        <v>0</v>
      </c>
      <c r="P54" s="81">
        <f t="shared" si="6"/>
        <v>0</v>
      </c>
      <c r="Q54" s="81">
        <f t="shared" si="7"/>
        <v>0</v>
      </c>
      <c r="S54" s="12">
        <v>9</v>
      </c>
      <c r="T54" s="251" t="s">
        <v>65</v>
      </c>
      <c r="U54" s="252"/>
      <c r="V54" s="241" t="s">
        <v>77</v>
      </c>
      <c r="W54" s="242"/>
      <c r="X54" s="241">
        <v>1</v>
      </c>
      <c r="Y54" s="242"/>
      <c r="Z54" s="243" t="s">
        <v>30</v>
      </c>
      <c r="AA54" s="244"/>
      <c r="AB54" s="26">
        <f t="shared" si="15"/>
        <v>20</v>
      </c>
      <c r="AC54" s="27"/>
      <c r="AD54" s="28"/>
      <c r="AE54" s="27"/>
      <c r="AF54" s="29"/>
      <c r="AG54" s="29">
        <v>3</v>
      </c>
      <c r="AH54" s="29"/>
      <c r="AI54" s="29"/>
      <c r="AJ54" s="29">
        <v>17</v>
      </c>
      <c r="AK54" s="28"/>
      <c r="AL54" s="27"/>
      <c r="AM54" s="29"/>
      <c r="AN54" s="29"/>
      <c r="AO54" s="29"/>
      <c r="AP54" s="29"/>
      <c r="AQ54" s="29"/>
      <c r="AR54" s="29"/>
      <c r="AS54" s="29"/>
      <c r="AT54" s="29"/>
      <c r="AU54" s="28"/>
      <c r="AV54" s="26"/>
      <c r="AW54" s="26"/>
      <c r="AX54" s="7"/>
    </row>
    <row r="55" spans="5:50" ht="22.5" customHeight="1" x14ac:dyDescent="0.15">
      <c r="F55" s="81">
        <f t="shared" si="0"/>
        <v>0</v>
      </c>
      <c r="G55" s="81">
        <f t="shared" si="8"/>
        <v>0</v>
      </c>
      <c r="H55" s="81">
        <f t="shared" si="9"/>
        <v>0</v>
      </c>
      <c r="I55" s="81">
        <f t="shared" si="1"/>
        <v>0</v>
      </c>
      <c r="J55" s="81">
        <f t="shared" si="2"/>
        <v>1</v>
      </c>
      <c r="K55" s="81">
        <f t="shared" si="3"/>
        <v>0</v>
      </c>
      <c r="L55" s="81">
        <f t="shared" si="4"/>
        <v>0</v>
      </c>
      <c r="M55" s="81">
        <f t="shared" si="10"/>
        <v>0</v>
      </c>
      <c r="N55" s="81">
        <f t="shared" si="11"/>
        <v>0</v>
      </c>
      <c r="O55" s="81">
        <f t="shared" si="5"/>
        <v>0</v>
      </c>
      <c r="P55" s="81">
        <f t="shared" si="6"/>
        <v>20</v>
      </c>
      <c r="Q55" s="81">
        <f t="shared" si="7"/>
        <v>0</v>
      </c>
      <c r="S55" s="12">
        <v>10</v>
      </c>
      <c r="T55" s="253"/>
      <c r="U55" s="254"/>
      <c r="V55" s="241" t="s">
        <v>82</v>
      </c>
      <c r="W55" s="242"/>
      <c r="X55" s="241">
        <v>1</v>
      </c>
      <c r="Y55" s="242"/>
      <c r="Z55" s="243" t="s">
        <v>47</v>
      </c>
      <c r="AA55" s="244"/>
      <c r="AB55" s="26">
        <f t="shared" si="15"/>
        <v>20</v>
      </c>
      <c r="AC55" s="27"/>
      <c r="AD55" s="28"/>
      <c r="AE55" s="27"/>
      <c r="AF55" s="29"/>
      <c r="AG55" s="29"/>
      <c r="AH55" s="29"/>
      <c r="AI55" s="29"/>
      <c r="AJ55" s="29"/>
      <c r="AK55" s="28">
        <v>20</v>
      </c>
      <c r="AL55" s="27"/>
      <c r="AM55" s="29"/>
      <c r="AN55" s="29"/>
      <c r="AO55" s="29"/>
      <c r="AP55" s="29"/>
      <c r="AQ55" s="29"/>
      <c r="AR55" s="29"/>
      <c r="AS55" s="29"/>
      <c r="AT55" s="29"/>
      <c r="AU55" s="28"/>
      <c r="AV55" s="26"/>
      <c r="AW55" s="26"/>
      <c r="AX55" s="7"/>
    </row>
    <row r="56" spans="5:50" ht="22.5" customHeight="1" x14ac:dyDescent="0.15">
      <c r="F56" s="81">
        <f t="shared" si="0"/>
        <v>4</v>
      </c>
      <c r="G56" s="81">
        <f t="shared" si="8"/>
        <v>0</v>
      </c>
      <c r="H56" s="81">
        <f t="shared" si="9"/>
        <v>0</v>
      </c>
      <c r="I56" s="81">
        <f t="shared" si="1"/>
        <v>0</v>
      </c>
      <c r="J56" s="81">
        <f t="shared" si="2"/>
        <v>0</v>
      </c>
      <c r="K56" s="81">
        <f t="shared" si="3"/>
        <v>0</v>
      </c>
      <c r="L56" s="81">
        <f t="shared" si="4"/>
        <v>125</v>
      </c>
      <c r="M56" s="81">
        <f t="shared" si="10"/>
        <v>0</v>
      </c>
      <c r="N56" s="81">
        <f t="shared" si="11"/>
        <v>0</v>
      </c>
      <c r="O56" s="81">
        <f t="shared" si="5"/>
        <v>0</v>
      </c>
      <c r="P56" s="81">
        <f t="shared" si="6"/>
        <v>0</v>
      </c>
      <c r="Q56" s="81">
        <f t="shared" si="7"/>
        <v>0</v>
      </c>
      <c r="S56" s="12">
        <v>11</v>
      </c>
      <c r="T56" s="239" t="s">
        <v>66</v>
      </c>
      <c r="U56" s="240"/>
      <c r="V56" s="241" t="s">
        <v>77</v>
      </c>
      <c r="W56" s="242"/>
      <c r="X56" s="241">
        <v>4</v>
      </c>
      <c r="Y56" s="242"/>
      <c r="Z56" s="243" t="s">
        <v>85</v>
      </c>
      <c r="AA56" s="244"/>
      <c r="AB56" s="26">
        <f t="shared" si="15"/>
        <v>125</v>
      </c>
      <c r="AC56" s="27"/>
      <c r="AD56" s="28"/>
      <c r="AE56" s="27"/>
      <c r="AF56" s="29"/>
      <c r="AG56" s="29">
        <v>27</v>
      </c>
      <c r="AH56" s="29">
        <v>2</v>
      </c>
      <c r="AI56" s="29"/>
      <c r="AJ56" s="29">
        <v>96</v>
      </c>
      <c r="AK56" s="28"/>
      <c r="AL56" s="27"/>
      <c r="AM56" s="29"/>
      <c r="AN56" s="29"/>
      <c r="AO56" s="29"/>
      <c r="AP56" s="29"/>
      <c r="AQ56" s="29"/>
      <c r="AR56" s="29"/>
      <c r="AS56" s="29"/>
      <c r="AT56" s="29"/>
      <c r="AU56" s="28"/>
      <c r="AV56" s="26"/>
      <c r="AW56" s="26"/>
      <c r="AX56" s="7"/>
    </row>
    <row r="57" spans="5:50" ht="22.5" customHeight="1" x14ac:dyDescent="0.15">
      <c r="F57" s="95">
        <f t="shared" si="0"/>
        <v>0</v>
      </c>
      <c r="G57" s="95">
        <f t="shared" si="8"/>
        <v>0</v>
      </c>
      <c r="H57" s="95">
        <f t="shared" si="9"/>
        <v>0</v>
      </c>
      <c r="I57" s="95">
        <f t="shared" si="1"/>
        <v>0</v>
      </c>
      <c r="J57" s="95">
        <f t="shared" si="2"/>
        <v>0</v>
      </c>
      <c r="K57" s="95">
        <f t="shared" si="3"/>
        <v>0</v>
      </c>
      <c r="L57" s="95">
        <f t="shared" si="4"/>
        <v>0</v>
      </c>
      <c r="M57" s="95">
        <f t="shared" si="10"/>
        <v>0</v>
      </c>
      <c r="N57" s="95">
        <f t="shared" si="11"/>
        <v>0</v>
      </c>
      <c r="O57" s="95">
        <f t="shared" si="5"/>
        <v>0</v>
      </c>
      <c r="P57" s="95">
        <f t="shared" si="6"/>
        <v>0</v>
      </c>
      <c r="Q57" s="95">
        <f t="shared" si="7"/>
        <v>0</v>
      </c>
      <c r="S57" s="12"/>
      <c r="T57" s="245" t="s">
        <v>222</v>
      </c>
      <c r="U57" s="246"/>
      <c r="V57" s="241"/>
      <c r="W57" s="242"/>
      <c r="X57" s="241"/>
      <c r="Y57" s="242"/>
      <c r="Z57" s="243"/>
      <c r="AA57" s="244"/>
      <c r="AB57" s="26"/>
      <c r="AC57" s="27"/>
      <c r="AD57" s="28"/>
      <c r="AE57" s="27"/>
      <c r="AF57" s="29"/>
      <c r="AG57" s="29"/>
      <c r="AH57" s="29"/>
      <c r="AI57" s="29"/>
      <c r="AJ57" s="29"/>
      <c r="AK57" s="28"/>
      <c r="AL57" s="27"/>
      <c r="AM57" s="29"/>
      <c r="AN57" s="29"/>
      <c r="AO57" s="29"/>
      <c r="AP57" s="29"/>
      <c r="AQ57" s="29"/>
      <c r="AR57" s="29"/>
      <c r="AS57" s="29"/>
      <c r="AT57" s="29"/>
      <c r="AU57" s="28"/>
      <c r="AV57" s="26"/>
      <c r="AW57" s="26"/>
      <c r="AX57" s="7"/>
    </row>
    <row r="58" spans="5:50" ht="22.5" customHeight="1" x14ac:dyDescent="0.15">
      <c r="F58" s="81">
        <f t="shared" si="0"/>
        <v>2</v>
      </c>
      <c r="G58" s="81">
        <f t="shared" si="8"/>
        <v>0</v>
      </c>
      <c r="H58" s="81">
        <f t="shared" si="9"/>
        <v>0</v>
      </c>
      <c r="I58" s="81">
        <f t="shared" si="1"/>
        <v>0</v>
      </c>
      <c r="J58" s="81">
        <f t="shared" si="2"/>
        <v>0</v>
      </c>
      <c r="K58" s="81">
        <f t="shared" si="3"/>
        <v>0</v>
      </c>
      <c r="L58" s="81">
        <f t="shared" si="4"/>
        <v>104</v>
      </c>
      <c r="M58" s="81">
        <f t="shared" si="10"/>
        <v>0</v>
      </c>
      <c r="N58" s="81">
        <f t="shared" si="11"/>
        <v>0</v>
      </c>
      <c r="O58" s="81">
        <f t="shared" si="5"/>
        <v>0</v>
      </c>
      <c r="P58" s="81">
        <f t="shared" si="6"/>
        <v>0</v>
      </c>
      <c r="Q58" s="81">
        <f t="shared" si="7"/>
        <v>0</v>
      </c>
      <c r="S58" s="12">
        <v>1</v>
      </c>
      <c r="T58" s="239" t="s">
        <v>67</v>
      </c>
      <c r="U58" s="240"/>
      <c r="V58" s="241" t="s">
        <v>77</v>
      </c>
      <c r="W58" s="242"/>
      <c r="X58" s="241">
        <v>2</v>
      </c>
      <c r="Y58" s="242"/>
      <c r="Z58" s="243" t="s">
        <v>85</v>
      </c>
      <c r="AA58" s="244"/>
      <c r="AB58" s="26">
        <f>SUM(AC58:AW58)</f>
        <v>104</v>
      </c>
      <c r="AC58" s="27"/>
      <c r="AD58" s="28"/>
      <c r="AE58" s="27"/>
      <c r="AF58" s="29"/>
      <c r="AG58" s="29">
        <v>26</v>
      </c>
      <c r="AH58" s="29">
        <v>2</v>
      </c>
      <c r="AI58" s="29"/>
      <c r="AJ58" s="29">
        <v>76</v>
      </c>
      <c r="AK58" s="28"/>
      <c r="AL58" s="27"/>
      <c r="AM58" s="29"/>
      <c r="AN58" s="29"/>
      <c r="AO58" s="29"/>
      <c r="AP58" s="29"/>
      <c r="AQ58" s="29"/>
      <c r="AR58" s="29"/>
      <c r="AS58" s="29"/>
      <c r="AT58" s="29"/>
      <c r="AU58" s="28"/>
      <c r="AV58" s="26"/>
      <c r="AW58" s="26"/>
      <c r="AX58" s="7"/>
    </row>
    <row r="59" spans="5:50" ht="22.5" customHeight="1" x14ac:dyDescent="0.15">
      <c r="F59" s="81">
        <f t="shared" si="0"/>
        <v>3</v>
      </c>
      <c r="G59" s="81">
        <f t="shared" si="8"/>
        <v>0</v>
      </c>
      <c r="H59" s="81">
        <f t="shared" si="9"/>
        <v>0</v>
      </c>
      <c r="I59" s="81">
        <f t="shared" si="1"/>
        <v>0</v>
      </c>
      <c r="J59" s="81">
        <f t="shared" si="2"/>
        <v>0</v>
      </c>
      <c r="K59" s="81">
        <f t="shared" si="3"/>
        <v>0</v>
      </c>
      <c r="L59" s="81">
        <f t="shared" si="4"/>
        <v>131</v>
      </c>
      <c r="M59" s="81">
        <f t="shared" si="10"/>
        <v>0</v>
      </c>
      <c r="N59" s="81">
        <f t="shared" si="11"/>
        <v>0</v>
      </c>
      <c r="O59" s="81">
        <f t="shared" si="5"/>
        <v>0</v>
      </c>
      <c r="P59" s="81">
        <f t="shared" si="6"/>
        <v>0</v>
      </c>
      <c r="Q59" s="81">
        <f t="shared" si="7"/>
        <v>0</v>
      </c>
      <c r="S59" s="12">
        <v>2</v>
      </c>
      <c r="T59" s="239" t="s">
        <v>68</v>
      </c>
      <c r="U59" s="240"/>
      <c r="V59" s="241" t="s">
        <v>77</v>
      </c>
      <c r="W59" s="242"/>
      <c r="X59" s="241">
        <v>3</v>
      </c>
      <c r="Y59" s="242"/>
      <c r="Z59" s="243" t="s">
        <v>86</v>
      </c>
      <c r="AA59" s="244"/>
      <c r="AB59" s="26">
        <f>SUM(AC59:AW59)</f>
        <v>131</v>
      </c>
      <c r="AC59" s="27"/>
      <c r="AD59" s="28"/>
      <c r="AE59" s="27">
        <v>18</v>
      </c>
      <c r="AF59" s="29"/>
      <c r="AG59" s="29">
        <v>14</v>
      </c>
      <c r="AH59" s="29">
        <v>2</v>
      </c>
      <c r="AI59" s="29"/>
      <c r="AJ59" s="29"/>
      <c r="AK59" s="28"/>
      <c r="AL59" s="27"/>
      <c r="AM59" s="29"/>
      <c r="AN59" s="29"/>
      <c r="AO59" s="29"/>
      <c r="AP59" s="29">
        <v>97</v>
      </c>
      <c r="AQ59" s="29"/>
      <c r="AR59" s="29"/>
      <c r="AS59" s="29"/>
      <c r="AT59" s="29"/>
      <c r="AU59" s="28"/>
      <c r="AV59" s="26"/>
      <c r="AW59" s="26"/>
      <c r="AX59" s="7"/>
    </row>
    <row r="60" spans="5:50" ht="22.5" customHeight="1" x14ac:dyDescent="0.15">
      <c r="F60" s="81">
        <f t="shared" si="0"/>
        <v>6</v>
      </c>
      <c r="G60" s="81">
        <f t="shared" si="8"/>
        <v>0</v>
      </c>
      <c r="H60" s="81">
        <f t="shared" si="9"/>
        <v>0</v>
      </c>
      <c r="I60" s="81">
        <f t="shared" si="1"/>
        <v>0</v>
      </c>
      <c r="J60" s="81">
        <f t="shared" si="2"/>
        <v>0</v>
      </c>
      <c r="K60" s="81">
        <f t="shared" si="3"/>
        <v>0</v>
      </c>
      <c r="L60" s="81">
        <f t="shared" si="4"/>
        <v>131</v>
      </c>
      <c r="M60" s="81">
        <f t="shared" si="10"/>
        <v>0</v>
      </c>
      <c r="N60" s="81">
        <f t="shared" si="11"/>
        <v>0</v>
      </c>
      <c r="O60" s="81">
        <f t="shared" si="5"/>
        <v>0</v>
      </c>
      <c r="P60" s="81">
        <f t="shared" si="6"/>
        <v>0</v>
      </c>
      <c r="Q60" s="81">
        <f t="shared" si="7"/>
        <v>0</v>
      </c>
      <c r="S60" s="12">
        <v>3</v>
      </c>
      <c r="T60" s="239" t="s">
        <v>69</v>
      </c>
      <c r="U60" s="240"/>
      <c r="V60" s="241" t="s">
        <v>77</v>
      </c>
      <c r="W60" s="242"/>
      <c r="X60" s="241">
        <v>6</v>
      </c>
      <c r="Y60" s="242"/>
      <c r="Z60" s="243" t="s">
        <v>83</v>
      </c>
      <c r="AA60" s="244"/>
      <c r="AB60" s="26">
        <f>SUM(AC60:AW60)</f>
        <v>131</v>
      </c>
      <c r="AC60" s="27"/>
      <c r="AD60" s="28"/>
      <c r="AE60" s="27"/>
      <c r="AF60" s="29"/>
      <c r="AG60" s="29">
        <v>4</v>
      </c>
      <c r="AH60" s="29">
        <v>4</v>
      </c>
      <c r="AI60" s="29"/>
      <c r="AJ60" s="29"/>
      <c r="AK60" s="28"/>
      <c r="AL60" s="27"/>
      <c r="AM60" s="29"/>
      <c r="AN60" s="29"/>
      <c r="AO60" s="29"/>
      <c r="AP60" s="29">
        <v>123</v>
      </c>
      <c r="AQ60" s="29"/>
      <c r="AR60" s="29"/>
      <c r="AS60" s="29"/>
      <c r="AT60" s="29"/>
      <c r="AU60" s="28"/>
      <c r="AV60" s="26"/>
      <c r="AW60" s="26"/>
      <c r="AX60" s="7"/>
    </row>
    <row r="61" spans="5:50" ht="22.5" customHeight="1" x14ac:dyDescent="0.15">
      <c r="F61" s="108">
        <f t="shared" si="0"/>
        <v>0</v>
      </c>
      <c r="G61" s="108">
        <f t="shared" si="8"/>
        <v>0</v>
      </c>
      <c r="H61" s="108">
        <v>1</v>
      </c>
      <c r="I61" s="108">
        <f t="shared" si="1"/>
        <v>0</v>
      </c>
      <c r="J61" s="108">
        <f t="shared" si="2"/>
        <v>0</v>
      </c>
      <c r="K61" s="108">
        <f t="shared" si="3"/>
        <v>0</v>
      </c>
      <c r="L61" s="108">
        <v>6</v>
      </c>
      <c r="M61" s="108">
        <f t="shared" si="10"/>
        <v>0</v>
      </c>
      <c r="N61" s="108">
        <v>196</v>
      </c>
      <c r="O61" s="108">
        <f t="shared" si="5"/>
        <v>0</v>
      </c>
      <c r="P61" s="108">
        <f t="shared" si="6"/>
        <v>0</v>
      </c>
      <c r="Q61" s="108">
        <f t="shared" si="7"/>
        <v>0</v>
      </c>
      <c r="S61" s="12">
        <v>4</v>
      </c>
      <c r="T61" s="239" t="s">
        <v>70</v>
      </c>
      <c r="U61" s="240"/>
      <c r="V61" s="241" t="s">
        <v>247</v>
      </c>
      <c r="W61" s="242"/>
      <c r="X61" s="241">
        <v>3</v>
      </c>
      <c r="Y61" s="242"/>
      <c r="Z61" s="243" t="s">
        <v>94</v>
      </c>
      <c r="AA61" s="244"/>
      <c r="AB61" s="26">
        <f>SUM(AC61:AW61)</f>
        <v>202</v>
      </c>
      <c r="AC61" s="27"/>
      <c r="AD61" s="28"/>
      <c r="AE61" s="27"/>
      <c r="AF61" s="29"/>
      <c r="AG61" s="29"/>
      <c r="AH61" s="29"/>
      <c r="AI61" s="29"/>
      <c r="AJ61" s="29"/>
      <c r="AK61" s="28"/>
      <c r="AL61" s="27">
        <v>12</v>
      </c>
      <c r="AM61" s="58">
        <v>4</v>
      </c>
      <c r="AN61" s="29"/>
      <c r="AO61" s="29"/>
      <c r="AP61" s="29">
        <v>99</v>
      </c>
      <c r="AQ61" s="58">
        <v>2</v>
      </c>
      <c r="AR61" s="29"/>
      <c r="AS61" s="29">
        <v>85</v>
      </c>
      <c r="AT61" s="29"/>
      <c r="AU61" s="28"/>
      <c r="AV61" s="26"/>
      <c r="AW61" s="26"/>
      <c r="AX61" s="7"/>
    </row>
    <row r="62" spans="5:50" ht="24.95" customHeight="1" x14ac:dyDescent="0.15">
      <c r="E62" t="s">
        <v>97</v>
      </c>
      <c r="F62" s="81">
        <f t="shared" ref="F62:Q62" si="16">SUM(F7:F61)</f>
        <v>103</v>
      </c>
      <c r="G62" s="81">
        <f t="shared" si="16"/>
        <v>13</v>
      </c>
      <c r="H62" s="81">
        <f t="shared" si="16"/>
        <v>2</v>
      </c>
      <c r="I62" s="81">
        <f t="shared" si="16"/>
        <v>1</v>
      </c>
      <c r="J62" s="81">
        <f t="shared" si="16"/>
        <v>9</v>
      </c>
      <c r="K62" s="81">
        <f t="shared" si="16"/>
        <v>3</v>
      </c>
      <c r="L62" s="68">
        <f t="shared" si="16"/>
        <v>2937</v>
      </c>
      <c r="M62" s="81">
        <f t="shared" si="16"/>
        <v>490</v>
      </c>
      <c r="N62" s="81">
        <f t="shared" si="16"/>
        <v>254</v>
      </c>
      <c r="O62" s="81">
        <f t="shared" si="16"/>
        <v>50</v>
      </c>
      <c r="P62" s="81">
        <f t="shared" si="16"/>
        <v>188</v>
      </c>
      <c r="Q62" s="81">
        <f t="shared" si="16"/>
        <v>28</v>
      </c>
      <c r="S62" s="237" t="s">
        <v>87</v>
      </c>
      <c r="T62" s="260" t="s">
        <v>100</v>
      </c>
      <c r="U62" s="280"/>
      <c r="V62" s="280"/>
      <c r="W62" s="280"/>
      <c r="X62" s="280"/>
      <c r="Y62" s="280"/>
      <c r="Z62" s="280"/>
      <c r="AA62" s="261"/>
      <c r="AB62" s="260" t="s">
        <v>226</v>
      </c>
      <c r="AC62" s="280"/>
      <c r="AD62" s="280"/>
      <c r="AE62" s="280"/>
      <c r="AF62" s="280"/>
      <c r="AG62" s="280"/>
      <c r="AH62" s="280"/>
      <c r="AI62" s="280"/>
      <c r="AJ62" s="280"/>
      <c r="AK62" s="280"/>
      <c r="AL62" s="280"/>
      <c r="AM62" s="280"/>
      <c r="AN62" s="280"/>
      <c r="AO62" s="280"/>
      <c r="AP62" s="280"/>
      <c r="AQ62" s="280"/>
      <c r="AR62" s="280"/>
      <c r="AS62" s="280"/>
      <c r="AT62" s="280"/>
      <c r="AU62" s="280"/>
      <c r="AV62" s="280"/>
      <c r="AW62" s="261"/>
      <c r="AX62" s="8"/>
    </row>
    <row r="63" spans="5:50" ht="24.95" customHeight="1" x14ac:dyDescent="0.15">
      <c r="F63" s="259">
        <f>SUM(F62:K62)</f>
        <v>131</v>
      </c>
      <c r="G63" s="259"/>
      <c r="H63" s="259"/>
      <c r="I63" s="259"/>
      <c r="J63" s="259"/>
      <c r="K63" s="259"/>
      <c r="L63" s="259">
        <f>SUM(L62:Q62)</f>
        <v>3947</v>
      </c>
      <c r="M63" s="259"/>
      <c r="N63" s="259"/>
      <c r="O63" s="259"/>
      <c r="P63" s="259"/>
      <c r="Q63" s="259"/>
      <c r="S63" s="279"/>
      <c r="T63" s="260" t="s">
        <v>224</v>
      </c>
      <c r="U63" s="261"/>
      <c r="V63" s="264" t="s">
        <v>77</v>
      </c>
      <c r="W63" s="266" t="s">
        <v>78</v>
      </c>
      <c r="X63" s="266" t="s">
        <v>79</v>
      </c>
      <c r="Y63" s="266" t="s">
        <v>81</v>
      </c>
      <c r="Z63" s="266" t="s">
        <v>82</v>
      </c>
      <c r="AA63" s="275" t="s">
        <v>88</v>
      </c>
      <c r="AB63" s="237" t="s">
        <v>225</v>
      </c>
      <c r="AC63" s="277" t="s">
        <v>5</v>
      </c>
      <c r="AD63" s="278"/>
      <c r="AE63" s="278" t="s">
        <v>6</v>
      </c>
      <c r="AF63" s="278"/>
      <c r="AG63" s="278"/>
      <c r="AH63" s="278"/>
      <c r="AI63" s="278"/>
      <c r="AJ63" s="278"/>
      <c r="AK63" s="278"/>
      <c r="AL63" s="278" t="s">
        <v>7</v>
      </c>
      <c r="AM63" s="278"/>
      <c r="AN63" s="278"/>
      <c r="AO63" s="278"/>
      <c r="AP63" s="278"/>
      <c r="AQ63" s="278"/>
      <c r="AR63" s="278"/>
      <c r="AS63" s="278"/>
      <c r="AT63" s="278"/>
      <c r="AU63" s="278"/>
      <c r="AV63" s="278" t="s">
        <v>8</v>
      </c>
      <c r="AW63" s="237" t="s">
        <v>73</v>
      </c>
    </row>
    <row r="64" spans="5:50" ht="24.95" customHeight="1" x14ac:dyDescent="0.15">
      <c r="S64" s="279"/>
      <c r="T64" s="262"/>
      <c r="U64" s="263"/>
      <c r="V64" s="265"/>
      <c r="W64" s="267"/>
      <c r="X64" s="267"/>
      <c r="Y64" s="267"/>
      <c r="Z64" s="267"/>
      <c r="AA64" s="276"/>
      <c r="AB64" s="238"/>
      <c r="AC64" s="39" t="s">
        <v>9</v>
      </c>
      <c r="AD64" s="40" t="s">
        <v>10</v>
      </c>
      <c r="AE64" s="41" t="s">
        <v>11</v>
      </c>
      <c r="AF64" s="42" t="s">
        <v>12</v>
      </c>
      <c r="AG64" s="42" t="s">
        <v>9</v>
      </c>
      <c r="AH64" s="43" t="s">
        <v>71</v>
      </c>
      <c r="AI64" s="42" t="s">
        <v>14</v>
      </c>
      <c r="AJ64" s="42" t="s">
        <v>15</v>
      </c>
      <c r="AK64" s="40" t="s">
        <v>10</v>
      </c>
      <c r="AL64" s="41" t="s">
        <v>11</v>
      </c>
      <c r="AM64" s="43" t="s">
        <v>72</v>
      </c>
      <c r="AN64" s="42" t="s">
        <v>17</v>
      </c>
      <c r="AO64" s="42" t="s">
        <v>18</v>
      </c>
      <c r="AP64" s="42" t="s">
        <v>9</v>
      </c>
      <c r="AQ64" s="43" t="s">
        <v>71</v>
      </c>
      <c r="AR64" s="42" t="s">
        <v>19</v>
      </c>
      <c r="AS64" s="42" t="s">
        <v>15</v>
      </c>
      <c r="AT64" s="42" t="s">
        <v>20</v>
      </c>
      <c r="AU64" s="40" t="s">
        <v>21</v>
      </c>
      <c r="AV64" s="293"/>
      <c r="AW64" s="238"/>
      <c r="AX64" s="2"/>
    </row>
    <row r="65" spans="19:50" ht="22.5" customHeight="1" x14ac:dyDescent="0.15">
      <c r="S65" s="279"/>
      <c r="T65" s="44" t="s">
        <v>90</v>
      </c>
      <c r="U65" s="82">
        <f>SUM(V65:AA65)</f>
        <v>51</v>
      </c>
      <c r="V65" s="69">
        <v>32</v>
      </c>
      <c r="W65" s="97">
        <v>5</v>
      </c>
      <c r="X65" s="97">
        <v>2</v>
      </c>
      <c r="Y65" s="83">
        <v>1</v>
      </c>
      <c r="Z65" s="83">
        <v>8</v>
      </c>
      <c r="AA65" s="84">
        <v>3</v>
      </c>
      <c r="AB65" s="270">
        <f t="shared" ref="AB65:AW65" si="17">SUM(AB7:AB61)</f>
        <v>3947</v>
      </c>
      <c r="AC65" s="3">
        <f t="shared" si="17"/>
        <v>12</v>
      </c>
      <c r="AD65" s="104">
        <f t="shared" si="17"/>
        <v>20</v>
      </c>
      <c r="AE65" s="75">
        <f t="shared" si="17"/>
        <v>36</v>
      </c>
      <c r="AF65" s="70">
        <f t="shared" si="17"/>
        <v>215</v>
      </c>
      <c r="AG65" s="70">
        <f t="shared" si="17"/>
        <v>187</v>
      </c>
      <c r="AH65" s="70">
        <f t="shared" si="17"/>
        <v>17</v>
      </c>
      <c r="AI65" s="70">
        <f t="shared" si="17"/>
        <v>210</v>
      </c>
      <c r="AJ65" s="70">
        <f t="shared" si="17"/>
        <v>1135</v>
      </c>
      <c r="AK65" s="76">
        <f t="shared" si="17"/>
        <v>100</v>
      </c>
      <c r="AL65" s="3">
        <f t="shared" si="17"/>
        <v>26</v>
      </c>
      <c r="AM65" s="5">
        <f t="shared" si="17"/>
        <v>12</v>
      </c>
      <c r="AN65" s="5">
        <f t="shared" si="17"/>
        <v>8</v>
      </c>
      <c r="AO65" s="5">
        <f t="shared" si="17"/>
        <v>109</v>
      </c>
      <c r="AP65" s="65">
        <f t="shared" si="17"/>
        <v>691</v>
      </c>
      <c r="AQ65" s="5">
        <f t="shared" si="17"/>
        <v>17</v>
      </c>
      <c r="AR65" s="5">
        <f t="shared" si="17"/>
        <v>36</v>
      </c>
      <c r="AS65" s="65">
        <f t="shared" si="17"/>
        <v>987</v>
      </c>
      <c r="AT65" s="5">
        <f t="shared" si="17"/>
        <v>80</v>
      </c>
      <c r="AU65" s="4">
        <f t="shared" si="17"/>
        <v>10</v>
      </c>
      <c r="AV65" s="294">
        <f t="shared" si="17"/>
        <v>11</v>
      </c>
      <c r="AW65" s="296">
        <f t="shared" si="17"/>
        <v>28</v>
      </c>
      <c r="AX65" s="7"/>
    </row>
    <row r="66" spans="19:50" ht="22.5" customHeight="1" x14ac:dyDescent="0.15">
      <c r="S66" s="279"/>
      <c r="T66" s="45" t="s">
        <v>91</v>
      </c>
      <c r="U66" s="79">
        <f>F63</f>
        <v>131</v>
      </c>
      <c r="V66" s="101">
        <f t="shared" ref="V66:AA66" si="18">F62</f>
        <v>103</v>
      </c>
      <c r="W66" s="98">
        <f t="shared" si="18"/>
        <v>13</v>
      </c>
      <c r="X66" s="98">
        <f t="shared" si="18"/>
        <v>2</v>
      </c>
      <c r="Y66" s="85">
        <f t="shared" si="18"/>
        <v>1</v>
      </c>
      <c r="Z66" s="85">
        <f t="shared" si="18"/>
        <v>9</v>
      </c>
      <c r="AA66" s="86">
        <f t="shared" si="18"/>
        <v>3</v>
      </c>
      <c r="AB66" s="271"/>
      <c r="AC66" s="298">
        <f>SUM(AC65:AD65)</f>
        <v>32</v>
      </c>
      <c r="AD66" s="299"/>
      <c r="AE66" s="300">
        <f>SUM(AE65:AK65)</f>
        <v>1900</v>
      </c>
      <c r="AF66" s="301"/>
      <c r="AG66" s="301"/>
      <c r="AH66" s="301"/>
      <c r="AI66" s="301"/>
      <c r="AJ66" s="301"/>
      <c r="AK66" s="302"/>
      <c r="AL66" s="272">
        <f>SUM(AL65:AU65)</f>
        <v>1976</v>
      </c>
      <c r="AM66" s="273"/>
      <c r="AN66" s="273"/>
      <c r="AO66" s="273"/>
      <c r="AP66" s="273"/>
      <c r="AQ66" s="273"/>
      <c r="AR66" s="273"/>
      <c r="AS66" s="273"/>
      <c r="AT66" s="273"/>
      <c r="AU66" s="274"/>
      <c r="AV66" s="295"/>
      <c r="AW66" s="297"/>
      <c r="AX66" s="7"/>
    </row>
    <row r="67" spans="19:50" ht="22.5" customHeight="1" x14ac:dyDescent="0.15">
      <c r="S67" s="279"/>
      <c r="T67" s="229" t="s">
        <v>98</v>
      </c>
      <c r="U67" s="93">
        <f>AB65</f>
        <v>3947</v>
      </c>
      <c r="V67" s="102">
        <f>L62</f>
        <v>2937</v>
      </c>
      <c r="W67" s="99">
        <f t="shared" ref="W67:AA67" si="19">M62</f>
        <v>490</v>
      </c>
      <c r="X67" s="99">
        <f>N62</f>
        <v>254</v>
      </c>
      <c r="Y67" s="88">
        <f t="shared" si="19"/>
        <v>50</v>
      </c>
      <c r="Z67" s="88">
        <f t="shared" si="19"/>
        <v>188</v>
      </c>
      <c r="AA67" s="87">
        <f t="shared" si="19"/>
        <v>28</v>
      </c>
      <c r="AB67" s="268">
        <f>SUM(AC67:AW67)</f>
        <v>0.99999999999999989</v>
      </c>
      <c r="AC67" s="31">
        <f t="shared" ref="AC67:AW67" si="20">AC65/$AB$65</f>
        <v>3.0402837598175829E-3</v>
      </c>
      <c r="AD67" s="105">
        <f t="shared" si="20"/>
        <v>5.0671395996959717E-3</v>
      </c>
      <c r="AE67" s="77">
        <f t="shared" si="20"/>
        <v>9.1208512794527484E-3</v>
      </c>
      <c r="AF67" s="71">
        <f t="shared" si="20"/>
        <v>5.4471750696731693E-2</v>
      </c>
      <c r="AG67" s="71">
        <f t="shared" si="20"/>
        <v>4.7377755257157338E-2</v>
      </c>
      <c r="AH67" s="71">
        <f t="shared" si="20"/>
        <v>4.3070686597415763E-3</v>
      </c>
      <c r="AI67" s="71">
        <f t="shared" si="20"/>
        <v>5.3204965796807703E-2</v>
      </c>
      <c r="AJ67" s="71">
        <f t="shared" si="20"/>
        <v>0.28756017228274638</v>
      </c>
      <c r="AK67" s="78">
        <f t="shared" si="20"/>
        <v>2.5335697998479859E-2</v>
      </c>
      <c r="AL67" s="31">
        <f t="shared" si="20"/>
        <v>6.5872814796047634E-3</v>
      </c>
      <c r="AM67" s="33">
        <f t="shared" si="20"/>
        <v>3.0402837598175829E-3</v>
      </c>
      <c r="AN67" s="33">
        <f t="shared" si="20"/>
        <v>2.0268558398783888E-3</v>
      </c>
      <c r="AO67" s="33">
        <f t="shared" si="20"/>
        <v>2.7615910818343047E-2</v>
      </c>
      <c r="AP67" s="66">
        <f t="shared" si="20"/>
        <v>0.17506967316949582</v>
      </c>
      <c r="AQ67" s="33">
        <f t="shared" si="20"/>
        <v>4.3070686597415763E-3</v>
      </c>
      <c r="AR67" s="33">
        <f t="shared" si="20"/>
        <v>9.1208512794527484E-3</v>
      </c>
      <c r="AS67" s="66">
        <f t="shared" si="20"/>
        <v>0.25006333924499619</v>
      </c>
      <c r="AT67" s="33">
        <f t="shared" si="20"/>
        <v>2.0268558398783887E-2</v>
      </c>
      <c r="AU67" s="32">
        <f t="shared" si="20"/>
        <v>2.5335697998479859E-3</v>
      </c>
      <c r="AV67" s="281">
        <f t="shared" si="20"/>
        <v>2.7869267798327842E-3</v>
      </c>
      <c r="AW67" s="283">
        <f t="shared" si="20"/>
        <v>7.0939954395743601E-3</v>
      </c>
      <c r="AX67" s="7"/>
    </row>
    <row r="68" spans="19:50" ht="22.5" customHeight="1" x14ac:dyDescent="0.15">
      <c r="S68" s="238"/>
      <c r="T68" s="231"/>
      <c r="U68" s="89">
        <f>SUM(V68:AA68)</f>
        <v>1</v>
      </c>
      <c r="V68" s="103">
        <f t="shared" ref="V68:AA68" si="21">V67/$U$67</f>
        <v>0.74410945021535346</v>
      </c>
      <c r="W68" s="100">
        <f t="shared" si="21"/>
        <v>0.1241449201925513</v>
      </c>
      <c r="X68" s="100">
        <f t="shared" si="21"/>
        <v>6.4352672916138845E-2</v>
      </c>
      <c r="Y68" s="90">
        <f t="shared" si="21"/>
        <v>1.2667848999239929E-2</v>
      </c>
      <c r="Z68" s="90">
        <f t="shared" si="21"/>
        <v>4.7631112237142136E-2</v>
      </c>
      <c r="AA68" s="91">
        <f t="shared" si="21"/>
        <v>7.0939954395743601E-3</v>
      </c>
      <c r="AB68" s="269"/>
      <c r="AC68" s="285">
        <f>SUM(AC67:AD67)</f>
        <v>8.1074233595135551E-3</v>
      </c>
      <c r="AD68" s="286"/>
      <c r="AE68" s="287">
        <f>SUM(AE67:AK67)</f>
        <v>0.48137826197111727</v>
      </c>
      <c r="AF68" s="288"/>
      <c r="AG68" s="288"/>
      <c r="AH68" s="288"/>
      <c r="AI68" s="288"/>
      <c r="AJ68" s="288"/>
      <c r="AK68" s="289"/>
      <c r="AL68" s="290">
        <f>SUM(AL67:AU67)</f>
        <v>0.50063339244996197</v>
      </c>
      <c r="AM68" s="291"/>
      <c r="AN68" s="291"/>
      <c r="AO68" s="291"/>
      <c r="AP68" s="291"/>
      <c r="AQ68" s="291"/>
      <c r="AR68" s="291"/>
      <c r="AS68" s="291"/>
      <c r="AT68" s="291"/>
      <c r="AU68" s="292"/>
      <c r="AV68" s="282"/>
      <c r="AW68" s="284"/>
      <c r="AX68" s="7"/>
    </row>
    <row r="71" spans="19:50" x14ac:dyDescent="0.15">
      <c r="T71" s="9"/>
      <c r="U71" s="9"/>
    </row>
    <row r="72" spans="19:50" x14ac:dyDescent="0.15">
      <c r="T72" s="9"/>
      <c r="U72" s="9"/>
    </row>
    <row r="73" spans="19:50" x14ac:dyDescent="0.15">
      <c r="T73" s="9"/>
      <c r="U73" s="9"/>
    </row>
    <row r="74" spans="19:50" x14ac:dyDescent="0.15">
      <c r="T74" s="9"/>
      <c r="U74" s="9"/>
    </row>
    <row r="75" spans="19:50" x14ac:dyDescent="0.15">
      <c r="T75" s="9"/>
      <c r="U75" s="9"/>
    </row>
    <row r="76" spans="19:50" x14ac:dyDescent="0.15">
      <c r="T76" s="10"/>
    </row>
  </sheetData>
  <mergeCells count="260">
    <mergeCell ref="AL66:AU66"/>
    <mergeCell ref="Z63:Z64"/>
    <mergeCell ref="AA63:AA64"/>
    <mergeCell ref="AB63:AB64"/>
    <mergeCell ref="AC63:AD63"/>
    <mergeCell ref="AE63:AK63"/>
    <mergeCell ref="AL63:AU63"/>
    <mergeCell ref="S62:S68"/>
    <mergeCell ref="T62:AA62"/>
    <mergeCell ref="AB62:AW62"/>
    <mergeCell ref="AV67:AV68"/>
    <mergeCell ref="AW67:AW68"/>
    <mergeCell ref="AC68:AD68"/>
    <mergeCell ref="AE68:AK68"/>
    <mergeCell ref="AL68:AU68"/>
    <mergeCell ref="AV63:AV64"/>
    <mergeCell ref="AW63:AW64"/>
    <mergeCell ref="AV65:AV66"/>
    <mergeCell ref="AW65:AW66"/>
    <mergeCell ref="AC66:AD66"/>
    <mergeCell ref="AE66:AK66"/>
    <mergeCell ref="F63:K63"/>
    <mergeCell ref="L63:Q63"/>
    <mergeCell ref="T63:U64"/>
    <mergeCell ref="V63:V64"/>
    <mergeCell ref="W63:W64"/>
    <mergeCell ref="X63:X64"/>
    <mergeCell ref="Y63:Y64"/>
    <mergeCell ref="T67:T68"/>
    <mergeCell ref="AB67:AB68"/>
    <mergeCell ref="AB65:AB66"/>
    <mergeCell ref="T60:U60"/>
    <mergeCell ref="V60:W60"/>
    <mergeCell ref="X60:Y60"/>
    <mergeCell ref="Z60:AA60"/>
    <mergeCell ref="T61:U61"/>
    <mergeCell ref="V61:W61"/>
    <mergeCell ref="X61:Y61"/>
    <mergeCell ref="Z61:AA61"/>
    <mergeCell ref="T58:U58"/>
    <mergeCell ref="V58:W58"/>
    <mergeCell ref="X58:Y58"/>
    <mergeCell ref="Z58:AA58"/>
    <mergeCell ref="T59:U59"/>
    <mergeCell ref="V59:W59"/>
    <mergeCell ref="X59:Y59"/>
    <mergeCell ref="Z59:AA59"/>
    <mergeCell ref="T56:U56"/>
    <mergeCell ref="V56:W56"/>
    <mergeCell ref="X56:Y56"/>
    <mergeCell ref="Z56:AA56"/>
    <mergeCell ref="T57:U57"/>
    <mergeCell ref="V57:W57"/>
    <mergeCell ref="X57:Y57"/>
    <mergeCell ref="Z57:AA57"/>
    <mergeCell ref="Z53:AA53"/>
    <mergeCell ref="T54:U55"/>
    <mergeCell ref="V54:W54"/>
    <mergeCell ref="X54:Y54"/>
    <mergeCell ref="Z54:AA54"/>
    <mergeCell ref="V55:W55"/>
    <mergeCell ref="X55:Y55"/>
    <mergeCell ref="Z55:AA55"/>
    <mergeCell ref="T51:U51"/>
    <mergeCell ref="V51:W51"/>
    <mergeCell ref="X51:Y51"/>
    <mergeCell ref="Z51:AA51"/>
    <mergeCell ref="T52:U53"/>
    <mergeCell ref="V52:W52"/>
    <mergeCell ref="X52:Y52"/>
    <mergeCell ref="Z52:AA52"/>
    <mergeCell ref="V53:W53"/>
    <mergeCell ref="X53:Y53"/>
    <mergeCell ref="T49:U49"/>
    <mergeCell ref="V49:W49"/>
    <mergeCell ref="X49:Y49"/>
    <mergeCell ref="Z49:AA49"/>
    <mergeCell ref="T50:U50"/>
    <mergeCell ref="V50:W50"/>
    <mergeCell ref="X50:Y50"/>
    <mergeCell ref="Z50:AA50"/>
    <mergeCell ref="T47:U47"/>
    <mergeCell ref="V47:W47"/>
    <mergeCell ref="X47:Y47"/>
    <mergeCell ref="Z47:AA47"/>
    <mergeCell ref="T48:U48"/>
    <mergeCell ref="V48:W48"/>
    <mergeCell ref="X48:Y48"/>
    <mergeCell ref="Z48:AA48"/>
    <mergeCell ref="T45:U45"/>
    <mergeCell ref="V45:W45"/>
    <mergeCell ref="X45:Y45"/>
    <mergeCell ref="Z45:AA45"/>
    <mergeCell ref="T46:U46"/>
    <mergeCell ref="V46:W46"/>
    <mergeCell ref="X46:Y46"/>
    <mergeCell ref="Z46:AA46"/>
    <mergeCell ref="T43:U43"/>
    <mergeCell ref="V43:W43"/>
    <mergeCell ref="X43:Y43"/>
    <mergeCell ref="Z43:AA43"/>
    <mergeCell ref="T44:U44"/>
    <mergeCell ref="V44:W44"/>
    <mergeCell ref="X44:Y44"/>
    <mergeCell ref="Z44:AA44"/>
    <mergeCell ref="T41:U42"/>
    <mergeCell ref="V41:W41"/>
    <mergeCell ref="X41:Y41"/>
    <mergeCell ref="Z41:AA41"/>
    <mergeCell ref="V42:W42"/>
    <mergeCell ref="X42:Y42"/>
    <mergeCell ref="Z42:AA42"/>
    <mergeCell ref="T39:U40"/>
    <mergeCell ref="V39:W39"/>
    <mergeCell ref="X39:Y39"/>
    <mergeCell ref="Z39:AA39"/>
    <mergeCell ref="V40:W40"/>
    <mergeCell ref="X40:Y40"/>
    <mergeCell ref="Z40:AA40"/>
    <mergeCell ref="T37:U37"/>
    <mergeCell ref="V37:W37"/>
    <mergeCell ref="X37:Y37"/>
    <mergeCell ref="Z37:AA37"/>
    <mergeCell ref="T38:U38"/>
    <mergeCell ref="V38:W38"/>
    <mergeCell ref="X38:Y38"/>
    <mergeCell ref="Z38:AA38"/>
    <mergeCell ref="T35:U35"/>
    <mergeCell ref="V35:W35"/>
    <mergeCell ref="X35:Y35"/>
    <mergeCell ref="Z35:AA35"/>
    <mergeCell ref="T36:U36"/>
    <mergeCell ref="V36:W36"/>
    <mergeCell ref="X36:Y36"/>
    <mergeCell ref="Z36:AA36"/>
    <mergeCell ref="T33:U33"/>
    <mergeCell ref="V33:W33"/>
    <mergeCell ref="X33:Y33"/>
    <mergeCell ref="Z33:AA33"/>
    <mergeCell ref="T34:U34"/>
    <mergeCell ref="V34:W34"/>
    <mergeCell ref="X34:Y34"/>
    <mergeCell ref="Z34:AA34"/>
    <mergeCell ref="T31:U31"/>
    <mergeCell ref="V31:W31"/>
    <mergeCell ref="X31:Y31"/>
    <mergeCell ref="Z31:AA31"/>
    <mergeCell ref="T32:U32"/>
    <mergeCell ref="V32:W32"/>
    <mergeCell ref="X32:Y32"/>
    <mergeCell ref="Z32:AA32"/>
    <mergeCell ref="T29:U29"/>
    <mergeCell ref="V29:W29"/>
    <mergeCell ref="X29:Y29"/>
    <mergeCell ref="Z29:AA29"/>
    <mergeCell ref="T30:U30"/>
    <mergeCell ref="V30:W30"/>
    <mergeCell ref="X30:Y30"/>
    <mergeCell ref="Z30:AA30"/>
    <mergeCell ref="T27:U27"/>
    <mergeCell ref="V27:W27"/>
    <mergeCell ref="X27:Y27"/>
    <mergeCell ref="Z27:AA27"/>
    <mergeCell ref="T28:U28"/>
    <mergeCell ref="V28:W28"/>
    <mergeCell ref="X28:Y28"/>
    <mergeCell ref="Z28:AA28"/>
    <mergeCell ref="T25:U26"/>
    <mergeCell ref="V25:W25"/>
    <mergeCell ref="X25:Y25"/>
    <mergeCell ref="Z25:AA26"/>
    <mergeCell ref="V26:W26"/>
    <mergeCell ref="X26:Y26"/>
    <mergeCell ref="T23:U24"/>
    <mergeCell ref="V23:W23"/>
    <mergeCell ref="X23:Y23"/>
    <mergeCell ref="Z23:AA23"/>
    <mergeCell ref="V24:W24"/>
    <mergeCell ref="X24:Y24"/>
    <mergeCell ref="Z24:AA24"/>
    <mergeCell ref="Z20:AA20"/>
    <mergeCell ref="T21:U22"/>
    <mergeCell ref="V21:W21"/>
    <mergeCell ref="X21:Y21"/>
    <mergeCell ref="Z21:AA21"/>
    <mergeCell ref="V22:W22"/>
    <mergeCell ref="X22:Y22"/>
    <mergeCell ref="Z22:AA22"/>
    <mergeCell ref="T18:U18"/>
    <mergeCell ref="V18:W18"/>
    <mergeCell ref="X18:Y18"/>
    <mergeCell ref="Z18:AA18"/>
    <mergeCell ref="T19:U20"/>
    <mergeCell ref="V19:W19"/>
    <mergeCell ref="X19:Y19"/>
    <mergeCell ref="Z19:AA19"/>
    <mergeCell ref="V20:W20"/>
    <mergeCell ref="X20:Y20"/>
    <mergeCell ref="T16:U16"/>
    <mergeCell ref="V16:W16"/>
    <mergeCell ref="X16:Y16"/>
    <mergeCell ref="Z16:AA16"/>
    <mergeCell ref="T17:U17"/>
    <mergeCell ref="V17:W17"/>
    <mergeCell ref="X17:Y17"/>
    <mergeCell ref="Z17:AA17"/>
    <mergeCell ref="T14:U14"/>
    <mergeCell ref="V14:W14"/>
    <mergeCell ref="X14:Y14"/>
    <mergeCell ref="Z14:AA14"/>
    <mergeCell ref="T15:U15"/>
    <mergeCell ref="V15:W15"/>
    <mergeCell ref="X15:Y15"/>
    <mergeCell ref="Z15:AA15"/>
    <mergeCell ref="T12:U12"/>
    <mergeCell ref="V12:W12"/>
    <mergeCell ref="X12:Y12"/>
    <mergeCell ref="Z12:AA12"/>
    <mergeCell ref="T13:U13"/>
    <mergeCell ref="V13:W13"/>
    <mergeCell ref="X13:Y13"/>
    <mergeCell ref="Z13:AA13"/>
    <mergeCell ref="T10:U10"/>
    <mergeCell ref="V10:W10"/>
    <mergeCell ref="X10:Y10"/>
    <mergeCell ref="Z10:AA10"/>
    <mergeCell ref="T11:U11"/>
    <mergeCell ref="V11:W11"/>
    <mergeCell ref="X11:Y11"/>
    <mergeCell ref="Z11:AA11"/>
    <mergeCell ref="T8:U8"/>
    <mergeCell ref="V8:W8"/>
    <mergeCell ref="X8:Y8"/>
    <mergeCell ref="Z8:AA8"/>
    <mergeCell ref="T9:U9"/>
    <mergeCell ref="V9:W9"/>
    <mergeCell ref="X9:Y9"/>
    <mergeCell ref="Z9:AA9"/>
    <mergeCell ref="T6:U6"/>
    <mergeCell ref="X6:Y6"/>
    <mergeCell ref="Z6:AA6"/>
    <mergeCell ref="T7:U7"/>
    <mergeCell ref="V7:W7"/>
    <mergeCell ref="X7:Y7"/>
    <mergeCell ref="Z7:AA7"/>
    <mergeCell ref="F4:K4"/>
    <mergeCell ref="L4:Q4"/>
    <mergeCell ref="AC4:AD4"/>
    <mergeCell ref="AE4:AK4"/>
    <mergeCell ref="AL4:AU4"/>
    <mergeCell ref="AV4:AV5"/>
    <mergeCell ref="AB2:AD2"/>
    <mergeCell ref="S3:S5"/>
    <mergeCell ref="T3:U5"/>
    <mergeCell ref="V3:W5"/>
    <mergeCell ref="X3:Y5"/>
    <mergeCell ref="Z3:AA5"/>
    <mergeCell ref="AB3:AB5"/>
    <mergeCell ref="AC3:AW3"/>
    <mergeCell ref="AW4:AW5"/>
  </mergeCells>
  <phoneticPr fontId="5"/>
  <printOptions horizontalCentered="1"/>
  <pageMargins left="0.31496062992125984" right="0.31496062992125984" top="0.55118110236220474" bottom="0.35433070866141736" header="0.19685039370078741" footer="0"/>
  <pageSetup paperSize="8" scale="73" orientation="portrait"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施設一覧</vt:lpstr>
      <vt:lpstr>管理戸数一覧(R2_4)</vt:lpstr>
      <vt:lpstr>'管理戸数一覧(R2_4)'!Print_Area</vt:lpstr>
      <vt:lpstr>施設一覧!Print_Area</vt:lpstr>
      <vt:lpstr>'管理戸数一覧(R2_4)'!Print_Titles</vt:lpstr>
      <vt:lpstr>施設一覧!Print_Titles</vt:lpstr>
    </vt:vector>
  </TitlesOfParts>
  <Company>堺市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堺市</dc:creator>
  <cp:lastModifiedBy>楠本　真太郎</cp:lastModifiedBy>
  <cp:lastPrinted>2020-07-02T09:31:30Z</cp:lastPrinted>
  <dcterms:created xsi:type="dcterms:W3CDTF">2013-11-27T00:06:59Z</dcterms:created>
  <dcterms:modified xsi:type="dcterms:W3CDTF">2020-07-02T09:36:15Z</dcterms:modified>
</cp:coreProperties>
</file>