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1.12.1" sheetId="2" r:id="rId1"/>
    <sheet name="Sheet1" sheetId="1" r:id="rId2"/>
  </sheets>
  <definedNames>
    <definedName name="_xlnm.Print_Area" localSheetId="0">'R1.12.1'!$A$1:$AJ$53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2" l="1"/>
  <c r="J52" i="2"/>
  <c r="I52" i="2"/>
  <c r="J53" i="2" s="1"/>
  <c r="E52" i="2"/>
  <c r="D52" i="2"/>
  <c r="C52" i="2"/>
  <c r="F51" i="2"/>
  <c r="L51" i="2" s="1"/>
  <c r="L50" i="2"/>
  <c r="G50" i="2"/>
  <c r="F50" i="2"/>
  <c r="L49" i="2"/>
  <c r="G49" i="2"/>
  <c r="F49" i="2"/>
  <c r="G48" i="2"/>
  <c r="F48" i="2"/>
  <c r="L48" i="2" s="1"/>
  <c r="F47" i="2"/>
  <c r="L47" i="2" s="1"/>
  <c r="L46" i="2"/>
  <c r="G46" i="2"/>
  <c r="F46" i="2"/>
  <c r="L45" i="2"/>
  <c r="G45" i="2"/>
  <c r="F45" i="2"/>
  <c r="G44" i="2"/>
  <c r="F44" i="2"/>
  <c r="L44" i="2" s="1"/>
  <c r="L43" i="2"/>
  <c r="G43" i="2"/>
  <c r="F43" i="2"/>
  <c r="F52" i="2" s="1"/>
  <c r="W42" i="2"/>
  <c r="W43" i="2" s="1"/>
  <c r="V42" i="2"/>
  <c r="V43" i="2" s="1"/>
  <c r="U42" i="2"/>
  <c r="Q42" i="2"/>
  <c r="P42" i="2"/>
  <c r="O42" i="2"/>
  <c r="X41" i="2"/>
  <c r="S41" i="2"/>
  <c r="R41" i="2"/>
  <c r="S40" i="2"/>
  <c r="R40" i="2"/>
  <c r="X40" i="2" s="1"/>
  <c r="X39" i="2"/>
  <c r="S39" i="2"/>
  <c r="R39" i="2"/>
  <c r="K39" i="2"/>
  <c r="K40" i="2" s="1"/>
  <c r="J39" i="2"/>
  <c r="J40" i="2" s="1"/>
  <c r="I39" i="2"/>
  <c r="E39" i="2"/>
  <c r="D39" i="2"/>
  <c r="C39" i="2"/>
  <c r="X38" i="2"/>
  <c r="S38" i="2"/>
  <c r="R38" i="2"/>
  <c r="G38" i="2"/>
  <c r="F38" i="2"/>
  <c r="L38" i="2" s="1"/>
  <c r="R37" i="2"/>
  <c r="X37" i="2" s="1"/>
  <c r="L37" i="2"/>
  <c r="G37" i="2"/>
  <c r="F37" i="2"/>
  <c r="X36" i="2"/>
  <c r="S36" i="2"/>
  <c r="R36" i="2"/>
  <c r="G36" i="2"/>
  <c r="F36" i="2"/>
  <c r="L36" i="2" s="1"/>
  <c r="R35" i="2"/>
  <c r="X35" i="2" s="1"/>
  <c r="L35" i="2"/>
  <c r="G35" i="2"/>
  <c r="F35" i="2"/>
  <c r="R34" i="2"/>
  <c r="X34" i="2" s="1"/>
  <c r="L34" i="2"/>
  <c r="G34" i="2"/>
  <c r="F34" i="2"/>
  <c r="X33" i="2"/>
  <c r="S33" i="2"/>
  <c r="R33" i="2"/>
  <c r="L33" i="2"/>
  <c r="G33" i="2"/>
  <c r="F33" i="2"/>
  <c r="R32" i="2"/>
  <c r="S32" i="2" s="1"/>
  <c r="F32" i="2"/>
  <c r="L32" i="2" s="1"/>
  <c r="R31" i="2"/>
  <c r="S31" i="2" s="1"/>
  <c r="F31" i="2"/>
  <c r="L31" i="2" s="1"/>
  <c r="AI30" i="2"/>
  <c r="AH30" i="2"/>
  <c r="AG30" i="2"/>
  <c r="AI31" i="2" s="1"/>
  <c r="AC30" i="2"/>
  <c r="AB30" i="2"/>
  <c r="AB31" i="2" s="1"/>
  <c r="AA30" i="2"/>
  <c r="R30" i="2"/>
  <c r="X30" i="2" s="1"/>
  <c r="L30" i="2"/>
  <c r="G30" i="2"/>
  <c r="F30" i="2"/>
  <c r="AJ29" i="2"/>
  <c r="AE29" i="2"/>
  <c r="AD29" i="2"/>
  <c r="R29" i="2"/>
  <c r="S29" i="2" s="1"/>
  <c r="F29" i="2"/>
  <c r="L29" i="2" s="1"/>
  <c r="AJ28" i="2"/>
  <c r="AE28" i="2"/>
  <c r="AD28" i="2"/>
  <c r="X28" i="2"/>
  <c r="S28" i="2"/>
  <c r="R28" i="2"/>
  <c r="F28" i="2"/>
  <c r="AD27" i="2"/>
  <c r="AJ27" i="2" s="1"/>
  <c r="X27" i="2"/>
  <c r="S27" i="2"/>
  <c r="R27" i="2"/>
  <c r="L27" i="2"/>
  <c r="G27" i="2"/>
  <c r="F27" i="2"/>
  <c r="AD26" i="2"/>
  <c r="R26" i="2"/>
  <c r="X26" i="2" s="1"/>
  <c r="L26" i="2"/>
  <c r="G26" i="2"/>
  <c r="F26" i="2"/>
  <c r="AJ25" i="2"/>
  <c r="AE25" i="2"/>
  <c r="AD25" i="2"/>
  <c r="R25" i="2"/>
  <c r="AD24" i="2"/>
  <c r="AD30" i="2" s="1"/>
  <c r="X24" i="2"/>
  <c r="S24" i="2"/>
  <c r="R24" i="2"/>
  <c r="X23" i="2"/>
  <c r="S23" i="2"/>
  <c r="R23" i="2"/>
  <c r="J23" i="2"/>
  <c r="X22" i="2"/>
  <c r="S22" i="2"/>
  <c r="R22" i="2"/>
  <c r="K22" i="2"/>
  <c r="J22" i="2"/>
  <c r="I22" i="2"/>
  <c r="E22" i="2"/>
  <c r="AC33" i="2" s="1"/>
  <c r="D22" i="2"/>
  <c r="C22" i="2"/>
  <c r="G21" i="2"/>
  <c r="F21" i="2"/>
  <c r="L21" i="2" s="1"/>
  <c r="AI20" i="2"/>
  <c r="AH20" i="2"/>
  <c r="AG20" i="2"/>
  <c r="AI21" i="2" s="1"/>
  <c r="AC20" i="2"/>
  <c r="AB20" i="2"/>
  <c r="AA20" i="2"/>
  <c r="G20" i="2"/>
  <c r="F20" i="2"/>
  <c r="L20" i="2" s="1"/>
  <c r="AD19" i="2"/>
  <c r="F19" i="2"/>
  <c r="L19" i="2" s="1"/>
  <c r="AD18" i="2"/>
  <c r="W18" i="2"/>
  <c r="V18" i="2"/>
  <c r="U18" i="2"/>
  <c r="V19" i="2" s="1"/>
  <c r="Q18" i="2"/>
  <c r="P18" i="2"/>
  <c r="O18" i="2"/>
  <c r="F18" i="2"/>
  <c r="AJ17" i="2"/>
  <c r="AE17" i="2"/>
  <c r="AD17" i="2"/>
  <c r="X17" i="2"/>
  <c r="S17" i="2"/>
  <c r="R17" i="2"/>
  <c r="G17" i="2"/>
  <c r="F17" i="2"/>
  <c r="L17" i="2" s="1"/>
  <c r="AD16" i="2"/>
  <c r="X16" i="2"/>
  <c r="S16" i="2"/>
  <c r="R16" i="2"/>
  <c r="L16" i="2"/>
  <c r="G16" i="2"/>
  <c r="F16" i="2"/>
  <c r="AD15" i="2"/>
  <c r="AJ15" i="2" s="1"/>
  <c r="R15" i="2"/>
  <c r="L15" i="2"/>
  <c r="G15" i="2"/>
  <c r="F15" i="2"/>
  <c r="AJ14" i="2"/>
  <c r="AE14" i="2"/>
  <c r="AD14" i="2"/>
  <c r="R14" i="2"/>
  <c r="X14" i="2" s="1"/>
  <c r="F14" i="2"/>
  <c r="AJ13" i="2"/>
  <c r="AE13" i="2"/>
  <c r="AD13" i="2"/>
  <c r="X13" i="2"/>
  <c r="S13" i="2"/>
  <c r="R13" i="2"/>
  <c r="F13" i="2"/>
  <c r="L13" i="2" s="1"/>
  <c r="AD12" i="2"/>
  <c r="X12" i="2"/>
  <c r="S12" i="2"/>
  <c r="R12" i="2"/>
  <c r="L12" i="2"/>
  <c r="G12" i="2"/>
  <c r="F12" i="2"/>
  <c r="AE11" i="2"/>
  <c r="AD11" i="2"/>
  <c r="AJ11" i="2" s="1"/>
  <c r="R11" i="2"/>
  <c r="L11" i="2"/>
  <c r="G11" i="2"/>
  <c r="F11" i="2"/>
  <c r="AJ10" i="2"/>
  <c r="AE10" i="2"/>
  <c r="AD10" i="2"/>
  <c r="R10" i="2"/>
  <c r="X10" i="2" s="1"/>
  <c r="F10" i="2"/>
  <c r="AJ9" i="2"/>
  <c r="AE9" i="2"/>
  <c r="AD9" i="2"/>
  <c r="X9" i="2"/>
  <c r="S9" i="2"/>
  <c r="R9" i="2"/>
  <c r="F9" i="2"/>
  <c r="L9" i="2" s="1"/>
  <c r="AD8" i="2"/>
  <c r="X8" i="2"/>
  <c r="S8" i="2"/>
  <c r="R8" i="2"/>
  <c r="L8" i="2"/>
  <c r="G8" i="2"/>
  <c r="F8" i="2"/>
  <c r="AD7" i="2"/>
  <c r="AJ7" i="2" s="1"/>
  <c r="R7" i="2"/>
  <c r="L7" i="2"/>
  <c r="G7" i="2"/>
  <c r="F7" i="2"/>
  <c r="AJ6" i="2"/>
  <c r="AE6" i="2"/>
  <c r="AD6" i="2"/>
  <c r="S6" i="2"/>
  <c r="R6" i="2"/>
  <c r="X6" i="2" s="1"/>
  <c r="F6" i="2"/>
  <c r="AJ5" i="2"/>
  <c r="AE5" i="2"/>
  <c r="AD5" i="2"/>
  <c r="X5" i="2"/>
  <c r="S5" i="2"/>
  <c r="R5" i="2"/>
  <c r="R18" i="2" s="1"/>
  <c r="Q19" i="2" s="1"/>
  <c r="G5" i="2"/>
  <c r="F5" i="2"/>
  <c r="L5" i="2" s="1"/>
  <c r="L14" i="2" l="1"/>
  <c r="G14" i="2"/>
  <c r="AJ18" i="2"/>
  <c r="AE18" i="2"/>
  <c r="R19" i="2"/>
  <c r="AG33" i="2"/>
  <c r="W19" i="2"/>
  <c r="AB33" i="2"/>
  <c r="F53" i="2"/>
  <c r="E53" i="2"/>
  <c r="L6" i="2"/>
  <c r="G6" i="2"/>
  <c r="G9" i="2"/>
  <c r="X11" i="2"/>
  <c r="S11" i="2"/>
  <c r="S14" i="2"/>
  <c r="AJ16" i="2"/>
  <c r="AE16" i="2"/>
  <c r="G19" i="2"/>
  <c r="AJ19" i="2"/>
  <c r="AE19" i="2"/>
  <c r="AB21" i="2"/>
  <c r="AE51" i="2"/>
  <c r="AI33" i="2"/>
  <c r="K23" i="2"/>
  <c r="AC31" i="2"/>
  <c r="AD31" i="2"/>
  <c r="D40" i="2"/>
  <c r="G52" i="2"/>
  <c r="G53" i="2" s="1"/>
  <c r="AJ8" i="2"/>
  <c r="AE8" i="2"/>
  <c r="AA33" i="2"/>
  <c r="AB51" i="2" s="1"/>
  <c r="AB53" i="2" s="1"/>
  <c r="AE7" i="2"/>
  <c r="AE20" i="2" s="1"/>
  <c r="AE21" i="2" s="1"/>
  <c r="L10" i="2"/>
  <c r="G10" i="2"/>
  <c r="G22" i="2" s="1"/>
  <c r="G13" i="2"/>
  <c r="X15" i="2"/>
  <c r="S15" i="2"/>
  <c r="P19" i="2"/>
  <c r="AH21" i="2"/>
  <c r="AH33" i="2"/>
  <c r="AD20" i="2"/>
  <c r="X7" i="2"/>
  <c r="X18" i="2" s="1"/>
  <c r="S7" i="2"/>
  <c r="S18" i="2" s="1"/>
  <c r="S19" i="2" s="1"/>
  <c r="S10" i="2"/>
  <c r="AJ12" i="2"/>
  <c r="AJ20" i="2" s="1"/>
  <c r="AE12" i="2"/>
  <c r="AE15" i="2"/>
  <c r="L18" i="2"/>
  <c r="G18" i="2"/>
  <c r="F22" i="2"/>
  <c r="X25" i="2"/>
  <c r="X42" i="2" s="1"/>
  <c r="R42" i="2"/>
  <c r="R43" i="2" s="1"/>
  <c r="S25" i="2"/>
  <c r="AJ26" i="2"/>
  <c r="AE26" i="2"/>
  <c r="G28" i="2"/>
  <c r="G39" i="2" s="1"/>
  <c r="G40" i="2" s="1"/>
  <c r="L28" i="2"/>
  <c r="F39" i="2"/>
  <c r="E40" i="2"/>
  <c r="L52" i="2"/>
  <c r="D53" i="2"/>
  <c r="K53" i="2"/>
  <c r="E23" i="2"/>
  <c r="AE24" i="2"/>
  <c r="AE30" i="2" s="1"/>
  <c r="AE31" i="2" s="1"/>
  <c r="S26" i="2"/>
  <c r="AE27" i="2"/>
  <c r="G29" i="2"/>
  <c r="X29" i="2"/>
  <c r="S30" i="2"/>
  <c r="G31" i="2"/>
  <c r="X31" i="2"/>
  <c r="G32" i="2"/>
  <c r="X32" i="2"/>
  <c r="S34" i="2"/>
  <c r="S35" i="2"/>
  <c r="S37" i="2"/>
  <c r="S42" i="2" s="1"/>
  <c r="S43" i="2" s="1"/>
  <c r="G47" i="2"/>
  <c r="G51" i="2"/>
  <c r="AJ24" i="2"/>
  <c r="AJ30" i="2" s="1"/>
  <c r="AH31" i="2"/>
  <c r="AE33" i="2" l="1"/>
  <c r="AE34" i="2" s="1"/>
  <c r="G23" i="2"/>
  <c r="Q43" i="2"/>
  <c r="AE52" i="2"/>
  <c r="AE53" i="2" s="1"/>
  <c r="AI34" i="2"/>
  <c r="P43" i="2"/>
  <c r="F40" i="2"/>
  <c r="L39" i="2"/>
  <c r="AD33" i="2"/>
  <c r="AB34" i="2" s="1"/>
  <c r="F23" i="2"/>
  <c r="L22" i="2"/>
  <c r="D23" i="2"/>
  <c r="AH34" i="2"/>
  <c r="AD52" i="2"/>
  <c r="AD21" i="2"/>
  <c r="AC21" i="2"/>
  <c r="AD51" i="2"/>
  <c r="AD53" i="2" s="1"/>
  <c r="AJ33" i="2" l="1"/>
  <c r="AF52" i="2"/>
  <c r="AF51" i="2"/>
  <c r="AF53" i="2" s="1"/>
  <c r="AD34" i="2"/>
  <c r="AC34" i="2"/>
</calcChain>
</file>

<file path=xl/sharedStrings.xml><?xml version="1.0" encoding="utf-8"?>
<sst xmlns="http://schemas.openxmlformats.org/spreadsheetml/2006/main" count="253" uniqueCount="215">
  <si>
    <t>令和元年度民生委員児童委員各校区別委嘱状況一覧表</t>
    <rPh sb="0" eb="2">
      <t>レイワ</t>
    </rPh>
    <rPh sb="2" eb="4">
      <t>ガンネン</t>
    </rPh>
    <rPh sb="4" eb="5">
      <t>ド</t>
    </rPh>
    <rPh sb="5" eb="7">
      <t>ミンセイ</t>
    </rPh>
    <rPh sb="7" eb="9">
      <t>イイン</t>
    </rPh>
    <rPh sb="9" eb="11">
      <t>ジドウ</t>
    </rPh>
    <rPh sb="11" eb="13">
      <t>イイン</t>
    </rPh>
    <rPh sb="13" eb="14">
      <t>カク</t>
    </rPh>
    <rPh sb="14" eb="15">
      <t>コウ</t>
    </rPh>
    <rPh sb="15" eb="17">
      <t>クベツ</t>
    </rPh>
    <rPh sb="17" eb="19">
      <t>イショク</t>
    </rPh>
    <rPh sb="19" eb="21">
      <t>ジョウキョウ</t>
    </rPh>
    <rPh sb="21" eb="23">
      <t>イチラン</t>
    </rPh>
    <rPh sb="23" eb="24">
      <t>ヒョウ</t>
    </rPh>
    <phoneticPr fontId="4"/>
  </si>
  <si>
    <t>●堺市民生委員児童委員校区民生委員定数　1,169人</t>
    <rPh sb="1" eb="3">
      <t>サカイシ</t>
    </rPh>
    <rPh sb="3" eb="5">
      <t>ミンセイ</t>
    </rPh>
    <rPh sb="5" eb="7">
      <t>イイン</t>
    </rPh>
    <rPh sb="7" eb="9">
      <t>ジドウ</t>
    </rPh>
    <rPh sb="9" eb="11">
      <t>イイン</t>
    </rPh>
    <rPh sb="11" eb="13">
      <t>コウク</t>
    </rPh>
    <rPh sb="13" eb="15">
      <t>ミンセイ</t>
    </rPh>
    <rPh sb="15" eb="17">
      <t>イイン</t>
    </rPh>
    <rPh sb="17" eb="19">
      <t>テイスウ</t>
    </rPh>
    <rPh sb="25" eb="26">
      <t>ニン</t>
    </rPh>
    <phoneticPr fontId="4"/>
  </si>
  <si>
    <t>令和元年12月1日現在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</si>
  <si>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番号</t>
    <rPh sb="0" eb="2">
      <t>バンゴウ</t>
    </rPh>
    <phoneticPr fontId="4"/>
  </si>
  <si>
    <t>校 区 名</t>
    <rPh sb="0" eb="1">
      <t>コウ</t>
    </rPh>
    <rPh sb="2" eb="3">
      <t>ク</t>
    </rPh>
    <rPh sb="4" eb="5">
      <t>メイ</t>
    </rPh>
    <phoneticPr fontId="4"/>
  </si>
  <si>
    <t>民生委員定数</t>
    <rPh sb="0" eb="1">
      <t>ミン</t>
    </rPh>
    <rPh sb="1" eb="2">
      <t>セイ</t>
    </rPh>
    <rPh sb="2" eb="4">
      <t>イイン</t>
    </rPh>
    <rPh sb="4" eb="6">
      <t>テイスウ</t>
    </rPh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</si>
  <si>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</si>
  <si>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</si>
  <si>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民生委員合計</t>
    <rPh sb="0" eb="2">
      <t>ミンセイ</t>
    </rPh>
    <rPh sb="2" eb="4">
      <t>イイン</t>
    </rPh>
    <rPh sb="4" eb="5">
      <t>ゴウ</t>
    </rPh>
    <rPh sb="5" eb="6">
      <t>ケイ</t>
    </rPh>
    <phoneticPr fontId="4"/>
  </si>
  <si>
    <t>民生委員欠員</t>
    <rPh sb="0" eb="2">
      <t>ミンセイ</t>
    </rPh>
    <rPh sb="2" eb="4">
      <t>イイン</t>
    </rPh>
    <rPh sb="4" eb="6">
      <t>ケツイン</t>
    </rPh>
    <phoneticPr fontId="4"/>
  </si>
  <si>
    <t>主任児童委員数</t>
    <rPh sb="0" eb="2">
      <t>シュニン</t>
    </rPh>
    <rPh sb="2" eb="4">
      <t>ジドウ</t>
    </rPh>
    <rPh sb="4" eb="6">
      <t>イイン</t>
    </rPh>
    <rPh sb="6" eb="7">
      <t>カズ</t>
    </rPh>
    <phoneticPr fontId="4"/>
  </si>
  <si>
    <t>総計</t>
    <rPh sb="0" eb="2">
      <t>ソウケイ</t>
    </rPh>
    <phoneticPr fontId="4"/>
  </si>
  <si>
    <t>民生委員定数</t>
    <rPh sb="0" eb="2">
      <t>ミンセイ</t>
    </rPh>
    <rPh sb="2" eb="4">
      <t>イイン</t>
    </rPh>
    <rPh sb="4" eb="6">
      <t>テイスウ</t>
    </rPh>
    <phoneticPr fontId="4"/>
  </si>
  <si>
    <t>堺　　区　　</t>
    <rPh sb="0" eb="1">
      <t>サカイ</t>
    </rPh>
    <rPh sb="3" eb="4">
      <t>ク</t>
    </rPh>
    <phoneticPr fontId="4"/>
  </si>
  <si>
    <t>西　　区　　</t>
    <rPh sb="0" eb="1">
      <t>ニシ</t>
    </rPh>
    <rPh sb="3" eb="4">
      <t>ク</t>
    </rPh>
    <phoneticPr fontId="4"/>
  </si>
  <si>
    <t>北　　区　　</t>
    <rPh sb="0" eb="1">
      <t>キタ</t>
    </rPh>
    <rPh sb="3" eb="4">
      <t>ク</t>
    </rPh>
    <phoneticPr fontId="4"/>
  </si>
  <si>
    <t>( 1)</t>
    <phoneticPr fontId="4"/>
  </si>
  <si>
    <t>三　　宝</t>
    <phoneticPr fontId="4"/>
  </si>
  <si>
    <t>(40)</t>
    <phoneticPr fontId="4"/>
  </si>
  <si>
    <t>浜寺石津</t>
  </si>
  <si>
    <t>(73)</t>
    <phoneticPr fontId="4"/>
  </si>
  <si>
    <t>東三国丘</t>
    <phoneticPr fontId="4"/>
  </si>
  <si>
    <t>( 2)</t>
  </si>
  <si>
    <t>錦　　西</t>
    <phoneticPr fontId="4"/>
  </si>
  <si>
    <t>(41)</t>
  </si>
  <si>
    <t>浜　　寺</t>
    <phoneticPr fontId="4"/>
  </si>
  <si>
    <t>(74)</t>
  </si>
  <si>
    <t>東浅香山</t>
  </si>
  <si>
    <t>( 3)</t>
  </si>
  <si>
    <t>錦</t>
  </si>
  <si>
    <t>(42)</t>
  </si>
  <si>
    <t>浜 寺 東</t>
    <phoneticPr fontId="4"/>
  </si>
  <si>
    <t>(75)</t>
  </si>
  <si>
    <t>五 箇 荘</t>
    <phoneticPr fontId="4"/>
  </si>
  <si>
    <t>( 4)</t>
    <phoneticPr fontId="4"/>
  </si>
  <si>
    <t>錦　　綾</t>
    <phoneticPr fontId="4"/>
  </si>
  <si>
    <t>(43)</t>
  </si>
  <si>
    <t>浜寺昭和</t>
  </si>
  <si>
    <t>(76)</t>
  </si>
  <si>
    <t>五箇荘東</t>
  </si>
  <si>
    <t>( 5)</t>
  </si>
  <si>
    <t>市</t>
  </si>
  <si>
    <t>(44)</t>
  </si>
  <si>
    <t>鳳</t>
  </si>
  <si>
    <t>(77)</t>
  </si>
  <si>
    <t>新浅香山</t>
  </si>
  <si>
    <t>( 6)</t>
  </si>
  <si>
    <t>熊　　野</t>
    <phoneticPr fontId="4"/>
  </si>
  <si>
    <t>(45)</t>
  </si>
  <si>
    <t>鳳　　南</t>
    <phoneticPr fontId="4"/>
  </si>
  <si>
    <t>(78)</t>
  </si>
  <si>
    <t>光 竜 寺</t>
    <phoneticPr fontId="4"/>
  </si>
  <si>
    <t>( 7)</t>
  </si>
  <si>
    <t>浅 香 山</t>
    <phoneticPr fontId="4"/>
  </si>
  <si>
    <t>(46)</t>
  </si>
  <si>
    <t>津 久 野</t>
    <phoneticPr fontId="4"/>
  </si>
  <si>
    <t>(79)</t>
  </si>
  <si>
    <t>大　　泉</t>
    <phoneticPr fontId="4"/>
  </si>
  <si>
    <t>( 8)</t>
  </si>
  <si>
    <t>三 国 丘</t>
    <phoneticPr fontId="4"/>
  </si>
  <si>
    <t>(47)</t>
  </si>
  <si>
    <t>上 野 芝</t>
    <phoneticPr fontId="4"/>
  </si>
  <si>
    <t>(80)</t>
  </si>
  <si>
    <t>新 金 岡</t>
    <phoneticPr fontId="4"/>
  </si>
  <si>
    <t>( 9)</t>
  </si>
  <si>
    <t>榎</t>
  </si>
  <si>
    <t>(48)</t>
  </si>
  <si>
    <t>向　　丘</t>
    <phoneticPr fontId="4"/>
  </si>
  <si>
    <t>(81)</t>
  </si>
  <si>
    <t>新金岡東</t>
  </si>
  <si>
    <t>(10)</t>
    <phoneticPr fontId="4"/>
  </si>
  <si>
    <t>英　　彰</t>
    <phoneticPr fontId="4"/>
  </si>
  <si>
    <t>(49)</t>
  </si>
  <si>
    <t>家 原 寺</t>
    <phoneticPr fontId="4"/>
  </si>
  <si>
    <t>(82)</t>
  </si>
  <si>
    <t>金　　岡</t>
    <phoneticPr fontId="4"/>
  </si>
  <si>
    <t>(11)</t>
  </si>
  <si>
    <t>少 林 寺</t>
    <phoneticPr fontId="4"/>
  </si>
  <si>
    <t>(50)</t>
  </si>
  <si>
    <t>平　　岡</t>
    <phoneticPr fontId="4"/>
  </si>
  <si>
    <t>(83)</t>
  </si>
  <si>
    <t>金 岡 南</t>
    <phoneticPr fontId="4"/>
  </si>
  <si>
    <t>(12)</t>
  </si>
  <si>
    <t>安　　井</t>
    <phoneticPr fontId="4"/>
  </si>
  <si>
    <t>(51)</t>
  </si>
  <si>
    <t>福泉･福泉東</t>
    <rPh sb="1" eb="2">
      <t>イズミ</t>
    </rPh>
    <rPh sb="3" eb="5">
      <t>フクイズミ</t>
    </rPh>
    <rPh sb="5" eb="6">
      <t>ヒガシ</t>
    </rPh>
    <phoneticPr fontId="4"/>
  </si>
  <si>
    <t>(84)</t>
  </si>
  <si>
    <t>北 八 下</t>
    <phoneticPr fontId="4"/>
  </si>
  <si>
    <t>(13)</t>
  </si>
  <si>
    <t>湊　　西</t>
    <phoneticPr fontId="4"/>
  </si>
  <si>
    <t>(52)</t>
  </si>
  <si>
    <t>福 泉 上</t>
    <phoneticPr fontId="4"/>
  </si>
  <si>
    <t>(85)</t>
  </si>
  <si>
    <t>百 舌 鳥</t>
    <phoneticPr fontId="4"/>
  </si>
  <si>
    <t>(14)</t>
  </si>
  <si>
    <t>湊</t>
  </si>
  <si>
    <t>区 域 小 計</t>
    <rPh sb="0" eb="1">
      <t>ク</t>
    </rPh>
    <rPh sb="2" eb="3">
      <t>イキ</t>
    </rPh>
    <rPh sb="4" eb="5">
      <t>ショウ</t>
    </rPh>
    <rPh sb="6" eb="7">
      <t>ケイ</t>
    </rPh>
    <phoneticPr fontId="4"/>
  </si>
  <si>
    <t>(86)</t>
  </si>
  <si>
    <t>西百舌鳥</t>
  </si>
  <si>
    <t>(15)</t>
  </si>
  <si>
    <t>大 仙 西</t>
    <phoneticPr fontId="4"/>
  </si>
  <si>
    <t>比　　 　率</t>
    <rPh sb="0" eb="1">
      <t>ヒ</t>
    </rPh>
    <rPh sb="5" eb="6">
      <t>リツ</t>
    </rPh>
    <phoneticPr fontId="4"/>
  </si>
  <si>
    <t>(87)</t>
  </si>
  <si>
    <t>中百舌鳥</t>
  </si>
  <si>
    <t>(16)</t>
  </si>
  <si>
    <t>大　　仙</t>
    <phoneticPr fontId="4"/>
  </si>
  <si>
    <t>(17)</t>
  </si>
  <si>
    <t>神　　石</t>
    <phoneticPr fontId="4"/>
  </si>
  <si>
    <t>南　　区　　</t>
    <rPh sb="0" eb="1">
      <t>ナン</t>
    </rPh>
    <rPh sb="3" eb="4">
      <t>ク</t>
    </rPh>
    <phoneticPr fontId="4"/>
  </si>
  <si>
    <t>(53)</t>
    <phoneticPr fontId="4"/>
  </si>
  <si>
    <t>福泉中央</t>
  </si>
  <si>
    <t>(54)</t>
  </si>
  <si>
    <t>赤 坂 台</t>
    <phoneticPr fontId="4"/>
  </si>
  <si>
    <t>美　　原　　区　　</t>
    <rPh sb="0" eb="1">
      <t>ビ</t>
    </rPh>
    <rPh sb="3" eb="4">
      <t>ハラ</t>
    </rPh>
    <rPh sb="6" eb="7">
      <t>ク</t>
    </rPh>
    <phoneticPr fontId="4"/>
  </si>
  <si>
    <t>(55)</t>
  </si>
  <si>
    <t>新檜尾台</t>
  </si>
  <si>
    <t>(88)</t>
    <phoneticPr fontId="4"/>
  </si>
  <si>
    <t>黒　　山</t>
    <rPh sb="0" eb="1">
      <t>クロ</t>
    </rPh>
    <rPh sb="3" eb="4">
      <t>ヤマ</t>
    </rPh>
    <phoneticPr fontId="4"/>
  </si>
  <si>
    <t>中　　区　　</t>
    <rPh sb="0" eb="1">
      <t>ナカ</t>
    </rPh>
    <rPh sb="3" eb="4">
      <t>ク</t>
    </rPh>
    <phoneticPr fontId="4"/>
  </si>
  <si>
    <t>(56)</t>
  </si>
  <si>
    <t>上 神 谷</t>
    <phoneticPr fontId="4"/>
  </si>
  <si>
    <t>(89)</t>
    <phoneticPr fontId="4"/>
  </si>
  <si>
    <t>美 原 西</t>
    <rPh sb="0" eb="1">
      <t>ビ</t>
    </rPh>
    <rPh sb="2" eb="3">
      <t>ハラ</t>
    </rPh>
    <rPh sb="4" eb="5">
      <t>ニシ</t>
    </rPh>
    <phoneticPr fontId="4"/>
  </si>
  <si>
    <t>(18)</t>
    <phoneticPr fontId="4"/>
  </si>
  <si>
    <t>八 田 荘</t>
    <phoneticPr fontId="4"/>
  </si>
  <si>
    <t>(57)</t>
  </si>
  <si>
    <t>美 木 多</t>
    <phoneticPr fontId="4"/>
  </si>
  <si>
    <t>(90)</t>
    <phoneticPr fontId="4"/>
  </si>
  <si>
    <t>平　　尾</t>
    <rPh sb="0" eb="1">
      <t>ヒラ</t>
    </rPh>
    <rPh sb="3" eb="4">
      <t>オ</t>
    </rPh>
    <phoneticPr fontId="4"/>
  </si>
  <si>
    <t>(19)</t>
  </si>
  <si>
    <t>八田荘西</t>
  </si>
  <si>
    <t>(58)</t>
  </si>
  <si>
    <t>城 山 台</t>
    <phoneticPr fontId="4"/>
  </si>
  <si>
    <t>(91)</t>
    <phoneticPr fontId="4"/>
  </si>
  <si>
    <t>さつき野</t>
    <rPh sb="3" eb="4">
      <t>ノ</t>
    </rPh>
    <phoneticPr fontId="4"/>
  </si>
  <si>
    <t>(20)</t>
  </si>
  <si>
    <t>深　　井</t>
    <phoneticPr fontId="4"/>
  </si>
  <si>
    <t>(59)</t>
  </si>
  <si>
    <t>宮 山 台</t>
    <phoneticPr fontId="4"/>
  </si>
  <si>
    <t>(92)</t>
    <phoneticPr fontId="4"/>
  </si>
  <si>
    <t>美 原 北</t>
    <rPh sb="0" eb="1">
      <t>ビ</t>
    </rPh>
    <rPh sb="2" eb="3">
      <t>ハラ</t>
    </rPh>
    <rPh sb="4" eb="5">
      <t>キタ</t>
    </rPh>
    <phoneticPr fontId="4"/>
  </si>
  <si>
    <t>(21)</t>
  </si>
  <si>
    <t>深 井 西</t>
    <phoneticPr fontId="4"/>
  </si>
  <si>
    <t>(60)</t>
  </si>
  <si>
    <t>竹 城 台</t>
    <phoneticPr fontId="4"/>
  </si>
  <si>
    <t>(93)</t>
    <phoneticPr fontId="4"/>
  </si>
  <si>
    <t>八　　上</t>
    <rPh sb="0" eb="1">
      <t>ハチ</t>
    </rPh>
    <rPh sb="3" eb="4">
      <t>ウエ</t>
    </rPh>
    <phoneticPr fontId="4"/>
  </si>
  <si>
    <t>(22)</t>
  </si>
  <si>
    <t>東 深 井</t>
    <phoneticPr fontId="4"/>
  </si>
  <si>
    <t>(61)</t>
  </si>
  <si>
    <t>竹城台東</t>
    <phoneticPr fontId="4"/>
  </si>
  <si>
    <t>(23)</t>
  </si>
  <si>
    <t>宮　　園</t>
    <phoneticPr fontId="4"/>
  </si>
  <si>
    <t>(62)</t>
  </si>
  <si>
    <t>若 松 台</t>
    <phoneticPr fontId="4"/>
  </si>
  <si>
    <t>(24)</t>
  </si>
  <si>
    <t>久　　世</t>
    <phoneticPr fontId="4"/>
  </si>
  <si>
    <t>(63)</t>
  </si>
  <si>
    <t>茶 山 台</t>
    <phoneticPr fontId="4"/>
  </si>
  <si>
    <t>(25)</t>
  </si>
  <si>
    <t>東 陶 器</t>
    <phoneticPr fontId="4"/>
  </si>
  <si>
    <t>(64)</t>
  </si>
  <si>
    <t>三 原 台</t>
    <phoneticPr fontId="4"/>
  </si>
  <si>
    <t>合　　 　計</t>
    <rPh sb="0" eb="1">
      <t>ゴウ</t>
    </rPh>
    <rPh sb="5" eb="6">
      <t>ケイ</t>
    </rPh>
    <phoneticPr fontId="4"/>
  </si>
  <si>
    <t>(26)</t>
  </si>
  <si>
    <t>福　　田</t>
    <phoneticPr fontId="4"/>
  </si>
  <si>
    <t>(65)</t>
  </si>
  <si>
    <t>高 倉 台</t>
    <phoneticPr fontId="4"/>
  </si>
  <si>
    <t>(27)</t>
  </si>
  <si>
    <t>西 陶 器</t>
    <phoneticPr fontId="4"/>
  </si>
  <si>
    <t>(66)</t>
  </si>
  <si>
    <t>高倉台西</t>
    <phoneticPr fontId="4"/>
  </si>
  <si>
    <t>(28)</t>
  </si>
  <si>
    <t>深　　阪</t>
    <phoneticPr fontId="4"/>
  </si>
  <si>
    <t>(67)</t>
  </si>
  <si>
    <t>晴 美 台</t>
    <rPh sb="0" eb="1">
      <t>ハレ</t>
    </rPh>
    <rPh sb="2" eb="3">
      <t>ビ</t>
    </rPh>
    <rPh sb="4" eb="5">
      <t>ダイ</t>
    </rPh>
    <phoneticPr fontId="4"/>
  </si>
  <si>
    <t>(29)</t>
  </si>
  <si>
    <t>東百舌鳥</t>
    <phoneticPr fontId="4"/>
  </si>
  <si>
    <t>(68)</t>
  </si>
  <si>
    <t>槇 塚 台</t>
    <phoneticPr fontId="4"/>
  </si>
  <si>
    <t>(30)</t>
  </si>
  <si>
    <t>土　　師</t>
    <phoneticPr fontId="4"/>
  </si>
  <si>
    <t>(69)</t>
  </si>
  <si>
    <t>桃 山 台</t>
    <phoneticPr fontId="4"/>
  </si>
  <si>
    <t>(70)</t>
  </si>
  <si>
    <t>原 山 台</t>
    <phoneticPr fontId="4"/>
  </si>
  <si>
    <t>(71)</t>
  </si>
  <si>
    <t>庭 代 台</t>
    <phoneticPr fontId="4"/>
  </si>
  <si>
    <t>(72)</t>
  </si>
  <si>
    <t>御 池 台</t>
    <phoneticPr fontId="4"/>
  </si>
  <si>
    <t>東　　区　　</t>
    <rPh sb="0" eb="1">
      <t>ヒガシ</t>
    </rPh>
    <rPh sb="3" eb="4">
      <t>ク</t>
    </rPh>
    <phoneticPr fontId="4"/>
  </si>
  <si>
    <t>(31)</t>
    <phoneticPr fontId="4"/>
  </si>
  <si>
    <t>南 八 下</t>
    <phoneticPr fontId="4"/>
  </si>
  <si>
    <t>(32)</t>
  </si>
  <si>
    <t>八 下 西</t>
    <phoneticPr fontId="4"/>
  </si>
  <si>
    <t>(33)</t>
  </si>
  <si>
    <t>白　　鷺</t>
    <phoneticPr fontId="4"/>
  </si>
  <si>
    <t>(34)</t>
  </si>
  <si>
    <t>日 置 荘</t>
    <phoneticPr fontId="4"/>
  </si>
  <si>
    <t>(35)</t>
  </si>
  <si>
    <t>日置荘西</t>
  </si>
  <si>
    <t>(36)</t>
  </si>
  <si>
    <t>野　　田</t>
    <phoneticPr fontId="4"/>
  </si>
  <si>
    <t>(37)</t>
  </si>
  <si>
    <t>登美丘東</t>
  </si>
  <si>
    <t>(38)</t>
  </si>
  <si>
    <t>登美丘西</t>
  </si>
  <si>
    <t>定数</t>
    <rPh sb="0" eb="2">
      <t>テイスウ</t>
    </rPh>
    <phoneticPr fontId="4"/>
  </si>
  <si>
    <t>計</t>
    <rPh sb="0" eb="1">
      <t>ケイ</t>
    </rPh>
    <phoneticPr fontId="4"/>
  </si>
  <si>
    <t>(39)</t>
  </si>
  <si>
    <t>登美丘南</t>
  </si>
  <si>
    <t>民生委員児童委員</t>
    <rPh sb="0" eb="2">
      <t>ミンセイ</t>
    </rPh>
    <rPh sb="2" eb="4">
      <t>イイン</t>
    </rPh>
    <rPh sb="4" eb="6">
      <t>ジドウ</t>
    </rPh>
    <rPh sb="6" eb="8">
      <t>イイン</t>
    </rPh>
    <phoneticPr fontId="4"/>
  </si>
  <si>
    <t>主任児童委員</t>
    <rPh sb="0" eb="1">
      <t>シュ</t>
    </rPh>
    <rPh sb="1" eb="2">
      <t>ニン</t>
    </rPh>
    <rPh sb="2" eb="3">
      <t>コ</t>
    </rPh>
    <rPh sb="3" eb="4">
      <t>ワラベ</t>
    </rPh>
    <rPh sb="4" eb="5">
      <t>クワシ</t>
    </rPh>
    <rPh sb="5" eb="6">
      <t>イン</t>
    </rPh>
    <phoneticPr fontId="4"/>
  </si>
  <si>
    <t>合　　　計</t>
    <rPh sb="0" eb="1">
      <t>ゴウ</t>
    </rPh>
    <rPh sb="4" eb="5">
      <t>ケイ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</si>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</sst>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19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right" vertical="center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right" vertical="center" wrapText="1"/>
    </xf>
    <xf numFmtId="0" fontId="13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0" fontId="0" fillId="0" borderId="39" xfId="0" applyFill="1" applyBorder="1" applyAlignment="1">
      <alignment horizontal="center" vertical="center" shrinkToFit="1"/>
    </xf>
    <xf numFmtId="176" fontId="6" fillId="0" borderId="40" xfId="0" applyNumberFormat="1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right" wrapText="1"/>
    </xf>
    <xf numFmtId="0" fontId="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0" fillId="0" borderId="49" xfId="0" applyBorder="1"/>
    <xf numFmtId="9" fontId="6" fillId="0" borderId="12" xfId="1" applyNumberFormat="1" applyFont="1" applyFill="1" applyBorder="1" applyAlignment="1">
      <alignment vertical="center"/>
    </xf>
    <xf numFmtId="9" fontId="6" fillId="0" borderId="14" xfId="1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3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2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35" xfId="0" applyFont="1" applyFill="1" applyBorder="1" applyAlignment="1">
      <alignment horizontal="center" vertical="center" shrinkToFit="1"/>
    </xf>
    <xf numFmtId="0" fontId="0" fillId="2" borderId="3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_Sheet1" xfId="3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abSelected="1" topLeftCell="A21" zoomScale="55" zoomScaleNormal="55" workbookViewId="0">
      <selection activeCell="AB51" sqref="AB51:AC51"/>
    </sheetView>
  </sheetViews>
  <sheetFormatPr defaultRowHeight="18.75" x14ac:dyDescent="0.4"/>
  <cols>
    <col min="1" max="1" width="6.25" customWidth="1"/>
    <col min="2" max="2" width="13.75" customWidth="1"/>
    <col min="3" max="3" width="6.625" customWidth="1"/>
    <col min="4" max="7" width="6.375" customWidth="1"/>
    <col min="8" max="8" width="2.5" customWidth="1"/>
    <col min="9" max="9" width="6.625" customWidth="1"/>
    <col min="10" max="12" width="6.375" customWidth="1"/>
    <col min="13" max="13" width="6.25" customWidth="1"/>
    <col min="14" max="14" width="14.375" customWidth="1"/>
    <col min="15" max="15" width="6.625" customWidth="1"/>
    <col min="16" max="17" width="6.375" customWidth="1"/>
    <col min="18" max="18" width="7.5" bestFit="1" customWidth="1"/>
    <col min="19" max="19" width="6.375" customWidth="1"/>
    <col min="20" max="20" width="2.25" customWidth="1"/>
    <col min="21" max="21" width="6.625" customWidth="1"/>
    <col min="22" max="24" width="6.375" customWidth="1"/>
    <col min="25" max="25" width="6.25" customWidth="1"/>
    <col min="26" max="26" width="13.75" customWidth="1"/>
    <col min="27" max="27" width="6.625" customWidth="1"/>
    <col min="28" max="31" width="6.375" customWidth="1"/>
    <col min="32" max="32" width="2.75" customWidth="1"/>
    <col min="33" max="33" width="6.625" customWidth="1"/>
    <col min="34" max="36" width="6.375" customWidth="1"/>
    <col min="257" max="257" width="6.25" customWidth="1"/>
    <col min="258" max="258" width="13.75" customWidth="1"/>
    <col min="259" max="259" width="6.625" customWidth="1"/>
    <col min="260" max="263" width="6.375" customWidth="1"/>
    <col min="264" max="264" width="2.5" customWidth="1"/>
    <col min="265" max="265" width="6.625" customWidth="1"/>
    <col min="266" max="268" width="6.375" customWidth="1"/>
    <col min="269" max="269" width="6.25" customWidth="1"/>
    <col min="270" max="270" width="14.375" customWidth="1"/>
    <col min="271" max="271" width="6.625" customWidth="1"/>
    <col min="272" max="275" width="6.375" customWidth="1"/>
    <col min="276" max="276" width="2.25" customWidth="1"/>
    <col min="277" max="277" width="6.625" customWidth="1"/>
    <col min="278" max="280" width="6.375" customWidth="1"/>
    <col min="281" max="281" width="6.25" customWidth="1"/>
    <col min="282" max="282" width="13.75" customWidth="1"/>
    <col min="283" max="283" width="6.625" customWidth="1"/>
    <col min="284" max="287" width="6.375" customWidth="1"/>
    <col min="288" max="288" width="2.75" customWidth="1"/>
    <col min="289" max="289" width="6.625" customWidth="1"/>
    <col min="290" max="292" width="6.375" customWidth="1"/>
    <col min="513" max="513" width="6.25" customWidth="1"/>
    <col min="514" max="514" width="13.75" customWidth="1"/>
    <col min="515" max="515" width="6.625" customWidth="1"/>
    <col min="516" max="519" width="6.375" customWidth="1"/>
    <col min="520" max="520" width="2.5" customWidth="1"/>
    <col min="521" max="521" width="6.625" customWidth="1"/>
    <col min="522" max="524" width="6.375" customWidth="1"/>
    <col min="525" max="525" width="6.25" customWidth="1"/>
    <col min="526" max="526" width="14.375" customWidth="1"/>
    <col min="527" max="527" width="6.625" customWidth="1"/>
    <col min="528" max="531" width="6.375" customWidth="1"/>
    <col min="532" max="532" width="2.25" customWidth="1"/>
    <col min="533" max="533" width="6.625" customWidth="1"/>
    <col min="534" max="536" width="6.375" customWidth="1"/>
    <col min="537" max="537" width="6.25" customWidth="1"/>
    <col min="538" max="538" width="13.75" customWidth="1"/>
    <col min="539" max="539" width="6.625" customWidth="1"/>
    <col min="540" max="543" width="6.375" customWidth="1"/>
    <col min="544" max="544" width="2.75" customWidth="1"/>
    <col min="545" max="545" width="6.625" customWidth="1"/>
    <col min="546" max="548" width="6.375" customWidth="1"/>
    <col min="769" max="769" width="6.25" customWidth="1"/>
    <col min="770" max="770" width="13.75" customWidth="1"/>
    <col min="771" max="771" width="6.625" customWidth="1"/>
    <col min="772" max="775" width="6.375" customWidth="1"/>
    <col min="776" max="776" width="2.5" customWidth="1"/>
    <col min="777" max="777" width="6.625" customWidth="1"/>
    <col min="778" max="780" width="6.375" customWidth="1"/>
    <col min="781" max="781" width="6.25" customWidth="1"/>
    <col min="782" max="782" width="14.375" customWidth="1"/>
    <col min="783" max="783" width="6.625" customWidth="1"/>
    <col min="784" max="787" width="6.375" customWidth="1"/>
    <col min="788" max="788" width="2.25" customWidth="1"/>
    <col min="789" max="789" width="6.625" customWidth="1"/>
    <col min="790" max="792" width="6.375" customWidth="1"/>
    <col min="793" max="793" width="6.25" customWidth="1"/>
    <col min="794" max="794" width="13.75" customWidth="1"/>
    <col min="795" max="795" width="6.625" customWidth="1"/>
    <col min="796" max="799" width="6.375" customWidth="1"/>
    <col min="800" max="800" width="2.75" customWidth="1"/>
    <col min="801" max="801" width="6.625" customWidth="1"/>
    <col min="802" max="804" width="6.375" customWidth="1"/>
    <col min="1025" max="1025" width="6.25" customWidth="1"/>
    <col min="1026" max="1026" width="13.75" customWidth="1"/>
    <col min="1027" max="1027" width="6.625" customWidth="1"/>
    <col min="1028" max="1031" width="6.375" customWidth="1"/>
    <col min="1032" max="1032" width="2.5" customWidth="1"/>
    <col min="1033" max="1033" width="6.625" customWidth="1"/>
    <col min="1034" max="1036" width="6.375" customWidth="1"/>
    <col min="1037" max="1037" width="6.25" customWidth="1"/>
    <col min="1038" max="1038" width="14.375" customWidth="1"/>
    <col min="1039" max="1039" width="6.625" customWidth="1"/>
    <col min="1040" max="1043" width="6.375" customWidth="1"/>
    <col min="1044" max="1044" width="2.25" customWidth="1"/>
    <col min="1045" max="1045" width="6.625" customWidth="1"/>
    <col min="1046" max="1048" width="6.375" customWidth="1"/>
    <col min="1049" max="1049" width="6.25" customWidth="1"/>
    <col min="1050" max="1050" width="13.75" customWidth="1"/>
    <col min="1051" max="1051" width="6.625" customWidth="1"/>
    <col min="1052" max="1055" width="6.375" customWidth="1"/>
    <col min="1056" max="1056" width="2.75" customWidth="1"/>
    <col min="1057" max="1057" width="6.625" customWidth="1"/>
    <col min="1058" max="1060" width="6.375" customWidth="1"/>
    <col min="1281" max="1281" width="6.25" customWidth="1"/>
    <col min="1282" max="1282" width="13.75" customWidth="1"/>
    <col min="1283" max="1283" width="6.625" customWidth="1"/>
    <col min="1284" max="1287" width="6.375" customWidth="1"/>
    <col min="1288" max="1288" width="2.5" customWidth="1"/>
    <col min="1289" max="1289" width="6.625" customWidth="1"/>
    <col min="1290" max="1292" width="6.375" customWidth="1"/>
    <col min="1293" max="1293" width="6.25" customWidth="1"/>
    <col min="1294" max="1294" width="14.375" customWidth="1"/>
    <col min="1295" max="1295" width="6.625" customWidth="1"/>
    <col min="1296" max="1299" width="6.375" customWidth="1"/>
    <col min="1300" max="1300" width="2.25" customWidth="1"/>
    <col min="1301" max="1301" width="6.625" customWidth="1"/>
    <col min="1302" max="1304" width="6.375" customWidth="1"/>
    <col min="1305" max="1305" width="6.25" customWidth="1"/>
    <col min="1306" max="1306" width="13.75" customWidth="1"/>
    <col min="1307" max="1307" width="6.625" customWidth="1"/>
    <col min="1308" max="1311" width="6.375" customWidth="1"/>
    <col min="1312" max="1312" width="2.75" customWidth="1"/>
    <col min="1313" max="1313" width="6.625" customWidth="1"/>
    <col min="1314" max="1316" width="6.375" customWidth="1"/>
    <col min="1537" max="1537" width="6.25" customWidth="1"/>
    <col min="1538" max="1538" width="13.75" customWidth="1"/>
    <col min="1539" max="1539" width="6.625" customWidth="1"/>
    <col min="1540" max="1543" width="6.375" customWidth="1"/>
    <col min="1544" max="1544" width="2.5" customWidth="1"/>
    <col min="1545" max="1545" width="6.625" customWidth="1"/>
    <col min="1546" max="1548" width="6.375" customWidth="1"/>
    <col min="1549" max="1549" width="6.25" customWidth="1"/>
    <col min="1550" max="1550" width="14.375" customWidth="1"/>
    <col min="1551" max="1551" width="6.625" customWidth="1"/>
    <col min="1552" max="1555" width="6.375" customWidth="1"/>
    <col min="1556" max="1556" width="2.25" customWidth="1"/>
    <col min="1557" max="1557" width="6.625" customWidth="1"/>
    <col min="1558" max="1560" width="6.375" customWidth="1"/>
    <col min="1561" max="1561" width="6.25" customWidth="1"/>
    <col min="1562" max="1562" width="13.75" customWidth="1"/>
    <col min="1563" max="1563" width="6.625" customWidth="1"/>
    <col min="1564" max="1567" width="6.375" customWidth="1"/>
    <col min="1568" max="1568" width="2.75" customWidth="1"/>
    <col min="1569" max="1569" width="6.625" customWidth="1"/>
    <col min="1570" max="1572" width="6.375" customWidth="1"/>
    <col min="1793" max="1793" width="6.25" customWidth="1"/>
    <col min="1794" max="1794" width="13.75" customWidth="1"/>
    <col min="1795" max="1795" width="6.625" customWidth="1"/>
    <col min="1796" max="1799" width="6.375" customWidth="1"/>
    <col min="1800" max="1800" width="2.5" customWidth="1"/>
    <col min="1801" max="1801" width="6.625" customWidth="1"/>
    <col min="1802" max="1804" width="6.375" customWidth="1"/>
    <col min="1805" max="1805" width="6.25" customWidth="1"/>
    <col min="1806" max="1806" width="14.375" customWidth="1"/>
    <col min="1807" max="1807" width="6.625" customWidth="1"/>
    <col min="1808" max="1811" width="6.375" customWidth="1"/>
    <col min="1812" max="1812" width="2.25" customWidth="1"/>
    <col min="1813" max="1813" width="6.625" customWidth="1"/>
    <col min="1814" max="1816" width="6.375" customWidth="1"/>
    <col min="1817" max="1817" width="6.25" customWidth="1"/>
    <col min="1818" max="1818" width="13.75" customWidth="1"/>
    <col min="1819" max="1819" width="6.625" customWidth="1"/>
    <col min="1820" max="1823" width="6.375" customWidth="1"/>
    <col min="1824" max="1824" width="2.75" customWidth="1"/>
    <col min="1825" max="1825" width="6.625" customWidth="1"/>
    <col min="1826" max="1828" width="6.375" customWidth="1"/>
    <col min="2049" max="2049" width="6.25" customWidth="1"/>
    <col min="2050" max="2050" width="13.75" customWidth="1"/>
    <col min="2051" max="2051" width="6.625" customWidth="1"/>
    <col min="2052" max="2055" width="6.375" customWidth="1"/>
    <col min="2056" max="2056" width="2.5" customWidth="1"/>
    <col min="2057" max="2057" width="6.625" customWidth="1"/>
    <col min="2058" max="2060" width="6.375" customWidth="1"/>
    <col min="2061" max="2061" width="6.25" customWidth="1"/>
    <col min="2062" max="2062" width="14.375" customWidth="1"/>
    <col min="2063" max="2063" width="6.625" customWidth="1"/>
    <col min="2064" max="2067" width="6.375" customWidth="1"/>
    <col min="2068" max="2068" width="2.25" customWidth="1"/>
    <col min="2069" max="2069" width="6.625" customWidth="1"/>
    <col min="2070" max="2072" width="6.375" customWidth="1"/>
    <col min="2073" max="2073" width="6.25" customWidth="1"/>
    <col min="2074" max="2074" width="13.75" customWidth="1"/>
    <col min="2075" max="2075" width="6.625" customWidth="1"/>
    <col min="2076" max="2079" width="6.375" customWidth="1"/>
    <col min="2080" max="2080" width="2.75" customWidth="1"/>
    <col min="2081" max="2081" width="6.625" customWidth="1"/>
    <col min="2082" max="2084" width="6.375" customWidth="1"/>
    <col min="2305" max="2305" width="6.25" customWidth="1"/>
    <col min="2306" max="2306" width="13.75" customWidth="1"/>
    <col min="2307" max="2307" width="6.625" customWidth="1"/>
    <col min="2308" max="2311" width="6.375" customWidth="1"/>
    <col min="2312" max="2312" width="2.5" customWidth="1"/>
    <col min="2313" max="2313" width="6.625" customWidth="1"/>
    <col min="2314" max="2316" width="6.375" customWidth="1"/>
    <col min="2317" max="2317" width="6.25" customWidth="1"/>
    <col min="2318" max="2318" width="14.375" customWidth="1"/>
    <col min="2319" max="2319" width="6.625" customWidth="1"/>
    <col min="2320" max="2323" width="6.375" customWidth="1"/>
    <col min="2324" max="2324" width="2.25" customWidth="1"/>
    <col min="2325" max="2325" width="6.625" customWidth="1"/>
    <col min="2326" max="2328" width="6.375" customWidth="1"/>
    <col min="2329" max="2329" width="6.25" customWidth="1"/>
    <col min="2330" max="2330" width="13.75" customWidth="1"/>
    <col min="2331" max="2331" width="6.625" customWidth="1"/>
    <col min="2332" max="2335" width="6.375" customWidth="1"/>
    <col min="2336" max="2336" width="2.75" customWidth="1"/>
    <col min="2337" max="2337" width="6.625" customWidth="1"/>
    <col min="2338" max="2340" width="6.375" customWidth="1"/>
    <col min="2561" max="2561" width="6.25" customWidth="1"/>
    <col min="2562" max="2562" width="13.75" customWidth="1"/>
    <col min="2563" max="2563" width="6.625" customWidth="1"/>
    <col min="2564" max="2567" width="6.375" customWidth="1"/>
    <col min="2568" max="2568" width="2.5" customWidth="1"/>
    <col min="2569" max="2569" width="6.625" customWidth="1"/>
    <col min="2570" max="2572" width="6.375" customWidth="1"/>
    <col min="2573" max="2573" width="6.25" customWidth="1"/>
    <col min="2574" max="2574" width="14.375" customWidth="1"/>
    <col min="2575" max="2575" width="6.625" customWidth="1"/>
    <col min="2576" max="2579" width="6.375" customWidth="1"/>
    <col min="2580" max="2580" width="2.25" customWidth="1"/>
    <col min="2581" max="2581" width="6.625" customWidth="1"/>
    <col min="2582" max="2584" width="6.375" customWidth="1"/>
    <col min="2585" max="2585" width="6.25" customWidth="1"/>
    <col min="2586" max="2586" width="13.75" customWidth="1"/>
    <col min="2587" max="2587" width="6.625" customWidth="1"/>
    <col min="2588" max="2591" width="6.375" customWidth="1"/>
    <col min="2592" max="2592" width="2.75" customWidth="1"/>
    <col min="2593" max="2593" width="6.625" customWidth="1"/>
    <col min="2594" max="2596" width="6.375" customWidth="1"/>
    <col min="2817" max="2817" width="6.25" customWidth="1"/>
    <col min="2818" max="2818" width="13.75" customWidth="1"/>
    <col min="2819" max="2819" width="6.625" customWidth="1"/>
    <col min="2820" max="2823" width="6.375" customWidth="1"/>
    <col min="2824" max="2824" width="2.5" customWidth="1"/>
    <col min="2825" max="2825" width="6.625" customWidth="1"/>
    <col min="2826" max="2828" width="6.375" customWidth="1"/>
    <col min="2829" max="2829" width="6.25" customWidth="1"/>
    <col min="2830" max="2830" width="14.375" customWidth="1"/>
    <col min="2831" max="2831" width="6.625" customWidth="1"/>
    <col min="2832" max="2835" width="6.375" customWidth="1"/>
    <col min="2836" max="2836" width="2.25" customWidth="1"/>
    <col min="2837" max="2837" width="6.625" customWidth="1"/>
    <col min="2838" max="2840" width="6.375" customWidth="1"/>
    <col min="2841" max="2841" width="6.25" customWidth="1"/>
    <col min="2842" max="2842" width="13.75" customWidth="1"/>
    <col min="2843" max="2843" width="6.625" customWidth="1"/>
    <col min="2844" max="2847" width="6.375" customWidth="1"/>
    <col min="2848" max="2848" width="2.75" customWidth="1"/>
    <col min="2849" max="2849" width="6.625" customWidth="1"/>
    <col min="2850" max="2852" width="6.375" customWidth="1"/>
    <col min="3073" max="3073" width="6.25" customWidth="1"/>
    <col min="3074" max="3074" width="13.75" customWidth="1"/>
    <col min="3075" max="3075" width="6.625" customWidth="1"/>
    <col min="3076" max="3079" width="6.375" customWidth="1"/>
    <col min="3080" max="3080" width="2.5" customWidth="1"/>
    <col min="3081" max="3081" width="6.625" customWidth="1"/>
    <col min="3082" max="3084" width="6.375" customWidth="1"/>
    <col min="3085" max="3085" width="6.25" customWidth="1"/>
    <col min="3086" max="3086" width="14.375" customWidth="1"/>
    <col min="3087" max="3087" width="6.625" customWidth="1"/>
    <col min="3088" max="3091" width="6.375" customWidth="1"/>
    <col min="3092" max="3092" width="2.25" customWidth="1"/>
    <col min="3093" max="3093" width="6.625" customWidth="1"/>
    <col min="3094" max="3096" width="6.375" customWidth="1"/>
    <col min="3097" max="3097" width="6.25" customWidth="1"/>
    <col min="3098" max="3098" width="13.75" customWidth="1"/>
    <col min="3099" max="3099" width="6.625" customWidth="1"/>
    <col min="3100" max="3103" width="6.375" customWidth="1"/>
    <col min="3104" max="3104" width="2.75" customWidth="1"/>
    <col min="3105" max="3105" width="6.625" customWidth="1"/>
    <col min="3106" max="3108" width="6.375" customWidth="1"/>
    <col min="3329" max="3329" width="6.25" customWidth="1"/>
    <col min="3330" max="3330" width="13.75" customWidth="1"/>
    <col min="3331" max="3331" width="6.625" customWidth="1"/>
    <col min="3332" max="3335" width="6.375" customWidth="1"/>
    <col min="3336" max="3336" width="2.5" customWidth="1"/>
    <col min="3337" max="3337" width="6.625" customWidth="1"/>
    <col min="3338" max="3340" width="6.375" customWidth="1"/>
    <col min="3341" max="3341" width="6.25" customWidth="1"/>
    <col min="3342" max="3342" width="14.375" customWidth="1"/>
    <col min="3343" max="3343" width="6.625" customWidth="1"/>
    <col min="3344" max="3347" width="6.375" customWidth="1"/>
    <col min="3348" max="3348" width="2.25" customWidth="1"/>
    <col min="3349" max="3349" width="6.625" customWidth="1"/>
    <col min="3350" max="3352" width="6.375" customWidth="1"/>
    <col min="3353" max="3353" width="6.25" customWidth="1"/>
    <col min="3354" max="3354" width="13.75" customWidth="1"/>
    <col min="3355" max="3355" width="6.625" customWidth="1"/>
    <col min="3356" max="3359" width="6.375" customWidth="1"/>
    <col min="3360" max="3360" width="2.75" customWidth="1"/>
    <col min="3361" max="3361" width="6.625" customWidth="1"/>
    <col min="3362" max="3364" width="6.375" customWidth="1"/>
    <col min="3585" max="3585" width="6.25" customWidth="1"/>
    <col min="3586" max="3586" width="13.75" customWidth="1"/>
    <col min="3587" max="3587" width="6.625" customWidth="1"/>
    <col min="3588" max="3591" width="6.375" customWidth="1"/>
    <col min="3592" max="3592" width="2.5" customWidth="1"/>
    <col min="3593" max="3593" width="6.625" customWidth="1"/>
    <col min="3594" max="3596" width="6.375" customWidth="1"/>
    <col min="3597" max="3597" width="6.25" customWidth="1"/>
    <col min="3598" max="3598" width="14.375" customWidth="1"/>
    <col min="3599" max="3599" width="6.625" customWidth="1"/>
    <col min="3600" max="3603" width="6.375" customWidth="1"/>
    <col min="3604" max="3604" width="2.25" customWidth="1"/>
    <col min="3605" max="3605" width="6.625" customWidth="1"/>
    <col min="3606" max="3608" width="6.375" customWidth="1"/>
    <col min="3609" max="3609" width="6.25" customWidth="1"/>
    <col min="3610" max="3610" width="13.75" customWidth="1"/>
    <col min="3611" max="3611" width="6.625" customWidth="1"/>
    <col min="3612" max="3615" width="6.375" customWidth="1"/>
    <col min="3616" max="3616" width="2.75" customWidth="1"/>
    <col min="3617" max="3617" width="6.625" customWidth="1"/>
    <col min="3618" max="3620" width="6.375" customWidth="1"/>
    <col min="3841" max="3841" width="6.25" customWidth="1"/>
    <col min="3842" max="3842" width="13.75" customWidth="1"/>
    <col min="3843" max="3843" width="6.625" customWidth="1"/>
    <col min="3844" max="3847" width="6.375" customWidth="1"/>
    <col min="3848" max="3848" width="2.5" customWidth="1"/>
    <col min="3849" max="3849" width="6.625" customWidth="1"/>
    <col min="3850" max="3852" width="6.375" customWidth="1"/>
    <col min="3853" max="3853" width="6.25" customWidth="1"/>
    <col min="3854" max="3854" width="14.375" customWidth="1"/>
    <col min="3855" max="3855" width="6.625" customWidth="1"/>
    <col min="3856" max="3859" width="6.375" customWidth="1"/>
    <col min="3860" max="3860" width="2.25" customWidth="1"/>
    <col min="3861" max="3861" width="6.625" customWidth="1"/>
    <col min="3862" max="3864" width="6.375" customWidth="1"/>
    <col min="3865" max="3865" width="6.25" customWidth="1"/>
    <col min="3866" max="3866" width="13.75" customWidth="1"/>
    <col min="3867" max="3867" width="6.625" customWidth="1"/>
    <col min="3868" max="3871" width="6.375" customWidth="1"/>
    <col min="3872" max="3872" width="2.75" customWidth="1"/>
    <col min="3873" max="3873" width="6.625" customWidth="1"/>
    <col min="3874" max="3876" width="6.375" customWidth="1"/>
    <col min="4097" max="4097" width="6.25" customWidth="1"/>
    <col min="4098" max="4098" width="13.75" customWidth="1"/>
    <col min="4099" max="4099" width="6.625" customWidth="1"/>
    <col min="4100" max="4103" width="6.375" customWidth="1"/>
    <col min="4104" max="4104" width="2.5" customWidth="1"/>
    <col min="4105" max="4105" width="6.625" customWidth="1"/>
    <col min="4106" max="4108" width="6.375" customWidth="1"/>
    <col min="4109" max="4109" width="6.25" customWidth="1"/>
    <col min="4110" max="4110" width="14.375" customWidth="1"/>
    <col min="4111" max="4111" width="6.625" customWidth="1"/>
    <col min="4112" max="4115" width="6.375" customWidth="1"/>
    <col min="4116" max="4116" width="2.25" customWidth="1"/>
    <col min="4117" max="4117" width="6.625" customWidth="1"/>
    <col min="4118" max="4120" width="6.375" customWidth="1"/>
    <col min="4121" max="4121" width="6.25" customWidth="1"/>
    <col min="4122" max="4122" width="13.75" customWidth="1"/>
    <col min="4123" max="4123" width="6.625" customWidth="1"/>
    <col min="4124" max="4127" width="6.375" customWidth="1"/>
    <col min="4128" max="4128" width="2.75" customWidth="1"/>
    <col min="4129" max="4129" width="6.625" customWidth="1"/>
    <col min="4130" max="4132" width="6.375" customWidth="1"/>
    <col min="4353" max="4353" width="6.25" customWidth="1"/>
    <col min="4354" max="4354" width="13.75" customWidth="1"/>
    <col min="4355" max="4355" width="6.625" customWidth="1"/>
    <col min="4356" max="4359" width="6.375" customWidth="1"/>
    <col min="4360" max="4360" width="2.5" customWidth="1"/>
    <col min="4361" max="4361" width="6.625" customWidth="1"/>
    <col min="4362" max="4364" width="6.375" customWidth="1"/>
    <col min="4365" max="4365" width="6.25" customWidth="1"/>
    <col min="4366" max="4366" width="14.375" customWidth="1"/>
    <col min="4367" max="4367" width="6.625" customWidth="1"/>
    <col min="4368" max="4371" width="6.375" customWidth="1"/>
    <col min="4372" max="4372" width="2.25" customWidth="1"/>
    <col min="4373" max="4373" width="6.625" customWidth="1"/>
    <col min="4374" max="4376" width="6.375" customWidth="1"/>
    <col min="4377" max="4377" width="6.25" customWidth="1"/>
    <col min="4378" max="4378" width="13.75" customWidth="1"/>
    <col min="4379" max="4379" width="6.625" customWidth="1"/>
    <col min="4380" max="4383" width="6.375" customWidth="1"/>
    <col min="4384" max="4384" width="2.75" customWidth="1"/>
    <col min="4385" max="4385" width="6.625" customWidth="1"/>
    <col min="4386" max="4388" width="6.375" customWidth="1"/>
    <col min="4609" max="4609" width="6.25" customWidth="1"/>
    <col min="4610" max="4610" width="13.75" customWidth="1"/>
    <col min="4611" max="4611" width="6.625" customWidth="1"/>
    <col min="4612" max="4615" width="6.375" customWidth="1"/>
    <col min="4616" max="4616" width="2.5" customWidth="1"/>
    <col min="4617" max="4617" width="6.625" customWidth="1"/>
    <col min="4618" max="4620" width="6.375" customWidth="1"/>
    <col min="4621" max="4621" width="6.25" customWidth="1"/>
    <col min="4622" max="4622" width="14.375" customWidth="1"/>
    <col min="4623" max="4623" width="6.625" customWidth="1"/>
    <col min="4624" max="4627" width="6.375" customWidth="1"/>
    <col min="4628" max="4628" width="2.25" customWidth="1"/>
    <col min="4629" max="4629" width="6.625" customWidth="1"/>
    <col min="4630" max="4632" width="6.375" customWidth="1"/>
    <col min="4633" max="4633" width="6.25" customWidth="1"/>
    <col min="4634" max="4634" width="13.75" customWidth="1"/>
    <col min="4635" max="4635" width="6.625" customWidth="1"/>
    <col min="4636" max="4639" width="6.375" customWidth="1"/>
    <col min="4640" max="4640" width="2.75" customWidth="1"/>
    <col min="4641" max="4641" width="6.625" customWidth="1"/>
    <col min="4642" max="4644" width="6.375" customWidth="1"/>
    <col min="4865" max="4865" width="6.25" customWidth="1"/>
    <col min="4866" max="4866" width="13.75" customWidth="1"/>
    <col min="4867" max="4867" width="6.625" customWidth="1"/>
    <col min="4868" max="4871" width="6.375" customWidth="1"/>
    <col min="4872" max="4872" width="2.5" customWidth="1"/>
    <col min="4873" max="4873" width="6.625" customWidth="1"/>
    <col min="4874" max="4876" width="6.375" customWidth="1"/>
    <col min="4877" max="4877" width="6.25" customWidth="1"/>
    <col min="4878" max="4878" width="14.375" customWidth="1"/>
    <col min="4879" max="4879" width="6.625" customWidth="1"/>
    <col min="4880" max="4883" width="6.375" customWidth="1"/>
    <col min="4884" max="4884" width="2.25" customWidth="1"/>
    <col min="4885" max="4885" width="6.625" customWidth="1"/>
    <col min="4886" max="4888" width="6.375" customWidth="1"/>
    <col min="4889" max="4889" width="6.25" customWidth="1"/>
    <col min="4890" max="4890" width="13.75" customWidth="1"/>
    <col min="4891" max="4891" width="6.625" customWidth="1"/>
    <col min="4892" max="4895" width="6.375" customWidth="1"/>
    <col min="4896" max="4896" width="2.75" customWidth="1"/>
    <col min="4897" max="4897" width="6.625" customWidth="1"/>
    <col min="4898" max="4900" width="6.375" customWidth="1"/>
    <col min="5121" max="5121" width="6.25" customWidth="1"/>
    <col min="5122" max="5122" width="13.75" customWidth="1"/>
    <col min="5123" max="5123" width="6.625" customWidth="1"/>
    <col min="5124" max="5127" width="6.375" customWidth="1"/>
    <col min="5128" max="5128" width="2.5" customWidth="1"/>
    <col min="5129" max="5129" width="6.625" customWidth="1"/>
    <col min="5130" max="5132" width="6.375" customWidth="1"/>
    <col min="5133" max="5133" width="6.25" customWidth="1"/>
    <col min="5134" max="5134" width="14.375" customWidth="1"/>
    <col min="5135" max="5135" width="6.625" customWidth="1"/>
    <col min="5136" max="5139" width="6.375" customWidth="1"/>
    <col min="5140" max="5140" width="2.25" customWidth="1"/>
    <col min="5141" max="5141" width="6.625" customWidth="1"/>
    <col min="5142" max="5144" width="6.375" customWidth="1"/>
    <col min="5145" max="5145" width="6.25" customWidth="1"/>
    <col min="5146" max="5146" width="13.75" customWidth="1"/>
    <col min="5147" max="5147" width="6.625" customWidth="1"/>
    <col min="5148" max="5151" width="6.375" customWidth="1"/>
    <col min="5152" max="5152" width="2.75" customWidth="1"/>
    <col min="5153" max="5153" width="6.625" customWidth="1"/>
    <col min="5154" max="5156" width="6.375" customWidth="1"/>
    <col min="5377" max="5377" width="6.25" customWidth="1"/>
    <col min="5378" max="5378" width="13.75" customWidth="1"/>
    <col min="5379" max="5379" width="6.625" customWidth="1"/>
    <col min="5380" max="5383" width="6.375" customWidth="1"/>
    <col min="5384" max="5384" width="2.5" customWidth="1"/>
    <col min="5385" max="5385" width="6.625" customWidth="1"/>
    <col min="5386" max="5388" width="6.375" customWidth="1"/>
    <col min="5389" max="5389" width="6.25" customWidth="1"/>
    <col min="5390" max="5390" width="14.375" customWidth="1"/>
    <col min="5391" max="5391" width="6.625" customWidth="1"/>
    <col min="5392" max="5395" width="6.375" customWidth="1"/>
    <col min="5396" max="5396" width="2.25" customWidth="1"/>
    <col min="5397" max="5397" width="6.625" customWidth="1"/>
    <col min="5398" max="5400" width="6.375" customWidth="1"/>
    <col min="5401" max="5401" width="6.25" customWidth="1"/>
    <col min="5402" max="5402" width="13.75" customWidth="1"/>
    <col min="5403" max="5403" width="6.625" customWidth="1"/>
    <col min="5404" max="5407" width="6.375" customWidth="1"/>
    <col min="5408" max="5408" width="2.75" customWidth="1"/>
    <col min="5409" max="5409" width="6.625" customWidth="1"/>
    <col min="5410" max="5412" width="6.375" customWidth="1"/>
    <col min="5633" max="5633" width="6.25" customWidth="1"/>
    <col min="5634" max="5634" width="13.75" customWidth="1"/>
    <col min="5635" max="5635" width="6.625" customWidth="1"/>
    <col min="5636" max="5639" width="6.375" customWidth="1"/>
    <col min="5640" max="5640" width="2.5" customWidth="1"/>
    <col min="5641" max="5641" width="6.625" customWidth="1"/>
    <col min="5642" max="5644" width="6.375" customWidth="1"/>
    <col min="5645" max="5645" width="6.25" customWidth="1"/>
    <col min="5646" max="5646" width="14.375" customWidth="1"/>
    <col min="5647" max="5647" width="6.625" customWidth="1"/>
    <col min="5648" max="5651" width="6.375" customWidth="1"/>
    <col min="5652" max="5652" width="2.25" customWidth="1"/>
    <col min="5653" max="5653" width="6.625" customWidth="1"/>
    <col min="5654" max="5656" width="6.375" customWidth="1"/>
    <col min="5657" max="5657" width="6.25" customWidth="1"/>
    <col min="5658" max="5658" width="13.75" customWidth="1"/>
    <col min="5659" max="5659" width="6.625" customWidth="1"/>
    <col min="5660" max="5663" width="6.375" customWidth="1"/>
    <col min="5664" max="5664" width="2.75" customWidth="1"/>
    <col min="5665" max="5665" width="6.625" customWidth="1"/>
    <col min="5666" max="5668" width="6.375" customWidth="1"/>
    <col min="5889" max="5889" width="6.25" customWidth="1"/>
    <col min="5890" max="5890" width="13.75" customWidth="1"/>
    <col min="5891" max="5891" width="6.625" customWidth="1"/>
    <col min="5892" max="5895" width="6.375" customWidth="1"/>
    <col min="5896" max="5896" width="2.5" customWidth="1"/>
    <col min="5897" max="5897" width="6.625" customWidth="1"/>
    <col min="5898" max="5900" width="6.375" customWidth="1"/>
    <col min="5901" max="5901" width="6.25" customWidth="1"/>
    <col min="5902" max="5902" width="14.375" customWidth="1"/>
    <col min="5903" max="5903" width="6.625" customWidth="1"/>
    <col min="5904" max="5907" width="6.375" customWidth="1"/>
    <col min="5908" max="5908" width="2.25" customWidth="1"/>
    <col min="5909" max="5909" width="6.625" customWidth="1"/>
    <col min="5910" max="5912" width="6.375" customWidth="1"/>
    <col min="5913" max="5913" width="6.25" customWidth="1"/>
    <col min="5914" max="5914" width="13.75" customWidth="1"/>
    <col min="5915" max="5915" width="6.625" customWidth="1"/>
    <col min="5916" max="5919" width="6.375" customWidth="1"/>
    <col min="5920" max="5920" width="2.75" customWidth="1"/>
    <col min="5921" max="5921" width="6.625" customWidth="1"/>
    <col min="5922" max="5924" width="6.375" customWidth="1"/>
    <col min="6145" max="6145" width="6.25" customWidth="1"/>
    <col min="6146" max="6146" width="13.75" customWidth="1"/>
    <col min="6147" max="6147" width="6.625" customWidth="1"/>
    <col min="6148" max="6151" width="6.375" customWidth="1"/>
    <col min="6152" max="6152" width="2.5" customWidth="1"/>
    <col min="6153" max="6153" width="6.625" customWidth="1"/>
    <col min="6154" max="6156" width="6.375" customWidth="1"/>
    <col min="6157" max="6157" width="6.25" customWidth="1"/>
    <col min="6158" max="6158" width="14.375" customWidth="1"/>
    <col min="6159" max="6159" width="6.625" customWidth="1"/>
    <col min="6160" max="6163" width="6.375" customWidth="1"/>
    <col min="6164" max="6164" width="2.25" customWidth="1"/>
    <col min="6165" max="6165" width="6.625" customWidth="1"/>
    <col min="6166" max="6168" width="6.375" customWidth="1"/>
    <col min="6169" max="6169" width="6.25" customWidth="1"/>
    <col min="6170" max="6170" width="13.75" customWidth="1"/>
    <col min="6171" max="6171" width="6.625" customWidth="1"/>
    <col min="6172" max="6175" width="6.375" customWidth="1"/>
    <col min="6176" max="6176" width="2.75" customWidth="1"/>
    <col min="6177" max="6177" width="6.625" customWidth="1"/>
    <col min="6178" max="6180" width="6.375" customWidth="1"/>
    <col min="6401" max="6401" width="6.25" customWidth="1"/>
    <col min="6402" max="6402" width="13.75" customWidth="1"/>
    <col min="6403" max="6403" width="6.625" customWidth="1"/>
    <col min="6404" max="6407" width="6.375" customWidth="1"/>
    <col min="6408" max="6408" width="2.5" customWidth="1"/>
    <col min="6409" max="6409" width="6.625" customWidth="1"/>
    <col min="6410" max="6412" width="6.375" customWidth="1"/>
    <col min="6413" max="6413" width="6.25" customWidth="1"/>
    <col min="6414" max="6414" width="14.375" customWidth="1"/>
    <col min="6415" max="6415" width="6.625" customWidth="1"/>
    <col min="6416" max="6419" width="6.375" customWidth="1"/>
    <col min="6420" max="6420" width="2.25" customWidth="1"/>
    <col min="6421" max="6421" width="6.625" customWidth="1"/>
    <col min="6422" max="6424" width="6.375" customWidth="1"/>
    <col min="6425" max="6425" width="6.25" customWidth="1"/>
    <col min="6426" max="6426" width="13.75" customWidth="1"/>
    <col min="6427" max="6427" width="6.625" customWidth="1"/>
    <col min="6428" max="6431" width="6.375" customWidth="1"/>
    <col min="6432" max="6432" width="2.75" customWidth="1"/>
    <col min="6433" max="6433" width="6.625" customWidth="1"/>
    <col min="6434" max="6436" width="6.375" customWidth="1"/>
    <col min="6657" max="6657" width="6.25" customWidth="1"/>
    <col min="6658" max="6658" width="13.75" customWidth="1"/>
    <col min="6659" max="6659" width="6.625" customWidth="1"/>
    <col min="6660" max="6663" width="6.375" customWidth="1"/>
    <col min="6664" max="6664" width="2.5" customWidth="1"/>
    <col min="6665" max="6665" width="6.625" customWidth="1"/>
    <col min="6666" max="6668" width="6.375" customWidth="1"/>
    <col min="6669" max="6669" width="6.25" customWidth="1"/>
    <col min="6670" max="6670" width="14.375" customWidth="1"/>
    <col min="6671" max="6671" width="6.625" customWidth="1"/>
    <col min="6672" max="6675" width="6.375" customWidth="1"/>
    <col min="6676" max="6676" width="2.25" customWidth="1"/>
    <col min="6677" max="6677" width="6.625" customWidth="1"/>
    <col min="6678" max="6680" width="6.375" customWidth="1"/>
    <col min="6681" max="6681" width="6.25" customWidth="1"/>
    <col min="6682" max="6682" width="13.75" customWidth="1"/>
    <col min="6683" max="6683" width="6.625" customWidth="1"/>
    <col min="6684" max="6687" width="6.375" customWidth="1"/>
    <col min="6688" max="6688" width="2.75" customWidth="1"/>
    <col min="6689" max="6689" width="6.625" customWidth="1"/>
    <col min="6690" max="6692" width="6.375" customWidth="1"/>
    <col min="6913" max="6913" width="6.25" customWidth="1"/>
    <col min="6914" max="6914" width="13.75" customWidth="1"/>
    <col min="6915" max="6915" width="6.625" customWidth="1"/>
    <col min="6916" max="6919" width="6.375" customWidth="1"/>
    <col min="6920" max="6920" width="2.5" customWidth="1"/>
    <col min="6921" max="6921" width="6.625" customWidth="1"/>
    <col min="6922" max="6924" width="6.375" customWidth="1"/>
    <col min="6925" max="6925" width="6.25" customWidth="1"/>
    <col min="6926" max="6926" width="14.375" customWidth="1"/>
    <col min="6927" max="6927" width="6.625" customWidth="1"/>
    <col min="6928" max="6931" width="6.375" customWidth="1"/>
    <col min="6932" max="6932" width="2.25" customWidth="1"/>
    <col min="6933" max="6933" width="6.625" customWidth="1"/>
    <col min="6934" max="6936" width="6.375" customWidth="1"/>
    <col min="6937" max="6937" width="6.25" customWidth="1"/>
    <col min="6938" max="6938" width="13.75" customWidth="1"/>
    <col min="6939" max="6939" width="6.625" customWidth="1"/>
    <col min="6940" max="6943" width="6.375" customWidth="1"/>
    <col min="6944" max="6944" width="2.75" customWidth="1"/>
    <col min="6945" max="6945" width="6.625" customWidth="1"/>
    <col min="6946" max="6948" width="6.375" customWidth="1"/>
    <col min="7169" max="7169" width="6.25" customWidth="1"/>
    <col min="7170" max="7170" width="13.75" customWidth="1"/>
    <col min="7171" max="7171" width="6.625" customWidth="1"/>
    <col min="7172" max="7175" width="6.375" customWidth="1"/>
    <col min="7176" max="7176" width="2.5" customWidth="1"/>
    <col min="7177" max="7177" width="6.625" customWidth="1"/>
    <col min="7178" max="7180" width="6.375" customWidth="1"/>
    <col min="7181" max="7181" width="6.25" customWidth="1"/>
    <col min="7182" max="7182" width="14.375" customWidth="1"/>
    <col min="7183" max="7183" width="6.625" customWidth="1"/>
    <col min="7184" max="7187" width="6.375" customWidth="1"/>
    <col min="7188" max="7188" width="2.25" customWidth="1"/>
    <col min="7189" max="7189" width="6.625" customWidth="1"/>
    <col min="7190" max="7192" width="6.375" customWidth="1"/>
    <col min="7193" max="7193" width="6.25" customWidth="1"/>
    <col min="7194" max="7194" width="13.75" customWidth="1"/>
    <col min="7195" max="7195" width="6.625" customWidth="1"/>
    <col min="7196" max="7199" width="6.375" customWidth="1"/>
    <col min="7200" max="7200" width="2.75" customWidth="1"/>
    <col min="7201" max="7201" width="6.625" customWidth="1"/>
    <col min="7202" max="7204" width="6.375" customWidth="1"/>
    <col min="7425" max="7425" width="6.25" customWidth="1"/>
    <col min="7426" max="7426" width="13.75" customWidth="1"/>
    <col min="7427" max="7427" width="6.625" customWidth="1"/>
    <col min="7428" max="7431" width="6.375" customWidth="1"/>
    <col min="7432" max="7432" width="2.5" customWidth="1"/>
    <col min="7433" max="7433" width="6.625" customWidth="1"/>
    <col min="7434" max="7436" width="6.375" customWidth="1"/>
    <col min="7437" max="7437" width="6.25" customWidth="1"/>
    <col min="7438" max="7438" width="14.375" customWidth="1"/>
    <col min="7439" max="7439" width="6.625" customWidth="1"/>
    <col min="7440" max="7443" width="6.375" customWidth="1"/>
    <col min="7444" max="7444" width="2.25" customWidth="1"/>
    <col min="7445" max="7445" width="6.625" customWidth="1"/>
    <col min="7446" max="7448" width="6.375" customWidth="1"/>
    <col min="7449" max="7449" width="6.25" customWidth="1"/>
    <col min="7450" max="7450" width="13.75" customWidth="1"/>
    <col min="7451" max="7451" width="6.625" customWidth="1"/>
    <col min="7452" max="7455" width="6.375" customWidth="1"/>
    <col min="7456" max="7456" width="2.75" customWidth="1"/>
    <col min="7457" max="7457" width="6.625" customWidth="1"/>
    <col min="7458" max="7460" width="6.375" customWidth="1"/>
    <col min="7681" max="7681" width="6.25" customWidth="1"/>
    <col min="7682" max="7682" width="13.75" customWidth="1"/>
    <col min="7683" max="7683" width="6.625" customWidth="1"/>
    <col min="7684" max="7687" width="6.375" customWidth="1"/>
    <col min="7688" max="7688" width="2.5" customWidth="1"/>
    <col min="7689" max="7689" width="6.625" customWidth="1"/>
    <col min="7690" max="7692" width="6.375" customWidth="1"/>
    <col min="7693" max="7693" width="6.25" customWidth="1"/>
    <col min="7694" max="7694" width="14.375" customWidth="1"/>
    <col min="7695" max="7695" width="6.625" customWidth="1"/>
    <col min="7696" max="7699" width="6.375" customWidth="1"/>
    <col min="7700" max="7700" width="2.25" customWidth="1"/>
    <col min="7701" max="7701" width="6.625" customWidth="1"/>
    <col min="7702" max="7704" width="6.375" customWidth="1"/>
    <col min="7705" max="7705" width="6.25" customWidth="1"/>
    <col min="7706" max="7706" width="13.75" customWidth="1"/>
    <col min="7707" max="7707" width="6.625" customWidth="1"/>
    <col min="7708" max="7711" width="6.375" customWidth="1"/>
    <col min="7712" max="7712" width="2.75" customWidth="1"/>
    <col min="7713" max="7713" width="6.625" customWidth="1"/>
    <col min="7714" max="7716" width="6.375" customWidth="1"/>
    <col min="7937" max="7937" width="6.25" customWidth="1"/>
    <col min="7938" max="7938" width="13.75" customWidth="1"/>
    <col min="7939" max="7939" width="6.625" customWidth="1"/>
    <col min="7940" max="7943" width="6.375" customWidth="1"/>
    <col min="7944" max="7944" width="2.5" customWidth="1"/>
    <col min="7945" max="7945" width="6.625" customWidth="1"/>
    <col min="7946" max="7948" width="6.375" customWidth="1"/>
    <col min="7949" max="7949" width="6.25" customWidth="1"/>
    <col min="7950" max="7950" width="14.375" customWidth="1"/>
    <col min="7951" max="7951" width="6.625" customWidth="1"/>
    <col min="7952" max="7955" width="6.375" customWidth="1"/>
    <col min="7956" max="7956" width="2.25" customWidth="1"/>
    <col min="7957" max="7957" width="6.625" customWidth="1"/>
    <col min="7958" max="7960" width="6.375" customWidth="1"/>
    <col min="7961" max="7961" width="6.25" customWidth="1"/>
    <col min="7962" max="7962" width="13.75" customWidth="1"/>
    <col min="7963" max="7963" width="6.625" customWidth="1"/>
    <col min="7964" max="7967" width="6.375" customWidth="1"/>
    <col min="7968" max="7968" width="2.75" customWidth="1"/>
    <col min="7969" max="7969" width="6.625" customWidth="1"/>
    <col min="7970" max="7972" width="6.375" customWidth="1"/>
    <col min="8193" max="8193" width="6.25" customWidth="1"/>
    <col min="8194" max="8194" width="13.75" customWidth="1"/>
    <col min="8195" max="8195" width="6.625" customWidth="1"/>
    <col min="8196" max="8199" width="6.375" customWidth="1"/>
    <col min="8200" max="8200" width="2.5" customWidth="1"/>
    <col min="8201" max="8201" width="6.625" customWidth="1"/>
    <col min="8202" max="8204" width="6.375" customWidth="1"/>
    <col min="8205" max="8205" width="6.25" customWidth="1"/>
    <col min="8206" max="8206" width="14.375" customWidth="1"/>
    <col min="8207" max="8207" width="6.625" customWidth="1"/>
    <col min="8208" max="8211" width="6.375" customWidth="1"/>
    <col min="8212" max="8212" width="2.25" customWidth="1"/>
    <col min="8213" max="8213" width="6.625" customWidth="1"/>
    <col min="8214" max="8216" width="6.375" customWidth="1"/>
    <col min="8217" max="8217" width="6.25" customWidth="1"/>
    <col min="8218" max="8218" width="13.75" customWidth="1"/>
    <col min="8219" max="8219" width="6.625" customWidth="1"/>
    <col min="8220" max="8223" width="6.375" customWidth="1"/>
    <col min="8224" max="8224" width="2.75" customWidth="1"/>
    <col min="8225" max="8225" width="6.625" customWidth="1"/>
    <col min="8226" max="8228" width="6.375" customWidth="1"/>
    <col min="8449" max="8449" width="6.25" customWidth="1"/>
    <col min="8450" max="8450" width="13.75" customWidth="1"/>
    <col min="8451" max="8451" width="6.625" customWidth="1"/>
    <col min="8452" max="8455" width="6.375" customWidth="1"/>
    <col min="8456" max="8456" width="2.5" customWidth="1"/>
    <col min="8457" max="8457" width="6.625" customWidth="1"/>
    <col min="8458" max="8460" width="6.375" customWidth="1"/>
    <col min="8461" max="8461" width="6.25" customWidth="1"/>
    <col min="8462" max="8462" width="14.375" customWidth="1"/>
    <col min="8463" max="8463" width="6.625" customWidth="1"/>
    <col min="8464" max="8467" width="6.375" customWidth="1"/>
    <col min="8468" max="8468" width="2.25" customWidth="1"/>
    <col min="8469" max="8469" width="6.625" customWidth="1"/>
    <col min="8470" max="8472" width="6.375" customWidth="1"/>
    <col min="8473" max="8473" width="6.25" customWidth="1"/>
    <col min="8474" max="8474" width="13.75" customWidth="1"/>
    <col min="8475" max="8475" width="6.625" customWidth="1"/>
    <col min="8476" max="8479" width="6.375" customWidth="1"/>
    <col min="8480" max="8480" width="2.75" customWidth="1"/>
    <col min="8481" max="8481" width="6.625" customWidth="1"/>
    <col min="8482" max="8484" width="6.375" customWidth="1"/>
    <col min="8705" max="8705" width="6.25" customWidth="1"/>
    <col min="8706" max="8706" width="13.75" customWidth="1"/>
    <col min="8707" max="8707" width="6.625" customWidth="1"/>
    <col min="8708" max="8711" width="6.375" customWidth="1"/>
    <col min="8712" max="8712" width="2.5" customWidth="1"/>
    <col min="8713" max="8713" width="6.625" customWidth="1"/>
    <col min="8714" max="8716" width="6.375" customWidth="1"/>
    <col min="8717" max="8717" width="6.25" customWidth="1"/>
    <col min="8718" max="8718" width="14.375" customWidth="1"/>
    <col min="8719" max="8719" width="6.625" customWidth="1"/>
    <col min="8720" max="8723" width="6.375" customWidth="1"/>
    <col min="8724" max="8724" width="2.25" customWidth="1"/>
    <col min="8725" max="8725" width="6.625" customWidth="1"/>
    <col min="8726" max="8728" width="6.375" customWidth="1"/>
    <col min="8729" max="8729" width="6.25" customWidth="1"/>
    <col min="8730" max="8730" width="13.75" customWidth="1"/>
    <col min="8731" max="8731" width="6.625" customWidth="1"/>
    <col min="8732" max="8735" width="6.375" customWidth="1"/>
    <col min="8736" max="8736" width="2.75" customWidth="1"/>
    <col min="8737" max="8737" width="6.625" customWidth="1"/>
    <col min="8738" max="8740" width="6.375" customWidth="1"/>
    <col min="8961" max="8961" width="6.25" customWidth="1"/>
    <col min="8962" max="8962" width="13.75" customWidth="1"/>
    <col min="8963" max="8963" width="6.625" customWidth="1"/>
    <col min="8964" max="8967" width="6.375" customWidth="1"/>
    <col min="8968" max="8968" width="2.5" customWidth="1"/>
    <col min="8969" max="8969" width="6.625" customWidth="1"/>
    <col min="8970" max="8972" width="6.375" customWidth="1"/>
    <col min="8973" max="8973" width="6.25" customWidth="1"/>
    <col min="8974" max="8974" width="14.375" customWidth="1"/>
    <col min="8975" max="8975" width="6.625" customWidth="1"/>
    <col min="8976" max="8979" width="6.375" customWidth="1"/>
    <col min="8980" max="8980" width="2.25" customWidth="1"/>
    <col min="8981" max="8981" width="6.625" customWidth="1"/>
    <col min="8982" max="8984" width="6.375" customWidth="1"/>
    <col min="8985" max="8985" width="6.25" customWidth="1"/>
    <col min="8986" max="8986" width="13.75" customWidth="1"/>
    <col min="8987" max="8987" width="6.625" customWidth="1"/>
    <col min="8988" max="8991" width="6.375" customWidth="1"/>
    <col min="8992" max="8992" width="2.75" customWidth="1"/>
    <col min="8993" max="8993" width="6.625" customWidth="1"/>
    <col min="8994" max="8996" width="6.375" customWidth="1"/>
    <col min="9217" max="9217" width="6.25" customWidth="1"/>
    <col min="9218" max="9218" width="13.75" customWidth="1"/>
    <col min="9219" max="9219" width="6.625" customWidth="1"/>
    <col min="9220" max="9223" width="6.375" customWidth="1"/>
    <col min="9224" max="9224" width="2.5" customWidth="1"/>
    <col min="9225" max="9225" width="6.625" customWidth="1"/>
    <col min="9226" max="9228" width="6.375" customWidth="1"/>
    <col min="9229" max="9229" width="6.25" customWidth="1"/>
    <col min="9230" max="9230" width="14.375" customWidth="1"/>
    <col min="9231" max="9231" width="6.625" customWidth="1"/>
    <col min="9232" max="9235" width="6.375" customWidth="1"/>
    <col min="9236" max="9236" width="2.25" customWidth="1"/>
    <col min="9237" max="9237" width="6.625" customWidth="1"/>
    <col min="9238" max="9240" width="6.375" customWidth="1"/>
    <col min="9241" max="9241" width="6.25" customWidth="1"/>
    <col min="9242" max="9242" width="13.75" customWidth="1"/>
    <col min="9243" max="9243" width="6.625" customWidth="1"/>
    <col min="9244" max="9247" width="6.375" customWidth="1"/>
    <col min="9248" max="9248" width="2.75" customWidth="1"/>
    <col min="9249" max="9249" width="6.625" customWidth="1"/>
    <col min="9250" max="9252" width="6.375" customWidth="1"/>
    <col min="9473" max="9473" width="6.25" customWidth="1"/>
    <col min="9474" max="9474" width="13.75" customWidth="1"/>
    <col min="9475" max="9475" width="6.625" customWidth="1"/>
    <col min="9476" max="9479" width="6.375" customWidth="1"/>
    <col min="9480" max="9480" width="2.5" customWidth="1"/>
    <col min="9481" max="9481" width="6.625" customWidth="1"/>
    <col min="9482" max="9484" width="6.375" customWidth="1"/>
    <col min="9485" max="9485" width="6.25" customWidth="1"/>
    <col min="9486" max="9486" width="14.375" customWidth="1"/>
    <col min="9487" max="9487" width="6.625" customWidth="1"/>
    <col min="9488" max="9491" width="6.375" customWidth="1"/>
    <col min="9492" max="9492" width="2.25" customWidth="1"/>
    <col min="9493" max="9493" width="6.625" customWidth="1"/>
    <col min="9494" max="9496" width="6.375" customWidth="1"/>
    <col min="9497" max="9497" width="6.25" customWidth="1"/>
    <col min="9498" max="9498" width="13.75" customWidth="1"/>
    <col min="9499" max="9499" width="6.625" customWidth="1"/>
    <col min="9500" max="9503" width="6.375" customWidth="1"/>
    <col min="9504" max="9504" width="2.75" customWidth="1"/>
    <col min="9505" max="9505" width="6.625" customWidth="1"/>
    <col min="9506" max="9508" width="6.375" customWidth="1"/>
    <col min="9729" max="9729" width="6.25" customWidth="1"/>
    <col min="9730" max="9730" width="13.75" customWidth="1"/>
    <col min="9731" max="9731" width="6.625" customWidth="1"/>
    <col min="9732" max="9735" width="6.375" customWidth="1"/>
    <col min="9736" max="9736" width="2.5" customWidth="1"/>
    <col min="9737" max="9737" width="6.625" customWidth="1"/>
    <col min="9738" max="9740" width="6.375" customWidth="1"/>
    <col min="9741" max="9741" width="6.25" customWidth="1"/>
    <col min="9742" max="9742" width="14.375" customWidth="1"/>
    <col min="9743" max="9743" width="6.625" customWidth="1"/>
    <col min="9744" max="9747" width="6.375" customWidth="1"/>
    <col min="9748" max="9748" width="2.25" customWidth="1"/>
    <col min="9749" max="9749" width="6.625" customWidth="1"/>
    <col min="9750" max="9752" width="6.375" customWidth="1"/>
    <col min="9753" max="9753" width="6.25" customWidth="1"/>
    <col min="9754" max="9754" width="13.75" customWidth="1"/>
    <col min="9755" max="9755" width="6.625" customWidth="1"/>
    <col min="9756" max="9759" width="6.375" customWidth="1"/>
    <col min="9760" max="9760" width="2.75" customWidth="1"/>
    <col min="9761" max="9761" width="6.625" customWidth="1"/>
    <col min="9762" max="9764" width="6.375" customWidth="1"/>
    <col min="9985" max="9985" width="6.25" customWidth="1"/>
    <col min="9986" max="9986" width="13.75" customWidth="1"/>
    <col min="9987" max="9987" width="6.625" customWidth="1"/>
    <col min="9988" max="9991" width="6.375" customWidth="1"/>
    <col min="9992" max="9992" width="2.5" customWidth="1"/>
    <col min="9993" max="9993" width="6.625" customWidth="1"/>
    <col min="9994" max="9996" width="6.375" customWidth="1"/>
    <col min="9997" max="9997" width="6.25" customWidth="1"/>
    <col min="9998" max="9998" width="14.375" customWidth="1"/>
    <col min="9999" max="9999" width="6.625" customWidth="1"/>
    <col min="10000" max="10003" width="6.375" customWidth="1"/>
    <col min="10004" max="10004" width="2.25" customWidth="1"/>
    <col min="10005" max="10005" width="6.625" customWidth="1"/>
    <col min="10006" max="10008" width="6.375" customWidth="1"/>
    <col min="10009" max="10009" width="6.25" customWidth="1"/>
    <col min="10010" max="10010" width="13.75" customWidth="1"/>
    <col min="10011" max="10011" width="6.625" customWidth="1"/>
    <col min="10012" max="10015" width="6.375" customWidth="1"/>
    <col min="10016" max="10016" width="2.75" customWidth="1"/>
    <col min="10017" max="10017" width="6.625" customWidth="1"/>
    <col min="10018" max="10020" width="6.375" customWidth="1"/>
    <col min="10241" max="10241" width="6.25" customWidth="1"/>
    <col min="10242" max="10242" width="13.75" customWidth="1"/>
    <col min="10243" max="10243" width="6.625" customWidth="1"/>
    <col min="10244" max="10247" width="6.375" customWidth="1"/>
    <col min="10248" max="10248" width="2.5" customWidth="1"/>
    <col min="10249" max="10249" width="6.625" customWidth="1"/>
    <col min="10250" max="10252" width="6.375" customWidth="1"/>
    <col min="10253" max="10253" width="6.25" customWidth="1"/>
    <col min="10254" max="10254" width="14.375" customWidth="1"/>
    <col min="10255" max="10255" width="6.625" customWidth="1"/>
    <col min="10256" max="10259" width="6.375" customWidth="1"/>
    <col min="10260" max="10260" width="2.25" customWidth="1"/>
    <col min="10261" max="10261" width="6.625" customWidth="1"/>
    <col min="10262" max="10264" width="6.375" customWidth="1"/>
    <col min="10265" max="10265" width="6.25" customWidth="1"/>
    <col min="10266" max="10266" width="13.75" customWidth="1"/>
    <col min="10267" max="10267" width="6.625" customWidth="1"/>
    <col min="10268" max="10271" width="6.375" customWidth="1"/>
    <col min="10272" max="10272" width="2.75" customWidth="1"/>
    <col min="10273" max="10273" width="6.625" customWidth="1"/>
    <col min="10274" max="10276" width="6.375" customWidth="1"/>
    <col min="10497" max="10497" width="6.25" customWidth="1"/>
    <col min="10498" max="10498" width="13.75" customWidth="1"/>
    <col min="10499" max="10499" width="6.625" customWidth="1"/>
    <col min="10500" max="10503" width="6.375" customWidth="1"/>
    <col min="10504" max="10504" width="2.5" customWidth="1"/>
    <col min="10505" max="10505" width="6.625" customWidth="1"/>
    <col min="10506" max="10508" width="6.375" customWidth="1"/>
    <col min="10509" max="10509" width="6.25" customWidth="1"/>
    <col min="10510" max="10510" width="14.375" customWidth="1"/>
    <col min="10511" max="10511" width="6.625" customWidth="1"/>
    <col min="10512" max="10515" width="6.375" customWidth="1"/>
    <col min="10516" max="10516" width="2.25" customWidth="1"/>
    <col min="10517" max="10517" width="6.625" customWidth="1"/>
    <col min="10518" max="10520" width="6.375" customWidth="1"/>
    <col min="10521" max="10521" width="6.25" customWidth="1"/>
    <col min="10522" max="10522" width="13.75" customWidth="1"/>
    <col min="10523" max="10523" width="6.625" customWidth="1"/>
    <col min="10524" max="10527" width="6.375" customWidth="1"/>
    <col min="10528" max="10528" width="2.75" customWidth="1"/>
    <col min="10529" max="10529" width="6.625" customWidth="1"/>
    <col min="10530" max="10532" width="6.375" customWidth="1"/>
    <col min="10753" max="10753" width="6.25" customWidth="1"/>
    <col min="10754" max="10754" width="13.75" customWidth="1"/>
    <col min="10755" max="10755" width="6.625" customWidth="1"/>
    <col min="10756" max="10759" width="6.375" customWidth="1"/>
    <col min="10760" max="10760" width="2.5" customWidth="1"/>
    <col min="10761" max="10761" width="6.625" customWidth="1"/>
    <col min="10762" max="10764" width="6.375" customWidth="1"/>
    <col min="10765" max="10765" width="6.25" customWidth="1"/>
    <col min="10766" max="10766" width="14.375" customWidth="1"/>
    <col min="10767" max="10767" width="6.625" customWidth="1"/>
    <col min="10768" max="10771" width="6.375" customWidth="1"/>
    <col min="10772" max="10772" width="2.25" customWidth="1"/>
    <col min="10773" max="10773" width="6.625" customWidth="1"/>
    <col min="10774" max="10776" width="6.375" customWidth="1"/>
    <col min="10777" max="10777" width="6.25" customWidth="1"/>
    <col min="10778" max="10778" width="13.75" customWidth="1"/>
    <col min="10779" max="10779" width="6.625" customWidth="1"/>
    <col min="10780" max="10783" width="6.375" customWidth="1"/>
    <col min="10784" max="10784" width="2.75" customWidth="1"/>
    <col min="10785" max="10785" width="6.625" customWidth="1"/>
    <col min="10786" max="10788" width="6.375" customWidth="1"/>
    <col min="11009" max="11009" width="6.25" customWidth="1"/>
    <col min="11010" max="11010" width="13.75" customWidth="1"/>
    <col min="11011" max="11011" width="6.625" customWidth="1"/>
    <col min="11012" max="11015" width="6.375" customWidth="1"/>
    <col min="11016" max="11016" width="2.5" customWidth="1"/>
    <col min="11017" max="11017" width="6.625" customWidth="1"/>
    <col min="11018" max="11020" width="6.375" customWidth="1"/>
    <col min="11021" max="11021" width="6.25" customWidth="1"/>
    <col min="11022" max="11022" width="14.375" customWidth="1"/>
    <col min="11023" max="11023" width="6.625" customWidth="1"/>
    <col min="11024" max="11027" width="6.375" customWidth="1"/>
    <col min="11028" max="11028" width="2.25" customWidth="1"/>
    <col min="11029" max="11029" width="6.625" customWidth="1"/>
    <col min="11030" max="11032" width="6.375" customWidth="1"/>
    <col min="11033" max="11033" width="6.25" customWidth="1"/>
    <col min="11034" max="11034" width="13.75" customWidth="1"/>
    <col min="11035" max="11035" width="6.625" customWidth="1"/>
    <col min="11036" max="11039" width="6.375" customWidth="1"/>
    <col min="11040" max="11040" width="2.75" customWidth="1"/>
    <col min="11041" max="11041" width="6.625" customWidth="1"/>
    <col min="11042" max="11044" width="6.375" customWidth="1"/>
    <col min="11265" max="11265" width="6.25" customWidth="1"/>
    <col min="11266" max="11266" width="13.75" customWidth="1"/>
    <col min="11267" max="11267" width="6.625" customWidth="1"/>
    <col min="11268" max="11271" width="6.375" customWidth="1"/>
    <col min="11272" max="11272" width="2.5" customWidth="1"/>
    <col min="11273" max="11273" width="6.625" customWidth="1"/>
    <col min="11274" max="11276" width="6.375" customWidth="1"/>
    <col min="11277" max="11277" width="6.25" customWidth="1"/>
    <col min="11278" max="11278" width="14.375" customWidth="1"/>
    <col min="11279" max="11279" width="6.625" customWidth="1"/>
    <col min="11280" max="11283" width="6.375" customWidth="1"/>
    <col min="11284" max="11284" width="2.25" customWidth="1"/>
    <col min="11285" max="11285" width="6.625" customWidth="1"/>
    <col min="11286" max="11288" width="6.375" customWidth="1"/>
    <col min="11289" max="11289" width="6.25" customWidth="1"/>
    <col min="11290" max="11290" width="13.75" customWidth="1"/>
    <col min="11291" max="11291" width="6.625" customWidth="1"/>
    <col min="11292" max="11295" width="6.375" customWidth="1"/>
    <col min="11296" max="11296" width="2.75" customWidth="1"/>
    <col min="11297" max="11297" width="6.625" customWidth="1"/>
    <col min="11298" max="11300" width="6.375" customWidth="1"/>
    <col min="11521" max="11521" width="6.25" customWidth="1"/>
    <col min="11522" max="11522" width="13.75" customWidth="1"/>
    <col min="11523" max="11523" width="6.625" customWidth="1"/>
    <col min="11524" max="11527" width="6.375" customWidth="1"/>
    <col min="11528" max="11528" width="2.5" customWidth="1"/>
    <col min="11529" max="11529" width="6.625" customWidth="1"/>
    <col min="11530" max="11532" width="6.375" customWidth="1"/>
    <col min="11533" max="11533" width="6.25" customWidth="1"/>
    <col min="11534" max="11534" width="14.375" customWidth="1"/>
    <col min="11535" max="11535" width="6.625" customWidth="1"/>
    <col min="11536" max="11539" width="6.375" customWidth="1"/>
    <col min="11540" max="11540" width="2.25" customWidth="1"/>
    <col min="11541" max="11541" width="6.625" customWidth="1"/>
    <col min="11542" max="11544" width="6.375" customWidth="1"/>
    <col min="11545" max="11545" width="6.25" customWidth="1"/>
    <col min="11546" max="11546" width="13.75" customWidth="1"/>
    <col min="11547" max="11547" width="6.625" customWidth="1"/>
    <col min="11548" max="11551" width="6.375" customWidth="1"/>
    <col min="11552" max="11552" width="2.75" customWidth="1"/>
    <col min="11553" max="11553" width="6.625" customWidth="1"/>
    <col min="11554" max="11556" width="6.375" customWidth="1"/>
    <col min="11777" max="11777" width="6.25" customWidth="1"/>
    <col min="11778" max="11778" width="13.75" customWidth="1"/>
    <col min="11779" max="11779" width="6.625" customWidth="1"/>
    <col min="11780" max="11783" width="6.375" customWidth="1"/>
    <col min="11784" max="11784" width="2.5" customWidth="1"/>
    <col min="11785" max="11785" width="6.625" customWidth="1"/>
    <col min="11786" max="11788" width="6.375" customWidth="1"/>
    <col min="11789" max="11789" width="6.25" customWidth="1"/>
    <col min="11790" max="11790" width="14.375" customWidth="1"/>
    <col min="11791" max="11791" width="6.625" customWidth="1"/>
    <col min="11792" max="11795" width="6.375" customWidth="1"/>
    <col min="11796" max="11796" width="2.25" customWidth="1"/>
    <col min="11797" max="11797" width="6.625" customWidth="1"/>
    <col min="11798" max="11800" width="6.375" customWidth="1"/>
    <col min="11801" max="11801" width="6.25" customWidth="1"/>
    <col min="11802" max="11802" width="13.75" customWidth="1"/>
    <col min="11803" max="11803" width="6.625" customWidth="1"/>
    <col min="11804" max="11807" width="6.375" customWidth="1"/>
    <col min="11808" max="11808" width="2.75" customWidth="1"/>
    <col min="11809" max="11809" width="6.625" customWidth="1"/>
    <col min="11810" max="11812" width="6.375" customWidth="1"/>
    <col min="12033" max="12033" width="6.25" customWidth="1"/>
    <col min="12034" max="12034" width="13.75" customWidth="1"/>
    <col min="12035" max="12035" width="6.625" customWidth="1"/>
    <col min="12036" max="12039" width="6.375" customWidth="1"/>
    <col min="12040" max="12040" width="2.5" customWidth="1"/>
    <col min="12041" max="12041" width="6.625" customWidth="1"/>
    <col min="12042" max="12044" width="6.375" customWidth="1"/>
    <col min="12045" max="12045" width="6.25" customWidth="1"/>
    <col min="12046" max="12046" width="14.375" customWidth="1"/>
    <col min="12047" max="12047" width="6.625" customWidth="1"/>
    <col min="12048" max="12051" width="6.375" customWidth="1"/>
    <col min="12052" max="12052" width="2.25" customWidth="1"/>
    <col min="12053" max="12053" width="6.625" customWidth="1"/>
    <col min="12054" max="12056" width="6.375" customWidth="1"/>
    <col min="12057" max="12057" width="6.25" customWidth="1"/>
    <col min="12058" max="12058" width="13.75" customWidth="1"/>
    <col min="12059" max="12059" width="6.625" customWidth="1"/>
    <col min="12060" max="12063" width="6.375" customWidth="1"/>
    <col min="12064" max="12064" width="2.75" customWidth="1"/>
    <col min="12065" max="12065" width="6.625" customWidth="1"/>
    <col min="12066" max="12068" width="6.375" customWidth="1"/>
    <col min="12289" max="12289" width="6.25" customWidth="1"/>
    <col min="12290" max="12290" width="13.75" customWidth="1"/>
    <col min="12291" max="12291" width="6.625" customWidth="1"/>
    <col min="12292" max="12295" width="6.375" customWidth="1"/>
    <col min="12296" max="12296" width="2.5" customWidth="1"/>
    <col min="12297" max="12297" width="6.625" customWidth="1"/>
    <col min="12298" max="12300" width="6.375" customWidth="1"/>
    <col min="12301" max="12301" width="6.25" customWidth="1"/>
    <col min="12302" max="12302" width="14.375" customWidth="1"/>
    <col min="12303" max="12303" width="6.625" customWidth="1"/>
    <col min="12304" max="12307" width="6.375" customWidth="1"/>
    <col min="12308" max="12308" width="2.25" customWidth="1"/>
    <col min="12309" max="12309" width="6.625" customWidth="1"/>
    <col min="12310" max="12312" width="6.375" customWidth="1"/>
    <col min="12313" max="12313" width="6.25" customWidth="1"/>
    <col min="12314" max="12314" width="13.75" customWidth="1"/>
    <col min="12315" max="12315" width="6.625" customWidth="1"/>
    <col min="12316" max="12319" width="6.375" customWidth="1"/>
    <col min="12320" max="12320" width="2.75" customWidth="1"/>
    <col min="12321" max="12321" width="6.625" customWidth="1"/>
    <col min="12322" max="12324" width="6.375" customWidth="1"/>
    <col min="12545" max="12545" width="6.25" customWidth="1"/>
    <col min="12546" max="12546" width="13.75" customWidth="1"/>
    <col min="12547" max="12547" width="6.625" customWidth="1"/>
    <col min="12548" max="12551" width="6.375" customWidth="1"/>
    <col min="12552" max="12552" width="2.5" customWidth="1"/>
    <col min="12553" max="12553" width="6.625" customWidth="1"/>
    <col min="12554" max="12556" width="6.375" customWidth="1"/>
    <col min="12557" max="12557" width="6.25" customWidth="1"/>
    <col min="12558" max="12558" width="14.375" customWidth="1"/>
    <col min="12559" max="12559" width="6.625" customWidth="1"/>
    <col min="12560" max="12563" width="6.375" customWidth="1"/>
    <col min="12564" max="12564" width="2.25" customWidth="1"/>
    <col min="12565" max="12565" width="6.625" customWidth="1"/>
    <col min="12566" max="12568" width="6.375" customWidth="1"/>
    <col min="12569" max="12569" width="6.25" customWidth="1"/>
    <col min="12570" max="12570" width="13.75" customWidth="1"/>
    <col min="12571" max="12571" width="6.625" customWidth="1"/>
    <col min="12572" max="12575" width="6.375" customWidth="1"/>
    <col min="12576" max="12576" width="2.75" customWidth="1"/>
    <col min="12577" max="12577" width="6.625" customWidth="1"/>
    <col min="12578" max="12580" width="6.375" customWidth="1"/>
    <col min="12801" max="12801" width="6.25" customWidth="1"/>
    <col min="12802" max="12802" width="13.75" customWidth="1"/>
    <col min="12803" max="12803" width="6.625" customWidth="1"/>
    <col min="12804" max="12807" width="6.375" customWidth="1"/>
    <col min="12808" max="12808" width="2.5" customWidth="1"/>
    <col min="12809" max="12809" width="6.625" customWidth="1"/>
    <col min="12810" max="12812" width="6.375" customWidth="1"/>
    <col min="12813" max="12813" width="6.25" customWidth="1"/>
    <col min="12814" max="12814" width="14.375" customWidth="1"/>
    <col min="12815" max="12815" width="6.625" customWidth="1"/>
    <col min="12816" max="12819" width="6.375" customWidth="1"/>
    <col min="12820" max="12820" width="2.25" customWidth="1"/>
    <col min="12821" max="12821" width="6.625" customWidth="1"/>
    <col min="12822" max="12824" width="6.375" customWidth="1"/>
    <col min="12825" max="12825" width="6.25" customWidth="1"/>
    <col min="12826" max="12826" width="13.75" customWidth="1"/>
    <col min="12827" max="12827" width="6.625" customWidth="1"/>
    <col min="12828" max="12831" width="6.375" customWidth="1"/>
    <col min="12832" max="12832" width="2.75" customWidth="1"/>
    <col min="12833" max="12833" width="6.625" customWidth="1"/>
    <col min="12834" max="12836" width="6.375" customWidth="1"/>
    <col min="13057" max="13057" width="6.25" customWidth="1"/>
    <col min="13058" max="13058" width="13.75" customWidth="1"/>
    <col min="13059" max="13059" width="6.625" customWidth="1"/>
    <col min="13060" max="13063" width="6.375" customWidth="1"/>
    <col min="13064" max="13064" width="2.5" customWidth="1"/>
    <col min="13065" max="13065" width="6.625" customWidth="1"/>
    <col min="13066" max="13068" width="6.375" customWidth="1"/>
    <col min="13069" max="13069" width="6.25" customWidth="1"/>
    <col min="13070" max="13070" width="14.375" customWidth="1"/>
    <col min="13071" max="13071" width="6.625" customWidth="1"/>
    <col min="13072" max="13075" width="6.375" customWidth="1"/>
    <col min="13076" max="13076" width="2.25" customWidth="1"/>
    <col min="13077" max="13077" width="6.625" customWidth="1"/>
    <col min="13078" max="13080" width="6.375" customWidth="1"/>
    <col min="13081" max="13081" width="6.25" customWidth="1"/>
    <col min="13082" max="13082" width="13.75" customWidth="1"/>
    <col min="13083" max="13083" width="6.625" customWidth="1"/>
    <col min="13084" max="13087" width="6.375" customWidth="1"/>
    <col min="13088" max="13088" width="2.75" customWidth="1"/>
    <col min="13089" max="13089" width="6.625" customWidth="1"/>
    <col min="13090" max="13092" width="6.375" customWidth="1"/>
    <col min="13313" max="13313" width="6.25" customWidth="1"/>
    <col min="13314" max="13314" width="13.75" customWidth="1"/>
    <col min="13315" max="13315" width="6.625" customWidth="1"/>
    <col min="13316" max="13319" width="6.375" customWidth="1"/>
    <col min="13320" max="13320" width="2.5" customWidth="1"/>
    <col min="13321" max="13321" width="6.625" customWidth="1"/>
    <col min="13322" max="13324" width="6.375" customWidth="1"/>
    <col min="13325" max="13325" width="6.25" customWidth="1"/>
    <col min="13326" max="13326" width="14.375" customWidth="1"/>
    <col min="13327" max="13327" width="6.625" customWidth="1"/>
    <col min="13328" max="13331" width="6.375" customWidth="1"/>
    <col min="13332" max="13332" width="2.25" customWidth="1"/>
    <col min="13333" max="13333" width="6.625" customWidth="1"/>
    <col min="13334" max="13336" width="6.375" customWidth="1"/>
    <col min="13337" max="13337" width="6.25" customWidth="1"/>
    <col min="13338" max="13338" width="13.75" customWidth="1"/>
    <col min="13339" max="13339" width="6.625" customWidth="1"/>
    <col min="13340" max="13343" width="6.375" customWidth="1"/>
    <col min="13344" max="13344" width="2.75" customWidth="1"/>
    <col min="13345" max="13345" width="6.625" customWidth="1"/>
    <col min="13346" max="13348" width="6.375" customWidth="1"/>
    <col min="13569" max="13569" width="6.25" customWidth="1"/>
    <col min="13570" max="13570" width="13.75" customWidth="1"/>
    <col min="13571" max="13571" width="6.625" customWidth="1"/>
    <col min="13572" max="13575" width="6.375" customWidth="1"/>
    <col min="13576" max="13576" width="2.5" customWidth="1"/>
    <col min="13577" max="13577" width="6.625" customWidth="1"/>
    <col min="13578" max="13580" width="6.375" customWidth="1"/>
    <col min="13581" max="13581" width="6.25" customWidth="1"/>
    <col min="13582" max="13582" width="14.375" customWidth="1"/>
    <col min="13583" max="13583" width="6.625" customWidth="1"/>
    <col min="13584" max="13587" width="6.375" customWidth="1"/>
    <col min="13588" max="13588" width="2.25" customWidth="1"/>
    <col min="13589" max="13589" width="6.625" customWidth="1"/>
    <col min="13590" max="13592" width="6.375" customWidth="1"/>
    <col min="13593" max="13593" width="6.25" customWidth="1"/>
    <col min="13594" max="13594" width="13.75" customWidth="1"/>
    <col min="13595" max="13595" width="6.625" customWidth="1"/>
    <col min="13596" max="13599" width="6.375" customWidth="1"/>
    <col min="13600" max="13600" width="2.75" customWidth="1"/>
    <col min="13601" max="13601" width="6.625" customWidth="1"/>
    <col min="13602" max="13604" width="6.375" customWidth="1"/>
    <col min="13825" max="13825" width="6.25" customWidth="1"/>
    <col min="13826" max="13826" width="13.75" customWidth="1"/>
    <col min="13827" max="13827" width="6.625" customWidth="1"/>
    <col min="13828" max="13831" width="6.375" customWidth="1"/>
    <col min="13832" max="13832" width="2.5" customWidth="1"/>
    <col min="13833" max="13833" width="6.625" customWidth="1"/>
    <col min="13834" max="13836" width="6.375" customWidth="1"/>
    <col min="13837" max="13837" width="6.25" customWidth="1"/>
    <col min="13838" max="13838" width="14.375" customWidth="1"/>
    <col min="13839" max="13839" width="6.625" customWidth="1"/>
    <col min="13840" max="13843" width="6.375" customWidth="1"/>
    <col min="13844" max="13844" width="2.25" customWidth="1"/>
    <col min="13845" max="13845" width="6.625" customWidth="1"/>
    <col min="13846" max="13848" width="6.375" customWidth="1"/>
    <col min="13849" max="13849" width="6.25" customWidth="1"/>
    <col min="13850" max="13850" width="13.75" customWidth="1"/>
    <col min="13851" max="13851" width="6.625" customWidth="1"/>
    <col min="13852" max="13855" width="6.375" customWidth="1"/>
    <col min="13856" max="13856" width="2.75" customWidth="1"/>
    <col min="13857" max="13857" width="6.625" customWidth="1"/>
    <col min="13858" max="13860" width="6.375" customWidth="1"/>
    <col min="14081" max="14081" width="6.25" customWidth="1"/>
    <col min="14082" max="14082" width="13.75" customWidth="1"/>
    <col min="14083" max="14083" width="6.625" customWidth="1"/>
    <col min="14084" max="14087" width="6.375" customWidth="1"/>
    <col min="14088" max="14088" width="2.5" customWidth="1"/>
    <col min="14089" max="14089" width="6.625" customWidth="1"/>
    <col min="14090" max="14092" width="6.375" customWidth="1"/>
    <col min="14093" max="14093" width="6.25" customWidth="1"/>
    <col min="14094" max="14094" width="14.375" customWidth="1"/>
    <col min="14095" max="14095" width="6.625" customWidth="1"/>
    <col min="14096" max="14099" width="6.375" customWidth="1"/>
    <col min="14100" max="14100" width="2.25" customWidth="1"/>
    <col min="14101" max="14101" width="6.625" customWidth="1"/>
    <col min="14102" max="14104" width="6.375" customWidth="1"/>
    <col min="14105" max="14105" width="6.25" customWidth="1"/>
    <col min="14106" max="14106" width="13.75" customWidth="1"/>
    <col min="14107" max="14107" width="6.625" customWidth="1"/>
    <col min="14108" max="14111" width="6.375" customWidth="1"/>
    <col min="14112" max="14112" width="2.75" customWidth="1"/>
    <col min="14113" max="14113" width="6.625" customWidth="1"/>
    <col min="14114" max="14116" width="6.375" customWidth="1"/>
    <col min="14337" max="14337" width="6.25" customWidth="1"/>
    <col min="14338" max="14338" width="13.75" customWidth="1"/>
    <col min="14339" max="14339" width="6.625" customWidth="1"/>
    <col min="14340" max="14343" width="6.375" customWidth="1"/>
    <col min="14344" max="14344" width="2.5" customWidth="1"/>
    <col min="14345" max="14345" width="6.625" customWidth="1"/>
    <col min="14346" max="14348" width="6.375" customWidth="1"/>
    <col min="14349" max="14349" width="6.25" customWidth="1"/>
    <col min="14350" max="14350" width="14.375" customWidth="1"/>
    <col min="14351" max="14351" width="6.625" customWidth="1"/>
    <col min="14352" max="14355" width="6.375" customWidth="1"/>
    <col min="14356" max="14356" width="2.25" customWidth="1"/>
    <col min="14357" max="14357" width="6.625" customWidth="1"/>
    <col min="14358" max="14360" width="6.375" customWidth="1"/>
    <col min="14361" max="14361" width="6.25" customWidth="1"/>
    <col min="14362" max="14362" width="13.75" customWidth="1"/>
    <col min="14363" max="14363" width="6.625" customWidth="1"/>
    <col min="14364" max="14367" width="6.375" customWidth="1"/>
    <col min="14368" max="14368" width="2.75" customWidth="1"/>
    <col min="14369" max="14369" width="6.625" customWidth="1"/>
    <col min="14370" max="14372" width="6.375" customWidth="1"/>
    <col min="14593" max="14593" width="6.25" customWidth="1"/>
    <col min="14594" max="14594" width="13.75" customWidth="1"/>
    <col min="14595" max="14595" width="6.625" customWidth="1"/>
    <col min="14596" max="14599" width="6.375" customWidth="1"/>
    <col min="14600" max="14600" width="2.5" customWidth="1"/>
    <col min="14601" max="14601" width="6.625" customWidth="1"/>
    <col min="14602" max="14604" width="6.375" customWidth="1"/>
    <col min="14605" max="14605" width="6.25" customWidth="1"/>
    <col min="14606" max="14606" width="14.375" customWidth="1"/>
    <col min="14607" max="14607" width="6.625" customWidth="1"/>
    <col min="14608" max="14611" width="6.375" customWidth="1"/>
    <col min="14612" max="14612" width="2.25" customWidth="1"/>
    <col min="14613" max="14613" width="6.625" customWidth="1"/>
    <col min="14614" max="14616" width="6.375" customWidth="1"/>
    <col min="14617" max="14617" width="6.25" customWidth="1"/>
    <col min="14618" max="14618" width="13.75" customWidth="1"/>
    <col min="14619" max="14619" width="6.625" customWidth="1"/>
    <col min="14620" max="14623" width="6.375" customWidth="1"/>
    <col min="14624" max="14624" width="2.75" customWidth="1"/>
    <col min="14625" max="14625" width="6.625" customWidth="1"/>
    <col min="14626" max="14628" width="6.375" customWidth="1"/>
    <col min="14849" max="14849" width="6.25" customWidth="1"/>
    <col min="14850" max="14850" width="13.75" customWidth="1"/>
    <col min="14851" max="14851" width="6.625" customWidth="1"/>
    <col min="14852" max="14855" width="6.375" customWidth="1"/>
    <col min="14856" max="14856" width="2.5" customWidth="1"/>
    <col min="14857" max="14857" width="6.625" customWidth="1"/>
    <col min="14858" max="14860" width="6.375" customWidth="1"/>
    <col min="14861" max="14861" width="6.25" customWidth="1"/>
    <col min="14862" max="14862" width="14.375" customWidth="1"/>
    <col min="14863" max="14863" width="6.625" customWidth="1"/>
    <col min="14864" max="14867" width="6.375" customWidth="1"/>
    <col min="14868" max="14868" width="2.25" customWidth="1"/>
    <col min="14869" max="14869" width="6.625" customWidth="1"/>
    <col min="14870" max="14872" width="6.375" customWidth="1"/>
    <col min="14873" max="14873" width="6.25" customWidth="1"/>
    <col min="14874" max="14874" width="13.75" customWidth="1"/>
    <col min="14875" max="14875" width="6.625" customWidth="1"/>
    <col min="14876" max="14879" width="6.375" customWidth="1"/>
    <col min="14880" max="14880" width="2.75" customWidth="1"/>
    <col min="14881" max="14881" width="6.625" customWidth="1"/>
    <col min="14882" max="14884" width="6.375" customWidth="1"/>
    <col min="15105" max="15105" width="6.25" customWidth="1"/>
    <col min="15106" max="15106" width="13.75" customWidth="1"/>
    <col min="15107" max="15107" width="6.625" customWidth="1"/>
    <col min="15108" max="15111" width="6.375" customWidth="1"/>
    <col min="15112" max="15112" width="2.5" customWidth="1"/>
    <col min="15113" max="15113" width="6.625" customWidth="1"/>
    <col min="15114" max="15116" width="6.375" customWidth="1"/>
    <col min="15117" max="15117" width="6.25" customWidth="1"/>
    <col min="15118" max="15118" width="14.375" customWidth="1"/>
    <col min="15119" max="15119" width="6.625" customWidth="1"/>
    <col min="15120" max="15123" width="6.375" customWidth="1"/>
    <col min="15124" max="15124" width="2.25" customWidth="1"/>
    <col min="15125" max="15125" width="6.625" customWidth="1"/>
    <col min="15126" max="15128" width="6.375" customWidth="1"/>
    <col min="15129" max="15129" width="6.25" customWidth="1"/>
    <col min="15130" max="15130" width="13.75" customWidth="1"/>
    <col min="15131" max="15131" width="6.625" customWidth="1"/>
    <col min="15132" max="15135" width="6.375" customWidth="1"/>
    <col min="15136" max="15136" width="2.75" customWidth="1"/>
    <col min="15137" max="15137" width="6.625" customWidth="1"/>
    <col min="15138" max="15140" width="6.375" customWidth="1"/>
    <col min="15361" max="15361" width="6.25" customWidth="1"/>
    <col min="15362" max="15362" width="13.75" customWidth="1"/>
    <col min="15363" max="15363" width="6.625" customWidth="1"/>
    <col min="15364" max="15367" width="6.375" customWidth="1"/>
    <col min="15368" max="15368" width="2.5" customWidth="1"/>
    <col min="15369" max="15369" width="6.625" customWidth="1"/>
    <col min="15370" max="15372" width="6.375" customWidth="1"/>
    <col min="15373" max="15373" width="6.25" customWidth="1"/>
    <col min="15374" max="15374" width="14.375" customWidth="1"/>
    <col min="15375" max="15375" width="6.625" customWidth="1"/>
    <col min="15376" max="15379" width="6.375" customWidth="1"/>
    <col min="15380" max="15380" width="2.25" customWidth="1"/>
    <col min="15381" max="15381" width="6.625" customWidth="1"/>
    <col min="15382" max="15384" width="6.375" customWidth="1"/>
    <col min="15385" max="15385" width="6.25" customWidth="1"/>
    <col min="15386" max="15386" width="13.75" customWidth="1"/>
    <col min="15387" max="15387" width="6.625" customWidth="1"/>
    <col min="15388" max="15391" width="6.375" customWidth="1"/>
    <col min="15392" max="15392" width="2.75" customWidth="1"/>
    <col min="15393" max="15393" width="6.625" customWidth="1"/>
    <col min="15394" max="15396" width="6.375" customWidth="1"/>
    <col min="15617" max="15617" width="6.25" customWidth="1"/>
    <col min="15618" max="15618" width="13.75" customWidth="1"/>
    <col min="15619" max="15619" width="6.625" customWidth="1"/>
    <col min="15620" max="15623" width="6.375" customWidth="1"/>
    <col min="15624" max="15624" width="2.5" customWidth="1"/>
    <col min="15625" max="15625" width="6.625" customWidth="1"/>
    <col min="15626" max="15628" width="6.375" customWidth="1"/>
    <col min="15629" max="15629" width="6.25" customWidth="1"/>
    <col min="15630" max="15630" width="14.375" customWidth="1"/>
    <col min="15631" max="15631" width="6.625" customWidth="1"/>
    <col min="15632" max="15635" width="6.375" customWidth="1"/>
    <col min="15636" max="15636" width="2.25" customWidth="1"/>
    <col min="15637" max="15637" width="6.625" customWidth="1"/>
    <col min="15638" max="15640" width="6.375" customWidth="1"/>
    <col min="15641" max="15641" width="6.25" customWidth="1"/>
    <col min="15642" max="15642" width="13.75" customWidth="1"/>
    <col min="15643" max="15643" width="6.625" customWidth="1"/>
    <col min="15644" max="15647" width="6.375" customWidth="1"/>
    <col min="15648" max="15648" width="2.75" customWidth="1"/>
    <col min="15649" max="15649" width="6.625" customWidth="1"/>
    <col min="15650" max="15652" width="6.375" customWidth="1"/>
    <col min="15873" max="15873" width="6.25" customWidth="1"/>
    <col min="15874" max="15874" width="13.75" customWidth="1"/>
    <col min="15875" max="15875" width="6.625" customWidth="1"/>
    <col min="15876" max="15879" width="6.375" customWidth="1"/>
    <col min="15880" max="15880" width="2.5" customWidth="1"/>
    <col min="15881" max="15881" width="6.625" customWidth="1"/>
    <col min="15882" max="15884" width="6.375" customWidth="1"/>
    <col min="15885" max="15885" width="6.25" customWidth="1"/>
    <col min="15886" max="15886" width="14.375" customWidth="1"/>
    <col min="15887" max="15887" width="6.625" customWidth="1"/>
    <col min="15888" max="15891" width="6.375" customWidth="1"/>
    <col min="15892" max="15892" width="2.25" customWidth="1"/>
    <col min="15893" max="15893" width="6.625" customWidth="1"/>
    <col min="15894" max="15896" width="6.375" customWidth="1"/>
    <col min="15897" max="15897" width="6.25" customWidth="1"/>
    <col min="15898" max="15898" width="13.75" customWidth="1"/>
    <col min="15899" max="15899" width="6.625" customWidth="1"/>
    <col min="15900" max="15903" width="6.375" customWidth="1"/>
    <col min="15904" max="15904" width="2.75" customWidth="1"/>
    <col min="15905" max="15905" width="6.625" customWidth="1"/>
    <col min="15906" max="15908" width="6.375" customWidth="1"/>
    <col min="16129" max="16129" width="6.25" customWidth="1"/>
    <col min="16130" max="16130" width="13.75" customWidth="1"/>
    <col min="16131" max="16131" width="6.625" customWidth="1"/>
    <col min="16132" max="16135" width="6.375" customWidth="1"/>
    <col min="16136" max="16136" width="2.5" customWidth="1"/>
    <col min="16137" max="16137" width="6.625" customWidth="1"/>
    <col min="16138" max="16140" width="6.375" customWidth="1"/>
    <col min="16141" max="16141" width="6.25" customWidth="1"/>
    <col min="16142" max="16142" width="14.375" customWidth="1"/>
    <col min="16143" max="16143" width="6.625" customWidth="1"/>
    <col min="16144" max="16147" width="6.375" customWidth="1"/>
    <col min="16148" max="16148" width="2.25" customWidth="1"/>
    <col min="16149" max="16149" width="6.625" customWidth="1"/>
    <col min="16150" max="16152" width="6.375" customWidth="1"/>
    <col min="16153" max="16153" width="6.25" customWidth="1"/>
    <col min="16154" max="16154" width="13.75" customWidth="1"/>
    <col min="16155" max="16155" width="6.625" customWidth="1"/>
    <col min="16156" max="16159" width="6.375" customWidth="1"/>
    <col min="16160" max="16160" width="2.75" customWidth="1"/>
    <col min="16161" max="16161" width="6.625" customWidth="1"/>
    <col min="16162" max="16164" width="6.375" customWidth="1"/>
  </cols>
  <sheetData>
    <row r="1" spans="1:36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  <c r="O1" s="1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3" t="s">
        <v>2</v>
      </c>
      <c r="AD1" s="2"/>
      <c r="AE1" s="2"/>
      <c r="AF1" s="2"/>
      <c r="AG1" s="2"/>
      <c r="AH1" s="118"/>
      <c r="AI1" s="118"/>
      <c r="AJ1" s="118"/>
    </row>
    <row r="2" spans="1:36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"/>
      <c r="AB2" s="2"/>
      <c r="AC2" s="2"/>
      <c r="AD2" s="2"/>
      <c r="AE2" s="2"/>
      <c r="AF2" s="2"/>
      <c r="AG2" s="2"/>
      <c r="AH2" s="2"/>
      <c r="AI2" s="2"/>
      <c r="AJ2" s="2"/>
    </row>
    <row r="3" spans="1:36" ht="24" x14ac:dyDescent="0.4">
      <c r="A3" s="4" t="s">
        <v>3</v>
      </c>
      <c r="B3" s="5" t="s">
        <v>4</v>
      </c>
      <c r="C3" s="6" t="s">
        <v>5</v>
      </c>
      <c r="D3" s="7" t="s">
        <v>6</v>
      </c>
      <c r="E3" s="7" t="s">
        <v>7</v>
      </c>
      <c r="F3" s="8" t="s">
        <v>8</v>
      </c>
      <c r="G3" s="8" t="s">
        <v>9</v>
      </c>
      <c r="H3" s="8"/>
      <c r="I3" s="8" t="s">
        <v>10</v>
      </c>
      <c r="J3" s="7" t="s">
        <v>6</v>
      </c>
      <c r="K3" s="7" t="s">
        <v>7</v>
      </c>
      <c r="L3" s="9" t="s">
        <v>11</v>
      </c>
      <c r="M3" s="4" t="s">
        <v>3</v>
      </c>
      <c r="N3" s="5" t="s">
        <v>4</v>
      </c>
      <c r="O3" s="6" t="s">
        <v>5</v>
      </c>
      <c r="P3" s="7" t="s">
        <v>6</v>
      </c>
      <c r="Q3" s="7" t="s">
        <v>7</v>
      </c>
      <c r="R3" s="8" t="s">
        <v>8</v>
      </c>
      <c r="S3" s="8" t="s">
        <v>9</v>
      </c>
      <c r="T3" s="8"/>
      <c r="U3" s="8" t="s">
        <v>10</v>
      </c>
      <c r="V3" s="7" t="s">
        <v>6</v>
      </c>
      <c r="W3" s="7" t="s">
        <v>7</v>
      </c>
      <c r="X3" s="9" t="s">
        <v>11</v>
      </c>
      <c r="Y3" s="4" t="s">
        <v>3</v>
      </c>
      <c r="Z3" s="5" t="s">
        <v>4</v>
      </c>
      <c r="AA3" s="6" t="s">
        <v>12</v>
      </c>
      <c r="AB3" s="7" t="s">
        <v>6</v>
      </c>
      <c r="AC3" s="7" t="s">
        <v>7</v>
      </c>
      <c r="AD3" s="8" t="s">
        <v>8</v>
      </c>
      <c r="AE3" s="8" t="s">
        <v>9</v>
      </c>
      <c r="AF3" s="8"/>
      <c r="AG3" s="8" t="s">
        <v>10</v>
      </c>
      <c r="AH3" s="7" t="s">
        <v>6</v>
      </c>
      <c r="AI3" s="7" t="s">
        <v>7</v>
      </c>
      <c r="AJ3" s="9" t="s">
        <v>11</v>
      </c>
    </row>
    <row r="4" spans="1:36" x14ac:dyDescent="0.4">
      <c r="A4" s="105" t="s">
        <v>13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7"/>
      <c r="M4" s="105" t="s">
        <v>14</v>
      </c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7"/>
      <c r="Y4" s="105" t="s">
        <v>15</v>
      </c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7"/>
    </row>
    <row r="5" spans="1:36" ht="15.75" customHeight="1" x14ac:dyDescent="0.4">
      <c r="A5" s="10" t="s">
        <v>16</v>
      </c>
      <c r="B5" s="11" t="s">
        <v>17</v>
      </c>
      <c r="C5" s="12">
        <v>20</v>
      </c>
      <c r="D5" s="13">
        <v>7</v>
      </c>
      <c r="E5" s="13">
        <v>12</v>
      </c>
      <c r="F5" s="14">
        <f t="shared" ref="F5:F21" si="0">SUM(D5:E5)</f>
        <v>19</v>
      </c>
      <c r="G5" s="14">
        <f t="shared" ref="G5:G21" si="1">IF(C5-F5=0,"",C5-F5)</f>
        <v>1</v>
      </c>
      <c r="H5" s="14"/>
      <c r="I5" s="14">
        <v>0</v>
      </c>
      <c r="J5" s="13">
        <v>0</v>
      </c>
      <c r="K5" s="13"/>
      <c r="L5" s="15">
        <f>SUM(F5+J5+K5)</f>
        <v>19</v>
      </c>
      <c r="M5" s="10" t="s">
        <v>18</v>
      </c>
      <c r="N5" s="11" t="s">
        <v>19</v>
      </c>
      <c r="O5" s="12">
        <v>17</v>
      </c>
      <c r="P5" s="13">
        <v>6</v>
      </c>
      <c r="Q5" s="13">
        <v>11</v>
      </c>
      <c r="R5" s="14">
        <f t="shared" ref="R5:R17" si="2">SUM(P5:Q5)</f>
        <v>17</v>
      </c>
      <c r="S5" s="16" t="str">
        <f t="shared" ref="S5:S17" si="3">IF(O5-R5=0,"",O5-R5)</f>
        <v/>
      </c>
      <c r="T5" s="14"/>
      <c r="U5" s="14">
        <v>1</v>
      </c>
      <c r="V5" s="13"/>
      <c r="W5" s="13">
        <v>1</v>
      </c>
      <c r="X5" s="17">
        <f t="shared" ref="X5:X17" si="4">SUM(R5+U5)</f>
        <v>18</v>
      </c>
      <c r="Y5" s="10" t="s">
        <v>20</v>
      </c>
      <c r="Z5" s="11" t="s">
        <v>21</v>
      </c>
      <c r="AA5" s="12">
        <v>19</v>
      </c>
      <c r="AB5" s="13">
        <v>9</v>
      </c>
      <c r="AC5" s="13">
        <v>7</v>
      </c>
      <c r="AD5" s="14">
        <f t="shared" ref="AD5:AD19" si="5">SUM(AB5:AC5)</f>
        <v>16</v>
      </c>
      <c r="AE5" s="16">
        <f t="shared" ref="AE5:AE19" si="6">IF(AA5-AD5=0,"",AA5-AD5)</f>
        <v>3</v>
      </c>
      <c r="AF5" s="14"/>
      <c r="AG5" s="14">
        <v>1</v>
      </c>
      <c r="AH5" s="13">
        <v>1</v>
      </c>
      <c r="AI5" s="13"/>
      <c r="AJ5" s="15">
        <f t="shared" ref="AJ5:AJ19" si="7">SUM(AD5+AG5)</f>
        <v>17</v>
      </c>
    </row>
    <row r="6" spans="1:36" ht="15.75" customHeight="1" x14ac:dyDescent="0.4">
      <c r="A6" s="10" t="s">
        <v>22</v>
      </c>
      <c r="B6" s="11" t="s">
        <v>23</v>
      </c>
      <c r="C6" s="12">
        <v>12</v>
      </c>
      <c r="D6" s="13">
        <v>0</v>
      </c>
      <c r="E6" s="13">
        <v>12</v>
      </c>
      <c r="F6" s="14">
        <f t="shared" si="0"/>
        <v>12</v>
      </c>
      <c r="G6" s="14" t="str">
        <f t="shared" si="1"/>
        <v/>
      </c>
      <c r="H6" s="14"/>
      <c r="I6" s="14">
        <v>1</v>
      </c>
      <c r="J6" s="13"/>
      <c r="K6" s="13">
        <v>1</v>
      </c>
      <c r="L6" s="15">
        <f t="shared" ref="L6:L22" si="8">SUM(F6+J6+K6)</f>
        <v>13</v>
      </c>
      <c r="M6" s="10" t="s">
        <v>24</v>
      </c>
      <c r="N6" s="11" t="s">
        <v>25</v>
      </c>
      <c r="O6" s="12">
        <v>10</v>
      </c>
      <c r="P6" s="13">
        <v>4</v>
      </c>
      <c r="Q6" s="13">
        <v>6</v>
      </c>
      <c r="R6" s="14">
        <f t="shared" si="2"/>
        <v>10</v>
      </c>
      <c r="S6" s="16" t="str">
        <f t="shared" si="3"/>
        <v/>
      </c>
      <c r="T6" s="14"/>
      <c r="U6" s="14">
        <v>1</v>
      </c>
      <c r="V6" s="13"/>
      <c r="W6" s="13">
        <v>1</v>
      </c>
      <c r="X6" s="17">
        <f t="shared" si="4"/>
        <v>11</v>
      </c>
      <c r="Y6" s="10" t="s">
        <v>26</v>
      </c>
      <c r="Z6" s="11" t="s">
        <v>27</v>
      </c>
      <c r="AA6" s="12">
        <v>13</v>
      </c>
      <c r="AB6" s="13">
        <v>7</v>
      </c>
      <c r="AC6" s="13">
        <v>4</v>
      </c>
      <c r="AD6" s="14">
        <f t="shared" si="5"/>
        <v>11</v>
      </c>
      <c r="AE6" s="16">
        <f t="shared" si="6"/>
        <v>2</v>
      </c>
      <c r="AF6" s="14"/>
      <c r="AG6" s="14">
        <v>0</v>
      </c>
      <c r="AH6" s="13">
        <v>0</v>
      </c>
      <c r="AI6" s="13"/>
      <c r="AJ6" s="15">
        <f t="shared" si="7"/>
        <v>11</v>
      </c>
    </row>
    <row r="7" spans="1:36" ht="15.75" customHeight="1" x14ac:dyDescent="0.4">
      <c r="A7" s="10" t="s">
        <v>28</v>
      </c>
      <c r="B7" s="11" t="s">
        <v>29</v>
      </c>
      <c r="C7" s="12">
        <v>13</v>
      </c>
      <c r="D7" s="13">
        <v>6</v>
      </c>
      <c r="E7" s="13">
        <v>6</v>
      </c>
      <c r="F7" s="14">
        <f t="shared" si="0"/>
        <v>12</v>
      </c>
      <c r="G7" s="14">
        <f t="shared" si="1"/>
        <v>1</v>
      </c>
      <c r="H7" s="14"/>
      <c r="I7" s="14">
        <v>1</v>
      </c>
      <c r="J7" s="13">
        <v>1</v>
      </c>
      <c r="K7" s="13"/>
      <c r="L7" s="15">
        <f t="shared" si="8"/>
        <v>13</v>
      </c>
      <c r="M7" s="10" t="s">
        <v>30</v>
      </c>
      <c r="N7" s="11" t="s">
        <v>31</v>
      </c>
      <c r="O7" s="12">
        <v>12</v>
      </c>
      <c r="P7" s="13">
        <v>3</v>
      </c>
      <c r="Q7" s="13">
        <v>9</v>
      </c>
      <c r="R7" s="14">
        <f t="shared" si="2"/>
        <v>12</v>
      </c>
      <c r="S7" s="16" t="str">
        <f t="shared" si="3"/>
        <v/>
      </c>
      <c r="T7" s="14"/>
      <c r="U7" s="14">
        <v>1</v>
      </c>
      <c r="V7" s="13"/>
      <c r="W7" s="13">
        <v>1</v>
      </c>
      <c r="X7" s="17">
        <f t="shared" si="4"/>
        <v>13</v>
      </c>
      <c r="Y7" s="10" t="s">
        <v>32</v>
      </c>
      <c r="Z7" s="11" t="s">
        <v>33</v>
      </c>
      <c r="AA7" s="12">
        <v>9</v>
      </c>
      <c r="AB7" s="13">
        <v>4</v>
      </c>
      <c r="AC7" s="13">
        <v>5</v>
      </c>
      <c r="AD7" s="14">
        <f t="shared" si="5"/>
        <v>9</v>
      </c>
      <c r="AE7" s="16" t="str">
        <f t="shared" si="6"/>
        <v/>
      </c>
      <c r="AF7" s="14"/>
      <c r="AG7" s="14">
        <v>1</v>
      </c>
      <c r="AH7" s="13">
        <v>1</v>
      </c>
      <c r="AI7" s="13"/>
      <c r="AJ7" s="15">
        <f t="shared" si="7"/>
        <v>10</v>
      </c>
    </row>
    <row r="8" spans="1:36" ht="15.75" customHeight="1" x14ac:dyDescent="0.4">
      <c r="A8" s="10" t="s">
        <v>34</v>
      </c>
      <c r="B8" s="11" t="s">
        <v>35</v>
      </c>
      <c r="C8" s="12">
        <v>9</v>
      </c>
      <c r="D8" s="13">
        <v>3</v>
      </c>
      <c r="E8" s="13">
        <v>6</v>
      </c>
      <c r="F8" s="14">
        <f t="shared" si="0"/>
        <v>9</v>
      </c>
      <c r="G8" s="18" t="str">
        <f t="shared" si="1"/>
        <v/>
      </c>
      <c r="H8" s="18"/>
      <c r="I8" s="14">
        <v>1</v>
      </c>
      <c r="J8" s="13">
        <v>1</v>
      </c>
      <c r="K8" s="13"/>
      <c r="L8" s="15">
        <f t="shared" si="8"/>
        <v>10</v>
      </c>
      <c r="M8" s="10" t="s">
        <v>36</v>
      </c>
      <c r="N8" s="11" t="s">
        <v>37</v>
      </c>
      <c r="O8" s="12">
        <v>14</v>
      </c>
      <c r="P8" s="13">
        <v>4</v>
      </c>
      <c r="Q8" s="13">
        <v>10</v>
      </c>
      <c r="R8" s="14">
        <f t="shared" si="2"/>
        <v>14</v>
      </c>
      <c r="S8" s="16" t="str">
        <f t="shared" si="3"/>
        <v/>
      </c>
      <c r="T8" s="14"/>
      <c r="U8" s="14">
        <v>1</v>
      </c>
      <c r="V8" s="13"/>
      <c r="W8" s="13">
        <v>1</v>
      </c>
      <c r="X8" s="17">
        <f t="shared" si="4"/>
        <v>15</v>
      </c>
      <c r="Y8" s="10" t="s">
        <v>38</v>
      </c>
      <c r="Z8" s="11" t="s">
        <v>39</v>
      </c>
      <c r="AA8" s="12">
        <v>11</v>
      </c>
      <c r="AB8" s="13">
        <v>4</v>
      </c>
      <c r="AC8" s="13">
        <v>6</v>
      </c>
      <c r="AD8" s="14">
        <f t="shared" si="5"/>
        <v>10</v>
      </c>
      <c r="AE8" s="16">
        <f t="shared" si="6"/>
        <v>1</v>
      </c>
      <c r="AF8" s="14"/>
      <c r="AG8" s="14">
        <v>1</v>
      </c>
      <c r="AH8" s="13"/>
      <c r="AI8" s="13">
        <v>1</v>
      </c>
      <c r="AJ8" s="15">
        <f t="shared" si="7"/>
        <v>11</v>
      </c>
    </row>
    <row r="9" spans="1:36" ht="15.75" customHeight="1" x14ac:dyDescent="0.4">
      <c r="A9" s="10" t="s">
        <v>40</v>
      </c>
      <c r="B9" s="11" t="s">
        <v>41</v>
      </c>
      <c r="C9" s="12">
        <v>10</v>
      </c>
      <c r="D9" s="13">
        <v>3</v>
      </c>
      <c r="E9" s="13">
        <v>6</v>
      </c>
      <c r="F9" s="14">
        <f t="shared" si="0"/>
        <v>9</v>
      </c>
      <c r="G9" s="14">
        <f t="shared" si="1"/>
        <v>1</v>
      </c>
      <c r="H9" s="14"/>
      <c r="I9" s="14">
        <v>1</v>
      </c>
      <c r="J9" s="13">
        <v>1</v>
      </c>
      <c r="K9" s="13"/>
      <c r="L9" s="15">
        <f t="shared" si="8"/>
        <v>10</v>
      </c>
      <c r="M9" s="10" t="s">
        <v>42</v>
      </c>
      <c r="N9" s="11" t="s">
        <v>43</v>
      </c>
      <c r="O9" s="12">
        <v>15</v>
      </c>
      <c r="P9" s="13">
        <v>6</v>
      </c>
      <c r="Q9" s="13">
        <v>9</v>
      </c>
      <c r="R9" s="14">
        <f t="shared" si="2"/>
        <v>15</v>
      </c>
      <c r="S9" s="16" t="str">
        <f t="shared" si="3"/>
        <v/>
      </c>
      <c r="T9" s="14"/>
      <c r="U9" s="14">
        <v>1</v>
      </c>
      <c r="V9" s="13">
        <v>1</v>
      </c>
      <c r="W9" s="13"/>
      <c r="X9" s="17">
        <f t="shared" si="4"/>
        <v>16</v>
      </c>
      <c r="Y9" s="10" t="s">
        <v>44</v>
      </c>
      <c r="Z9" s="11" t="s">
        <v>45</v>
      </c>
      <c r="AA9" s="12">
        <v>9</v>
      </c>
      <c r="AB9" s="13">
        <v>1</v>
      </c>
      <c r="AC9" s="13">
        <v>7</v>
      </c>
      <c r="AD9" s="14">
        <f t="shared" si="5"/>
        <v>8</v>
      </c>
      <c r="AE9" s="16">
        <f t="shared" si="6"/>
        <v>1</v>
      </c>
      <c r="AF9" s="14"/>
      <c r="AG9" s="14">
        <v>1</v>
      </c>
      <c r="AH9" s="13">
        <v>1</v>
      </c>
      <c r="AI9" s="13"/>
      <c r="AJ9" s="15">
        <f t="shared" si="7"/>
        <v>9</v>
      </c>
    </row>
    <row r="10" spans="1:36" ht="15.75" customHeight="1" x14ac:dyDescent="0.4">
      <c r="A10" s="10" t="s">
        <v>46</v>
      </c>
      <c r="B10" s="11" t="s">
        <v>47</v>
      </c>
      <c r="C10" s="12">
        <v>13</v>
      </c>
      <c r="D10" s="13">
        <v>9</v>
      </c>
      <c r="E10" s="13">
        <v>4</v>
      </c>
      <c r="F10" s="14">
        <f t="shared" si="0"/>
        <v>13</v>
      </c>
      <c r="G10" s="14" t="str">
        <f t="shared" si="1"/>
        <v/>
      </c>
      <c r="H10" s="14"/>
      <c r="I10" s="14">
        <v>1</v>
      </c>
      <c r="J10" s="13">
        <v>1</v>
      </c>
      <c r="K10" s="13"/>
      <c r="L10" s="15">
        <f t="shared" si="8"/>
        <v>14</v>
      </c>
      <c r="M10" s="10" t="s">
        <v>48</v>
      </c>
      <c r="N10" s="11" t="s">
        <v>49</v>
      </c>
      <c r="O10" s="12">
        <v>15</v>
      </c>
      <c r="P10" s="13">
        <v>6</v>
      </c>
      <c r="Q10" s="13">
        <v>9</v>
      </c>
      <c r="R10" s="14">
        <f t="shared" si="2"/>
        <v>15</v>
      </c>
      <c r="S10" s="16" t="str">
        <f t="shared" si="3"/>
        <v/>
      </c>
      <c r="T10" s="14"/>
      <c r="U10" s="14">
        <v>1</v>
      </c>
      <c r="V10" s="13"/>
      <c r="W10" s="13">
        <v>1</v>
      </c>
      <c r="X10" s="17">
        <f t="shared" si="4"/>
        <v>16</v>
      </c>
      <c r="Y10" s="10" t="s">
        <v>50</v>
      </c>
      <c r="Z10" s="11" t="s">
        <v>51</v>
      </c>
      <c r="AA10" s="12">
        <v>10</v>
      </c>
      <c r="AB10" s="13">
        <v>2</v>
      </c>
      <c r="AC10" s="13">
        <v>7</v>
      </c>
      <c r="AD10" s="14">
        <f t="shared" si="5"/>
        <v>9</v>
      </c>
      <c r="AE10" s="16">
        <f t="shared" si="6"/>
        <v>1</v>
      </c>
      <c r="AF10" s="19"/>
      <c r="AG10" s="14">
        <v>1</v>
      </c>
      <c r="AH10" s="13"/>
      <c r="AI10" s="13">
        <v>1</v>
      </c>
      <c r="AJ10" s="15">
        <f t="shared" si="7"/>
        <v>10</v>
      </c>
    </row>
    <row r="11" spans="1:36" ht="15.75" customHeight="1" x14ac:dyDescent="0.4">
      <c r="A11" s="10" t="s">
        <v>52</v>
      </c>
      <c r="B11" s="11" t="s">
        <v>53</v>
      </c>
      <c r="C11" s="12">
        <v>20</v>
      </c>
      <c r="D11" s="13">
        <v>9</v>
      </c>
      <c r="E11" s="13">
        <v>11</v>
      </c>
      <c r="F11" s="14">
        <f t="shared" si="0"/>
        <v>20</v>
      </c>
      <c r="G11" s="14" t="str">
        <f t="shared" si="1"/>
        <v/>
      </c>
      <c r="H11" s="14"/>
      <c r="I11" s="14">
        <v>1</v>
      </c>
      <c r="J11" s="13"/>
      <c r="K11" s="13">
        <v>1</v>
      </c>
      <c r="L11" s="15">
        <f t="shared" si="8"/>
        <v>21</v>
      </c>
      <c r="M11" s="10" t="s">
        <v>54</v>
      </c>
      <c r="N11" s="11" t="s">
        <v>55</v>
      </c>
      <c r="O11" s="12">
        <v>9</v>
      </c>
      <c r="P11" s="13">
        <v>5</v>
      </c>
      <c r="Q11" s="13">
        <v>4</v>
      </c>
      <c r="R11" s="14">
        <f t="shared" si="2"/>
        <v>9</v>
      </c>
      <c r="S11" s="16" t="str">
        <f t="shared" si="3"/>
        <v/>
      </c>
      <c r="T11" s="14"/>
      <c r="U11" s="14">
        <v>1</v>
      </c>
      <c r="V11" s="13"/>
      <c r="W11" s="13">
        <v>1</v>
      </c>
      <c r="X11" s="17">
        <f t="shared" si="4"/>
        <v>10</v>
      </c>
      <c r="Y11" s="10" t="s">
        <v>56</v>
      </c>
      <c r="Z11" s="11" t="s">
        <v>57</v>
      </c>
      <c r="AA11" s="12">
        <v>10</v>
      </c>
      <c r="AB11" s="13">
        <v>2</v>
      </c>
      <c r="AC11" s="13">
        <v>8</v>
      </c>
      <c r="AD11" s="14">
        <f t="shared" si="5"/>
        <v>10</v>
      </c>
      <c r="AE11" s="16" t="str">
        <f t="shared" si="6"/>
        <v/>
      </c>
      <c r="AF11" s="14"/>
      <c r="AG11" s="14">
        <v>1</v>
      </c>
      <c r="AH11" s="13"/>
      <c r="AI11" s="13">
        <v>1</v>
      </c>
      <c r="AJ11" s="15">
        <f t="shared" si="7"/>
        <v>11</v>
      </c>
    </row>
    <row r="12" spans="1:36" ht="15.75" customHeight="1" x14ac:dyDescent="0.4">
      <c r="A12" s="10" t="s">
        <v>58</v>
      </c>
      <c r="B12" s="11" t="s">
        <v>59</v>
      </c>
      <c r="C12" s="12">
        <v>20</v>
      </c>
      <c r="D12" s="13">
        <v>3</v>
      </c>
      <c r="E12" s="13">
        <v>16</v>
      </c>
      <c r="F12" s="14">
        <f t="shared" si="0"/>
        <v>19</v>
      </c>
      <c r="G12" s="14">
        <f t="shared" si="1"/>
        <v>1</v>
      </c>
      <c r="H12" s="14"/>
      <c r="I12" s="14">
        <v>1</v>
      </c>
      <c r="J12" s="13"/>
      <c r="K12" s="13">
        <v>1</v>
      </c>
      <c r="L12" s="15">
        <f t="shared" si="8"/>
        <v>20</v>
      </c>
      <c r="M12" s="10" t="s">
        <v>60</v>
      </c>
      <c r="N12" s="11" t="s">
        <v>61</v>
      </c>
      <c r="O12" s="12">
        <v>8</v>
      </c>
      <c r="P12" s="13">
        <v>3</v>
      </c>
      <c r="Q12" s="13">
        <v>5</v>
      </c>
      <c r="R12" s="14">
        <f t="shared" si="2"/>
        <v>8</v>
      </c>
      <c r="S12" s="16" t="str">
        <f t="shared" si="3"/>
        <v/>
      </c>
      <c r="T12" s="14"/>
      <c r="U12" s="14">
        <v>1</v>
      </c>
      <c r="V12" s="13">
        <v>1</v>
      </c>
      <c r="W12" s="13"/>
      <c r="X12" s="17">
        <f t="shared" si="4"/>
        <v>9</v>
      </c>
      <c r="Y12" s="10" t="s">
        <v>62</v>
      </c>
      <c r="Z12" s="11" t="s">
        <v>63</v>
      </c>
      <c r="AA12" s="12">
        <v>13</v>
      </c>
      <c r="AB12" s="13">
        <v>4</v>
      </c>
      <c r="AC12" s="13">
        <v>8</v>
      </c>
      <c r="AD12" s="14">
        <f t="shared" si="5"/>
        <v>12</v>
      </c>
      <c r="AE12" s="16">
        <f t="shared" si="6"/>
        <v>1</v>
      </c>
      <c r="AF12" s="14"/>
      <c r="AG12" s="14">
        <v>1</v>
      </c>
      <c r="AH12" s="13">
        <v>1</v>
      </c>
      <c r="AI12" s="13"/>
      <c r="AJ12" s="15">
        <f t="shared" si="7"/>
        <v>13</v>
      </c>
    </row>
    <row r="13" spans="1:36" ht="15.75" customHeight="1" x14ac:dyDescent="0.4">
      <c r="A13" s="10" t="s">
        <v>64</v>
      </c>
      <c r="B13" s="11" t="s">
        <v>65</v>
      </c>
      <c r="C13" s="12">
        <v>15</v>
      </c>
      <c r="D13" s="13">
        <v>6</v>
      </c>
      <c r="E13" s="13">
        <v>8</v>
      </c>
      <c r="F13" s="14">
        <f t="shared" si="0"/>
        <v>14</v>
      </c>
      <c r="G13" s="14">
        <f t="shared" si="1"/>
        <v>1</v>
      </c>
      <c r="H13" s="14"/>
      <c r="I13" s="14">
        <v>1</v>
      </c>
      <c r="J13" s="13">
        <v>1</v>
      </c>
      <c r="K13" s="13"/>
      <c r="L13" s="15">
        <f t="shared" si="8"/>
        <v>15</v>
      </c>
      <c r="M13" s="10" t="s">
        <v>66</v>
      </c>
      <c r="N13" s="11" t="s">
        <v>67</v>
      </c>
      <c r="O13" s="12">
        <v>10</v>
      </c>
      <c r="P13" s="13">
        <v>4</v>
      </c>
      <c r="Q13" s="13">
        <v>6</v>
      </c>
      <c r="R13" s="14">
        <f t="shared" si="2"/>
        <v>10</v>
      </c>
      <c r="S13" s="16" t="str">
        <f t="shared" si="3"/>
        <v/>
      </c>
      <c r="T13" s="14"/>
      <c r="U13" s="14">
        <v>1</v>
      </c>
      <c r="V13" s="13"/>
      <c r="W13" s="13">
        <v>1</v>
      </c>
      <c r="X13" s="17">
        <f t="shared" si="4"/>
        <v>11</v>
      </c>
      <c r="Y13" s="10" t="s">
        <v>68</v>
      </c>
      <c r="Z13" s="11" t="s">
        <v>69</v>
      </c>
      <c r="AA13" s="12">
        <v>8</v>
      </c>
      <c r="AB13" s="13">
        <v>2</v>
      </c>
      <c r="AC13" s="13">
        <v>5</v>
      </c>
      <c r="AD13" s="14">
        <f t="shared" si="5"/>
        <v>7</v>
      </c>
      <c r="AE13" s="16">
        <f t="shared" si="6"/>
        <v>1</v>
      </c>
      <c r="AF13" s="14"/>
      <c r="AG13" s="14">
        <v>1</v>
      </c>
      <c r="AH13" s="13">
        <v>1</v>
      </c>
      <c r="AI13" s="13"/>
      <c r="AJ13" s="15">
        <f t="shared" si="7"/>
        <v>8</v>
      </c>
    </row>
    <row r="14" spans="1:36" ht="15.75" customHeight="1" x14ac:dyDescent="0.4">
      <c r="A14" s="10" t="s">
        <v>70</v>
      </c>
      <c r="B14" s="11" t="s">
        <v>71</v>
      </c>
      <c r="C14" s="12">
        <v>18</v>
      </c>
      <c r="D14" s="13">
        <v>8</v>
      </c>
      <c r="E14" s="13">
        <v>9</v>
      </c>
      <c r="F14" s="14">
        <f t="shared" si="0"/>
        <v>17</v>
      </c>
      <c r="G14" s="14">
        <f t="shared" si="1"/>
        <v>1</v>
      </c>
      <c r="H14" s="14"/>
      <c r="I14" s="14">
        <v>1</v>
      </c>
      <c r="J14" s="13"/>
      <c r="K14" s="13">
        <v>1</v>
      </c>
      <c r="L14" s="15">
        <f t="shared" si="8"/>
        <v>18</v>
      </c>
      <c r="M14" s="10" t="s">
        <v>72</v>
      </c>
      <c r="N14" s="11" t="s">
        <v>73</v>
      </c>
      <c r="O14" s="12">
        <v>8</v>
      </c>
      <c r="P14" s="13">
        <v>4</v>
      </c>
      <c r="Q14" s="13">
        <v>4</v>
      </c>
      <c r="R14" s="14">
        <f t="shared" si="2"/>
        <v>8</v>
      </c>
      <c r="S14" s="16" t="str">
        <f t="shared" si="3"/>
        <v/>
      </c>
      <c r="T14" s="14"/>
      <c r="U14" s="14">
        <v>1</v>
      </c>
      <c r="V14" s="13"/>
      <c r="W14" s="13">
        <v>1</v>
      </c>
      <c r="X14" s="17">
        <f t="shared" si="4"/>
        <v>9</v>
      </c>
      <c r="Y14" s="10" t="s">
        <v>74</v>
      </c>
      <c r="Z14" s="11" t="s">
        <v>75</v>
      </c>
      <c r="AA14" s="12">
        <v>17</v>
      </c>
      <c r="AB14" s="13">
        <v>8</v>
      </c>
      <c r="AC14" s="13">
        <v>9</v>
      </c>
      <c r="AD14" s="14">
        <f t="shared" si="5"/>
        <v>17</v>
      </c>
      <c r="AE14" s="16" t="str">
        <f t="shared" si="6"/>
        <v/>
      </c>
      <c r="AF14" s="14"/>
      <c r="AG14" s="14">
        <v>1</v>
      </c>
      <c r="AH14" s="13">
        <v>1</v>
      </c>
      <c r="AI14" s="13"/>
      <c r="AJ14" s="15">
        <f t="shared" si="7"/>
        <v>18</v>
      </c>
    </row>
    <row r="15" spans="1:36" ht="15.75" customHeight="1" x14ac:dyDescent="0.4">
      <c r="A15" s="10" t="s">
        <v>76</v>
      </c>
      <c r="B15" s="11" t="s">
        <v>77</v>
      </c>
      <c r="C15" s="12">
        <v>12</v>
      </c>
      <c r="D15" s="13">
        <v>3</v>
      </c>
      <c r="E15" s="13">
        <v>9</v>
      </c>
      <c r="F15" s="14">
        <f t="shared" si="0"/>
        <v>12</v>
      </c>
      <c r="G15" s="14" t="str">
        <f t="shared" si="1"/>
        <v/>
      </c>
      <c r="H15" s="14"/>
      <c r="I15" s="14">
        <v>1</v>
      </c>
      <c r="J15" s="13">
        <v>1</v>
      </c>
      <c r="K15" s="13"/>
      <c r="L15" s="15">
        <f t="shared" si="8"/>
        <v>13</v>
      </c>
      <c r="M15" s="10" t="s">
        <v>78</v>
      </c>
      <c r="N15" s="11" t="s">
        <v>79</v>
      </c>
      <c r="O15" s="12">
        <v>9</v>
      </c>
      <c r="P15" s="13">
        <v>4</v>
      </c>
      <c r="Q15" s="13">
        <v>5</v>
      </c>
      <c r="R15" s="14">
        <f t="shared" si="2"/>
        <v>9</v>
      </c>
      <c r="S15" s="16" t="str">
        <f t="shared" si="3"/>
        <v/>
      </c>
      <c r="T15" s="14"/>
      <c r="U15" s="14">
        <v>1</v>
      </c>
      <c r="V15" s="13"/>
      <c r="W15" s="13">
        <v>1</v>
      </c>
      <c r="X15" s="17">
        <f t="shared" si="4"/>
        <v>10</v>
      </c>
      <c r="Y15" s="10" t="s">
        <v>80</v>
      </c>
      <c r="Z15" s="11" t="s">
        <v>81</v>
      </c>
      <c r="AA15" s="12">
        <v>13</v>
      </c>
      <c r="AB15" s="13">
        <v>4</v>
      </c>
      <c r="AC15" s="13">
        <v>7</v>
      </c>
      <c r="AD15" s="14">
        <f t="shared" si="5"/>
        <v>11</v>
      </c>
      <c r="AE15" s="16">
        <f t="shared" si="6"/>
        <v>2</v>
      </c>
      <c r="AF15" s="14"/>
      <c r="AG15" s="14">
        <v>1</v>
      </c>
      <c r="AH15" s="13"/>
      <c r="AI15" s="13">
        <v>1</v>
      </c>
      <c r="AJ15" s="15">
        <f t="shared" si="7"/>
        <v>12</v>
      </c>
    </row>
    <row r="16" spans="1:36" ht="15.75" customHeight="1" x14ac:dyDescent="0.4">
      <c r="A16" s="10" t="s">
        <v>82</v>
      </c>
      <c r="B16" s="11" t="s">
        <v>83</v>
      </c>
      <c r="C16" s="12">
        <v>14</v>
      </c>
      <c r="D16" s="13">
        <v>4</v>
      </c>
      <c r="E16" s="13">
        <v>10</v>
      </c>
      <c r="F16" s="14">
        <f>SUM(D16:E16)</f>
        <v>14</v>
      </c>
      <c r="G16" s="14" t="str">
        <f t="shared" si="1"/>
        <v/>
      </c>
      <c r="H16" s="14"/>
      <c r="I16" s="14">
        <v>1</v>
      </c>
      <c r="J16" s="13"/>
      <c r="K16" s="13">
        <v>1</v>
      </c>
      <c r="L16" s="15">
        <f t="shared" si="8"/>
        <v>15</v>
      </c>
      <c r="M16" s="10" t="s">
        <v>84</v>
      </c>
      <c r="N16" s="11" t="s">
        <v>85</v>
      </c>
      <c r="O16" s="12">
        <v>20</v>
      </c>
      <c r="P16" s="13">
        <v>10</v>
      </c>
      <c r="Q16" s="13">
        <v>10</v>
      </c>
      <c r="R16" s="14">
        <f t="shared" si="2"/>
        <v>20</v>
      </c>
      <c r="S16" s="16" t="str">
        <f t="shared" si="3"/>
        <v/>
      </c>
      <c r="T16" s="14"/>
      <c r="U16" s="14">
        <v>1</v>
      </c>
      <c r="V16" s="13"/>
      <c r="W16" s="13">
        <v>1</v>
      </c>
      <c r="X16" s="17">
        <f t="shared" si="4"/>
        <v>21</v>
      </c>
      <c r="Y16" s="10" t="s">
        <v>86</v>
      </c>
      <c r="Z16" s="11" t="s">
        <v>87</v>
      </c>
      <c r="AA16" s="12">
        <v>11</v>
      </c>
      <c r="AB16" s="13">
        <v>4</v>
      </c>
      <c r="AC16" s="13">
        <v>6</v>
      </c>
      <c r="AD16" s="14">
        <f t="shared" si="5"/>
        <v>10</v>
      </c>
      <c r="AE16" s="16">
        <f t="shared" si="6"/>
        <v>1</v>
      </c>
      <c r="AF16" s="14"/>
      <c r="AG16" s="14">
        <v>1</v>
      </c>
      <c r="AH16" s="13">
        <v>1</v>
      </c>
      <c r="AI16" s="13"/>
      <c r="AJ16" s="15">
        <f t="shared" si="7"/>
        <v>11</v>
      </c>
    </row>
    <row r="17" spans="1:36" ht="15.75" customHeight="1" x14ac:dyDescent="0.4">
      <c r="A17" s="10" t="s">
        <v>88</v>
      </c>
      <c r="B17" s="11" t="s">
        <v>89</v>
      </c>
      <c r="C17" s="12">
        <v>14</v>
      </c>
      <c r="D17" s="13">
        <v>4</v>
      </c>
      <c r="E17" s="13">
        <v>10</v>
      </c>
      <c r="F17" s="14">
        <f t="shared" si="0"/>
        <v>14</v>
      </c>
      <c r="G17" s="14" t="str">
        <f t="shared" si="1"/>
        <v/>
      </c>
      <c r="H17" s="14"/>
      <c r="I17" s="14">
        <v>1</v>
      </c>
      <c r="J17" s="13">
        <v>1</v>
      </c>
      <c r="K17" s="13"/>
      <c r="L17" s="15">
        <f t="shared" si="8"/>
        <v>15</v>
      </c>
      <c r="M17" s="10" t="s">
        <v>90</v>
      </c>
      <c r="N17" s="11" t="s">
        <v>91</v>
      </c>
      <c r="O17" s="12">
        <v>7</v>
      </c>
      <c r="P17" s="13">
        <v>6</v>
      </c>
      <c r="Q17" s="13">
        <v>1</v>
      </c>
      <c r="R17" s="14">
        <f t="shared" si="2"/>
        <v>7</v>
      </c>
      <c r="S17" s="16" t="str">
        <f t="shared" si="3"/>
        <v/>
      </c>
      <c r="T17" s="14"/>
      <c r="U17" s="14">
        <v>1</v>
      </c>
      <c r="V17" s="13"/>
      <c r="W17" s="13">
        <v>1</v>
      </c>
      <c r="X17" s="17">
        <f t="shared" si="4"/>
        <v>8</v>
      </c>
      <c r="Y17" s="10" t="s">
        <v>92</v>
      </c>
      <c r="Z17" s="11" t="s">
        <v>93</v>
      </c>
      <c r="AA17" s="12">
        <v>19</v>
      </c>
      <c r="AB17" s="13">
        <v>7</v>
      </c>
      <c r="AC17" s="13">
        <v>11</v>
      </c>
      <c r="AD17" s="14">
        <f t="shared" si="5"/>
        <v>18</v>
      </c>
      <c r="AE17" s="16">
        <f t="shared" si="6"/>
        <v>1</v>
      </c>
      <c r="AF17" s="14"/>
      <c r="AG17" s="14">
        <v>1</v>
      </c>
      <c r="AH17" s="13">
        <v>1</v>
      </c>
      <c r="AI17" s="13"/>
      <c r="AJ17" s="15">
        <f t="shared" si="7"/>
        <v>19</v>
      </c>
    </row>
    <row r="18" spans="1:36" ht="15.75" customHeight="1" x14ac:dyDescent="0.4">
      <c r="A18" s="10" t="s">
        <v>94</v>
      </c>
      <c r="B18" s="11" t="s">
        <v>95</v>
      </c>
      <c r="C18" s="12">
        <v>9</v>
      </c>
      <c r="D18" s="13">
        <v>2</v>
      </c>
      <c r="E18" s="13">
        <v>7</v>
      </c>
      <c r="F18" s="14">
        <f t="shared" si="0"/>
        <v>9</v>
      </c>
      <c r="G18" s="14" t="str">
        <f t="shared" si="1"/>
        <v/>
      </c>
      <c r="H18" s="14"/>
      <c r="I18" s="14">
        <v>1</v>
      </c>
      <c r="J18" s="13"/>
      <c r="K18" s="13">
        <v>1</v>
      </c>
      <c r="L18" s="15">
        <f t="shared" si="8"/>
        <v>10</v>
      </c>
      <c r="M18" s="98" t="s">
        <v>96</v>
      </c>
      <c r="N18" s="99"/>
      <c r="O18" s="20">
        <f>SUM(O5:O17)</f>
        <v>154</v>
      </c>
      <c r="P18" s="20">
        <f>SUM(P5:P17)</f>
        <v>65</v>
      </c>
      <c r="Q18" s="20">
        <f>SUM(Q5:Q17)</f>
        <v>89</v>
      </c>
      <c r="R18" s="20">
        <f>SUM(R5:R17)</f>
        <v>154</v>
      </c>
      <c r="S18" s="21">
        <f>SUM(S5:S17)</f>
        <v>0</v>
      </c>
      <c r="T18" s="20"/>
      <c r="U18" s="20">
        <f>SUM(U5:U17)</f>
        <v>13</v>
      </c>
      <c r="V18" s="20">
        <f>SUM(V5:V17)</f>
        <v>2</v>
      </c>
      <c r="W18" s="20">
        <f>SUM(W5:W17)</f>
        <v>11</v>
      </c>
      <c r="X18" s="20">
        <f>SUM(X5:X17)</f>
        <v>167</v>
      </c>
      <c r="Y18" s="10" t="s">
        <v>97</v>
      </c>
      <c r="Z18" s="11" t="s">
        <v>98</v>
      </c>
      <c r="AA18" s="12">
        <v>9</v>
      </c>
      <c r="AB18" s="13">
        <v>6</v>
      </c>
      <c r="AC18" s="13">
        <v>3</v>
      </c>
      <c r="AD18" s="14">
        <f t="shared" si="5"/>
        <v>9</v>
      </c>
      <c r="AE18" s="16" t="str">
        <f t="shared" si="6"/>
        <v/>
      </c>
      <c r="AF18" s="14"/>
      <c r="AG18" s="14">
        <v>1</v>
      </c>
      <c r="AH18" s="13"/>
      <c r="AI18" s="13">
        <v>1</v>
      </c>
      <c r="AJ18" s="15">
        <f t="shared" si="7"/>
        <v>10</v>
      </c>
    </row>
    <row r="19" spans="1:36" ht="15.75" customHeight="1" x14ac:dyDescent="0.4">
      <c r="A19" s="10" t="s">
        <v>99</v>
      </c>
      <c r="B19" s="11" t="s">
        <v>100</v>
      </c>
      <c r="C19" s="12">
        <v>12</v>
      </c>
      <c r="D19" s="13">
        <v>3</v>
      </c>
      <c r="E19" s="13">
        <v>9</v>
      </c>
      <c r="F19" s="14">
        <f t="shared" si="0"/>
        <v>12</v>
      </c>
      <c r="G19" s="14" t="str">
        <f t="shared" si="1"/>
        <v/>
      </c>
      <c r="H19" s="14"/>
      <c r="I19" s="14">
        <v>1</v>
      </c>
      <c r="J19" s="13">
        <v>1</v>
      </c>
      <c r="K19" s="13"/>
      <c r="L19" s="15">
        <f t="shared" si="8"/>
        <v>13</v>
      </c>
      <c r="M19" s="80" t="s">
        <v>101</v>
      </c>
      <c r="N19" s="81"/>
      <c r="O19" s="14"/>
      <c r="P19" s="22">
        <f>P18/R18</f>
        <v>0.42207792207792205</v>
      </c>
      <c r="Q19" s="22">
        <f>Q18/R18</f>
        <v>0.57792207792207795</v>
      </c>
      <c r="R19" s="23">
        <f>R18/O18</f>
        <v>1</v>
      </c>
      <c r="S19" s="24">
        <f>S18/O18</f>
        <v>0</v>
      </c>
      <c r="T19" s="14"/>
      <c r="U19" s="14"/>
      <c r="V19" s="22">
        <f>V18/U18</f>
        <v>0.15384615384615385</v>
      </c>
      <c r="W19" s="22">
        <f>W18/U18</f>
        <v>0.84615384615384615</v>
      </c>
      <c r="X19" s="25"/>
      <c r="Y19" s="10" t="s">
        <v>102</v>
      </c>
      <c r="Z19" s="11" t="s">
        <v>103</v>
      </c>
      <c r="AA19" s="12">
        <v>14</v>
      </c>
      <c r="AB19" s="13">
        <v>8</v>
      </c>
      <c r="AC19" s="13">
        <v>6</v>
      </c>
      <c r="AD19" s="14">
        <f t="shared" si="5"/>
        <v>14</v>
      </c>
      <c r="AE19" s="16" t="str">
        <f t="shared" si="6"/>
        <v/>
      </c>
      <c r="AF19" s="14"/>
      <c r="AG19" s="14">
        <v>1</v>
      </c>
      <c r="AH19" s="13">
        <v>1</v>
      </c>
      <c r="AI19" s="13"/>
      <c r="AJ19" s="15">
        <f t="shared" si="7"/>
        <v>15</v>
      </c>
    </row>
    <row r="20" spans="1:36" ht="15.75" customHeight="1" x14ac:dyDescent="0.4">
      <c r="A20" s="10" t="s">
        <v>104</v>
      </c>
      <c r="B20" s="11" t="s">
        <v>105</v>
      </c>
      <c r="C20" s="12">
        <v>16</v>
      </c>
      <c r="D20" s="13">
        <v>3</v>
      </c>
      <c r="E20" s="13">
        <v>13</v>
      </c>
      <c r="F20" s="14">
        <f t="shared" si="0"/>
        <v>16</v>
      </c>
      <c r="G20" s="14" t="str">
        <f t="shared" si="1"/>
        <v/>
      </c>
      <c r="H20" s="14"/>
      <c r="I20" s="14">
        <v>1</v>
      </c>
      <c r="J20" s="13">
        <v>1</v>
      </c>
      <c r="K20" s="13"/>
      <c r="L20" s="15">
        <f t="shared" si="8"/>
        <v>17</v>
      </c>
      <c r="M20" s="26"/>
      <c r="N20" s="27"/>
      <c r="O20" s="14"/>
      <c r="P20" s="28"/>
      <c r="Q20" s="28"/>
      <c r="R20" s="14"/>
      <c r="S20" s="16"/>
      <c r="T20" s="29"/>
      <c r="U20" s="29"/>
      <c r="V20" s="29"/>
      <c r="W20" s="29"/>
      <c r="X20" s="30"/>
      <c r="Y20" s="98" t="s">
        <v>96</v>
      </c>
      <c r="Z20" s="99"/>
      <c r="AA20" s="20">
        <f>SUM(AA5:AA19)</f>
        <v>185</v>
      </c>
      <c r="AB20" s="20">
        <f>SUM(AB5:AB19)</f>
        <v>72</v>
      </c>
      <c r="AC20" s="20">
        <f>SUM(AC5:AC19)</f>
        <v>99</v>
      </c>
      <c r="AD20" s="20">
        <f>SUM(AD5:AD19)</f>
        <v>171</v>
      </c>
      <c r="AE20" s="21">
        <f>SUM(AE5:AE19)</f>
        <v>14</v>
      </c>
      <c r="AF20" s="20"/>
      <c r="AG20" s="20">
        <f>SUM(AG5:AG19)</f>
        <v>14</v>
      </c>
      <c r="AH20" s="20">
        <f>SUM(AH5:AH19)</f>
        <v>9</v>
      </c>
      <c r="AI20" s="20">
        <f>SUM(AI5:AI19)</f>
        <v>5</v>
      </c>
      <c r="AJ20" s="31">
        <f>SUM(AJ5:AJ19)</f>
        <v>185</v>
      </c>
    </row>
    <row r="21" spans="1:36" ht="15.75" customHeight="1" x14ac:dyDescent="0.4">
      <c r="A21" s="10" t="s">
        <v>106</v>
      </c>
      <c r="B21" s="11" t="s">
        <v>107</v>
      </c>
      <c r="C21" s="12">
        <v>10</v>
      </c>
      <c r="D21" s="13">
        <v>5</v>
      </c>
      <c r="E21" s="13">
        <v>5</v>
      </c>
      <c r="F21" s="14">
        <f t="shared" si="0"/>
        <v>10</v>
      </c>
      <c r="G21" s="14" t="str">
        <f t="shared" si="1"/>
        <v/>
      </c>
      <c r="H21" s="14"/>
      <c r="I21" s="14">
        <v>1</v>
      </c>
      <c r="J21" s="13">
        <v>1</v>
      </c>
      <c r="K21" s="13"/>
      <c r="L21" s="15">
        <f t="shared" si="8"/>
        <v>11</v>
      </c>
      <c r="M21" s="105" t="s">
        <v>108</v>
      </c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7"/>
      <c r="Y21" s="80" t="s">
        <v>101</v>
      </c>
      <c r="Z21" s="81"/>
      <c r="AA21" s="14"/>
      <c r="AB21" s="22">
        <f>AB20/AD20</f>
        <v>0.42105263157894735</v>
      </c>
      <c r="AC21" s="22">
        <f>AC20/AD20</f>
        <v>0.57894736842105265</v>
      </c>
      <c r="AD21" s="23">
        <f>AD20/AA20</f>
        <v>0.92432432432432432</v>
      </c>
      <c r="AE21" s="24">
        <f>AE20/AA20</f>
        <v>7.567567567567568E-2</v>
      </c>
      <c r="AF21" s="14"/>
      <c r="AG21" s="14"/>
      <c r="AH21" s="22">
        <f>AH20/AG20</f>
        <v>0.6428571428571429</v>
      </c>
      <c r="AI21" s="22">
        <f>AI20/AG20</f>
        <v>0.35714285714285715</v>
      </c>
      <c r="AJ21" s="15"/>
    </row>
    <row r="22" spans="1:36" ht="15.75" customHeight="1" x14ac:dyDescent="0.4">
      <c r="A22" s="98" t="s">
        <v>96</v>
      </c>
      <c r="B22" s="99"/>
      <c r="C22" s="20">
        <f>SUM(C5:C21)</f>
        <v>237</v>
      </c>
      <c r="D22" s="20">
        <f>SUM(D5:D21)</f>
        <v>78</v>
      </c>
      <c r="E22" s="20">
        <f>SUM(E5:E21)</f>
        <v>153</v>
      </c>
      <c r="F22" s="20">
        <f>SUM(F5:F21)</f>
        <v>231</v>
      </c>
      <c r="G22" s="20">
        <f>SUM(G5:G21)</f>
        <v>6</v>
      </c>
      <c r="H22" s="20"/>
      <c r="I22" s="20">
        <f>SUM(I5:I21)</f>
        <v>16</v>
      </c>
      <c r="J22" s="20">
        <f>SUM(J5:J21)</f>
        <v>10</v>
      </c>
      <c r="K22" s="20">
        <f>SUM(K5:K21)</f>
        <v>6</v>
      </c>
      <c r="L22" s="31">
        <f t="shared" si="8"/>
        <v>247</v>
      </c>
      <c r="M22" s="10" t="s">
        <v>109</v>
      </c>
      <c r="N22" s="11" t="s">
        <v>110</v>
      </c>
      <c r="O22" s="12">
        <v>13</v>
      </c>
      <c r="P22" s="13">
        <v>0</v>
      </c>
      <c r="Q22" s="13">
        <v>13</v>
      </c>
      <c r="R22" s="14">
        <f t="shared" ref="R22:R41" si="9">SUM(P22:Q22)</f>
        <v>13</v>
      </c>
      <c r="S22" s="16" t="str">
        <f t="shared" ref="S22:S41" si="10">IF(O22-R22=0,"",O22-R22)</f>
        <v/>
      </c>
      <c r="T22" s="14"/>
      <c r="U22" s="14">
        <v>1</v>
      </c>
      <c r="V22" s="13"/>
      <c r="W22" s="13">
        <v>1</v>
      </c>
      <c r="X22" s="15">
        <f t="shared" ref="X22:X41" si="11">SUM(R22+U22)</f>
        <v>14</v>
      </c>
      <c r="Y22" s="32"/>
      <c r="Z22" s="33"/>
      <c r="AA22" s="34"/>
      <c r="AB22" s="35"/>
      <c r="AC22" s="35"/>
      <c r="AD22" s="34"/>
      <c r="AE22" s="34"/>
      <c r="AF22" s="36"/>
      <c r="AG22" s="36"/>
      <c r="AH22" s="37"/>
      <c r="AI22" s="37"/>
      <c r="AJ22" s="38"/>
    </row>
    <row r="23" spans="1:36" ht="15.75" customHeight="1" x14ac:dyDescent="0.4">
      <c r="A23" s="80" t="s">
        <v>101</v>
      </c>
      <c r="B23" s="81"/>
      <c r="C23" s="14"/>
      <c r="D23" s="22">
        <f>D22/F22</f>
        <v>0.33766233766233766</v>
      </c>
      <c r="E23" s="22">
        <f>E22/F22</f>
        <v>0.66233766233766234</v>
      </c>
      <c r="F23" s="23">
        <f>F22/C22</f>
        <v>0.97468354430379744</v>
      </c>
      <c r="G23" s="23">
        <f>G22/C22</f>
        <v>2.5316455696202531E-2</v>
      </c>
      <c r="H23" s="14"/>
      <c r="I23" s="14"/>
      <c r="J23" s="22">
        <f>J22/I22</f>
        <v>0.625</v>
      </c>
      <c r="K23" s="22">
        <f>K22/I22</f>
        <v>0.375</v>
      </c>
      <c r="L23" s="15"/>
      <c r="M23" s="10" t="s">
        <v>111</v>
      </c>
      <c r="N23" s="11" t="s">
        <v>112</v>
      </c>
      <c r="O23" s="12">
        <v>13</v>
      </c>
      <c r="P23" s="13">
        <v>5</v>
      </c>
      <c r="Q23" s="13">
        <v>8</v>
      </c>
      <c r="R23" s="14">
        <f t="shared" si="9"/>
        <v>13</v>
      </c>
      <c r="S23" s="16" t="str">
        <f t="shared" si="10"/>
        <v/>
      </c>
      <c r="T23" s="14"/>
      <c r="U23" s="14">
        <v>1</v>
      </c>
      <c r="V23" s="13"/>
      <c r="W23" s="13">
        <v>1</v>
      </c>
      <c r="X23" s="15">
        <f t="shared" si="11"/>
        <v>14</v>
      </c>
      <c r="Y23" s="105" t="s">
        <v>113</v>
      </c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7"/>
    </row>
    <row r="24" spans="1:36" ht="15.75" customHeight="1" x14ac:dyDescent="0.4">
      <c r="A24" s="39"/>
      <c r="B24" s="40"/>
      <c r="C24" s="29"/>
      <c r="D24" s="29"/>
      <c r="E24" s="29"/>
      <c r="F24" s="29"/>
      <c r="G24" s="29"/>
      <c r="H24" s="29"/>
      <c r="I24" s="29"/>
      <c r="J24" s="41"/>
      <c r="K24" s="41"/>
      <c r="L24" s="42"/>
      <c r="M24" s="10" t="s">
        <v>114</v>
      </c>
      <c r="N24" s="11" t="s">
        <v>115</v>
      </c>
      <c r="O24" s="12">
        <v>13</v>
      </c>
      <c r="P24" s="13">
        <v>8</v>
      </c>
      <c r="Q24" s="13">
        <v>4</v>
      </c>
      <c r="R24" s="14">
        <f t="shared" si="9"/>
        <v>12</v>
      </c>
      <c r="S24" s="16">
        <f t="shared" si="10"/>
        <v>1</v>
      </c>
      <c r="T24" s="14"/>
      <c r="U24" s="14">
        <v>1</v>
      </c>
      <c r="V24" s="13">
        <v>1</v>
      </c>
      <c r="W24" s="13"/>
      <c r="X24" s="15">
        <f t="shared" si="11"/>
        <v>13</v>
      </c>
      <c r="Y24" s="10" t="s">
        <v>116</v>
      </c>
      <c r="Z24" s="11" t="s">
        <v>117</v>
      </c>
      <c r="AA24" s="12">
        <v>9</v>
      </c>
      <c r="AB24" s="13">
        <v>3</v>
      </c>
      <c r="AC24" s="13">
        <v>6</v>
      </c>
      <c r="AD24" s="14">
        <f t="shared" ref="AD24:AD29" si="12">SUM(AB24:AC24)</f>
        <v>9</v>
      </c>
      <c r="AE24" s="16" t="str">
        <f t="shared" ref="AE24:AE29" si="13">IF(AA24-AD24=0,"",AA24-AD24)</f>
        <v/>
      </c>
      <c r="AF24" s="14"/>
      <c r="AG24" s="25">
        <v>1</v>
      </c>
      <c r="AH24" s="13"/>
      <c r="AI24" s="13">
        <v>1</v>
      </c>
      <c r="AJ24" s="17">
        <f t="shared" ref="AJ24:AJ29" si="14">SUM(AD24+AG24)</f>
        <v>10</v>
      </c>
    </row>
    <row r="25" spans="1:36" ht="15.75" customHeight="1" x14ac:dyDescent="0.4">
      <c r="A25" s="105" t="s">
        <v>118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10" t="s">
        <v>119</v>
      </c>
      <c r="N25" s="11" t="s">
        <v>120</v>
      </c>
      <c r="O25" s="12">
        <v>10</v>
      </c>
      <c r="P25" s="13">
        <v>5</v>
      </c>
      <c r="Q25" s="13">
        <v>5</v>
      </c>
      <c r="R25" s="14">
        <f t="shared" si="9"/>
        <v>10</v>
      </c>
      <c r="S25" s="16" t="str">
        <f t="shared" si="10"/>
        <v/>
      </c>
      <c r="T25" s="14"/>
      <c r="U25" s="14">
        <v>0</v>
      </c>
      <c r="V25" s="13">
        <v>0</v>
      </c>
      <c r="W25" s="13"/>
      <c r="X25" s="15">
        <f t="shared" si="11"/>
        <v>10</v>
      </c>
      <c r="Y25" s="10" t="s">
        <v>121</v>
      </c>
      <c r="Z25" s="11" t="s">
        <v>122</v>
      </c>
      <c r="AA25" s="12">
        <v>6</v>
      </c>
      <c r="AB25" s="13">
        <v>2</v>
      </c>
      <c r="AC25" s="13">
        <v>4</v>
      </c>
      <c r="AD25" s="14">
        <f t="shared" si="12"/>
        <v>6</v>
      </c>
      <c r="AE25" s="16" t="str">
        <f t="shared" si="13"/>
        <v/>
      </c>
      <c r="AF25" s="14"/>
      <c r="AG25" s="25">
        <v>1</v>
      </c>
      <c r="AH25" s="13"/>
      <c r="AI25" s="13">
        <v>1</v>
      </c>
      <c r="AJ25" s="17">
        <f t="shared" si="14"/>
        <v>7</v>
      </c>
    </row>
    <row r="26" spans="1:36" ht="15" customHeight="1" x14ac:dyDescent="0.4">
      <c r="A26" s="10" t="s">
        <v>123</v>
      </c>
      <c r="B26" s="11" t="s">
        <v>124</v>
      </c>
      <c r="C26" s="12">
        <v>10</v>
      </c>
      <c r="D26" s="13">
        <v>6</v>
      </c>
      <c r="E26" s="13">
        <v>4</v>
      </c>
      <c r="F26" s="14">
        <f t="shared" ref="F26:F38" si="15">SUM(D26:E26)</f>
        <v>10</v>
      </c>
      <c r="G26" s="14" t="str">
        <f t="shared" ref="G26:G38" si="16">IF(C26-F26=0,"",C26-F26)</f>
        <v/>
      </c>
      <c r="H26" s="14"/>
      <c r="I26" s="14">
        <v>1</v>
      </c>
      <c r="J26" s="13"/>
      <c r="K26" s="13">
        <v>1</v>
      </c>
      <c r="L26" s="15">
        <f t="shared" ref="L26:L39" si="17">SUM(F26+J26+K26)</f>
        <v>11</v>
      </c>
      <c r="M26" s="10" t="s">
        <v>125</v>
      </c>
      <c r="N26" s="11" t="s">
        <v>126</v>
      </c>
      <c r="O26" s="12">
        <v>14</v>
      </c>
      <c r="P26" s="13">
        <v>8</v>
      </c>
      <c r="Q26" s="13">
        <v>6</v>
      </c>
      <c r="R26" s="14">
        <f t="shared" si="9"/>
        <v>14</v>
      </c>
      <c r="S26" s="16" t="str">
        <f t="shared" si="10"/>
        <v/>
      </c>
      <c r="T26" s="14"/>
      <c r="U26" s="14">
        <v>1</v>
      </c>
      <c r="V26" s="13"/>
      <c r="W26" s="13">
        <v>1</v>
      </c>
      <c r="X26" s="15">
        <f t="shared" si="11"/>
        <v>15</v>
      </c>
      <c r="Y26" s="10" t="s">
        <v>127</v>
      </c>
      <c r="Z26" s="11" t="s">
        <v>128</v>
      </c>
      <c r="AA26" s="12">
        <v>11</v>
      </c>
      <c r="AB26" s="13">
        <v>4</v>
      </c>
      <c r="AC26" s="13">
        <v>6</v>
      </c>
      <c r="AD26" s="14">
        <f t="shared" si="12"/>
        <v>10</v>
      </c>
      <c r="AE26" s="16">
        <f t="shared" si="13"/>
        <v>1</v>
      </c>
      <c r="AF26" s="14"/>
      <c r="AG26" s="25">
        <v>1</v>
      </c>
      <c r="AH26" s="13"/>
      <c r="AI26" s="13">
        <v>1</v>
      </c>
      <c r="AJ26" s="17">
        <f t="shared" si="14"/>
        <v>11</v>
      </c>
    </row>
    <row r="27" spans="1:36" ht="15.75" customHeight="1" x14ac:dyDescent="0.4">
      <c r="A27" s="10" t="s">
        <v>129</v>
      </c>
      <c r="B27" s="11" t="s">
        <v>130</v>
      </c>
      <c r="C27" s="12">
        <v>8</v>
      </c>
      <c r="D27" s="13">
        <v>4</v>
      </c>
      <c r="E27" s="13">
        <v>3</v>
      </c>
      <c r="F27" s="14">
        <f t="shared" si="15"/>
        <v>7</v>
      </c>
      <c r="G27" s="14">
        <f t="shared" si="16"/>
        <v>1</v>
      </c>
      <c r="H27" s="14"/>
      <c r="I27" s="14">
        <v>1</v>
      </c>
      <c r="J27" s="13"/>
      <c r="K27" s="13">
        <v>1</v>
      </c>
      <c r="L27" s="15">
        <f t="shared" si="17"/>
        <v>8</v>
      </c>
      <c r="M27" s="10" t="s">
        <v>131</v>
      </c>
      <c r="N27" s="11" t="s">
        <v>132</v>
      </c>
      <c r="O27" s="12">
        <v>6</v>
      </c>
      <c r="P27" s="13">
        <v>1</v>
      </c>
      <c r="Q27" s="13">
        <v>5</v>
      </c>
      <c r="R27" s="14">
        <f t="shared" si="9"/>
        <v>6</v>
      </c>
      <c r="S27" s="16" t="str">
        <f t="shared" si="10"/>
        <v/>
      </c>
      <c r="T27" s="14"/>
      <c r="U27" s="14">
        <v>1</v>
      </c>
      <c r="V27" s="13"/>
      <c r="W27" s="13">
        <v>1</v>
      </c>
      <c r="X27" s="15">
        <f t="shared" si="11"/>
        <v>7</v>
      </c>
      <c r="Y27" s="10" t="s">
        <v>133</v>
      </c>
      <c r="Z27" s="11" t="s">
        <v>134</v>
      </c>
      <c r="AA27" s="12">
        <v>10</v>
      </c>
      <c r="AB27" s="13">
        <v>2</v>
      </c>
      <c r="AC27" s="13">
        <v>8</v>
      </c>
      <c r="AD27" s="14">
        <f t="shared" si="12"/>
        <v>10</v>
      </c>
      <c r="AE27" s="16" t="str">
        <f t="shared" si="13"/>
        <v/>
      </c>
      <c r="AF27" s="14"/>
      <c r="AG27" s="25">
        <v>1</v>
      </c>
      <c r="AH27" s="13">
        <v>1</v>
      </c>
      <c r="AI27" s="13"/>
      <c r="AJ27" s="17">
        <f t="shared" si="14"/>
        <v>11</v>
      </c>
    </row>
    <row r="28" spans="1:36" ht="15.75" customHeight="1" x14ac:dyDescent="0.4">
      <c r="A28" s="10" t="s">
        <v>135</v>
      </c>
      <c r="B28" s="11" t="s">
        <v>136</v>
      </c>
      <c r="C28" s="12">
        <v>14</v>
      </c>
      <c r="D28" s="13">
        <v>8</v>
      </c>
      <c r="E28" s="13">
        <v>6</v>
      </c>
      <c r="F28" s="14">
        <f t="shared" si="15"/>
        <v>14</v>
      </c>
      <c r="G28" s="14" t="str">
        <f t="shared" si="16"/>
        <v/>
      </c>
      <c r="H28" s="14"/>
      <c r="I28" s="14">
        <v>1</v>
      </c>
      <c r="J28" s="13"/>
      <c r="K28" s="13">
        <v>1</v>
      </c>
      <c r="L28" s="15">
        <f t="shared" si="17"/>
        <v>15</v>
      </c>
      <c r="M28" s="10" t="s">
        <v>137</v>
      </c>
      <c r="N28" s="11" t="s">
        <v>138</v>
      </c>
      <c r="O28" s="12">
        <v>10</v>
      </c>
      <c r="P28" s="13">
        <v>1</v>
      </c>
      <c r="Q28" s="13">
        <v>5</v>
      </c>
      <c r="R28" s="14">
        <f t="shared" si="9"/>
        <v>6</v>
      </c>
      <c r="S28" s="16">
        <f t="shared" si="10"/>
        <v>4</v>
      </c>
      <c r="T28" s="14"/>
      <c r="U28" s="14">
        <v>1</v>
      </c>
      <c r="V28" s="13">
        <v>1</v>
      </c>
      <c r="W28" s="13"/>
      <c r="X28" s="15">
        <f t="shared" si="11"/>
        <v>7</v>
      </c>
      <c r="Y28" s="10" t="s">
        <v>139</v>
      </c>
      <c r="Z28" s="11" t="s">
        <v>140</v>
      </c>
      <c r="AA28" s="12">
        <v>10</v>
      </c>
      <c r="AB28" s="13">
        <v>3</v>
      </c>
      <c r="AC28" s="13">
        <v>7</v>
      </c>
      <c r="AD28" s="14">
        <f t="shared" si="12"/>
        <v>10</v>
      </c>
      <c r="AE28" s="16" t="str">
        <f t="shared" si="13"/>
        <v/>
      </c>
      <c r="AF28" s="14"/>
      <c r="AG28" s="25">
        <v>1</v>
      </c>
      <c r="AH28" s="13"/>
      <c r="AI28" s="13">
        <v>1</v>
      </c>
      <c r="AJ28" s="17">
        <f t="shared" si="14"/>
        <v>11</v>
      </c>
    </row>
    <row r="29" spans="1:36" ht="15.75" customHeight="1" x14ac:dyDescent="0.4">
      <c r="A29" s="10" t="s">
        <v>141</v>
      </c>
      <c r="B29" s="11" t="s">
        <v>142</v>
      </c>
      <c r="C29" s="12">
        <v>7</v>
      </c>
      <c r="D29" s="13">
        <v>4</v>
      </c>
      <c r="E29" s="13">
        <v>3</v>
      </c>
      <c r="F29" s="14">
        <f t="shared" si="15"/>
        <v>7</v>
      </c>
      <c r="G29" s="14" t="str">
        <f t="shared" si="16"/>
        <v/>
      </c>
      <c r="H29" s="14"/>
      <c r="I29" s="14">
        <v>1</v>
      </c>
      <c r="J29" s="13"/>
      <c r="K29" s="13">
        <v>1</v>
      </c>
      <c r="L29" s="15">
        <f t="shared" si="17"/>
        <v>8</v>
      </c>
      <c r="M29" s="10" t="s">
        <v>143</v>
      </c>
      <c r="N29" s="11" t="s">
        <v>144</v>
      </c>
      <c r="O29" s="12">
        <v>10</v>
      </c>
      <c r="P29" s="13">
        <v>2</v>
      </c>
      <c r="Q29" s="13">
        <v>7</v>
      </c>
      <c r="R29" s="14">
        <f t="shared" si="9"/>
        <v>9</v>
      </c>
      <c r="S29" s="16">
        <f t="shared" si="10"/>
        <v>1</v>
      </c>
      <c r="T29" s="14"/>
      <c r="U29" s="14">
        <v>1</v>
      </c>
      <c r="V29" s="13">
        <v>1</v>
      </c>
      <c r="W29" s="13"/>
      <c r="X29" s="15">
        <f t="shared" si="11"/>
        <v>10</v>
      </c>
      <c r="Y29" s="10" t="s">
        <v>145</v>
      </c>
      <c r="Z29" s="11" t="s">
        <v>146</v>
      </c>
      <c r="AA29" s="12">
        <v>10</v>
      </c>
      <c r="AB29" s="13">
        <v>1</v>
      </c>
      <c r="AC29" s="13">
        <v>8</v>
      </c>
      <c r="AD29" s="14">
        <f t="shared" si="12"/>
        <v>9</v>
      </c>
      <c r="AE29" s="16">
        <f t="shared" si="13"/>
        <v>1</v>
      </c>
      <c r="AF29" s="14"/>
      <c r="AG29" s="25">
        <v>1</v>
      </c>
      <c r="AH29" s="13">
        <v>1</v>
      </c>
      <c r="AI29" s="13"/>
      <c r="AJ29" s="17">
        <f t="shared" si="14"/>
        <v>10</v>
      </c>
    </row>
    <row r="30" spans="1:36" ht="15.75" customHeight="1" x14ac:dyDescent="0.4">
      <c r="A30" s="10" t="s">
        <v>147</v>
      </c>
      <c r="B30" s="11" t="s">
        <v>148</v>
      </c>
      <c r="C30" s="12">
        <v>12</v>
      </c>
      <c r="D30" s="13">
        <v>8</v>
      </c>
      <c r="E30" s="13">
        <v>4</v>
      </c>
      <c r="F30" s="14">
        <f t="shared" si="15"/>
        <v>12</v>
      </c>
      <c r="G30" s="14" t="str">
        <f t="shared" si="16"/>
        <v/>
      </c>
      <c r="H30" s="14"/>
      <c r="I30" s="14">
        <v>1</v>
      </c>
      <c r="J30" s="13">
        <v>1</v>
      </c>
      <c r="K30" s="13"/>
      <c r="L30" s="15">
        <f t="shared" si="17"/>
        <v>13</v>
      </c>
      <c r="M30" s="10" t="s">
        <v>149</v>
      </c>
      <c r="N30" s="11" t="s">
        <v>150</v>
      </c>
      <c r="O30" s="12">
        <v>8</v>
      </c>
      <c r="P30" s="13">
        <v>1</v>
      </c>
      <c r="Q30" s="13">
        <v>2</v>
      </c>
      <c r="R30" s="14">
        <f t="shared" si="9"/>
        <v>3</v>
      </c>
      <c r="S30" s="16">
        <f t="shared" si="10"/>
        <v>5</v>
      </c>
      <c r="T30" s="14"/>
      <c r="U30" s="14">
        <v>1</v>
      </c>
      <c r="V30" s="13">
        <v>1</v>
      </c>
      <c r="W30" s="13"/>
      <c r="X30" s="15">
        <f t="shared" si="11"/>
        <v>4</v>
      </c>
      <c r="Y30" s="98" t="s">
        <v>96</v>
      </c>
      <c r="Z30" s="99"/>
      <c r="AA30" s="20">
        <f>SUM(AA24:AA29)</f>
        <v>56</v>
      </c>
      <c r="AB30" s="20">
        <f>SUM(AB24:AB29)</f>
        <v>15</v>
      </c>
      <c r="AC30" s="20">
        <f>SUM(AC24:AC29)</f>
        <v>39</v>
      </c>
      <c r="AD30" s="20">
        <f>SUM(AD24:AD29)</f>
        <v>54</v>
      </c>
      <c r="AE30" s="21">
        <f>SUM(AE24:AE29)</f>
        <v>2</v>
      </c>
      <c r="AF30" s="20"/>
      <c r="AG30" s="43">
        <f>SUM(AG24:AG29)</f>
        <v>6</v>
      </c>
      <c r="AH30" s="44">
        <f>SUM(AH24:AH29)</f>
        <v>2</v>
      </c>
      <c r="AI30" s="20">
        <f>SUM(AI24:AI29)</f>
        <v>4</v>
      </c>
      <c r="AJ30" s="45">
        <f>SUM(AJ24:AJ29)</f>
        <v>60</v>
      </c>
    </row>
    <row r="31" spans="1:36" ht="15.75" customHeight="1" x14ac:dyDescent="0.4">
      <c r="A31" s="10" t="s">
        <v>151</v>
      </c>
      <c r="B31" s="11" t="s">
        <v>152</v>
      </c>
      <c r="C31" s="12">
        <v>9</v>
      </c>
      <c r="D31" s="13">
        <v>1</v>
      </c>
      <c r="E31" s="13">
        <v>4</v>
      </c>
      <c r="F31" s="14">
        <f t="shared" si="15"/>
        <v>5</v>
      </c>
      <c r="G31" s="14">
        <f t="shared" si="16"/>
        <v>4</v>
      </c>
      <c r="H31" s="14"/>
      <c r="I31" s="14">
        <v>1</v>
      </c>
      <c r="J31" s="13"/>
      <c r="K31" s="13">
        <v>1</v>
      </c>
      <c r="L31" s="15">
        <f t="shared" si="17"/>
        <v>6</v>
      </c>
      <c r="M31" s="10" t="s">
        <v>153</v>
      </c>
      <c r="N31" s="11" t="s">
        <v>154</v>
      </c>
      <c r="O31" s="12">
        <v>9</v>
      </c>
      <c r="P31" s="13">
        <v>0</v>
      </c>
      <c r="Q31" s="13">
        <v>8</v>
      </c>
      <c r="R31" s="14">
        <f t="shared" si="9"/>
        <v>8</v>
      </c>
      <c r="S31" s="16">
        <f t="shared" si="10"/>
        <v>1</v>
      </c>
      <c r="T31" s="14"/>
      <c r="U31" s="14">
        <v>1</v>
      </c>
      <c r="V31" s="13"/>
      <c r="W31" s="13">
        <v>1</v>
      </c>
      <c r="X31" s="15">
        <f t="shared" si="11"/>
        <v>9</v>
      </c>
      <c r="Y31" s="108" t="s">
        <v>101</v>
      </c>
      <c r="Z31" s="109"/>
      <c r="AA31" s="29"/>
      <c r="AB31" s="46">
        <f>AB30/AD30</f>
        <v>0.27777777777777779</v>
      </c>
      <c r="AC31" s="46">
        <f>AC30/AD30</f>
        <v>0.72222222222222221</v>
      </c>
      <c r="AD31" s="47">
        <f>AD30/AA30</f>
        <v>0.9642857142857143</v>
      </c>
      <c r="AE31" s="48">
        <f>AE30/AA30</f>
        <v>3.5714285714285712E-2</v>
      </c>
      <c r="AF31" s="29"/>
      <c r="AG31" s="49"/>
      <c r="AH31" s="46">
        <f>AH30/AG30</f>
        <v>0.33333333333333331</v>
      </c>
      <c r="AI31" s="50">
        <f>AI30/AG30</f>
        <v>0.66666666666666663</v>
      </c>
      <c r="AJ31" s="30"/>
    </row>
    <row r="32" spans="1:36" ht="15.75" customHeight="1" x14ac:dyDescent="0.4">
      <c r="A32" s="10" t="s">
        <v>155</v>
      </c>
      <c r="B32" s="11" t="s">
        <v>156</v>
      </c>
      <c r="C32" s="12">
        <v>15</v>
      </c>
      <c r="D32" s="13">
        <v>7</v>
      </c>
      <c r="E32" s="13">
        <v>7</v>
      </c>
      <c r="F32" s="14">
        <f t="shared" si="15"/>
        <v>14</v>
      </c>
      <c r="G32" s="14">
        <f t="shared" si="16"/>
        <v>1</v>
      </c>
      <c r="H32" s="14"/>
      <c r="I32" s="14">
        <v>1</v>
      </c>
      <c r="J32" s="13"/>
      <c r="K32" s="13">
        <v>1</v>
      </c>
      <c r="L32" s="15">
        <f t="shared" si="17"/>
        <v>15</v>
      </c>
      <c r="M32" s="10" t="s">
        <v>157</v>
      </c>
      <c r="N32" s="11" t="s">
        <v>158</v>
      </c>
      <c r="O32" s="12">
        <v>8</v>
      </c>
      <c r="P32" s="13">
        <v>2</v>
      </c>
      <c r="Q32" s="13">
        <v>5</v>
      </c>
      <c r="R32" s="14">
        <f t="shared" si="9"/>
        <v>7</v>
      </c>
      <c r="S32" s="16">
        <f t="shared" si="10"/>
        <v>1</v>
      </c>
      <c r="T32" s="14"/>
      <c r="U32" s="14">
        <v>1</v>
      </c>
      <c r="V32" s="13"/>
      <c r="W32" s="13">
        <v>1</v>
      </c>
      <c r="X32" s="15">
        <f t="shared" si="11"/>
        <v>8</v>
      </c>
      <c r="Y32" s="51"/>
      <c r="Z32" s="52"/>
      <c r="AA32" s="53"/>
      <c r="AB32" s="54"/>
      <c r="AC32" s="54"/>
      <c r="AD32" s="53"/>
      <c r="AE32" s="55"/>
      <c r="AF32" s="53"/>
      <c r="AG32" s="56"/>
      <c r="AH32" s="54"/>
      <c r="AI32" s="54"/>
      <c r="AJ32" s="57"/>
    </row>
    <row r="33" spans="1:36" ht="15.75" customHeight="1" x14ac:dyDescent="0.4">
      <c r="A33" s="10" t="s">
        <v>159</v>
      </c>
      <c r="B33" s="11" t="s">
        <v>160</v>
      </c>
      <c r="C33" s="12">
        <v>11</v>
      </c>
      <c r="D33" s="13">
        <v>7</v>
      </c>
      <c r="E33" s="13">
        <v>3</v>
      </c>
      <c r="F33" s="14">
        <f t="shared" si="15"/>
        <v>10</v>
      </c>
      <c r="G33" s="14">
        <f t="shared" si="16"/>
        <v>1</v>
      </c>
      <c r="H33" s="14"/>
      <c r="I33" s="14">
        <v>1</v>
      </c>
      <c r="J33" s="13"/>
      <c r="K33" s="13">
        <v>1</v>
      </c>
      <c r="L33" s="15">
        <f t="shared" si="17"/>
        <v>11</v>
      </c>
      <c r="M33" s="10" t="s">
        <v>161</v>
      </c>
      <c r="N33" s="11" t="s">
        <v>162</v>
      </c>
      <c r="O33" s="12">
        <v>14</v>
      </c>
      <c r="P33" s="13">
        <v>6</v>
      </c>
      <c r="Q33" s="13">
        <v>8</v>
      </c>
      <c r="R33" s="14">
        <f t="shared" si="9"/>
        <v>14</v>
      </c>
      <c r="S33" s="16" t="str">
        <f t="shared" si="10"/>
        <v/>
      </c>
      <c r="T33" s="36"/>
      <c r="U33" s="14">
        <v>1</v>
      </c>
      <c r="V33" s="13"/>
      <c r="W33" s="13">
        <v>1</v>
      </c>
      <c r="X33" s="15">
        <f t="shared" si="11"/>
        <v>15</v>
      </c>
      <c r="Y33" s="114" t="s">
        <v>163</v>
      </c>
      <c r="Z33" s="115"/>
      <c r="AA33" s="58">
        <f>SUM(C22,C39,C52,O18,O42,AA20,AA30)</f>
        <v>1076</v>
      </c>
      <c r="AB33" s="58">
        <f>SUM(D22,D39,D52,P18,P42,AB20,AB30)</f>
        <v>416</v>
      </c>
      <c r="AC33" s="58">
        <f>SUM(E22,E39,E52,Q18,Q42,AC20,AC30,)</f>
        <v>608</v>
      </c>
      <c r="AD33" s="58">
        <f>SUM(F22,F39,F52,R18,R42,AD20,AD30)</f>
        <v>1024</v>
      </c>
      <c r="AE33" s="58">
        <f>SUM(G22,G39,G52,S18,S42,AE20,AE30)</f>
        <v>52</v>
      </c>
      <c r="AF33" s="58"/>
      <c r="AG33" s="58">
        <f>SUM(I22,I39,I52,U18,U42,AG20,AG30)</f>
        <v>89</v>
      </c>
      <c r="AH33" s="58">
        <f>SUM(J22,J39,J52,V18,V42,AH20,AH30)</f>
        <v>30</v>
      </c>
      <c r="AI33" s="58">
        <f>SUM(K22,K39,K52,W18,W42,AI20,AI30)</f>
        <v>59</v>
      </c>
      <c r="AJ33" s="59">
        <f>SUM(L22,L39,L52,X18,X42,AJ20,AJ30)</f>
        <v>1113</v>
      </c>
    </row>
    <row r="34" spans="1:36" ht="15.75" customHeight="1" x14ac:dyDescent="0.4">
      <c r="A34" s="10" t="s">
        <v>164</v>
      </c>
      <c r="B34" s="11" t="s">
        <v>165</v>
      </c>
      <c r="C34" s="12">
        <v>11</v>
      </c>
      <c r="D34" s="13">
        <v>1</v>
      </c>
      <c r="E34" s="13">
        <v>7</v>
      </c>
      <c r="F34" s="14">
        <f t="shared" si="15"/>
        <v>8</v>
      </c>
      <c r="G34" s="14">
        <f t="shared" si="16"/>
        <v>3</v>
      </c>
      <c r="H34" s="14"/>
      <c r="I34" s="14">
        <v>1</v>
      </c>
      <c r="J34" s="13"/>
      <c r="K34" s="13">
        <v>1</v>
      </c>
      <c r="L34" s="15">
        <f t="shared" si="17"/>
        <v>9</v>
      </c>
      <c r="M34" s="10" t="s">
        <v>166</v>
      </c>
      <c r="N34" s="11" t="s">
        <v>167</v>
      </c>
      <c r="O34" s="12">
        <v>7</v>
      </c>
      <c r="P34" s="13">
        <v>3</v>
      </c>
      <c r="Q34" s="13">
        <v>1</v>
      </c>
      <c r="R34" s="14">
        <f t="shared" si="9"/>
        <v>4</v>
      </c>
      <c r="S34" s="16">
        <f t="shared" si="10"/>
        <v>3</v>
      </c>
      <c r="T34" s="19"/>
      <c r="U34" s="14">
        <v>1</v>
      </c>
      <c r="V34" s="13">
        <v>1</v>
      </c>
      <c r="W34" s="13"/>
      <c r="X34" s="15">
        <f t="shared" si="11"/>
        <v>5</v>
      </c>
      <c r="Y34" s="108" t="s">
        <v>101</v>
      </c>
      <c r="Z34" s="109"/>
      <c r="AA34" s="29"/>
      <c r="AB34" s="46">
        <f>AB33/AD33</f>
        <v>0.40625</v>
      </c>
      <c r="AC34" s="46">
        <f>AC33/AD33</f>
        <v>0.59375</v>
      </c>
      <c r="AD34" s="47">
        <f>AD33/AA33</f>
        <v>0.95167286245353155</v>
      </c>
      <c r="AE34" s="48">
        <f>AE33/AA33</f>
        <v>4.8327137546468404E-2</v>
      </c>
      <c r="AF34" s="29"/>
      <c r="AG34" s="29"/>
      <c r="AH34" s="46">
        <f>AH33/AG33</f>
        <v>0.33707865168539325</v>
      </c>
      <c r="AI34" s="46">
        <f>AI33/AG33</f>
        <v>0.6629213483146067</v>
      </c>
      <c r="AJ34" s="42"/>
    </row>
    <row r="35" spans="1:36" ht="15.75" customHeight="1" x14ac:dyDescent="0.4">
      <c r="A35" s="10" t="s">
        <v>168</v>
      </c>
      <c r="B35" s="11" t="s">
        <v>169</v>
      </c>
      <c r="C35" s="12">
        <v>7</v>
      </c>
      <c r="D35" s="13">
        <v>5</v>
      </c>
      <c r="E35" s="13">
        <v>2</v>
      </c>
      <c r="F35" s="14">
        <f t="shared" si="15"/>
        <v>7</v>
      </c>
      <c r="G35" s="14" t="str">
        <f t="shared" si="16"/>
        <v/>
      </c>
      <c r="H35" s="14"/>
      <c r="I35" s="14">
        <v>1</v>
      </c>
      <c r="J35" s="13"/>
      <c r="K35" s="13">
        <v>1</v>
      </c>
      <c r="L35" s="15">
        <f t="shared" si="17"/>
        <v>8</v>
      </c>
      <c r="M35" s="10" t="s">
        <v>170</v>
      </c>
      <c r="N35" s="11" t="s">
        <v>171</v>
      </c>
      <c r="O35" s="12">
        <v>6</v>
      </c>
      <c r="P35" s="13">
        <v>5</v>
      </c>
      <c r="Q35" s="13">
        <v>1</v>
      </c>
      <c r="R35" s="14">
        <f t="shared" si="9"/>
        <v>6</v>
      </c>
      <c r="S35" s="16" t="str">
        <f t="shared" si="10"/>
        <v/>
      </c>
      <c r="T35" s="14"/>
      <c r="U35" s="14">
        <v>0</v>
      </c>
      <c r="V35" s="13">
        <v>0</v>
      </c>
      <c r="W35" s="13"/>
      <c r="X35" s="15">
        <f t="shared" si="11"/>
        <v>6</v>
      </c>
    </row>
    <row r="36" spans="1:36" ht="15.75" customHeight="1" x14ac:dyDescent="0.4">
      <c r="A36" s="10" t="s">
        <v>172</v>
      </c>
      <c r="B36" s="11" t="s">
        <v>173</v>
      </c>
      <c r="C36" s="12">
        <v>6</v>
      </c>
      <c r="D36" s="13">
        <v>4</v>
      </c>
      <c r="E36" s="13">
        <v>2</v>
      </c>
      <c r="F36" s="14">
        <f t="shared" si="15"/>
        <v>6</v>
      </c>
      <c r="G36" s="14" t="str">
        <f t="shared" si="16"/>
        <v/>
      </c>
      <c r="H36" s="14"/>
      <c r="I36" s="14">
        <v>1</v>
      </c>
      <c r="J36" s="13"/>
      <c r="K36" s="13">
        <v>1</v>
      </c>
      <c r="L36" s="15">
        <f t="shared" si="17"/>
        <v>7</v>
      </c>
      <c r="M36" s="10" t="s">
        <v>174</v>
      </c>
      <c r="N36" s="11" t="s">
        <v>175</v>
      </c>
      <c r="O36" s="12">
        <v>13</v>
      </c>
      <c r="P36" s="13">
        <v>4</v>
      </c>
      <c r="Q36" s="13">
        <v>8</v>
      </c>
      <c r="R36" s="14">
        <f t="shared" si="9"/>
        <v>12</v>
      </c>
      <c r="S36" s="16">
        <f t="shared" si="10"/>
        <v>1</v>
      </c>
      <c r="T36" s="14"/>
      <c r="U36" s="14">
        <v>1</v>
      </c>
      <c r="V36" s="13"/>
      <c r="W36" s="13">
        <v>1</v>
      </c>
      <c r="X36" s="15">
        <f t="shared" si="11"/>
        <v>13</v>
      </c>
    </row>
    <row r="37" spans="1:36" ht="15.75" customHeight="1" x14ac:dyDescent="0.4">
      <c r="A37" s="10" t="s">
        <v>176</v>
      </c>
      <c r="B37" s="11" t="s">
        <v>177</v>
      </c>
      <c r="C37" s="12">
        <v>16</v>
      </c>
      <c r="D37" s="13">
        <v>4</v>
      </c>
      <c r="E37" s="13">
        <v>11</v>
      </c>
      <c r="F37" s="14">
        <f t="shared" si="15"/>
        <v>15</v>
      </c>
      <c r="G37" s="14">
        <f t="shared" si="16"/>
        <v>1</v>
      </c>
      <c r="H37" s="14"/>
      <c r="I37" s="14">
        <v>1</v>
      </c>
      <c r="J37" s="13"/>
      <c r="K37" s="13">
        <v>1</v>
      </c>
      <c r="L37" s="15">
        <f t="shared" si="17"/>
        <v>16</v>
      </c>
      <c r="M37" s="10" t="s">
        <v>178</v>
      </c>
      <c r="N37" s="11" t="s">
        <v>179</v>
      </c>
      <c r="O37" s="12">
        <v>11</v>
      </c>
      <c r="P37" s="13">
        <v>8</v>
      </c>
      <c r="Q37" s="13">
        <v>3</v>
      </c>
      <c r="R37" s="14">
        <f t="shared" si="9"/>
        <v>11</v>
      </c>
      <c r="S37" s="16" t="str">
        <f t="shared" si="10"/>
        <v/>
      </c>
      <c r="T37" s="14"/>
      <c r="U37" s="14">
        <v>1</v>
      </c>
      <c r="V37" s="13"/>
      <c r="W37" s="13">
        <v>1</v>
      </c>
      <c r="X37" s="15">
        <f t="shared" si="11"/>
        <v>12</v>
      </c>
    </row>
    <row r="38" spans="1:36" ht="15.75" customHeight="1" x14ac:dyDescent="0.4">
      <c r="A38" s="10" t="s">
        <v>180</v>
      </c>
      <c r="B38" s="11" t="s">
        <v>181</v>
      </c>
      <c r="C38" s="12">
        <v>8</v>
      </c>
      <c r="D38" s="13">
        <v>3</v>
      </c>
      <c r="E38" s="13">
        <v>5</v>
      </c>
      <c r="F38" s="14">
        <f t="shared" si="15"/>
        <v>8</v>
      </c>
      <c r="G38" s="14" t="str">
        <f t="shared" si="16"/>
        <v/>
      </c>
      <c r="H38" s="14"/>
      <c r="I38" s="14">
        <v>1</v>
      </c>
      <c r="J38" s="13"/>
      <c r="K38" s="13">
        <v>1</v>
      </c>
      <c r="L38" s="15">
        <f t="shared" si="17"/>
        <v>9</v>
      </c>
      <c r="M38" s="10" t="s">
        <v>182</v>
      </c>
      <c r="N38" s="11" t="s">
        <v>183</v>
      </c>
      <c r="O38" s="12">
        <v>7</v>
      </c>
      <c r="P38" s="13">
        <v>2</v>
      </c>
      <c r="Q38" s="13">
        <v>5</v>
      </c>
      <c r="R38" s="14">
        <f t="shared" si="9"/>
        <v>7</v>
      </c>
      <c r="S38" s="16" t="str">
        <f t="shared" si="10"/>
        <v/>
      </c>
      <c r="T38" s="14"/>
      <c r="U38" s="14">
        <v>1</v>
      </c>
      <c r="V38" s="13"/>
      <c r="W38" s="13">
        <v>1</v>
      </c>
      <c r="X38" s="15">
        <f t="shared" si="11"/>
        <v>8</v>
      </c>
    </row>
    <row r="39" spans="1:36" ht="15.75" customHeight="1" x14ac:dyDescent="0.4">
      <c r="A39" s="98" t="s">
        <v>96</v>
      </c>
      <c r="B39" s="99"/>
      <c r="C39" s="20">
        <f>SUM(C26:C38)</f>
        <v>134</v>
      </c>
      <c r="D39" s="20">
        <f>SUM(D26:D38)</f>
        <v>62</v>
      </c>
      <c r="E39" s="20">
        <f>SUM(E26:E38)</f>
        <v>61</v>
      </c>
      <c r="F39" s="20">
        <f>SUM(F26:F38)</f>
        <v>123</v>
      </c>
      <c r="G39" s="20">
        <f>SUM(G26:G38)</f>
        <v>11</v>
      </c>
      <c r="H39" s="20"/>
      <c r="I39" s="20">
        <f>SUM(I26:I38)</f>
        <v>13</v>
      </c>
      <c r="J39" s="20">
        <f>SUM(J26:J38)</f>
        <v>1</v>
      </c>
      <c r="K39" s="20">
        <f>SUM(K26:K38)</f>
        <v>12</v>
      </c>
      <c r="L39" s="31">
        <f t="shared" si="17"/>
        <v>136</v>
      </c>
      <c r="M39" s="10" t="s">
        <v>184</v>
      </c>
      <c r="N39" s="11" t="s">
        <v>185</v>
      </c>
      <c r="O39" s="12">
        <v>12</v>
      </c>
      <c r="P39" s="13">
        <v>8</v>
      </c>
      <c r="Q39" s="13">
        <v>4</v>
      </c>
      <c r="R39" s="14">
        <f t="shared" si="9"/>
        <v>12</v>
      </c>
      <c r="S39" s="16" t="str">
        <f t="shared" si="10"/>
        <v/>
      </c>
      <c r="T39" s="14"/>
      <c r="U39" s="14">
        <v>1</v>
      </c>
      <c r="V39" s="13"/>
      <c r="W39" s="13">
        <v>1</v>
      </c>
      <c r="X39" s="15">
        <f t="shared" si="11"/>
        <v>13</v>
      </c>
    </row>
    <row r="40" spans="1:36" ht="15.75" customHeight="1" x14ac:dyDescent="0.4">
      <c r="A40" s="80" t="s">
        <v>101</v>
      </c>
      <c r="B40" s="81"/>
      <c r="C40" s="14"/>
      <c r="D40" s="22">
        <f>D39/F39</f>
        <v>0.50406504065040647</v>
      </c>
      <c r="E40" s="22">
        <f>E39/F39</f>
        <v>0.49593495934959347</v>
      </c>
      <c r="F40" s="23">
        <f>F39/C39</f>
        <v>0.91791044776119401</v>
      </c>
      <c r="G40" s="23">
        <f>G39/C39</f>
        <v>8.2089552238805971E-2</v>
      </c>
      <c r="H40" s="14"/>
      <c r="I40" s="14"/>
      <c r="J40" s="22">
        <f>J39/I39</f>
        <v>7.6923076923076927E-2</v>
      </c>
      <c r="K40" s="22">
        <f>K39/I39</f>
        <v>0.92307692307692313</v>
      </c>
      <c r="L40" s="60"/>
      <c r="M40" s="10" t="s">
        <v>186</v>
      </c>
      <c r="N40" s="11" t="s">
        <v>187</v>
      </c>
      <c r="O40" s="12">
        <v>10</v>
      </c>
      <c r="P40" s="13">
        <v>1</v>
      </c>
      <c r="Q40" s="13">
        <v>9</v>
      </c>
      <c r="R40" s="14">
        <f t="shared" si="9"/>
        <v>10</v>
      </c>
      <c r="S40" s="16" t="str">
        <f t="shared" si="10"/>
        <v/>
      </c>
      <c r="T40" s="14"/>
      <c r="U40" s="14">
        <v>1</v>
      </c>
      <c r="V40" s="13"/>
      <c r="W40" s="13">
        <v>1</v>
      </c>
      <c r="X40" s="15">
        <f t="shared" si="11"/>
        <v>11</v>
      </c>
    </row>
    <row r="41" spans="1:36" ht="15.75" customHeight="1" x14ac:dyDescent="0.4">
      <c r="A41" s="32"/>
      <c r="B41" s="61"/>
      <c r="C41" s="36"/>
      <c r="D41" s="37"/>
      <c r="E41" s="37"/>
      <c r="F41" s="36"/>
      <c r="G41" s="36"/>
      <c r="H41" s="36"/>
      <c r="I41" s="36"/>
      <c r="J41" s="62"/>
      <c r="K41" s="62"/>
      <c r="L41" s="38"/>
      <c r="M41" s="10" t="s">
        <v>188</v>
      </c>
      <c r="N41" s="11" t="s">
        <v>189</v>
      </c>
      <c r="O41" s="12">
        <v>11</v>
      </c>
      <c r="P41" s="13">
        <v>2</v>
      </c>
      <c r="Q41" s="13">
        <v>9</v>
      </c>
      <c r="R41" s="14">
        <f t="shared" si="9"/>
        <v>11</v>
      </c>
      <c r="S41" s="16" t="str">
        <f t="shared" si="10"/>
        <v/>
      </c>
      <c r="T41" s="14"/>
      <c r="U41" s="14">
        <v>1</v>
      </c>
      <c r="V41" s="13"/>
      <c r="W41" s="13">
        <v>1</v>
      </c>
      <c r="X41" s="15">
        <f t="shared" si="11"/>
        <v>12</v>
      </c>
    </row>
    <row r="42" spans="1:36" ht="15.75" customHeight="1" x14ac:dyDescent="0.4">
      <c r="A42" s="105" t="s">
        <v>190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7"/>
      <c r="M42" s="98" t="s">
        <v>96</v>
      </c>
      <c r="N42" s="99"/>
      <c r="O42" s="20">
        <f>SUM(O22:O41)</f>
        <v>205</v>
      </c>
      <c r="P42" s="20">
        <f>SUM(P22:P41)</f>
        <v>72</v>
      </c>
      <c r="Q42" s="20">
        <f>SUM(Q22:Q41)</f>
        <v>116</v>
      </c>
      <c r="R42" s="20">
        <f>SUM(R22:R41)</f>
        <v>188</v>
      </c>
      <c r="S42" s="21">
        <f>SUM(S22:S41)</f>
        <v>17</v>
      </c>
      <c r="T42" s="20"/>
      <c r="U42" s="20">
        <f>SUM(U22:U41)</f>
        <v>18</v>
      </c>
      <c r="V42" s="20">
        <f>SUM(V22:V41)</f>
        <v>5</v>
      </c>
      <c r="W42" s="20">
        <f>SUM(W22:W41)</f>
        <v>13</v>
      </c>
      <c r="X42" s="31">
        <f>SUM(X22:X41)</f>
        <v>206</v>
      </c>
    </row>
    <row r="43" spans="1:36" ht="15.75" customHeight="1" x14ac:dyDescent="0.4">
      <c r="A43" s="10" t="s">
        <v>191</v>
      </c>
      <c r="B43" s="11" t="s">
        <v>192</v>
      </c>
      <c r="C43" s="12">
        <v>8</v>
      </c>
      <c r="D43" s="13">
        <v>4</v>
      </c>
      <c r="E43" s="13">
        <v>4</v>
      </c>
      <c r="F43" s="14">
        <f t="shared" ref="F43:F51" si="18">SUM(D43:E43)</f>
        <v>8</v>
      </c>
      <c r="G43" s="16" t="str">
        <f t="shared" ref="G43:G51" si="19">IF(C43-F43=0,"",C43-F43)</f>
        <v/>
      </c>
      <c r="H43" s="14"/>
      <c r="I43" s="14">
        <v>1</v>
      </c>
      <c r="J43" s="13"/>
      <c r="K43" s="13">
        <v>1</v>
      </c>
      <c r="L43" s="17">
        <f t="shared" ref="L43:L51" si="20">SUM(F43+I43)</f>
        <v>9</v>
      </c>
      <c r="M43" s="108" t="s">
        <v>101</v>
      </c>
      <c r="N43" s="109"/>
      <c r="O43" s="29"/>
      <c r="P43" s="46">
        <f>P42/R42</f>
        <v>0.38297872340425532</v>
      </c>
      <c r="Q43" s="46">
        <f>Q42/R42</f>
        <v>0.61702127659574468</v>
      </c>
      <c r="R43" s="47">
        <f>R42/O42</f>
        <v>0.91707317073170735</v>
      </c>
      <c r="S43" s="48">
        <f>S42/O42</f>
        <v>8.2926829268292687E-2</v>
      </c>
      <c r="T43" s="29"/>
      <c r="U43" s="29"/>
      <c r="V43" s="46">
        <f>V42/U42</f>
        <v>0.27777777777777779</v>
      </c>
      <c r="W43" s="46">
        <f>W42/U42</f>
        <v>0.72222222222222221</v>
      </c>
      <c r="X43" s="42"/>
    </row>
    <row r="44" spans="1:36" ht="15.75" customHeight="1" x14ac:dyDescent="0.4">
      <c r="A44" s="10" t="s">
        <v>193</v>
      </c>
      <c r="B44" s="11" t="s">
        <v>194</v>
      </c>
      <c r="C44" s="12">
        <v>8</v>
      </c>
      <c r="D44" s="13">
        <v>3</v>
      </c>
      <c r="E44" s="13">
        <v>5</v>
      </c>
      <c r="F44" s="14">
        <f t="shared" si="18"/>
        <v>8</v>
      </c>
      <c r="G44" s="16" t="str">
        <f t="shared" si="19"/>
        <v/>
      </c>
      <c r="H44" s="14"/>
      <c r="I44" s="14">
        <v>1</v>
      </c>
      <c r="J44" s="13"/>
      <c r="K44" s="13">
        <v>1</v>
      </c>
      <c r="L44" s="17">
        <f t="shared" si="20"/>
        <v>9</v>
      </c>
      <c r="M44" s="63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5"/>
    </row>
    <row r="45" spans="1:36" ht="15.75" customHeight="1" x14ac:dyDescent="0.4">
      <c r="A45" s="10" t="s">
        <v>195</v>
      </c>
      <c r="B45" s="11" t="s">
        <v>196</v>
      </c>
      <c r="C45" s="12">
        <v>10</v>
      </c>
      <c r="D45" s="13">
        <v>2</v>
      </c>
      <c r="E45" s="13">
        <v>6</v>
      </c>
      <c r="F45" s="14">
        <f t="shared" si="18"/>
        <v>8</v>
      </c>
      <c r="G45" s="16">
        <f t="shared" si="19"/>
        <v>2</v>
      </c>
      <c r="H45" s="14"/>
      <c r="I45" s="14">
        <v>1</v>
      </c>
      <c r="J45" s="13"/>
      <c r="K45" s="13">
        <v>1</v>
      </c>
      <c r="L45" s="17">
        <f t="shared" si="20"/>
        <v>9</v>
      </c>
    </row>
    <row r="46" spans="1:36" ht="15.75" customHeight="1" x14ac:dyDescent="0.4">
      <c r="A46" s="10" t="s">
        <v>197</v>
      </c>
      <c r="B46" s="11" t="s">
        <v>198</v>
      </c>
      <c r="C46" s="12">
        <v>16</v>
      </c>
      <c r="D46" s="13">
        <v>7</v>
      </c>
      <c r="E46" s="13">
        <v>9</v>
      </c>
      <c r="F46" s="14">
        <f t="shared" si="18"/>
        <v>16</v>
      </c>
      <c r="G46" s="16" t="str">
        <f t="shared" si="19"/>
        <v/>
      </c>
      <c r="H46" s="14"/>
      <c r="I46" s="14">
        <v>1</v>
      </c>
      <c r="J46" s="13"/>
      <c r="K46" s="13">
        <v>1</v>
      </c>
      <c r="L46" s="17">
        <f t="shared" si="20"/>
        <v>17</v>
      </c>
      <c r="M46" s="66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</row>
    <row r="47" spans="1:36" ht="15.75" customHeight="1" x14ac:dyDescent="0.4">
      <c r="A47" s="10" t="s">
        <v>199</v>
      </c>
      <c r="B47" s="11" t="s">
        <v>200</v>
      </c>
      <c r="C47" s="12">
        <v>10</v>
      </c>
      <c r="D47" s="13">
        <v>6</v>
      </c>
      <c r="E47" s="13">
        <v>4</v>
      </c>
      <c r="F47" s="14">
        <f t="shared" si="18"/>
        <v>10</v>
      </c>
      <c r="G47" s="16" t="str">
        <f t="shared" si="19"/>
        <v/>
      </c>
      <c r="H47" s="14"/>
      <c r="I47" s="14">
        <v>1</v>
      </c>
      <c r="J47" s="13">
        <v>1</v>
      </c>
      <c r="K47" s="13"/>
      <c r="L47" s="17">
        <f t="shared" si="20"/>
        <v>11</v>
      </c>
      <c r="M47" s="110"/>
      <c r="N47" s="111"/>
      <c r="O47" s="111"/>
      <c r="P47" s="111"/>
      <c r="Q47" s="111"/>
      <c r="R47" s="111"/>
      <c r="S47" s="111"/>
      <c r="T47" s="68"/>
      <c r="U47" s="68"/>
      <c r="V47" s="68"/>
      <c r="W47" s="68"/>
      <c r="X47" s="68"/>
    </row>
    <row r="48" spans="1:36" ht="15.75" customHeight="1" x14ac:dyDescent="0.4">
      <c r="A48" s="10" t="s">
        <v>201</v>
      </c>
      <c r="B48" s="11" t="s">
        <v>202</v>
      </c>
      <c r="C48" s="12">
        <v>15</v>
      </c>
      <c r="D48" s="13">
        <v>7</v>
      </c>
      <c r="E48" s="13">
        <v>8</v>
      </c>
      <c r="F48" s="14">
        <f t="shared" si="18"/>
        <v>15</v>
      </c>
      <c r="G48" s="16" t="str">
        <f t="shared" si="19"/>
        <v/>
      </c>
      <c r="H48" s="14"/>
      <c r="I48" s="14">
        <v>1</v>
      </c>
      <c r="J48" s="13"/>
      <c r="K48" s="13">
        <v>1</v>
      </c>
      <c r="L48" s="17">
        <f t="shared" si="20"/>
        <v>16</v>
      </c>
      <c r="M48" s="69"/>
      <c r="N48" s="70"/>
      <c r="O48" s="71"/>
      <c r="P48" s="72"/>
      <c r="Q48" s="72"/>
      <c r="R48" s="67"/>
      <c r="S48" s="67"/>
      <c r="T48" s="67"/>
      <c r="U48" s="67"/>
      <c r="V48" s="67"/>
      <c r="W48" s="67"/>
      <c r="X48" s="67"/>
    </row>
    <row r="49" spans="1:33" ht="15.75" customHeight="1" x14ac:dyDescent="0.4">
      <c r="A49" s="10" t="s">
        <v>203</v>
      </c>
      <c r="B49" s="11" t="s">
        <v>204</v>
      </c>
      <c r="C49" s="12">
        <v>11</v>
      </c>
      <c r="D49" s="13">
        <v>8</v>
      </c>
      <c r="E49" s="13">
        <v>3</v>
      </c>
      <c r="F49" s="14">
        <f t="shared" si="18"/>
        <v>11</v>
      </c>
      <c r="G49" s="16" t="str">
        <f t="shared" si="19"/>
        <v/>
      </c>
      <c r="H49" s="14"/>
      <c r="I49" s="14">
        <v>1</v>
      </c>
      <c r="J49" s="13"/>
      <c r="K49" s="13">
        <v>1</v>
      </c>
      <c r="L49" s="17">
        <f t="shared" si="20"/>
        <v>12</v>
      </c>
      <c r="M49" s="69"/>
      <c r="N49" s="70"/>
      <c r="O49" s="71"/>
      <c r="P49" s="72"/>
      <c r="Q49" s="72"/>
      <c r="R49" s="67"/>
      <c r="S49" s="67"/>
      <c r="T49" s="67"/>
      <c r="U49" s="67"/>
      <c r="V49" s="67"/>
      <c r="W49" s="67"/>
      <c r="X49" s="67"/>
    </row>
    <row r="50" spans="1:33" ht="15.75" customHeight="1" x14ac:dyDescent="0.4">
      <c r="A50" s="10" t="s">
        <v>205</v>
      </c>
      <c r="B50" s="11" t="s">
        <v>206</v>
      </c>
      <c r="C50" s="12">
        <v>13</v>
      </c>
      <c r="D50" s="13">
        <v>4</v>
      </c>
      <c r="E50" s="13">
        <v>9</v>
      </c>
      <c r="F50" s="14">
        <f t="shared" si="18"/>
        <v>13</v>
      </c>
      <c r="G50" s="16" t="str">
        <f t="shared" si="19"/>
        <v/>
      </c>
      <c r="H50" s="14"/>
      <c r="I50" s="14">
        <v>1</v>
      </c>
      <c r="J50" s="13"/>
      <c r="K50" s="13">
        <v>1</v>
      </c>
      <c r="L50" s="17">
        <f t="shared" si="20"/>
        <v>14</v>
      </c>
      <c r="M50" s="69"/>
      <c r="N50" s="70"/>
      <c r="O50" s="71"/>
      <c r="P50" s="72"/>
      <c r="Q50" s="72"/>
      <c r="R50" s="67"/>
      <c r="S50" s="67"/>
      <c r="T50" s="67"/>
      <c r="U50" s="67"/>
      <c r="V50" s="67"/>
      <c r="W50" s="67"/>
      <c r="X50" s="67"/>
      <c r="Z50" s="112"/>
      <c r="AA50" s="113"/>
      <c r="AB50" s="88" t="s">
        <v>207</v>
      </c>
      <c r="AC50" s="89"/>
      <c r="AD50" s="5" t="s">
        <v>6</v>
      </c>
      <c r="AE50" s="7" t="s">
        <v>7</v>
      </c>
      <c r="AF50" s="90" t="s">
        <v>208</v>
      </c>
      <c r="AG50" s="91"/>
    </row>
    <row r="51" spans="1:33" ht="15.75" customHeight="1" x14ac:dyDescent="0.4">
      <c r="A51" s="10" t="s">
        <v>209</v>
      </c>
      <c r="B51" s="11" t="s">
        <v>210</v>
      </c>
      <c r="C51" s="12">
        <v>14</v>
      </c>
      <c r="D51" s="13">
        <v>11</v>
      </c>
      <c r="E51" s="13">
        <v>3</v>
      </c>
      <c r="F51" s="14">
        <f t="shared" si="18"/>
        <v>14</v>
      </c>
      <c r="G51" s="16" t="str">
        <f t="shared" si="19"/>
        <v/>
      </c>
      <c r="H51" s="14"/>
      <c r="I51" s="14">
        <v>1</v>
      </c>
      <c r="J51" s="13"/>
      <c r="K51" s="13">
        <v>1</v>
      </c>
      <c r="L51" s="17">
        <f t="shared" si="20"/>
        <v>15</v>
      </c>
      <c r="M51" s="69"/>
      <c r="N51" s="70"/>
      <c r="O51" s="71"/>
      <c r="P51" s="72"/>
      <c r="Q51" s="72"/>
      <c r="R51" s="67"/>
      <c r="S51" s="67"/>
      <c r="T51" s="67"/>
      <c r="U51" s="67"/>
      <c r="V51" s="67"/>
      <c r="W51" s="67"/>
      <c r="X51" s="67"/>
      <c r="Z51" s="92" t="s">
        <v>211</v>
      </c>
      <c r="AA51" s="93"/>
      <c r="AB51" s="94">
        <f>AA33</f>
        <v>1076</v>
      </c>
      <c r="AC51" s="95"/>
      <c r="AD51" s="73">
        <f>AB33</f>
        <v>416</v>
      </c>
      <c r="AE51" s="74">
        <f>AC33</f>
        <v>608</v>
      </c>
      <c r="AF51" s="96">
        <f>AD33</f>
        <v>1024</v>
      </c>
      <c r="AG51" s="97"/>
    </row>
    <row r="52" spans="1:33" ht="15.75" customHeight="1" x14ac:dyDescent="0.4">
      <c r="A52" s="98" t="s">
        <v>96</v>
      </c>
      <c r="B52" s="99"/>
      <c r="C52" s="20">
        <f>SUM(C43:C51)</f>
        <v>105</v>
      </c>
      <c r="D52" s="20">
        <f>SUM(D43:D51)</f>
        <v>52</v>
      </c>
      <c r="E52" s="20">
        <f>SUM(E43:E51)</f>
        <v>51</v>
      </c>
      <c r="F52" s="20">
        <f>SUM(F43:F51)</f>
        <v>103</v>
      </c>
      <c r="G52" s="21">
        <f>SUM(G43:G51)</f>
        <v>2</v>
      </c>
      <c r="H52" s="20"/>
      <c r="I52" s="20">
        <f>SUM(I43:I51)</f>
        <v>9</v>
      </c>
      <c r="J52" s="20">
        <f>SUM(J43:J51)</f>
        <v>1</v>
      </c>
      <c r="K52" s="20">
        <f>SUM(K43:K51)</f>
        <v>8</v>
      </c>
      <c r="L52" s="21">
        <f>SUM(L43:L51)</f>
        <v>112</v>
      </c>
      <c r="M52" s="75"/>
      <c r="Z52" s="100" t="s">
        <v>212</v>
      </c>
      <c r="AA52" s="101"/>
      <c r="AB52" s="102">
        <v>93</v>
      </c>
      <c r="AC52" s="103"/>
      <c r="AD52" s="29">
        <f>AH33</f>
        <v>30</v>
      </c>
      <c r="AE52" s="29">
        <f>AI33</f>
        <v>59</v>
      </c>
      <c r="AF52" s="102">
        <f>SUM(AD52:AE52)</f>
        <v>89</v>
      </c>
      <c r="AG52" s="104"/>
    </row>
    <row r="53" spans="1:33" ht="15.75" customHeight="1" x14ac:dyDescent="0.4">
      <c r="A53" s="80" t="s">
        <v>101</v>
      </c>
      <c r="B53" s="81"/>
      <c r="C53" s="14"/>
      <c r="D53" s="22">
        <f>D52/F52</f>
        <v>0.50485436893203883</v>
      </c>
      <c r="E53" s="22">
        <f>E52/F52</f>
        <v>0.49514563106796117</v>
      </c>
      <c r="F53" s="76">
        <f>F52/C52</f>
        <v>0.98095238095238091</v>
      </c>
      <c r="G53" s="77">
        <f>G52/C52</f>
        <v>1.9047619047619049E-2</v>
      </c>
      <c r="H53" s="29"/>
      <c r="I53" s="29"/>
      <c r="J53" s="46">
        <f>J52/I52</f>
        <v>0.1111111111111111</v>
      </c>
      <c r="K53" s="46">
        <f>K52/I52</f>
        <v>0.88888888888888884</v>
      </c>
      <c r="L53" s="30"/>
      <c r="Z53" s="82" t="s">
        <v>213</v>
      </c>
      <c r="AA53" s="83"/>
      <c r="AB53" s="84">
        <f>SUM(AB51:AB52)</f>
        <v>1169</v>
      </c>
      <c r="AC53" s="85"/>
      <c r="AD53" s="78">
        <f>SUM(AD51:AD52)</f>
        <v>446</v>
      </c>
      <c r="AE53" s="53">
        <f>SUM(AE51:AE52)</f>
        <v>667</v>
      </c>
      <c r="AF53" s="86">
        <f>SUM(AF51:AG52)</f>
        <v>1113</v>
      </c>
      <c r="AG53" s="87"/>
    </row>
    <row r="54" spans="1:33" ht="15.75" customHeight="1" x14ac:dyDescent="0.4">
      <c r="A54" s="79"/>
      <c r="B54" s="64"/>
      <c r="C54" s="64"/>
      <c r="D54" s="64"/>
      <c r="E54" s="64"/>
      <c r="F54" s="64"/>
      <c r="G54" s="64"/>
      <c r="H54" s="67"/>
      <c r="I54" s="67"/>
      <c r="J54" s="67"/>
      <c r="K54" s="67"/>
      <c r="L54" s="67"/>
    </row>
    <row r="55" spans="1:33" ht="15.75" customHeight="1" x14ac:dyDescent="0.4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1:33" ht="15.75" customHeight="1" x14ac:dyDescent="0.4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1:33" ht="15.75" customHeight="1" x14ac:dyDescent="0.4">
      <c r="G57" s="67"/>
      <c r="H57" s="67"/>
      <c r="I57" s="67"/>
      <c r="J57" s="67"/>
      <c r="K57" s="67"/>
      <c r="L57" s="67"/>
    </row>
    <row r="58" spans="1:33" ht="15.75" customHeight="1" x14ac:dyDescent="0.4">
      <c r="G58" s="67"/>
      <c r="H58" s="67"/>
      <c r="I58" s="67"/>
      <c r="J58" s="67"/>
      <c r="K58" s="67"/>
      <c r="L58" s="67"/>
    </row>
    <row r="59" spans="1:33" ht="15.75" customHeight="1" x14ac:dyDescent="0.4">
      <c r="G59" s="67"/>
      <c r="H59" s="67"/>
      <c r="I59" s="67"/>
      <c r="J59" s="67"/>
      <c r="K59" s="67"/>
      <c r="L59" s="67"/>
    </row>
    <row r="60" spans="1:33" ht="15.75" customHeight="1" x14ac:dyDescent="0.4">
      <c r="G60" s="67"/>
      <c r="H60" s="67"/>
      <c r="I60" s="67"/>
      <c r="J60" s="67"/>
      <c r="K60" s="67"/>
      <c r="L60" s="67"/>
    </row>
    <row r="61" spans="1:33" ht="15.75" customHeight="1" x14ac:dyDescent="0.4"/>
    <row r="62" spans="1:33" ht="15.75" customHeight="1" x14ac:dyDescent="0.4"/>
    <row r="63" spans="1:33" ht="15.75" customHeight="1" x14ac:dyDescent="0.4"/>
    <row r="64" spans="1:33" ht="15.75" customHeight="1" x14ac:dyDescent="0.4">
      <c r="A64" t="s">
        <v>214</v>
      </c>
    </row>
    <row r="65" ht="15.75" customHeight="1" x14ac:dyDescent="0.4"/>
  </sheetData>
  <mergeCells count="38">
    <mergeCell ref="M18:N18"/>
    <mergeCell ref="A1:N1"/>
    <mergeCell ref="AH1:AJ1"/>
    <mergeCell ref="A4:L4"/>
    <mergeCell ref="M4:X4"/>
    <mergeCell ref="Y4:AJ4"/>
    <mergeCell ref="A39:B39"/>
    <mergeCell ref="M19:N19"/>
    <mergeCell ref="Y20:Z20"/>
    <mergeCell ref="M21:X21"/>
    <mergeCell ref="Y21:Z21"/>
    <mergeCell ref="A22:B22"/>
    <mergeCell ref="A23:B23"/>
    <mergeCell ref="Y23:AJ23"/>
    <mergeCell ref="A25:L25"/>
    <mergeCell ref="Y30:Z30"/>
    <mergeCell ref="Y31:Z31"/>
    <mergeCell ref="Y33:Z33"/>
    <mergeCell ref="Y34:Z34"/>
    <mergeCell ref="A40:B40"/>
    <mergeCell ref="A42:L42"/>
    <mergeCell ref="M42:N42"/>
    <mergeCell ref="M43:N43"/>
    <mergeCell ref="M47:S47"/>
    <mergeCell ref="A53:B53"/>
    <mergeCell ref="Z53:AA53"/>
    <mergeCell ref="AB53:AC53"/>
    <mergeCell ref="AF53:AG53"/>
    <mergeCell ref="AB50:AC50"/>
    <mergeCell ref="AF50:AG50"/>
    <mergeCell ref="Z51:AA51"/>
    <mergeCell ref="AB51:AC51"/>
    <mergeCell ref="AF51:AG51"/>
    <mergeCell ref="A52:B52"/>
    <mergeCell ref="Z52:AA52"/>
    <mergeCell ref="AB52:AC52"/>
    <mergeCell ref="AF52:AG52"/>
    <mergeCell ref="Z50:AA50"/>
  </mergeCells>
  <phoneticPr fontId="3"/>
  <pageMargins left="0.25" right="0.25" top="0.75" bottom="0.75" header="0.3" footer="0.3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R1.12.1</vt:lpstr>
      <vt:lpstr>Sheet1</vt:lpstr>
      <vt:lpstr>R1.12.1!Print_Area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2020-09-02T07:24:36Z</dcterms:modified>
</cp:coreProperties>
</file>