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2　中学校開放関係\＊各種様式・ひながた\R8\"/>
    </mc:Choice>
  </mc:AlternateContent>
  <xr:revisionPtr revIDLastSave="0" documentId="13_ncr:1_{2676C2FF-C016-4CE1-9F6E-BA332D4977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6中学校施設開放事業実施報告書" sheetId="13" r:id="rId1"/>
    <sheet name="【入力例】" sheetId="16" r:id="rId2"/>
  </sheets>
  <externalReferences>
    <externalReference r:id="rId3"/>
  </externalReferences>
  <definedNames>
    <definedName name="_xlnm.Print_Area" localSheetId="1">【入力例】!$A$1:$O$48</definedName>
    <definedName name="_xlnm.Print_Area" localSheetId="0">様式6中学校施設開放事業実施報告書!$A$1:$O$48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3" l="1"/>
  <c r="O36" i="13"/>
  <c r="O33" i="13"/>
  <c r="F10" i="13"/>
  <c r="P39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P35" i="16"/>
  <c r="O35" i="16"/>
  <c r="P34" i="16"/>
  <c r="O34" i="16"/>
  <c r="O36" i="16" s="1"/>
  <c r="P33" i="16"/>
  <c r="A31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P28" i="16"/>
  <c r="O28" i="16"/>
  <c r="P27" i="16"/>
  <c r="O27" i="16"/>
  <c r="O29" i="16" s="1"/>
  <c r="N26" i="16"/>
  <c r="M26" i="16"/>
  <c r="L26" i="16"/>
  <c r="K26" i="16"/>
  <c r="J26" i="16"/>
  <c r="I26" i="16"/>
  <c r="H26" i="16"/>
  <c r="G26" i="16"/>
  <c r="F26" i="16"/>
  <c r="E26" i="16"/>
  <c r="D26" i="16"/>
  <c r="C26" i="16"/>
  <c r="P25" i="16"/>
  <c r="O25" i="16"/>
  <c r="P24" i="16"/>
  <c r="O24" i="16"/>
  <c r="P23" i="16"/>
  <c r="O23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P21" i="16"/>
  <c r="O21" i="16"/>
  <c r="P20" i="16"/>
  <c r="O20" i="16"/>
  <c r="P19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P17" i="16"/>
  <c r="O17" i="16"/>
  <c r="P16" i="16"/>
  <c r="O16" i="16"/>
  <c r="O18" i="16" s="1"/>
  <c r="A14" i="16"/>
  <c r="K13" i="16"/>
  <c r="J13" i="16"/>
  <c r="N11" i="16"/>
  <c r="F10" i="16"/>
  <c r="A31" i="13"/>
  <c r="A14" i="13"/>
  <c r="P16" i="13"/>
  <c r="L22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P25" i="13"/>
  <c r="P28" i="13"/>
  <c r="P27" i="13"/>
  <c r="P24" i="13"/>
  <c r="P23" i="13"/>
  <c r="P21" i="13"/>
  <c r="P20" i="13"/>
  <c r="P19" i="13"/>
  <c r="P17" i="13"/>
  <c r="P35" i="13"/>
  <c r="P34" i="13"/>
  <c r="P33" i="13"/>
  <c r="L36" i="13"/>
  <c r="C26" i="13"/>
  <c r="C22" i="13"/>
  <c r="M36" i="13"/>
  <c r="K36" i="13"/>
  <c r="J36" i="13"/>
  <c r="I36" i="13"/>
  <c r="H36" i="13"/>
  <c r="G36" i="13"/>
  <c r="F36" i="13"/>
  <c r="E36" i="13"/>
  <c r="D36" i="13"/>
  <c r="C36" i="13"/>
  <c r="O35" i="13"/>
  <c r="O34" i="13"/>
  <c r="N11" i="13"/>
  <c r="O26" i="16" l="1"/>
  <c r="O22" i="16"/>
  <c r="P39" i="13"/>
  <c r="O25" i="13" l="1"/>
  <c r="O24" i="13"/>
  <c r="O23" i="13"/>
  <c r="N26" i="13"/>
  <c r="M26" i="13"/>
  <c r="L26" i="13"/>
  <c r="K26" i="13"/>
  <c r="J26" i="13"/>
  <c r="I26" i="13"/>
  <c r="H26" i="13"/>
  <c r="G26" i="13"/>
  <c r="F26" i="13"/>
  <c r="E26" i="13"/>
  <c r="D26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O28" i="13"/>
  <c r="O27" i="13"/>
  <c r="N22" i="13"/>
  <c r="M22" i="13"/>
  <c r="K22" i="13"/>
  <c r="J22" i="13"/>
  <c r="I22" i="13"/>
  <c r="H22" i="13"/>
  <c r="G22" i="13"/>
  <c r="F22" i="13"/>
  <c r="E22" i="13"/>
  <c r="D22" i="13"/>
  <c r="O20" i="13"/>
  <c r="O21" i="13"/>
  <c r="O19" i="13"/>
  <c r="O17" i="13"/>
  <c r="O16" i="13"/>
  <c r="O18" i="13" s="1"/>
  <c r="O26" i="13" l="1"/>
  <c r="O22" i="13"/>
  <c r="O29" i="13"/>
  <c r="K13" i="13"/>
  <c r="J13" i="13"/>
</calcChain>
</file>

<file path=xl/sharedStrings.xml><?xml version="1.0" encoding="utf-8"?>
<sst xmlns="http://schemas.openxmlformats.org/spreadsheetml/2006/main" count="175" uniqueCount="61">
  <si>
    <t>堺市教育委員会　教育長　様</t>
  </si>
  <si>
    <t>堺市立</t>
    <rPh sb="0" eb="3">
      <t>サカイシリツ</t>
    </rPh>
    <phoneticPr fontId="3"/>
  </si>
  <si>
    <r>
      <t>堺市立</t>
    </r>
    <r>
      <rPr>
        <u/>
        <sz val="12"/>
        <color theme="1"/>
        <rFont val="ＭＳ 明朝"/>
        <family val="1"/>
        <charset val="128"/>
      </rPr>
      <t>　さかい　</t>
    </r>
    <r>
      <rPr>
        <sz val="12"/>
        <color theme="1"/>
        <rFont val="ＭＳ 明朝"/>
        <family val="1"/>
        <charset val="128"/>
      </rPr>
      <t>小学校施設開放運営委員会</t>
    </r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</si>
  <si>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</si>
  <si>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</si>
  <si>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</si>
  <si>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</si>
  <si>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</si>
  <si>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</si>
  <si>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</si>
  <si>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</si>
  <si>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</si>
  <si>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</si>
  <si>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</si>
  <si>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</si>
  <si>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</si>
  <si>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２　運営委員会開催状況</t>
  </si>
  <si>
    <t>案件</t>
  </si>
  <si>
    <t>参加人数</t>
  </si>
  <si>
    <t>合計</t>
    <rPh sb="0" eb="2">
      <t>ゴウケイ</t>
    </rPh>
    <phoneticPr fontId="3"/>
  </si>
  <si>
    <t>委員長</t>
    <phoneticPr fontId="3"/>
  </si>
  <si>
    <t>利用回数
運動場(回)</t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</si>
  <si>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</si>
  <si>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</si>
  <si>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利用回数
体育館(回)</t>
    <rPh sb="0" eb="2">
      <t>リヨウ</t>
    </rPh>
    <rPh sb="2" eb="4">
      <t>カイスウ</t>
    </rPh>
    <phoneticPr fontId="3"/>
  </si>
  <si>
    <t>夜間</t>
    <rPh sb="0" eb="2">
      <t>ヤカン</t>
    </rPh>
    <phoneticPr fontId="3"/>
  </si>
  <si>
    <t>大人</t>
    <phoneticPr fontId="3"/>
  </si>
  <si>
    <t>月日</t>
    <phoneticPr fontId="3"/>
  </si>
  <si>
    <t>様式６</t>
    <rPh sb="0" eb="2">
      <t>ヨウシキ</t>
    </rPh>
    <phoneticPr fontId="3"/>
  </si>
  <si>
    <t>年4月１日</t>
    <rPh sb="0" eb="1">
      <t>ネン</t>
    </rPh>
    <rPh sb="2" eb="3">
      <t>ツキ</t>
    </rPh>
    <rPh sb="4" eb="5">
      <t>ニチ</t>
    </rPh>
    <phoneticPr fontId="3"/>
  </si>
  <si>
    <t>年3月31日</t>
    <rPh sb="0" eb="1">
      <t>ネン</t>
    </rPh>
    <rPh sb="2" eb="3">
      <t>ガツ</t>
    </rPh>
    <rPh sb="5" eb="6">
      <t>ニチ</t>
    </rPh>
    <phoneticPr fontId="3"/>
  </si>
  <si>
    <t>１　開放状況   実施期間　</t>
    <phoneticPr fontId="3"/>
  </si>
  <si>
    <t>～</t>
    <phoneticPr fontId="3"/>
  </si>
  <si>
    <t>年3月3１日</t>
    <rPh sb="0" eb="1">
      <t>ネン</t>
    </rPh>
    <rPh sb="2" eb="3">
      <t>ツキ</t>
    </rPh>
    <rPh sb="5" eb="6">
      <t>ニチ</t>
    </rPh>
    <phoneticPr fontId="3"/>
  </si>
  <si>
    <t>３　個人情報の消去又は廃棄状況</t>
    <rPh sb="2" eb="4">
      <t>コジン</t>
    </rPh>
    <rPh sb="4" eb="6">
      <t>ジョウホウ</t>
    </rPh>
    <rPh sb="7" eb="9">
      <t>ショウキョ</t>
    </rPh>
    <rPh sb="9" eb="10">
      <t>マタ</t>
    </rPh>
    <rPh sb="11" eb="13">
      <t>ハイキ</t>
    </rPh>
    <rPh sb="13" eb="15">
      <t>ジョウキョウ</t>
    </rPh>
    <phoneticPr fontId="3"/>
  </si>
  <si>
    <t>令和</t>
  </si>
  <si>
    <t>利用回数
その他
(テニスコート)
(回）</t>
    <rPh sb="0" eb="2">
      <t>リヨウ</t>
    </rPh>
    <rPh sb="2" eb="4">
      <t>カイスウ</t>
    </rPh>
    <rPh sb="8" eb="9">
      <t>タ</t>
    </rPh>
    <rPh sb="20" eb="21">
      <t>カイ</t>
    </rPh>
    <phoneticPr fontId="3"/>
  </si>
  <si>
    <t>令和</t>
    <rPh sb="0" eb="2">
      <t>レイワ</t>
    </rPh>
    <phoneticPr fontId="3"/>
  </si>
  <si>
    <t>こども</t>
    <phoneticPr fontId="3"/>
  </si>
  <si>
    <t>日時：令和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</si>
  <si>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</si>
  <si>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</si>
  <si>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</si>
  <si>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</si>
  <si>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</si>
  <si>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 xml:space="preserve">     当該業務に係る契約の終了に伴い、保有する必要がなくなりま したので、当該個人情報に係る書類</t>
    <phoneticPr fontId="3"/>
  </si>
  <si>
    <t>　 　についてはシュレッダー処理のうえ廃棄し、当該個人情報に係る書類データ類については消去したことを</t>
    <phoneticPr fontId="3"/>
  </si>
  <si>
    <t>　　 報告いたします。</t>
    <phoneticPr fontId="3"/>
  </si>
  <si>
    <t>●●</t>
    <phoneticPr fontId="3"/>
  </si>
  <si>
    <t>内容：令和６年度における本件業務を処理するため堺市から提供され、又は自らが収集した個人情報について、</t>
    <phoneticPr fontId="3"/>
  </si>
  <si>
    <t>中学校</t>
    <rPh sb="0" eb="3">
      <t>チュウガッコウ</t>
    </rPh>
    <phoneticPr fontId="3"/>
  </si>
  <si>
    <t>中学校</t>
    <rPh sb="0" eb="1">
      <t>チュウ</t>
    </rPh>
    <phoneticPr fontId="3"/>
  </si>
  <si>
    <t>利用回数（回）</t>
    <rPh sb="0" eb="4">
      <t>リヨウカイスウ</t>
    </rPh>
    <rPh sb="5" eb="6">
      <t>カイ</t>
    </rPh>
    <phoneticPr fontId="3"/>
  </si>
  <si>
    <t>利用人数
（人）</t>
    <rPh sb="0" eb="2">
      <t>リヨウ</t>
    </rPh>
    <rPh sb="2" eb="4">
      <t>ニンズウ</t>
    </rPh>
    <rPh sb="6" eb="7">
      <t>ニン</t>
    </rPh>
    <phoneticPr fontId="3"/>
  </si>
  <si>
    <t>堺　太郎</t>
    <rPh sb="0" eb="1">
      <t>サカイ</t>
    </rPh>
    <rPh sb="2" eb="4">
      <t>タロウ</t>
    </rPh>
    <phoneticPr fontId="3"/>
  </si>
  <si>
    <t>役員会議・利用調整</t>
  </si>
  <si>
    <t>利用調整</t>
  </si>
  <si>
    <t>施設開放運営委員会・運動場夜間開放運営委員会</t>
  </si>
  <si>
    <t>中学校施設開放事業実施報告書</t>
    <rPh sb="0" eb="1">
      <t>チュウ</t>
    </rPh>
    <rPh sb="3" eb="5">
      <t>シセツ</t>
    </rPh>
    <rPh sb="5" eb="9">
      <t>カイホウジギョウ</t>
    </rPh>
    <rPh sb="9" eb="11">
      <t>ジッシ</t>
    </rPh>
    <rPh sb="11" eb="14">
      <t>ホウコクショ</t>
    </rPh>
    <phoneticPr fontId="3"/>
  </si>
  <si>
    <t>委員会の種別を選択してください。</t>
    <rPh sb="0" eb="3">
      <t>イインカイ</t>
    </rPh>
    <rPh sb="4" eb="6">
      <t>シュベツ</t>
    </rPh>
    <rPh sb="7" eb="9">
      <t>センタク</t>
    </rPh>
    <phoneticPr fontId="3"/>
  </si>
  <si>
    <t>令和８年度　堺市立</t>
    <rPh sb="0" eb="2">
      <t>レイワ</t>
    </rPh>
    <rPh sb="3" eb="5">
      <t>ネンド</t>
    </rPh>
    <rPh sb="6" eb="9">
      <t>サカイシリツ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</si>
</sst>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2" applyFont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 indent="15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8" fillId="0" borderId="0" xfId="2" applyFont="1" applyAlignment="1" applyProtection="1"/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/>
    <xf numFmtId="0" fontId="11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>
      <alignment vertical="center"/>
    </xf>
    <xf numFmtId="0" fontId="8" fillId="0" borderId="0" xfId="0" applyFont="1" applyProtection="1">
      <alignment vertical="center"/>
    </xf>
    <xf numFmtId="0" fontId="8" fillId="0" borderId="9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center" vertical="center" wrapText="1"/>
    </xf>
    <xf numFmtId="0" fontId="8" fillId="0" borderId="45" xfId="0" applyFont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38" fontId="11" fillId="0" borderId="45" xfId="1" applyFont="1" applyFill="1" applyBorder="1" applyAlignment="1" applyProtection="1">
      <alignment horizontal="right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38" fontId="11" fillId="0" borderId="46" xfId="1" applyFont="1" applyFill="1" applyBorder="1" applyAlignment="1" applyProtection="1">
      <alignment horizontal="right" vertical="center" wrapText="1"/>
    </xf>
    <xf numFmtId="0" fontId="11" fillId="0" borderId="46" xfId="0" applyFont="1" applyBorder="1" applyAlignment="1" applyProtection="1">
      <alignment horizontal="left" vertical="center"/>
    </xf>
    <xf numFmtId="0" fontId="6" fillId="0" borderId="39" xfId="0" applyFont="1" applyBorder="1" applyAlignment="1" applyProtection="1">
      <alignment vertical="center"/>
    </xf>
    <xf numFmtId="0" fontId="14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5" fillId="0" borderId="0" xfId="2" applyFont="1" applyAlignment="1" applyProtection="1"/>
    <xf numFmtId="0" fontId="16" fillId="0" borderId="0" xfId="0" applyFont="1" applyAlignment="1" applyProtection="1"/>
    <xf numFmtId="0" fontId="14" fillId="0" borderId="0" xfId="0" applyFont="1" applyFill="1" applyProtection="1">
      <alignment vertical="center"/>
    </xf>
    <xf numFmtId="0" fontId="16" fillId="0" borderId="0" xfId="0" applyFo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7" fillId="0" borderId="46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/>
    </xf>
    <xf numFmtId="38" fontId="11" fillId="2" borderId="9" xfId="1" applyFont="1" applyFill="1" applyBorder="1" applyAlignment="1" applyProtection="1">
      <alignment horizontal="right" vertical="center" shrinkToFit="1"/>
      <protection locked="0"/>
    </xf>
    <xf numFmtId="38" fontId="11" fillId="3" borderId="9" xfId="1" applyFont="1" applyFill="1" applyBorder="1" applyAlignment="1" applyProtection="1">
      <alignment horizontal="right" vertical="center" shrinkToFit="1"/>
      <protection locked="0"/>
    </xf>
    <xf numFmtId="38" fontId="11" fillId="0" borderId="7" xfId="1" applyFont="1" applyBorder="1" applyAlignment="1" applyProtection="1">
      <alignment horizontal="right" vertical="center" shrinkToFit="1"/>
    </xf>
    <xf numFmtId="38" fontId="11" fillId="2" borderId="13" xfId="1" applyFont="1" applyFill="1" applyBorder="1" applyAlignment="1" applyProtection="1">
      <alignment horizontal="right" vertical="center" shrinkToFit="1"/>
      <protection locked="0"/>
    </xf>
    <xf numFmtId="38" fontId="11" fillId="0" borderId="13" xfId="1" applyFont="1" applyBorder="1" applyAlignment="1" applyProtection="1">
      <alignment horizontal="right" vertical="center" shrinkToFit="1"/>
    </xf>
    <xf numFmtId="38" fontId="11" fillId="0" borderId="38" xfId="1" applyFont="1" applyFill="1" applyBorder="1" applyAlignment="1" applyProtection="1">
      <alignment horizontal="right" vertical="center" shrinkToFit="1"/>
    </xf>
    <xf numFmtId="38" fontId="11" fillId="2" borderId="27" xfId="1" applyFont="1" applyFill="1" applyBorder="1" applyAlignment="1" applyProtection="1">
      <alignment horizontal="right" vertical="center" shrinkToFit="1"/>
      <protection locked="0"/>
    </xf>
    <xf numFmtId="38" fontId="11" fillId="0" borderId="10" xfId="1" applyFont="1" applyBorder="1" applyAlignment="1" applyProtection="1">
      <alignment horizontal="right" vertical="center" shrinkToFit="1"/>
    </xf>
    <xf numFmtId="38" fontId="11" fillId="2" borderId="23" xfId="1" applyFont="1" applyFill="1" applyBorder="1" applyAlignment="1" applyProtection="1">
      <alignment horizontal="right" vertical="center" shrinkToFit="1"/>
      <protection locked="0"/>
    </xf>
    <xf numFmtId="38" fontId="11" fillId="0" borderId="14" xfId="1" applyFont="1" applyBorder="1" applyAlignment="1" applyProtection="1">
      <alignment horizontal="right" vertical="center" shrinkToFit="1"/>
    </xf>
    <xf numFmtId="38" fontId="11" fillId="0" borderId="11" xfId="1" applyFont="1" applyFill="1" applyBorder="1" applyAlignment="1" applyProtection="1">
      <alignment horizontal="right" vertical="center" shrinkToFit="1"/>
    </xf>
    <xf numFmtId="38" fontId="11" fillId="2" borderId="6" xfId="1" applyFont="1" applyFill="1" applyBorder="1" applyAlignment="1" applyProtection="1">
      <alignment horizontal="right" vertical="center" shrinkToFit="1"/>
      <protection locked="0"/>
    </xf>
    <xf numFmtId="38" fontId="11" fillId="0" borderId="37" xfId="1" applyFont="1" applyBorder="1" applyAlignment="1" applyProtection="1">
      <alignment horizontal="right" vertical="center" shrinkToFit="1"/>
    </xf>
    <xf numFmtId="38" fontId="11" fillId="0" borderId="12" xfId="1" applyFont="1" applyFill="1" applyBorder="1" applyAlignment="1" applyProtection="1">
      <alignment horizontal="right" vertical="center" shrinkToFit="1"/>
    </xf>
    <xf numFmtId="38" fontId="11" fillId="2" borderId="24" xfId="1" applyFont="1" applyFill="1" applyBorder="1" applyAlignment="1" applyProtection="1">
      <alignment horizontal="right" vertical="center" shrinkToFit="1"/>
      <protection locked="0"/>
    </xf>
    <xf numFmtId="38" fontId="11" fillId="2" borderId="30" xfId="1" applyFont="1" applyFill="1" applyBorder="1" applyAlignment="1" applyProtection="1">
      <alignment horizontal="right" vertical="center" shrinkToFit="1"/>
      <protection locked="0"/>
    </xf>
    <xf numFmtId="38" fontId="11" fillId="2" borderId="43" xfId="1" applyFont="1" applyFill="1" applyBorder="1" applyAlignment="1" applyProtection="1">
      <alignment horizontal="right" vertical="center" shrinkToFit="1"/>
      <protection locked="0"/>
    </xf>
    <xf numFmtId="38" fontId="11" fillId="0" borderId="44" xfId="1" applyFont="1" applyBorder="1" applyAlignment="1" applyProtection="1">
      <alignment horizontal="right" vertical="center" shrinkToFit="1"/>
    </xf>
    <xf numFmtId="56" fontId="8" fillId="2" borderId="18" xfId="0" applyNumberFormat="1" applyFont="1" applyFill="1" applyBorder="1" applyAlignment="1" applyProtection="1">
      <alignment horizontal="center" vertical="center" shrinkToFit="1"/>
      <protection locked="0"/>
    </xf>
    <xf numFmtId="56" fontId="8" fillId="0" borderId="18" xfId="0" applyNumberFormat="1" applyFont="1" applyFill="1" applyBorder="1" applyAlignment="1" applyProtection="1">
      <alignment horizontal="center" vertical="center" shrinkToFit="1"/>
      <protection locked="0"/>
    </xf>
    <xf numFmtId="56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right" vertical="center" shrinkToFit="1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34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56" fontId="8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8" fillId="0" borderId="35" xfId="0" applyFont="1" applyFill="1" applyBorder="1" applyAlignment="1" applyProtection="1">
      <alignment horizontal="center" vertical="center" shrinkToFit="1"/>
      <protection locked="0"/>
    </xf>
    <xf numFmtId="56" fontId="8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4"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DE9D9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129622</xdr:colOff>
      <xdr:row>10</xdr:row>
      <xdr:rowOff>91936</xdr:rowOff>
    </xdr:from>
    <xdr:to>
      <xdr:col>14</xdr:col>
      <xdr:colOff>301488</xdr:colOff>
      <xdr:row>16</xdr:row>
      <xdr:rowOff>351182</xdr:rowOff>
    </xdr:to>
    <xdr:sp macro="" textlink="">
      <xdr:nvSpPr>
        <xdr:cNvPr id="2" name="角丸四角形吹き出し 2054">
          <a:extLst>
            <a:ext uri="{FF2B5EF4-FFF2-40B4-BE49-F238E27FC236}">
              <a16:creationId xmlns:a16="http://schemas.microsoft.com/office/drawing/2014/main" id="{59E0CF77-255D-4456-B1A2-A47F95FF9438}"/>
            </a:ext>
          </a:extLst>
        </xdr:cNvPr>
        <xdr:cNvSpPr>
          <a:spLocks noChangeArrowheads="1"/>
        </xdr:cNvSpPr>
      </xdr:nvSpPr>
      <xdr:spPr bwMode="auto">
        <a:xfrm>
          <a:off x="3103079" y="2038349"/>
          <a:ext cx="4859822" cy="1741833"/>
        </a:xfrm>
        <a:prstGeom prst="wedgeRoundRectCallout">
          <a:avLst>
            <a:gd name="adj1" fmla="val 19798"/>
            <a:gd name="adj2" fmla="val -81757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altLang="en-US" sz="12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プルダウンメニューにて該当する運営委員会を選択してください。</a:t>
          </a:r>
          <a:endParaRPr lang="en-US" altLang="ja-JP" sz="12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endParaRPr lang="ja-JP" altLang="en-US" sz="12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2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施設開放運営委員会と運動場夜間開放運営委員会の記載内容が</a:t>
          </a:r>
          <a:r>
            <a:rPr lang="ja-JP" altLang="ja-JP" sz="12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異なる場合は、それぞれの委員会名簿をご提出ください。</a:t>
          </a:r>
          <a:endParaRPr lang="en-US" altLang="ja-JP" sz="12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just"/>
          <a:endParaRPr lang="en-US" altLang="ja-JP" sz="12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just"/>
          <a:r>
            <a:rPr lang="ja-JP" altLang="en-US" sz="12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両者が同一の場合は、「施設開放運営委員会・運動場夜間開放運営委員会」を選択していただくと</a:t>
          </a:r>
          <a:r>
            <a:rPr lang="en-US" altLang="ja-JP" sz="12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en-US" sz="12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ファイルの提出で結構です。</a:t>
          </a:r>
        </a:p>
      </xdr:txBody>
    </xdr:sp>
    <xdr:clientData/>
  </xdr:twoCellAnchor>
  <xdr:twoCellAnchor>
    <xdr:from>
      <xdr:col>0</xdr:col>
      <xdr:colOff>581024</xdr:colOff>
      <xdr:row>6</xdr:row>
      <xdr:rowOff>9525</xdr:rowOff>
    </xdr:from>
    <xdr:to>
      <xdr:col>7</xdr:col>
      <xdr:colOff>114299</xdr:colOff>
      <xdr:row>7</xdr:row>
      <xdr:rowOff>190500</xdr:rowOff>
    </xdr:to>
    <xdr:sp macro="" textlink="">
      <xdr:nvSpPr>
        <xdr:cNvPr id="3" name="角丸四角形吹き出し 123">
          <a:extLst>
            <a:ext uri="{FF2B5EF4-FFF2-40B4-BE49-F238E27FC236}">
              <a16:creationId xmlns:a16="http://schemas.microsoft.com/office/drawing/2014/main" id="{7A1AD83D-5149-4D71-8FDE-3AABAB9A448B}"/>
            </a:ext>
          </a:extLst>
        </xdr:cNvPr>
        <xdr:cNvSpPr>
          <a:spLocks noChangeArrowheads="1"/>
        </xdr:cNvSpPr>
      </xdr:nvSpPr>
      <xdr:spPr bwMode="auto">
        <a:xfrm>
          <a:off x="581024" y="1238250"/>
          <a:ext cx="3514725" cy="276225"/>
        </a:xfrm>
        <a:prstGeom prst="wedgeRoundRectCallout">
          <a:avLst>
            <a:gd name="adj1" fmla="val 66552"/>
            <a:gd name="adj2" fmla="val 50954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700020" algn="ctr"/>
              <a:tab pos="5400040" algn="r"/>
              <a:tab pos="533400" algn="l"/>
            </a:tabLst>
            <a:defRPr/>
          </a:pPr>
          <a:r>
            <a:rPr lang="ja-JP" altLang="ja-JP" sz="12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lang="ja-JP" altLang="en-US" sz="12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</a:t>
          </a:r>
          <a:r>
            <a:rPr lang="ja-JP" altLang="ja-JP" sz="12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年度の委員長</a:t>
          </a:r>
          <a:r>
            <a:rPr lang="ja-JP" altLang="ja-JP" sz="12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の氏名を入力してください。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28574</xdr:colOff>
      <xdr:row>17</xdr:row>
      <xdr:rowOff>1</xdr:rowOff>
    </xdr:from>
    <xdr:to>
      <xdr:col>11</xdr:col>
      <xdr:colOff>133349</xdr:colOff>
      <xdr:row>18</xdr:row>
      <xdr:rowOff>238126</xdr:rowOff>
    </xdr:to>
    <xdr:sp macro="" textlink="">
      <xdr:nvSpPr>
        <xdr:cNvPr id="4" name="角丸四角形吹き出し 123">
          <a:extLst>
            <a:ext uri="{FF2B5EF4-FFF2-40B4-BE49-F238E27FC236}">
              <a16:creationId xmlns:a16="http://schemas.microsoft.com/office/drawing/2014/main" id="{357E0517-CA80-4AD0-81BA-CB03C0B0F314}"/>
            </a:ext>
          </a:extLst>
        </xdr:cNvPr>
        <xdr:cNvSpPr>
          <a:spLocks noChangeArrowheads="1"/>
        </xdr:cNvSpPr>
      </xdr:nvSpPr>
      <xdr:spPr bwMode="auto">
        <a:xfrm>
          <a:off x="838199" y="3781426"/>
          <a:ext cx="5438775" cy="609600"/>
        </a:xfrm>
        <a:prstGeom prst="wedgeRoundRectCallout">
          <a:avLst>
            <a:gd name="adj1" fmla="val -15285"/>
            <a:gd name="adj2" fmla="val -137626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色付きセルのみ入力ください。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ご利用が無い場合でも、回数・人数は「０</a:t>
          </a:r>
          <a:r>
            <a:rPr kumimoji="1" lang="ja-JP" altLang="ja-JP" sz="12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（ゼロ）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5</xdr:col>
      <xdr:colOff>209550</xdr:colOff>
      <xdr:row>39</xdr:row>
      <xdr:rowOff>152400</xdr:rowOff>
    </xdr:from>
    <xdr:to>
      <xdr:col>11</xdr:col>
      <xdr:colOff>57150</xdr:colOff>
      <xdr:row>40</xdr:row>
      <xdr:rowOff>149225</xdr:rowOff>
    </xdr:to>
    <xdr:sp macro="" textlink="">
      <xdr:nvSpPr>
        <xdr:cNvPr id="6" name="角丸四角形吹き出し 2049">
          <a:extLst>
            <a:ext uri="{FF2B5EF4-FFF2-40B4-BE49-F238E27FC236}">
              <a16:creationId xmlns:a16="http://schemas.microsoft.com/office/drawing/2014/main" id="{BAE7A81D-913E-43AD-ACB8-1D7CEF7DB9E6}"/>
            </a:ext>
          </a:extLst>
        </xdr:cNvPr>
        <xdr:cNvSpPr>
          <a:spLocks noChangeArrowheads="1"/>
        </xdr:cNvSpPr>
      </xdr:nvSpPr>
      <xdr:spPr bwMode="auto">
        <a:xfrm>
          <a:off x="3105150" y="11468100"/>
          <a:ext cx="2876550" cy="301625"/>
        </a:xfrm>
        <a:prstGeom prst="wedgeRoundRectCallout">
          <a:avLst>
            <a:gd name="adj1" fmla="val -37128"/>
            <a:gd name="adj2" fmla="val -113347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36000" tIns="36000" rIns="36000" bIns="36000" anchor="t" anchorCtr="0" upright="1">
          <a:noAutofit/>
        </a:bodyPr>
        <a:lstStyle/>
        <a:p>
          <a:pPr algn="just"/>
          <a:r>
            <a:rPr lang="ja-JP" altLang="en-US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必ず、１日以上、ご入力ください。</a:t>
          </a:r>
          <a:r>
            <a:rPr lang="en-US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323850</xdr:colOff>
      <xdr:row>44</xdr:row>
      <xdr:rowOff>247650</xdr:rowOff>
    </xdr:from>
    <xdr:to>
      <xdr:col>13</xdr:col>
      <xdr:colOff>466725</xdr:colOff>
      <xdr:row>47</xdr:row>
      <xdr:rowOff>47625</xdr:rowOff>
    </xdr:to>
    <xdr:sp macro="" textlink="">
      <xdr:nvSpPr>
        <xdr:cNvPr id="7" name="角丸四角形吹き出し 2049">
          <a:extLst>
            <a:ext uri="{FF2B5EF4-FFF2-40B4-BE49-F238E27FC236}">
              <a16:creationId xmlns:a16="http://schemas.microsoft.com/office/drawing/2014/main" id="{37E78F55-3DCF-441A-8BAF-9538C343341B}"/>
            </a:ext>
          </a:extLst>
        </xdr:cNvPr>
        <xdr:cNvSpPr>
          <a:spLocks noChangeArrowheads="1"/>
        </xdr:cNvSpPr>
      </xdr:nvSpPr>
      <xdr:spPr bwMode="auto">
        <a:xfrm>
          <a:off x="2286000" y="12839700"/>
          <a:ext cx="5334000" cy="742950"/>
        </a:xfrm>
        <a:prstGeom prst="wedgeRoundRectCallout">
          <a:avLst>
            <a:gd name="adj1" fmla="val -43098"/>
            <a:gd name="adj2" fmla="val -92745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36000" tIns="36000" rIns="36000" bIns="36000" anchor="t" anchorCtr="0" upright="1">
          <a:noAutofit/>
        </a:bodyPr>
        <a:lstStyle/>
        <a:p>
          <a:pPr algn="just"/>
          <a:r>
            <a:rPr lang="ja-JP" sz="12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消去又は廃棄した日時を記入してください。</a:t>
          </a:r>
          <a:endParaRPr lang="en-US" altLang="ja-JP" sz="12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r>
            <a:rPr kumimoji="1" lang="en-US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en-US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8</a:t>
          </a:r>
          <a:r>
            <a:rPr kumimoji="1" lang="ja-JP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年３月３１日</a:t>
          </a:r>
          <a:r>
            <a:rPr kumimoji="1" lang="en-US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時点では</a:t>
          </a:r>
          <a:r>
            <a:rPr kumimoji="1" lang="en-US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en-US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6</a:t>
          </a:r>
          <a:r>
            <a:rPr kumimoji="1" lang="ja-JP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</a:t>
          </a:r>
          <a:r>
            <a:rPr kumimoji="1" lang="en-US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におけるものになります。</a:t>
          </a:r>
          <a:endParaRPr lang="ja-JP" altLang="ja-JP" sz="12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2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なお、個人情報の保存期間は業務終了後１年としています。</a:t>
          </a:r>
          <a:endParaRPr lang="ja-JP" altLang="ja-JP" sz="12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just"/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sz="11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304800</xdr:colOff>
      <xdr:row>33</xdr:row>
      <xdr:rowOff>114300</xdr:rowOff>
    </xdr:from>
    <xdr:to>
      <xdr:col>11</xdr:col>
      <xdr:colOff>476250</xdr:colOff>
      <xdr:row>34</xdr:row>
      <xdr:rowOff>352425</xdr:rowOff>
    </xdr:to>
    <xdr:sp macro="" textlink="">
      <xdr:nvSpPr>
        <xdr:cNvPr id="8" name="角丸四角形吹き出し 123">
          <a:extLst>
            <a:ext uri="{FF2B5EF4-FFF2-40B4-BE49-F238E27FC236}">
              <a16:creationId xmlns:a16="http://schemas.microsoft.com/office/drawing/2014/main" id="{190AA269-A5A7-4056-B7F5-9091A5DCB5B0}"/>
            </a:ext>
          </a:extLst>
        </xdr:cNvPr>
        <xdr:cNvSpPr>
          <a:spLocks noChangeArrowheads="1"/>
        </xdr:cNvSpPr>
      </xdr:nvSpPr>
      <xdr:spPr bwMode="auto">
        <a:xfrm>
          <a:off x="1114425" y="9363075"/>
          <a:ext cx="5505450" cy="609600"/>
        </a:xfrm>
        <a:prstGeom prst="wedgeRoundRectCallout">
          <a:avLst>
            <a:gd name="adj1" fmla="val -15285"/>
            <a:gd name="adj2" fmla="val -137626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色付きセルのみ入力ください。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ご利用が無い場合でも、回数・人数は「０</a:t>
          </a:r>
          <a:r>
            <a:rPr kumimoji="1" lang="ja-JP" altLang="ja-JP" sz="12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（ゼロ）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just">
            <a:tabLst>
              <a:tab pos="2700020" algn="ctr"/>
              <a:tab pos="5400040" algn="r"/>
              <a:tab pos="533400" algn="l"/>
            </a:tabLst>
          </a:pP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276225</xdr:colOff>
      <xdr:row>20</xdr:row>
      <xdr:rowOff>104775</xdr:rowOff>
    </xdr:from>
    <xdr:to>
      <xdr:col>11</xdr:col>
      <xdr:colOff>190500</xdr:colOff>
      <xdr:row>21</xdr:row>
      <xdr:rowOff>247650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81F6920-5449-493C-979D-263F4A995E3E}"/>
            </a:ext>
          </a:extLst>
        </xdr:cNvPr>
        <xdr:cNvSpPr/>
      </xdr:nvSpPr>
      <xdr:spPr bwMode="auto">
        <a:xfrm>
          <a:off x="2238375" y="5000625"/>
          <a:ext cx="4095750" cy="5143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28600" indent="-228600" algn="just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でご提出ください。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nas02\FILE5002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9"/>
  <sheetViews>
    <sheetView tabSelected="1" view="pageBreakPreview" zoomScaleNormal="100" zoomScaleSheetLayoutView="100" workbookViewId="0">
      <selection activeCell="D35" sqref="D35"/>
    </sheetView>
  </sheetViews>
  <sheetFormatPr defaultRowHeight="13.5"/>
  <cols>
    <col min="1" max="1" width="10.625" style="2" customWidth="1"/>
    <col min="2" max="2" width="7.5" style="2" bestFit="1" customWidth="1"/>
    <col min="3" max="15" width="6.625" style="2" customWidth="1"/>
    <col min="16" max="16" width="9.5" style="53" bestFit="1" customWidth="1"/>
    <col min="17" max="16384" width="9" style="2"/>
  </cols>
  <sheetData>
    <row r="1" spans="1:20" ht="14.25">
      <c r="A1" s="86" t="s">
        <v>28</v>
      </c>
      <c r="B1" s="87"/>
      <c r="C1" s="52"/>
      <c r="H1" s="3"/>
    </row>
    <row r="2" spans="1:20" ht="10.5" customHeight="1">
      <c r="A2" s="1"/>
      <c r="B2" s="1"/>
      <c r="H2" s="3"/>
      <c r="M2" s="4"/>
      <c r="N2" s="4"/>
      <c r="O2" s="4"/>
    </row>
    <row r="3" spans="1:20">
      <c r="A3" s="42"/>
      <c r="B3" s="42"/>
      <c r="L3" s="5" t="s">
        <v>35</v>
      </c>
      <c r="M3" s="6">
        <v>8</v>
      </c>
      <c r="N3" s="7" t="s">
        <v>30</v>
      </c>
      <c r="O3" s="7"/>
    </row>
    <row r="4" spans="1:20" ht="20.100000000000001" customHeight="1">
      <c r="A4" s="90" t="s">
        <v>0</v>
      </c>
      <c r="B4" s="90"/>
      <c r="C4" s="90"/>
      <c r="D4" s="90"/>
      <c r="L4" s="5"/>
      <c r="M4" s="6"/>
      <c r="N4" s="7"/>
      <c r="O4" s="7"/>
    </row>
    <row r="5" spans="1:20" ht="20.100000000000001" customHeight="1">
      <c r="I5" s="42" t="s">
        <v>1</v>
      </c>
      <c r="J5" s="93"/>
      <c r="K5" s="93"/>
      <c r="L5" s="2" t="s">
        <v>50</v>
      </c>
      <c r="M5" s="8"/>
      <c r="N5" s="8"/>
    </row>
    <row r="6" spans="1:20" ht="20.100000000000001" customHeight="1">
      <c r="A6" s="40"/>
      <c r="B6" s="40"/>
      <c r="C6" s="40"/>
      <c r="D6" s="40"/>
      <c r="I6" s="97" t="s">
        <v>57</v>
      </c>
      <c r="J6" s="97"/>
      <c r="K6" s="97"/>
      <c r="L6" s="97"/>
      <c r="M6" s="97"/>
      <c r="N6" s="97"/>
      <c r="O6" s="97"/>
      <c r="P6" s="53" t="s">
        <v>59</v>
      </c>
    </row>
    <row r="7" spans="1:20" ht="8.1" customHeight="1">
      <c r="A7" s="40"/>
      <c r="B7" s="40"/>
      <c r="C7" s="40"/>
      <c r="D7" s="40"/>
      <c r="J7" s="59"/>
      <c r="K7" s="59"/>
      <c r="M7" s="8"/>
      <c r="N7" s="8"/>
    </row>
    <row r="8" spans="1:20" ht="20.100000000000001" customHeight="1">
      <c r="A8" s="9" t="s">
        <v>2</v>
      </c>
      <c r="B8" s="9"/>
      <c r="I8" s="10" t="s">
        <v>20</v>
      </c>
      <c r="J8" s="93"/>
      <c r="K8" s="93"/>
      <c r="L8" s="93"/>
      <c r="M8" s="93"/>
      <c r="N8" s="93"/>
      <c r="O8" s="11"/>
    </row>
    <row r="9" spans="1:20" ht="9.9499999999999993" customHeight="1">
      <c r="A9" s="9"/>
      <c r="B9" s="9"/>
      <c r="J9" s="10"/>
      <c r="K9" s="12"/>
      <c r="L9" s="13"/>
      <c r="M9" s="8"/>
      <c r="N9" s="4"/>
      <c r="O9" s="8"/>
    </row>
    <row r="10" spans="1:20" s="14" customFormat="1" ht="18.75">
      <c r="B10" s="15"/>
      <c r="C10" s="41"/>
      <c r="D10" s="15"/>
      <c r="E10" s="16" t="s">
        <v>60</v>
      </c>
      <c r="F10" s="96" t="str">
        <f>IF(J5="","",J5)</f>
        <v/>
      </c>
      <c r="G10" s="96"/>
      <c r="H10" s="15" t="s">
        <v>58</v>
      </c>
      <c r="I10" s="15"/>
      <c r="J10" s="15"/>
      <c r="K10" s="15"/>
      <c r="L10" s="15"/>
      <c r="M10" s="15"/>
      <c r="N10" s="15"/>
      <c r="O10" s="15"/>
      <c r="P10" s="54"/>
    </row>
    <row r="11" spans="1:20" s="14" customFormat="1" ht="18.75">
      <c r="B11" s="15"/>
      <c r="C11" s="41"/>
      <c r="D11" s="15"/>
      <c r="E11" s="16"/>
      <c r="F11" s="15"/>
      <c r="G11" s="15"/>
      <c r="H11" s="15"/>
      <c r="I11" s="15"/>
      <c r="J11" s="15"/>
      <c r="K11" s="15"/>
      <c r="L11" s="15"/>
      <c r="M11" s="15"/>
      <c r="N11" s="16" t="str">
        <f>IF(I6="施設開放運営委員会・運動場夜間開放運営委員","施設開放事業・運動場夜間開放事業　実施報告書",IF(I6="施設開放運営委員会","施設開放事業　実施報告書",IF(I6="運動場夜間開放運営委員会","運動場夜間開放事業　実施報告書","")))</f>
        <v/>
      </c>
      <c r="O11" s="15"/>
      <c r="P11" s="54"/>
    </row>
    <row r="12" spans="1:20" s="14" customFormat="1" ht="9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P12" s="54"/>
    </row>
    <row r="13" spans="1:20" s="18" customFormat="1" ht="16.5" customHeight="1">
      <c r="A13" s="60" t="s">
        <v>31</v>
      </c>
      <c r="B13" s="17"/>
      <c r="E13" s="19" t="s">
        <v>37</v>
      </c>
      <c r="F13" s="6">
        <v>7</v>
      </c>
      <c r="G13" s="19" t="s">
        <v>29</v>
      </c>
      <c r="I13" s="19" t="s">
        <v>32</v>
      </c>
      <c r="J13" s="19" t="str">
        <f>E13</f>
        <v>令和</v>
      </c>
      <c r="K13" s="6">
        <f>F13+1</f>
        <v>8</v>
      </c>
      <c r="L13" s="19" t="s">
        <v>33</v>
      </c>
      <c r="N13" s="19"/>
      <c r="O13" s="19"/>
      <c r="P13" s="55"/>
      <c r="Q13" s="19"/>
      <c r="R13" s="19"/>
      <c r="S13" s="19"/>
      <c r="T13" s="19"/>
    </row>
    <row r="14" spans="1:20" s="18" customFormat="1" ht="18" customHeight="1" thickBot="1">
      <c r="A14" s="61" t="str">
        <f>IF(I6="運動場夜間開放運営委員会","①夜間運動場を除く体育施設　使用状況（入力不要）","①夜間運動場を除く体育施設　使用状況")</f>
        <v>①夜間運動場を除く体育施設　使用状況</v>
      </c>
      <c r="B14" s="17"/>
      <c r="P14" s="56"/>
    </row>
    <row r="15" spans="1:20" s="24" customFormat="1" ht="24.95" customHeight="1" thickBot="1">
      <c r="A15" s="20"/>
      <c r="B15" s="21"/>
      <c r="C15" s="22" t="s">
        <v>3</v>
      </c>
      <c r="D15" s="22" t="s">
        <v>4</v>
      </c>
      <c r="E15" s="22" t="s">
        <v>5</v>
      </c>
      <c r="F15" s="22" t="s">
        <v>6</v>
      </c>
      <c r="G15" s="22" t="s">
        <v>7</v>
      </c>
      <c r="H15" s="22" t="s">
        <v>8</v>
      </c>
      <c r="I15" s="22" t="s">
        <v>9</v>
      </c>
      <c r="J15" s="22" t="s">
        <v>10</v>
      </c>
      <c r="K15" s="22" t="s">
        <v>11</v>
      </c>
      <c r="L15" s="22" t="s">
        <v>12</v>
      </c>
      <c r="M15" s="22" t="s">
        <v>13</v>
      </c>
      <c r="N15" s="22" t="s">
        <v>14</v>
      </c>
      <c r="O15" s="23" t="s">
        <v>15</v>
      </c>
      <c r="P15" s="57"/>
    </row>
    <row r="16" spans="1:20" ht="29.25" customHeight="1">
      <c r="A16" s="94" t="s">
        <v>21</v>
      </c>
      <c r="B16" s="39" t="s">
        <v>22</v>
      </c>
      <c r="C16" s="64"/>
      <c r="D16" s="64"/>
      <c r="E16" s="65"/>
      <c r="F16" s="64"/>
      <c r="G16" s="64"/>
      <c r="H16" s="64"/>
      <c r="I16" s="64"/>
      <c r="J16" s="64"/>
      <c r="K16" s="64"/>
      <c r="L16" s="64"/>
      <c r="M16" s="64"/>
      <c r="N16" s="64"/>
      <c r="O16" s="66" t="str">
        <f>IF(SUM(C16:N16)=0,"",SUM(C16:N16))</f>
        <v/>
      </c>
      <c r="P16" s="53" t="str">
        <f>IF($I$6="運動場夜間開放運営委員会","この行は入力不要です。",IF(OR(C16="",D16="",E16="",F16="",G16="",H16="",I16="",J16="",K16="",L16="",M16="",N16=""),"空欄には「０」を入力してください。",""))</f>
        <v>空欄には「０」を入力してください。</v>
      </c>
    </row>
    <row r="17" spans="1:16" ht="29.25" customHeight="1" thickBot="1">
      <c r="A17" s="91"/>
      <c r="B17" s="26" t="s">
        <v>23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 t="str">
        <f>IF(SUM(C17:N17)=0,"",SUM(C17:N17))</f>
        <v/>
      </c>
      <c r="P17" s="53" t="str">
        <f>IF($I$6="運動場夜間開放運営委員会","この行は入力不要です。",IF(OR(C17="",D17="",E17="",F17="",G17="",H17="",I17="",J17="",K17="",L17="",M17="",N17=""),"空欄には「０」を入力してください。",""))</f>
        <v>空欄には「０」を入力してください。</v>
      </c>
    </row>
    <row r="18" spans="1:16" s="24" customFormat="1" ht="29.25" customHeight="1" thickTop="1" thickBot="1">
      <c r="A18" s="92"/>
      <c r="B18" s="43" t="s">
        <v>19</v>
      </c>
      <c r="C18" s="69" t="str">
        <f>IF(SUM(C16:C17)=0,"",SUM(C16:C17))</f>
        <v/>
      </c>
      <c r="D18" s="69" t="str">
        <f t="shared" ref="D18:N18" si="0">IF(SUM(D16:D17)=0,"",SUM(D16:D17))</f>
        <v/>
      </c>
      <c r="E18" s="69" t="str">
        <f t="shared" si="0"/>
        <v/>
      </c>
      <c r="F18" s="69" t="str">
        <f t="shared" si="0"/>
        <v/>
      </c>
      <c r="G18" s="69" t="str">
        <f t="shared" si="0"/>
        <v/>
      </c>
      <c r="H18" s="69" t="str">
        <f t="shared" si="0"/>
        <v/>
      </c>
      <c r="I18" s="69" t="str">
        <f t="shared" si="0"/>
        <v/>
      </c>
      <c r="J18" s="69" t="str">
        <f t="shared" si="0"/>
        <v/>
      </c>
      <c r="K18" s="69" t="str">
        <f t="shared" si="0"/>
        <v/>
      </c>
      <c r="L18" s="69" t="str">
        <f t="shared" si="0"/>
        <v/>
      </c>
      <c r="M18" s="69" t="str">
        <f t="shared" si="0"/>
        <v/>
      </c>
      <c r="N18" s="69" t="str">
        <f t="shared" si="0"/>
        <v/>
      </c>
      <c r="O18" s="69" t="str">
        <f>IF(SUM(O16:O17)=0,"",SUM(O16:O17))</f>
        <v/>
      </c>
      <c r="P18" s="57"/>
    </row>
    <row r="19" spans="1:16" ht="29.25" customHeight="1">
      <c r="A19" s="91" t="s">
        <v>24</v>
      </c>
      <c r="B19" s="27" t="s">
        <v>22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 t="str">
        <f>IF(SUM(C19:N19)=0,"",SUM(C19:N19))</f>
        <v/>
      </c>
      <c r="P19" s="53" t="str">
        <f t="shared" ref="P19:P21" si="1">IF($I$6="運動場夜間開放運営委員会","この行は入力不要です。",IF(OR(C19="",D19="",E19="",F19="",G19="",H19="",I19="",J19="",K19="",L19="",M19="",N19=""),"空欄には「０」を入力してください。",""))</f>
        <v>空欄には「０」を入力してください。</v>
      </c>
    </row>
    <row r="20" spans="1:16" ht="29.25" customHeight="1">
      <c r="A20" s="91"/>
      <c r="B20" s="28" t="s">
        <v>23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1" t="str">
        <f>IF(SUM(C20:N20)=0,"",SUM(C20:N20))</f>
        <v/>
      </c>
      <c r="P20" s="53" t="str">
        <f t="shared" si="1"/>
        <v>空欄には「０」を入力してください。</v>
      </c>
    </row>
    <row r="21" spans="1:16" ht="29.25" customHeight="1" thickBot="1">
      <c r="A21" s="91"/>
      <c r="B21" s="29" t="s">
        <v>25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3" t="str">
        <f>IF(SUM(C21:N21)=0,"",SUM(C21:N21))</f>
        <v/>
      </c>
      <c r="P21" s="53" t="str">
        <f t="shared" si="1"/>
        <v>空欄には「０」を入力してください。</v>
      </c>
    </row>
    <row r="22" spans="1:16" s="24" customFormat="1" ht="29.25" customHeight="1" thickTop="1" thickBot="1">
      <c r="A22" s="92"/>
      <c r="B22" s="30" t="s">
        <v>19</v>
      </c>
      <c r="C22" s="74" t="str">
        <f>IF(SUM(C19:C21)=0,"",SUM(C19:C21))</f>
        <v/>
      </c>
      <c r="D22" s="74" t="str">
        <f t="shared" ref="D22:N22" si="2">IF(SUM(D19:D21)=0,"",SUM(D19:D21))</f>
        <v/>
      </c>
      <c r="E22" s="74" t="str">
        <f t="shared" si="2"/>
        <v/>
      </c>
      <c r="F22" s="74" t="str">
        <f t="shared" si="2"/>
        <v/>
      </c>
      <c r="G22" s="74" t="str">
        <f t="shared" si="2"/>
        <v/>
      </c>
      <c r="H22" s="74" t="str">
        <f t="shared" si="2"/>
        <v/>
      </c>
      <c r="I22" s="74" t="str">
        <f t="shared" si="2"/>
        <v/>
      </c>
      <c r="J22" s="74" t="str">
        <f t="shared" si="2"/>
        <v/>
      </c>
      <c r="K22" s="74" t="str">
        <f t="shared" si="2"/>
        <v/>
      </c>
      <c r="L22" s="74" t="str">
        <f>IF(SUM(L19:L21)=0,"",SUM(L19:L21))</f>
        <v/>
      </c>
      <c r="M22" s="74" t="str">
        <f t="shared" si="2"/>
        <v/>
      </c>
      <c r="N22" s="74" t="str">
        <f t="shared" si="2"/>
        <v/>
      </c>
      <c r="O22" s="74" t="str">
        <f>IF(SUM(O19:O21)=0,"",SUM(O19:O21))</f>
        <v/>
      </c>
      <c r="P22" s="57"/>
    </row>
    <row r="23" spans="1:16" ht="29.25" customHeight="1">
      <c r="A23" s="94" t="s">
        <v>36</v>
      </c>
      <c r="B23" s="25" t="s">
        <v>22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6" t="str">
        <f>IF(SUM(C23:N23)=0,"",SUM(C23:N23))</f>
        <v/>
      </c>
      <c r="P23" s="53" t="str">
        <f t="shared" ref="P23:P25" si="3">IF($I$6="運動場夜間開放運営委員会","この行は入力不要です。",IF(OR(C23="",D23="",E23="",F23="",G23="",H23="",I23="",J23="",K23="",L23="",M23="",N23=""),"空欄には「０」を入力してください。",""))</f>
        <v>空欄には「０」を入力してください。</v>
      </c>
    </row>
    <row r="24" spans="1:16" ht="29.25" customHeight="1">
      <c r="A24" s="91"/>
      <c r="B24" s="28" t="s">
        <v>23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1" t="str">
        <f>IF(SUM(C24:N24)=0,"",SUM(C24:N24))</f>
        <v/>
      </c>
      <c r="P24" s="53" t="str">
        <f t="shared" si="3"/>
        <v>空欄には「０」を入力してください。</v>
      </c>
    </row>
    <row r="25" spans="1:16" ht="29.25" customHeight="1" thickBot="1">
      <c r="A25" s="91"/>
      <c r="B25" s="29" t="s">
        <v>25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3" t="str">
        <f>IF(SUM(C25:N25)=0,"",SUM(C25:N25))</f>
        <v/>
      </c>
      <c r="P25" s="53" t="str">
        <f t="shared" si="3"/>
        <v>空欄には「０」を入力してください。</v>
      </c>
    </row>
    <row r="26" spans="1:16" s="24" customFormat="1" ht="29.25" customHeight="1" thickTop="1" thickBot="1">
      <c r="A26" s="92"/>
      <c r="B26" s="30" t="s">
        <v>19</v>
      </c>
      <c r="C26" s="74" t="str">
        <f>IF(SUM(C23:C25)=0,"",SUM(C23:C25))</f>
        <v/>
      </c>
      <c r="D26" s="74" t="str">
        <f t="shared" ref="D26:N26" si="4">IF(SUM(D23:D25)=0,"",SUM(D23:D25))</f>
        <v/>
      </c>
      <c r="E26" s="74" t="str">
        <f t="shared" si="4"/>
        <v/>
      </c>
      <c r="F26" s="74" t="str">
        <f t="shared" si="4"/>
        <v/>
      </c>
      <c r="G26" s="74" t="str">
        <f t="shared" si="4"/>
        <v/>
      </c>
      <c r="H26" s="74" t="str">
        <f t="shared" si="4"/>
        <v/>
      </c>
      <c r="I26" s="74" t="str">
        <f t="shared" si="4"/>
        <v/>
      </c>
      <c r="J26" s="74" t="str">
        <f t="shared" si="4"/>
        <v/>
      </c>
      <c r="K26" s="74" t="str">
        <f t="shared" si="4"/>
        <v/>
      </c>
      <c r="L26" s="74" t="str">
        <f t="shared" si="4"/>
        <v/>
      </c>
      <c r="M26" s="74" t="str">
        <f t="shared" si="4"/>
        <v/>
      </c>
      <c r="N26" s="74" t="str">
        <f t="shared" si="4"/>
        <v/>
      </c>
      <c r="O26" s="77" t="str">
        <f>IF(SUM(O23:O25)=0,"",SUM(O23:O25))</f>
        <v/>
      </c>
      <c r="P26" s="57"/>
    </row>
    <row r="27" spans="1:16" ht="29.25" customHeight="1">
      <c r="A27" s="91" t="s">
        <v>53</v>
      </c>
      <c r="B27" s="29" t="s">
        <v>26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1" t="str">
        <f>IF(SUM(C27:N27)=0,"",SUM(C27:N27))</f>
        <v/>
      </c>
      <c r="P27" s="53" t="str">
        <f t="shared" ref="P27:P28" si="5">IF($I$6="運動場夜間開放運営委員会","この行は入力不要です。",IF(OR(C27="",D27="",E27="",F27="",G27="",H27="",I27="",J27="",K27="",L27="",M27="",N27=""),"空欄には「０」を入力してください。",""))</f>
        <v>空欄には「０」を入力してください。</v>
      </c>
    </row>
    <row r="28" spans="1:16" ht="29.25" customHeight="1" thickBot="1">
      <c r="A28" s="91"/>
      <c r="B28" s="31" t="s">
        <v>38</v>
      </c>
      <c r="C28" s="67"/>
      <c r="D28" s="67"/>
      <c r="E28" s="67"/>
      <c r="F28" s="67"/>
      <c r="G28" s="67"/>
      <c r="H28" s="67"/>
      <c r="I28" s="67"/>
      <c r="J28" s="79"/>
      <c r="K28" s="79"/>
      <c r="L28" s="79"/>
      <c r="M28" s="79"/>
      <c r="N28" s="79"/>
      <c r="O28" s="73" t="str">
        <f>IF(SUM(C28:N28)=0,"",SUM(C28:N28))</f>
        <v/>
      </c>
      <c r="P28" s="53" t="str">
        <f t="shared" si="5"/>
        <v>空欄には「０」を入力してください。</v>
      </c>
    </row>
    <row r="29" spans="1:16" s="24" customFormat="1" ht="29.25" customHeight="1" thickTop="1" thickBot="1">
      <c r="A29" s="92"/>
      <c r="B29" s="30" t="s">
        <v>19</v>
      </c>
      <c r="C29" s="74" t="str">
        <f>IF(SUM(C27:C28)=0,"",SUM(C27:C28))</f>
        <v/>
      </c>
      <c r="D29" s="74" t="str">
        <f t="shared" ref="D29" si="6">IF(SUM(D27:D28)=0,"",SUM(D27:D28))</f>
        <v/>
      </c>
      <c r="E29" s="74" t="str">
        <f t="shared" ref="E29" si="7">IF(SUM(E27:E28)=0,"",SUM(E27:E28))</f>
        <v/>
      </c>
      <c r="F29" s="74" t="str">
        <f t="shared" ref="F29" si="8">IF(SUM(F27:F28)=0,"",SUM(F27:F28))</f>
        <v/>
      </c>
      <c r="G29" s="74" t="str">
        <f t="shared" ref="G29" si="9">IF(SUM(G27:G28)=0,"",SUM(G27:G28))</f>
        <v/>
      </c>
      <c r="H29" s="74" t="str">
        <f t="shared" ref="H29" si="10">IF(SUM(H27:H28)=0,"",SUM(H27:H28))</f>
        <v/>
      </c>
      <c r="I29" s="74" t="str">
        <f t="shared" ref="I29" si="11">IF(SUM(I27:I28)=0,"",SUM(I27:I28))</f>
        <v/>
      </c>
      <c r="J29" s="74" t="str">
        <f t="shared" ref="J29" si="12">IF(SUM(J27:J28)=0,"",SUM(J27:J28))</f>
        <v/>
      </c>
      <c r="K29" s="74" t="str">
        <f t="shared" ref="K29" si="13">IF(SUM(K27:K28)=0,"",SUM(K27:K28))</f>
        <v/>
      </c>
      <c r="L29" s="74" t="str">
        <f t="shared" ref="L29" si="14">IF(SUM(L27:L28)=0,"",SUM(L27:L28))</f>
        <v/>
      </c>
      <c r="M29" s="74" t="str">
        <f t="shared" ref="M29" si="15">IF(SUM(M27:M28)=0,"",SUM(M27:M28))</f>
        <v/>
      </c>
      <c r="N29" s="74" t="str">
        <f t="shared" ref="N29" si="16">IF(SUM(N27:N28)=0,"",SUM(N27:N28))</f>
        <v/>
      </c>
      <c r="O29" s="77" t="str">
        <f>IF(SUM(O27:O28)=0,"",SUM(O27:O28))</f>
        <v/>
      </c>
      <c r="P29" s="57"/>
    </row>
    <row r="30" spans="1:16" s="24" customFormat="1" ht="8.1" customHeight="1">
      <c r="A30" s="46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7"/>
    </row>
    <row r="31" spans="1:16" s="24" customFormat="1" ht="18" customHeight="1" thickBot="1">
      <c r="A31" s="62" t="str">
        <f>IF(I6="施設開放運営委員会","②夜間運動場　使用状況（入力不要）","②夜間運動場　使用状況")</f>
        <v>②夜間運動場　使用状況</v>
      </c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7"/>
    </row>
    <row r="32" spans="1:16" s="24" customFormat="1" ht="24.95" customHeight="1" thickBot="1">
      <c r="A32" s="20"/>
      <c r="B32" s="21"/>
      <c r="C32" s="22" t="s">
        <v>3</v>
      </c>
      <c r="D32" s="22" t="s">
        <v>4</v>
      </c>
      <c r="E32" s="22" t="s">
        <v>5</v>
      </c>
      <c r="F32" s="22" t="s">
        <v>6</v>
      </c>
      <c r="G32" s="22" t="s">
        <v>7</v>
      </c>
      <c r="H32" s="22" t="s">
        <v>8</v>
      </c>
      <c r="I32" s="22" t="s">
        <v>9</v>
      </c>
      <c r="J32" s="22" t="s">
        <v>10</v>
      </c>
      <c r="K32" s="22" t="s">
        <v>11</v>
      </c>
      <c r="L32" s="22" t="s">
        <v>12</v>
      </c>
      <c r="M32" s="22" t="s">
        <v>13</v>
      </c>
      <c r="N32" s="22" t="s">
        <v>14</v>
      </c>
      <c r="O32" s="23" t="s">
        <v>15</v>
      </c>
      <c r="P32" s="57"/>
    </row>
    <row r="33" spans="1:17" ht="29.25" customHeight="1" thickBot="1">
      <c r="A33" s="44" t="s">
        <v>52</v>
      </c>
      <c r="B33" s="45" t="s">
        <v>25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1" t="str">
        <f>IF(SUM(C33:N33)=0,"",SUM(C33:N33))</f>
        <v/>
      </c>
      <c r="P33" s="53" t="str">
        <f>IF($I$6="施設開放運営委員会","この行は入力不要です。",IF(OR(C33="",D33="",E33="",F33="",G33="",H33="",I33="",J33="",K33="",L33="",M33="",N33=""),"空欄には「０」を入力してください。",""))</f>
        <v>空欄には「０」を入力してください。</v>
      </c>
    </row>
    <row r="34" spans="1:17" ht="29.25" customHeight="1">
      <c r="A34" s="91" t="s">
        <v>53</v>
      </c>
      <c r="B34" s="29" t="s">
        <v>26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1" t="str">
        <f>IF(SUM(C34:N34)=0,"",SUM(C34:N34))</f>
        <v/>
      </c>
      <c r="P34" s="53" t="str">
        <f>IF($I$6="施設開放運営委員会","この行は入力不要です。",IF(OR(C34="",D34="",E34="",F34="",G34="",H34="",I34="",J34="",K34="",L34="",M34="",N34=""),"空欄には「０」を入力してください。",""))</f>
        <v>空欄には「０」を入力してください。</v>
      </c>
    </row>
    <row r="35" spans="1:17" ht="29.25" customHeight="1" thickBot="1">
      <c r="A35" s="91"/>
      <c r="B35" s="31" t="s">
        <v>38</v>
      </c>
      <c r="C35" s="67"/>
      <c r="D35" s="67"/>
      <c r="E35" s="67"/>
      <c r="F35" s="67"/>
      <c r="G35" s="67"/>
      <c r="H35" s="67"/>
      <c r="I35" s="67"/>
      <c r="J35" s="79"/>
      <c r="K35" s="79"/>
      <c r="L35" s="79"/>
      <c r="M35" s="79"/>
      <c r="N35" s="79"/>
      <c r="O35" s="73" t="str">
        <f>IF(SUM(C35:N35)=0,"",SUM(C35:N35))</f>
        <v/>
      </c>
      <c r="P35" s="53" t="str">
        <f>IF($I$6="施設開放運営委員会","この行は入力不要です。",IF(OR(C35="",D35="",E35="",F35="",G35="",H35="",I35="",J35="",K35="",L35="",M35="",N35=""),"空欄には「０」を入力してください。",""))</f>
        <v>空欄には「０」を入力してください。</v>
      </c>
    </row>
    <row r="36" spans="1:17" s="24" customFormat="1" ht="29.25" customHeight="1" thickTop="1" thickBot="1">
      <c r="A36" s="92"/>
      <c r="B36" s="30" t="s">
        <v>19</v>
      </c>
      <c r="C36" s="74" t="str">
        <f>IF(SUM(C34:C35)=0,"",SUM(C34:C35))</f>
        <v/>
      </c>
      <c r="D36" s="74" t="str">
        <f t="shared" ref="D36:M36" si="17">IF(SUM(D34:D35)=0,"",SUM(D34:D35))</f>
        <v/>
      </c>
      <c r="E36" s="74" t="str">
        <f t="shared" si="17"/>
        <v/>
      </c>
      <c r="F36" s="74" t="str">
        <f t="shared" si="17"/>
        <v/>
      </c>
      <c r="G36" s="74" t="str">
        <f t="shared" si="17"/>
        <v/>
      </c>
      <c r="H36" s="74" t="str">
        <f t="shared" si="17"/>
        <v/>
      </c>
      <c r="I36" s="74" t="str">
        <f t="shared" si="17"/>
        <v/>
      </c>
      <c r="J36" s="74" t="str">
        <f t="shared" si="17"/>
        <v/>
      </c>
      <c r="K36" s="74" t="str">
        <f t="shared" si="17"/>
        <v/>
      </c>
      <c r="L36" s="74" t="str">
        <f>IF(SUM(L34:L35)=0,"",SUM(L34:L35))</f>
        <v/>
      </c>
      <c r="M36" s="74" t="str">
        <f t="shared" si="17"/>
        <v/>
      </c>
      <c r="N36" s="74" t="str">
        <f>IF(SUM(N34:N35)=0,"",SUM(N34:N35))</f>
        <v/>
      </c>
      <c r="O36" s="77" t="str">
        <f>IF(SUM(O34:O35)=0,"",SUM(O34:O35))</f>
        <v/>
      </c>
      <c r="P36" s="57"/>
    </row>
    <row r="37" spans="1:17" s="35" customFormat="1" ht="21" customHeight="1" thickBot="1">
      <c r="A37" s="63" t="s">
        <v>16</v>
      </c>
      <c r="B37" s="32"/>
      <c r="C37" s="33"/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58"/>
    </row>
    <row r="38" spans="1:17" s="24" customFormat="1" ht="30" customHeight="1">
      <c r="B38" s="36" t="s">
        <v>27</v>
      </c>
      <c r="C38" s="95" t="s">
        <v>17</v>
      </c>
      <c r="D38" s="95"/>
      <c r="E38" s="95"/>
      <c r="F38" s="88" t="s">
        <v>18</v>
      </c>
      <c r="G38" s="89"/>
      <c r="H38" s="37"/>
      <c r="I38" s="36" t="s">
        <v>27</v>
      </c>
      <c r="J38" s="95" t="s">
        <v>17</v>
      </c>
      <c r="K38" s="95"/>
      <c r="L38" s="95"/>
      <c r="M38" s="88" t="s">
        <v>18</v>
      </c>
      <c r="N38" s="89"/>
      <c r="P38" s="57"/>
      <c r="Q38" s="37"/>
    </row>
    <row r="39" spans="1:17" ht="24" customHeight="1">
      <c r="B39" s="82"/>
      <c r="C39" s="99"/>
      <c r="D39" s="99"/>
      <c r="E39" s="99"/>
      <c r="F39" s="100"/>
      <c r="G39" s="101"/>
      <c r="H39" s="38"/>
      <c r="I39" s="83"/>
      <c r="J39" s="102"/>
      <c r="K39" s="102"/>
      <c r="L39" s="102"/>
      <c r="M39" s="103"/>
      <c r="N39" s="104"/>
      <c r="P39" s="53" t="str">
        <f>IF(OR(B39="",C39="",F39=""),"必ず、１日程以上ご入力ください。 ","")</f>
        <v>必ず、１日程以上ご入力ください。 </v>
      </c>
      <c r="Q39" s="38"/>
    </row>
    <row r="40" spans="1:17" ht="24" customHeight="1">
      <c r="B40" s="83"/>
      <c r="C40" s="105"/>
      <c r="D40" s="106"/>
      <c r="E40" s="107"/>
      <c r="F40" s="108"/>
      <c r="G40" s="104"/>
      <c r="H40" s="38"/>
      <c r="I40" s="83"/>
      <c r="J40" s="109"/>
      <c r="K40" s="109"/>
      <c r="L40" s="109"/>
      <c r="M40" s="103"/>
      <c r="N40" s="104"/>
      <c r="Q40" s="38"/>
    </row>
    <row r="41" spans="1:17" ht="24" customHeight="1" thickBot="1">
      <c r="B41" s="84"/>
      <c r="C41" s="110"/>
      <c r="D41" s="111"/>
      <c r="E41" s="112"/>
      <c r="F41" s="113"/>
      <c r="G41" s="114"/>
      <c r="H41" s="38"/>
      <c r="I41" s="84"/>
      <c r="J41" s="115"/>
      <c r="K41" s="115"/>
      <c r="L41" s="115"/>
      <c r="M41" s="116"/>
      <c r="N41" s="114"/>
      <c r="Q41" s="38"/>
    </row>
    <row r="42" spans="1:17" ht="13.5" customHeight="1"/>
    <row r="43" spans="1:17" ht="14.25">
      <c r="A43" s="63" t="s">
        <v>34</v>
      </c>
      <c r="B43" s="35"/>
      <c r="C43" s="35"/>
      <c r="D43" s="35"/>
    </row>
    <row r="44" spans="1:17" ht="24.95" customHeight="1">
      <c r="A44" s="7" t="s">
        <v>39</v>
      </c>
      <c r="B44" s="85"/>
      <c r="C44" s="2" t="s">
        <v>40</v>
      </c>
      <c r="D44" s="85"/>
      <c r="E44" s="2" t="s">
        <v>41</v>
      </c>
      <c r="F44" s="85"/>
      <c r="G44" s="2" t="s">
        <v>42</v>
      </c>
      <c r="H44" s="85"/>
      <c r="I44" s="2" t="s">
        <v>43</v>
      </c>
      <c r="J44" s="85"/>
      <c r="K44" s="2" t="s">
        <v>44</v>
      </c>
    </row>
    <row r="45" spans="1:17" ht="24.95" customHeight="1">
      <c r="A45" s="2" t="s">
        <v>49</v>
      </c>
    </row>
    <row r="46" spans="1:17" ht="24.95" customHeight="1">
      <c r="A46" s="2" t="s">
        <v>45</v>
      </c>
    </row>
    <row r="47" spans="1:17" ht="24.95" customHeight="1">
      <c r="A47" s="2" t="s">
        <v>46</v>
      </c>
    </row>
    <row r="48" spans="1:17" ht="24.95" customHeight="1">
      <c r="A48" s="2" t="s">
        <v>47</v>
      </c>
    </row>
    <row r="49" spans="1:14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</row>
  </sheetData>
  <sheetProtection sheet="1" selectLockedCells="1"/>
  <protectedRanges>
    <protectedRange sqref="C27:N28 C33:N35 C16:N17" name="範囲1"/>
    <protectedRange sqref="C19:N21" name="範囲2"/>
    <protectedRange sqref="C23:N25" name="範囲3"/>
    <protectedRange sqref="B39:G41" name="範囲5"/>
    <protectedRange sqref="I39:N41" name="範囲6"/>
  </protectedRanges>
  <mergeCells count="28">
    <mergeCell ref="A49:N49"/>
    <mergeCell ref="C39:E39"/>
    <mergeCell ref="F39:G39"/>
    <mergeCell ref="J39:L39"/>
    <mergeCell ref="M39:N39"/>
    <mergeCell ref="C40:E40"/>
    <mergeCell ref="F40:G40"/>
    <mergeCell ref="J40:L40"/>
    <mergeCell ref="M40:N40"/>
    <mergeCell ref="C41:E41"/>
    <mergeCell ref="F41:G41"/>
    <mergeCell ref="J41:L41"/>
    <mergeCell ref="M41:N41"/>
    <mergeCell ref="A1:B1"/>
    <mergeCell ref="M38:N38"/>
    <mergeCell ref="A4:D4"/>
    <mergeCell ref="A19:A22"/>
    <mergeCell ref="J5:K5"/>
    <mergeCell ref="A23:A26"/>
    <mergeCell ref="A27:A29"/>
    <mergeCell ref="C38:E38"/>
    <mergeCell ref="F38:G38"/>
    <mergeCell ref="J38:L38"/>
    <mergeCell ref="F10:G10"/>
    <mergeCell ref="J8:N8"/>
    <mergeCell ref="I6:O6"/>
    <mergeCell ref="A34:A36"/>
    <mergeCell ref="A16:A18"/>
  </mergeCells>
  <phoneticPr fontId="3"/>
  <conditionalFormatting sqref="C16:N17 C19:N21 C23:N25 C27:N28">
    <cfRule type="expression" dxfId="3" priority="1">
      <formula>$I$6="運動場夜間開放運営委員会"</formula>
    </cfRule>
  </conditionalFormatting>
  <conditionalFormatting sqref="C33:N35">
    <cfRule type="expression" dxfId="2" priority="2">
      <formula>$I$6="施設開放運営委員会"</formula>
    </cfRule>
  </conditionalFormatting>
  <dataValidations count="2">
    <dataValidation type="list" allowBlank="1" showInputMessage="1" showErrorMessage="1" sqref="L7 I7" xr:uid="{648AEAF3-923D-4660-9F1F-C874662AE06D}">
      <formula1>"施設開放運営委員会,運動場夜間開放運営委員会,施設開放運営委員会・運動場夜間開放運営委員"</formula1>
    </dataValidation>
    <dataValidation type="list" showInputMessage="1" showErrorMessage="1" sqref="I6:O6" xr:uid="{74861E56-B328-44B6-B706-7D1E550ABCC4}">
      <formula1>"施設開放運営委員会,運動場夜間開放運営委員会,施設開放運営委員会・運動場夜間開放運営委員会"</formula1>
    </dataValidation>
  </dataValidations>
  <pageMargins left="0.47244094488188981" right="0.47244094488188981" top="0.35433070866141736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A67E-E437-4975-A828-F2145E1E0A47}">
  <sheetPr>
    <pageSetUpPr fitToPage="1"/>
  </sheetPr>
  <dimension ref="A1:T49"/>
  <sheetViews>
    <sheetView showGridLines="0" zoomScale="115" zoomScaleNormal="115" zoomScaleSheetLayoutView="100" workbookViewId="0">
      <selection activeCell="J5" sqref="J5:K5"/>
    </sheetView>
  </sheetViews>
  <sheetFormatPr defaultRowHeight="13.5"/>
  <cols>
    <col min="1" max="1" width="10.625" style="2" customWidth="1"/>
    <col min="2" max="2" width="8.5" style="2" bestFit="1" customWidth="1"/>
    <col min="3" max="8" width="6.625" style="2" customWidth="1"/>
    <col min="9" max="9" width="8.5" style="2" bestFit="1" customWidth="1"/>
    <col min="10" max="15" width="6.625" style="2" customWidth="1"/>
    <col min="16" max="16" width="9.5" style="53" bestFit="1" customWidth="1"/>
    <col min="17" max="16384" width="9" style="2"/>
  </cols>
  <sheetData>
    <row r="1" spans="1:20" ht="14.25">
      <c r="A1" s="86" t="s">
        <v>28</v>
      </c>
      <c r="B1" s="87"/>
      <c r="C1" s="52"/>
      <c r="H1" s="3"/>
    </row>
    <row r="2" spans="1:20" ht="10.5" customHeight="1">
      <c r="A2" s="1"/>
      <c r="B2" s="1"/>
      <c r="H2" s="3"/>
      <c r="M2" s="4"/>
      <c r="N2" s="4"/>
      <c r="O2" s="4"/>
    </row>
    <row r="3" spans="1:20">
      <c r="A3" s="42"/>
      <c r="B3" s="42"/>
      <c r="L3" s="5" t="s">
        <v>35</v>
      </c>
      <c r="M3" s="6">
        <v>8</v>
      </c>
      <c r="N3" s="7" t="s">
        <v>30</v>
      </c>
      <c r="O3" s="7"/>
    </row>
    <row r="4" spans="1:20" ht="20.100000000000001" customHeight="1">
      <c r="A4" s="90" t="s">
        <v>0</v>
      </c>
      <c r="B4" s="90"/>
      <c r="C4" s="90"/>
      <c r="D4" s="90"/>
      <c r="L4" s="5"/>
      <c r="M4" s="6"/>
      <c r="N4" s="7"/>
      <c r="O4" s="7"/>
    </row>
    <row r="5" spans="1:20" ht="20.100000000000001" customHeight="1">
      <c r="I5" s="42" t="s">
        <v>1</v>
      </c>
      <c r="J5" s="93" t="s">
        <v>48</v>
      </c>
      <c r="K5" s="93"/>
      <c r="L5" s="2" t="s">
        <v>50</v>
      </c>
      <c r="M5" s="8"/>
      <c r="N5" s="8"/>
    </row>
    <row r="6" spans="1:20" ht="20.100000000000001" customHeight="1">
      <c r="A6" s="40"/>
      <c r="B6" s="40"/>
      <c r="C6" s="40"/>
      <c r="D6" s="40"/>
      <c r="I6" s="97" t="s">
        <v>57</v>
      </c>
      <c r="J6" s="97"/>
      <c r="K6" s="97"/>
      <c r="L6" s="97"/>
      <c r="M6" s="97"/>
      <c r="N6" s="97"/>
      <c r="O6" s="97"/>
    </row>
    <row r="7" spans="1:20" ht="8.1" customHeight="1">
      <c r="A7" s="40"/>
      <c r="B7" s="40"/>
      <c r="C7" s="40"/>
      <c r="D7" s="40"/>
      <c r="J7" s="59"/>
      <c r="K7" s="59"/>
      <c r="M7" s="8"/>
      <c r="N7" s="8"/>
    </row>
    <row r="8" spans="1:20" ht="20.100000000000001" customHeight="1">
      <c r="A8" s="9" t="s">
        <v>2</v>
      </c>
      <c r="B8" s="9"/>
      <c r="I8" s="10" t="s">
        <v>20</v>
      </c>
      <c r="J8" s="93" t="s">
        <v>54</v>
      </c>
      <c r="K8" s="93"/>
      <c r="L8" s="93"/>
      <c r="M8" s="93"/>
      <c r="N8" s="93"/>
      <c r="O8" s="11"/>
    </row>
    <row r="9" spans="1:20" ht="9.9499999999999993" customHeight="1">
      <c r="A9" s="9"/>
      <c r="B9" s="9"/>
      <c r="J9" s="10"/>
      <c r="K9" s="12"/>
      <c r="L9" s="13"/>
      <c r="M9" s="8"/>
      <c r="N9" s="4"/>
      <c r="O9" s="8"/>
    </row>
    <row r="10" spans="1:20" s="14" customFormat="1" ht="18.75">
      <c r="B10" s="15"/>
      <c r="C10" s="41"/>
      <c r="D10" s="15"/>
      <c r="E10" s="16" t="s">
        <v>60</v>
      </c>
      <c r="F10" s="96" t="str">
        <f>IF(J5="","",J5)</f>
        <v>●●</v>
      </c>
      <c r="G10" s="96"/>
      <c r="H10" s="15" t="s">
        <v>51</v>
      </c>
      <c r="I10" s="15"/>
      <c r="J10" s="15"/>
      <c r="K10" s="15"/>
      <c r="L10" s="15"/>
      <c r="M10" s="15"/>
      <c r="N10" s="15"/>
      <c r="O10" s="15"/>
      <c r="P10" s="54"/>
    </row>
    <row r="11" spans="1:20" s="14" customFormat="1" ht="18.75">
      <c r="B11" s="15"/>
      <c r="C11" s="41"/>
      <c r="D11" s="15"/>
      <c r="E11" s="16"/>
      <c r="F11" s="15"/>
      <c r="G11" s="15"/>
      <c r="H11" s="15"/>
      <c r="I11" s="15"/>
      <c r="J11" s="15"/>
      <c r="K11" s="15"/>
      <c r="L11" s="15"/>
      <c r="M11" s="15"/>
      <c r="N11" s="16" t="str">
        <f>IF(I6="施設開放運営委員会・運動場夜間開放運営委員","施設開放事業・運動場夜間開放事業　実施報告書",IF(I6="施設開放運営委員会","施設開放事業　実施報告書",IF(I6="運動場夜間開放運営委員会","運動場夜間開放事業　実施報告書","")))</f>
        <v/>
      </c>
      <c r="O11" s="15"/>
      <c r="P11" s="54"/>
    </row>
    <row r="12" spans="1:20" s="14" customFormat="1" ht="9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P12" s="54"/>
    </row>
    <row r="13" spans="1:20" s="18" customFormat="1" ht="16.5" customHeight="1">
      <c r="A13" s="17" t="s">
        <v>31</v>
      </c>
      <c r="B13" s="17"/>
      <c r="E13" s="19" t="s">
        <v>37</v>
      </c>
      <c r="F13" s="6">
        <v>7</v>
      </c>
      <c r="G13" s="19" t="s">
        <v>29</v>
      </c>
      <c r="I13" s="19" t="s">
        <v>32</v>
      </c>
      <c r="J13" s="19" t="str">
        <f>E13</f>
        <v>令和</v>
      </c>
      <c r="K13" s="6">
        <f>F13+1</f>
        <v>8</v>
      </c>
      <c r="L13" s="19" t="s">
        <v>33</v>
      </c>
      <c r="N13" s="19"/>
      <c r="O13" s="19"/>
      <c r="P13" s="55"/>
      <c r="Q13" s="19"/>
      <c r="R13" s="19"/>
      <c r="S13" s="19"/>
      <c r="T13" s="19"/>
    </row>
    <row r="14" spans="1:20" s="18" customFormat="1" ht="18" customHeight="1" thickBot="1">
      <c r="A14" s="40" t="str">
        <f>IF(I6="運動場夜間開放運営委員会","①夜間運動場を除く体育施設　使用状況（入力不要）","①夜間運動場を除く体育施設　使用状況")</f>
        <v>①夜間運動場を除く体育施設　使用状況</v>
      </c>
      <c r="B14" s="17"/>
      <c r="P14" s="56"/>
    </row>
    <row r="15" spans="1:20" s="24" customFormat="1" ht="24.95" customHeight="1" thickBot="1">
      <c r="A15" s="20"/>
      <c r="B15" s="21"/>
      <c r="C15" s="22" t="s">
        <v>3</v>
      </c>
      <c r="D15" s="22" t="s">
        <v>4</v>
      </c>
      <c r="E15" s="22" t="s">
        <v>5</v>
      </c>
      <c r="F15" s="22" t="s">
        <v>6</v>
      </c>
      <c r="G15" s="22" t="s">
        <v>7</v>
      </c>
      <c r="H15" s="22" t="s">
        <v>8</v>
      </c>
      <c r="I15" s="22" t="s">
        <v>9</v>
      </c>
      <c r="J15" s="22" t="s">
        <v>10</v>
      </c>
      <c r="K15" s="22" t="s">
        <v>11</v>
      </c>
      <c r="L15" s="22" t="s">
        <v>12</v>
      </c>
      <c r="M15" s="22" t="s">
        <v>13</v>
      </c>
      <c r="N15" s="22" t="s">
        <v>14</v>
      </c>
      <c r="O15" s="23" t="s">
        <v>15</v>
      </c>
      <c r="P15" s="57"/>
    </row>
    <row r="16" spans="1:20" ht="29.25" customHeight="1">
      <c r="A16" s="94" t="s">
        <v>21</v>
      </c>
      <c r="B16" s="39" t="s">
        <v>22</v>
      </c>
      <c r="C16" s="64">
        <v>8</v>
      </c>
      <c r="D16" s="64">
        <v>7</v>
      </c>
      <c r="E16" s="65">
        <v>7</v>
      </c>
      <c r="F16" s="64">
        <v>10</v>
      </c>
      <c r="G16" s="64">
        <v>15</v>
      </c>
      <c r="H16" s="64">
        <v>7</v>
      </c>
      <c r="I16" s="64">
        <v>8</v>
      </c>
      <c r="J16" s="64">
        <v>9</v>
      </c>
      <c r="K16" s="64">
        <v>10</v>
      </c>
      <c r="L16" s="64">
        <v>7</v>
      </c>
      <c r="M16" s="64">
        <v>6</v>
      </c>
      <c r="N16" s="64">
        <v>7</v>
      </c>
      <c r="O16" s="66">
        <f>IF(SUM(C16:N16)=0,"",SUM(C16:N16))</f>
        <v>101</v>
      </c>
      <c r="P16" s="53" t="str">
        <f>IF($I$6="運動場夜間開放運営委員会","この行は入力不要です。",IF(OR(C16="",D16="",E16="",F16="",G16="",H16="",I16="",J16="",K16="",L16="",M16="",N16=""),"空欄には「０」を入力してください。",""))</f>
        <v/>
      </c>
    </row>
    <row r="17" spans="1:16" ht="29.25" customHeight="1" thickBot="1">
      <c r="A17" s="91"/>
      <c r="B17" s="26" t="s">
        <v>23</v>
      </c>
      <c r="C17" s="67">
        <v>7</v>
      </c>
      <c r="D17" s="67">
        <v>8</v>
      </c>
      <c r="E17" s="67">
        <v>8</v>
      </c>
      <c r="F17" s="67">
        <v>10</v>
      </c>
      <c r="G17" s="67">
        <v>15</v>
      </c>
      <c r="H17" s="67">
        <v>8</v>
      </c>
      <c r="I17" s="67">
        <v>9</v>
      </c>
      <c r="J17" s="67">
        <v>6</v>
      </c>
      <c r="K17" s="67">
        <v>8</v>
      </c>
      <c r="L17" s="67">
        <v>9</v>
      </c>
      <c r="M17" s="67">
        <v>8</v>
      </c>
      <c r="N17" s="67">
        <v>8</v>
      </c>
      <c r="O17" s="68">
        <f>IF(SUM(C17:N17)=0,"",SUM(C17:N17))</f>
        <v>104</v>
      </c>
      <c r="P17" s="53" t="str">
        <f>IF($I$6="運動場夜間開放運営委員会","この行は入力不要です。",IF(OR(C17="",D17="",E17="",F17="",G17="",H17="",I17="",J17="",K17="",L17="",M17="",N17=""),"空欄には「０」を入力してください。",""))</f>
        <v/>
      </c>
    </row>
    <row r="18" spans="1:16" s="24" customFormat="1" ht="29.25" customHeight="1" thickTop="1" thickBot="1">
      <c r="A18" s="92"/>
      <c r="B18" s="43" t="s">
        <v>19</v>
      </c>
      <c r="C18" s="69">
        <f>IF(SUM(C16:C17)=0,"",SUM(C16:C17))</f>
        <v>15</v>
      </c>
      <c r="D18" s="69">
        <f t="shared" ref="D18:N18" si="0">IF(SUM(D16:D17)=0,"",SUM(D16:D17))</f>
        <v>15</v>
      </c>
      <c r="E18" s="69">
        <f t="shared" si="0"/>
        <v>15</v>
      </c>
      <c r="F18" s="69">
        <f t="shared" si="0"/>
        <v>20</v>
      </c>
      <c r="G18" s="69">
        <f t="shared" si="0"/>
        <v>30</v>
      </c>
      <c r="H18" s="69">
        <f t="shared" si="0"/>
        <v>15</v>
      </c>
      <c r="I18" s="69">
        <f t="shared" si="0"/>
        <v>17</v>
      </c>
      <c r="J18" s="69">
        <f t="shared" si="0"/>
        <v>15</v>
      </c>
      <c r="K18" s="69">
        <f t="shared" si="0"/>
        <v>18</v>
      </c>
      <c r="L18" s="69">
        <f t="shared" si="0"/>
        <v>16</v>
      </c>
      <c r="M18" s="69">
        <f t="shared" si="0"/>
        <v>14</v>
      </c>
      <c r="N18" s="69">
        <f t="shared" si="0"/>
        <v>15</v>
      </c>
      <c r="O18" s="69">
        <f>IF(SUM(O16:O17)=0,"",SUM(O16:O17))</f>
        <v>205</v>
      </c>
      <c r="P18" s="57"/>
    </row>
    <row r="19" spans="1:16" ht="29.25" customHeight="1">
      <c r="A19" s="91" t="s">
        <v>24</v>
      </c>
      <c r="B19" s="27" t="s">
        <v>22</v>
      </c>
      <c r="C19" s="70">
        <v>8</v>
      </c>
      <c r="D19" s="70">
        <v>7</v>
      </c>
      <c r="E19" s="70">
        <v>7</v>
      </c>
      <c r="F19" s="70">
        <v>10</v>
      </c>
      <c r="G19" s="70">
        <v>15</v>
      </c>
      <c r="H19" s="70">
        <v>7</v>
      </c>
      <c r="I19" s="70">
        <v>8</v>
      </c>
      <c r="J19" s="70">
        <v>9</v>
      </c>
      <c r="K19" s="70">
        <v>10</v>
      </c>
      <c r="L19" s="70">
        <v>7</v>
      </c>
      <c r="M19" s="70">
        <v>6</v>
      </c>
      <c r="N19" s="70">
        <v>7</v>
      </c>
      <c r="O19" s="71">
        <f>IF(SUM(C19:N19)=0,"",SUM(C19:N19))</f>
        <v>101</v>
      </c>
      <c r="P19" s="53" t="str">
        <f t="shared" ref="P19:P21" si="1">IF($I$6="運動場夜間開放運営委員会","この行は入力不要です。",IF(OR(C19="",D19="",E19="",F19="",G19="",H19="",I19="",J19="",K19="",L19="",M19="",N19=""),"空欄には「０」を入力してください。",""))</f>
        <v/>
      </c>
    </row>
    <row r="20" spans="1:16" ht="29.25" customHeight="1">
      <c r="A20" s="91"/>
      <c r="B20" s="28" t="s">
        <v>23</v>
      </c>
      <c r="C20" s="72">
        <v>7</v>
      </c>
      <c r="D20" s="72">
        <v>8</v>
      </c>
      <c r="E20" s="72">
        <v>8</v>
      </c>
      <c r="F20" s="72">
        <v>10</v>
      </c>
      <c r="G20" s="72">
        <v>15</v>
      </c>
      <c r="H20" s="72">
        <v>8</v>
      </c>
      <c r="I20" s="72">
        <v>9</v>
      </c>
      <c r="J20" s="72">
        <v>6</v>
      </c>
      <c r="K20" s="72">
        <v>8</v>
      </c>
      <c r="L20" s="72">
        <v>9</v>
      </c>
      <c r="M20" s="72">
        <v>8</v>
      </c>
      <c r="N20" s="72">
        <v>8</v>
      </c>
      <c r="O20" s="71">
        <f>IF(SUM(C20:N20)=0,"",SUM(C20:N20))</f>
        <v>104</v>
      </c>
      <c r="P20" s="53" t="str">
        <f t="shared" si="1"/>
        <v/>
      </c>
    </row>
    <row r="21" spans="1:16" ht="29.25" customHeight="1" thickBot="1">
      <c r="A21" s="91"/>
      <c r="B21" s="29" t="s">
        <v>25</v>
      </c>
      <c r="C21" s="70">
        <v>7</v>
      </c>
      <c r="D21" s="70">
        <v>8</v>
      </c>
      <c r="E21" s="70">
        <v>8</v>
      </c>
      <c r="F21" s="70">
        <v>10</v>
      </c>
      <c r="G21" s="70">
        <v>15</v>
      </c>
      <c r="H21" s="70">
        <v>8</v>
      </c>
      <c r="I21" s="70">
        <v>9</v>
      </c>
      <c r="J21" s="70">
        <v>6</v>
      </c>
      <c r="K21" s="70">
        <v>8</v>
      </c>
      <c r="L21" s="70">
        <v>9</v>
      </c>
      <c r="M21" s="70">
        <v>8</v>
      </c>
      <c r="N21" s="70">
        <v>8</v>
      </c>
      <c r="O21" s="73">
        <f>IF(SUM(C21:N21)=0,"",SUM(C21:N21))</f>
        <v>104</v>
      </c>
      <c r="P21" s="53" t="str">
        <f t="shared" si="1"/>
        <v/>
      </c>
    </row>
    <row r="22" spans="1:16" s="24" customFormat="1" ht="29.25" customHeight="1" thickTop="1" thickBot="1">
      <c r="A22" s="92"/>
      <c r="B22" s="30" t="s">
        <v>19</v>
      </c>
      <c r="C22" s="74">
        <f>IF(SUM(C19:C21)=0,"",SUM(C19:C21))</f>
        <v>22</v>
      </c>
      <c r="D22" s="74">
        <f t="shared" ref="D22:N22" si="2">IF(SUM(D19:D21)=0,"",SUM(D19:D21))</f>
        <v>23</v>
      </c>
      <c r="E22" s="74">
        <f t="shared" si="2"/>
        <v>23</v>
      </c>
      <c r="F22" s="74">
        <f t="shared" si="2"/>
        <v>30</v>
      </c>
      <c r="G22" s="74">
        <f t="shared" si="2"/>
        <v>45</v>
      </c>
      <c r="H22" s="74">
        <f t="shared" si="2"/>
        <v>23</v>
      </c>
      <c r="I22" s="74">
        <f t="shared" si="2"/>
        <v>26</v>
      </c>
      <c r="J22" s="74">
        <f t="shared" si="2"/>
        <v>21</v>
      </c>
      <c r="K22" s="74">
        <f t="shared" si="2"/>
        <v>26</v>
      </c>
      <c r="L22" s="74">
        <f>IF(SUM(L19:L21)=0,"",SUM(L19:L21))</f>
        <v>25</v>
      </c>
      <c r="M22" s="74">
        <f t="shared" si="2"/>
        <v>22</v>
      </c>
      <c r="N22" s="74">
        <f t="shared" si="2"/>
        <v>23</v>
      </c>
      <c r="O22" s="74">
        <f>IF(SUM(O19:O21)=0,"",SUM(O19:O21))</f>
        <v>309</v>
      </c>
      <c r="P22" s="57"/>
    </row>
    <row r="23" spans="1:16" ht="29.25" customHeight="1">
      <c r="A23" s="94" t="s">
        <v>36</v>
      </c>
      <c r="B23" s="25" t="s">
        <v>22</v>
      </c>
      <c r="C23" s="75">
        <v>5</v>
      </c>
      <c r="D23" s="75">
        <v>3</v>
      </c>
      <c r="E23" s="75">
        <v>7</v>
      </c>
      <c r="F23" s="75">
        <v>2</v>
      </c>
      <c r="G23" s="75">
        <v>5</v>
      </c>
      <c r="H23" s="75">
        <v>1</v>
      </c>
      <c r="I23" s="75">
        <v>9</v>
      </c>
      <c r="J23" s="75">
        <v>8</v>
      </c>
      <c r="K23" s="75">
        <v>10</v>
      </c>
      <c r="L23" s="75">
        <v>4</v>
      </c>
      <c r="M23" s="75">
        <v>5</v>
      </c>
      <c r="N23" s="75">
        <v>8</v>
      </c>
      <c r="O23" s="76">
        <f>IF(SUM(C23:N23)=0,"",SUM(C23:N23))</f>
        <v>67</v>
      </c>
      <c r="P23" s="53" t="str">
        <f t="shared" ref="P23:P25" si="3">IF($I$6="運動場夜間開放運営委員会","この行は入力不要です。",IF(OR(C23="",D23="",E23="",F23="",G23="",H23="",I23="",J23="",K23="",L23="",M23="",N23=""),"空欄には「０」を入力してください。",""))</f>
        <v/>
      </c>
    </row>
    <row r="24" spans="1:16" ht="29.25" customHeight="1">
      <c r="A24" s="91"/>
      <c r="B24" s="28" t="s">
        <v>23</v>
      </c>
      <c r="C24" s="72">
        <v>7</v>
      </c>
      <c r="D24" s="72">
        <v>8</v>
      </c>
      <c r="E24" s="72">
        <v>8</v>
      </c>
      <c r="F24" s="72">
        <v>10</v>
      </c>
      <c r="G24" s="72">
        <v>15</v>
      </c>
      <c r="H24" s="72">
        <v>8</v>
      </c>
      <c r="I24" s="72">
        <v>9</v>
      </c>
      <c r="J24" s="72">
        <v>6</v>
      </c>
      <c r="K24" s="72">
        <v>8</v>
      </c>
      <c r="L24" s="72">
        <v>9</v>
      </c>
      <c r="M24" s="72">
        <v>8</v>
      </c>
      <c r="N24" s="72">
        <v>8</v>
      </c>
      <c r="O24" s="71">
        <f>IF(SUM(C24:N24)=0,"",SUM(C24:N24))</f>
        <v>104</v>
      </c>
      <c r="P24" s="53" t="str">
        <f t="shared" si="3"/>
        <v/>
      </c>
    </row>
    <row r="25" spans="1:16" ht="29.25" customHeight="1" thickBot="1">
      <c r="A25" s="91"/>
      <c r="B25" s="29" t="s">
        <v>25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3" t="str">
        <f>IF(SUM(C25:N25)=0,"",SUM(C25:N25))</f>
        <v/>
      </c>
      <c r="P25" s="53" t="str">
        <f t="shared" si="3"/>
        <v/>
      </c>
    </row>
    <row r="26" spans="1:16" s="24" customFormat="1" ht="29.25" customHeight="1" thickTop="1" thickBot="1">
      <c r="A26" s="92"/>
      <c r="B26" s="30" t="s">
        <v>19</v>
      </c>
      <c r="C26" s="74">
        <f>IF(SUM(C23:C25)=0,"",SUM(C23:C25))</f>
        <v>12</v>
      </c>
      <c r="D26" s="74">
        <f t="shared" ref="D26:N26" si="4">IF(SUM(D23:D25)=0,"",SUM(D23:D25))</f>
        <v>11</v>
      </c>
      <c r="E26" s="74">
        <f t="shared" si="4"/>
        <v>15</v>
      </c>
      <c r="F26" s="74">
        <f t="shared" si="4"/>
        <v>12</v>
      </c>
      <c r="G26" s="74">
        <f t="shared" si="4"/>
        <v>20</v>
      </c>
      <c r="H26" s="74">
        <f t="shared" si="4"/>
        <v>9</v>
      </c>
      <c r="I26" s="74">
        <f t="shared" si="4"/>
        <v>18</v>
      </c>
      <c r="J26" s="74">
        <f t="shared" si="4"/>
        <v>14</v>
      </c>
      <c r="K26" s="74">
        <f t="shared" si="4"/>
        <v>18</v>
      </c>
      <c r="L26" s="74">
        <f t="shared" si="4"/>
        <v>13</v>
      </c>
      <c r="M26" s="74">
        <f t="shared" si="4"/>
        <v>13</v>
      </c>
      <c r="N26" s="74">
        <f t="shared" si="4"/>
        <v>16</v>
      </c>
      <c r="O26" s="77">
        <f>IF(SUM(O23:O25)=0,"",SUM(O23:O25))</f>
        <v>171</v>
      </c>
      <c r="P26" s="57"/>
    </row>
    <row r="27" spans="1:16" ht="29.25" customHeight="1">
      <c r="A27" s="91" t="s">
        <v>53</v>
      </c>
      <c r="B27" s="29" t="s">
        <v>26</v>
      </c>
      <c r="C27" s="78">
        <v>20</v>
      </c>
      <c r="D27" s="78">
        <v>77</v>
      </c>
      <c r="E27" s="78">
        <v>35</v>
      </c>
      <c r="F27" s="78">
        <v>24</v>
      </c>
      <c r="G27" s="78">
        <v>18</v>
      </c>
      <c r="H27" s="78">
        <v>40</v>
      </c>
      <c r="I27" s="78">
        <v>25</v>
      </c>
      <c r="J27" s="78">
        <v>17</v>
      </c>
      <c r="K27" s="78">
        <v>13</v>
      </c>
      <c r="L27" s="78">
        <v>31</v>
      </c>
      <c r="M27" s="78">
        <v>14</v>
      </c>
      <c r="N27" s="78">
        <v>17</v>
      </c>
      <c r="O27" s="71">
        <f>IF(SUM(C27:N27)=0,"",SUM(C27:N27))</f>
        <v>331</v>
      </c>
      <c r="P27" s="53" t="str">
        <f t="shared" ref="P27:P28" si="5">IF($I$6="運動場夜間開放運営委員会","この行は入力不要です。",IF(OR(C27="",D27="",E27="",F27="",G27="",H27="",I27="",J27="",K27="",L27="",M27="",N27=""),"空欄には「０」を入力してください。",""))</f>
        <v/>
      </c>
    </row>
    <row r="28" spans="1:16" ht="29.25" customHeight="1" thickBot="1">
      <c r="A28" s="91"/>
      <c r="B28" s="31" t="s">
        <v>38</v>
      </c>
      <c r="C28" s="67">
        <v>202</v>
      </c>
      <c r="D28" s="67">
        <v>777</v>
      </c>
      <c r="E28" s="67">
        <v>350</v>
      </c>
      <c r="F28" s="67">
        <v>243</v>
      </c>
      <c r="G28" s="67">
        <v>386</v>
      </c>
      <c r="H28" s="67">
        <v>405</v>
      </c>
      <c r="I28" s="67">
        <v>256</v>
      </c>
      <c r="J28" s="79">
        <v>176</v>
      </c>
      <c r="K28" s="79">
        <v>234</v>
      </c>
      <c r="L28" s="79">
        <v>311</v>
      </c>
      <c r="M28" s="79">
        <v>149</v>
      </c>
      <c r="N28" s="79">
        <v>178</v>
      </c>
      <c r="O28" s="73">
        <f>IF(SUM(C28:N28)=0,"",SUM(C28:N28))</f>
        <v>3667</v>
      </c>
      <c r="P28" s="53" t="str">
        <f t="shared" si="5"/>
        <v/>
      </c>
    </row>
    <row r="29" spans="1:16" s="24" customFormat="1" ht="29.25" customHeight="1" thickTop="1" thickBot="1">
      <c r="A29" s="92"/>
      <c r="B29" s="30" t="s">
        <v>19</v>
      </c>
      <c r="C29" s="74">
        <f>IF(SUM(C27:C28)=0,"",SUM(C27:C28))</f>
        <v>222</v>
      </c>
      <c r="D29" s="74">
        <f t="shared" ref="D29:N29" si="6">IF(SUM(D27:D28)=0,"",SUM(D27:D28))</f>
        <v>854</v>
      </c>
      <c r="E29" s="74">
        <f t="shared" si="6"/>
        <v>385</v>
      </c>
      <c r="F29" s="74">
        <f t="shared" si="6"/>
        <v>267</v>
      </c>
      <c r="G29" s="74">
        <f t="shared" si="6"/>
        <v>404</v>
      </c>
      <c r="H29" s="74">
        <f t="shared" si="6"/>
        <v>445</v>
      </c>
      <c r="I29" s="74">
        <f t="shared" si="6"/>
        <v>281</v>
      </c>
      <c r="J29" s="74">
        <f t="shared" si="6"/>
        <v>193</v>
      </c>
      <c r="K29" s="74">
        <f t="shared" si="6"/>
        <v>247</v>
      </c>
      <c r="L29" s="74">
        <f t="shared" si="6"/>
        <v>342</v>
      </c>
      <c r="M29" s="74">
        <f t="shared" si="6"/>
        <v>163</v>
      </c>
      <c r="N29" s="74">
        <f t="shared" si="6"/>
        <v>195</v>
      </c>
      <c r="O29" s="77">
        <f>IF(SUM(O27:O28)=0,"",SUM(O27:O28))</f>
        <v>3998</v>
      </c>
      <c r="P29" s="57"/>
    </row>
    <row r="30" spans="1:16" s="24" customFormat="1" ht="8.1" customHeight="1">
      <c r="A30" s="46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7"/>
    </row>
    <row r="31" spans="1:16" s="24" customFormat="1" ht="18" customHeight="1" thickBot="1">
      <c r="A31" s="51" t="str">
        <f>IF(I6="施設開放運営委員会","②夜間運動場　使用状況（入力不要）","②夜間運動場　使用状況")</f>
        <v>②夜間運動場　使用状況</v>
      </c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7"/>
    </row>
    <row r="32" spans="1:16" s="24" customFormat="1" ht="24.95" customHeight="1" thickBot="1">
      <c r="A32" s="20"/>
      <c r="B32" s="21"/>
      <c r="C32" s="22" t="s">
        <v>3</v>
      </c>
      <c r="D32" s="22" t="s">
        <v>4</v>
      </c>
      <c r="E32" s="22" t="s">
        <v>5</v>
      </c>
      <c r="F32" s="22" t="s">
        <v>6</v>
      </c>
      <c r="G32" s="22" t="s">
        <v>7</v>
      </c>
      <c r="H32" s="22" t="s">
        <v>8</v>
      </c>
      <c r="I32" s="22" t="s">
        <v>9</v>
      </c>
      <c r="J32" s="22" t="s">
        <v>10</v>
      </c>
      <c r="K32" s="22" t="s">
        <v>11</v>
      </c>
      <c r="L32" s="22" t="s">
        <v>12</v>
      </c>
      <c r="M32" s="22" t="s">
        <v>13</v>
      </c>
      <c r="N32" s="22" t="s">
        <v>14</v>
      </c>
      <c r="O32" s="23" t="s">
        <v>15</v>
      </c>
      <c r="P32" s="57"/>
    </row>
    <row r="33" spans="1:17" ht="29.25" customHeight="1" thickBot="1">
      <c r="A33" s="44" t="s">
        <v>52</v>
      </c>
      <c r="B33" s="45" t="s">
        <v>25</v>
      </c>
      <c r="C33" s="80">
        <v>8</v>
      </c>
      <c r="D33" s="80">
        <v>8</v>
      </c>
      <c r="E33" s="80">
        <v>2</v>
      </c>
      <c r="F33" s="80">
        <v>8</v>
      </c>
      <c r="G33" s="80">
        <v>6</v>
      </c>
      <c r="H33" s="80">
        <v>7</v>
      </c>
      <c r="I33" s="80">
        <v>5</v>
      </c>
      <c r="J33" s="80">
        <v>5</v>
      </c>
      <c r="K33" s="80">
        <v>0</v>
      </c>
      <c r="L33" s="80">
        <v>0</v>
      </c>
      <c r="M33" s="80">
        <v>0</v>
      </c>
      <c r="N33" s="80">
        <v>10</v>
      </c>
      <c r="O33" s="81"/>
      <c r="P33" s="53" t="str">
        <f>IF($I$6="施設開放運営委員会","この行は入力不要です。",IF(OR(C33="",D33="",E33="",F33="",G33="",H33="",I33="",J33="",K33="",L33="",M33="",N33=""),"空欄には「０」を入力してください。",""))</f>
        <v/>
      </c>
    </row>
    <row r="34" spans="1:17" ht="29.25" customHeight="1">
      <c r="A34" s="91" t="s">
        <v>53</v>
      </c>
      <c r="B34" s="29" t="s">
        <v>26</v>
      </c>
      <c r="C34" s="78">
        <v>120</v>
      </c>
      <c r="D34" s="78">
        <v>115</v>
      </c>
      <c r="E34" s="78">
        <v>32</v>
      </c>
      <c r="F34" s="78">
        <v>114</v>
      </c>
      <c r="G34" s="78">
        <v>98</v>
      </c>
      <c r="H34" s="78">
        <v>68</v>
      </c>
      <c r="I34" s="78">
        <v>65</v>
      </c>
      <c r="J34" s="78">
        <v>50</v>
      </c>
      <c r="K34" s="78">
        <v>0</v>
      </c>
      <c r="L34" s="78">
        <v>0</v>
      </c>
      <c r="M34" s="78">
        <v>0</v>
      </c>
      <c r="N34" s="78">
        <v>147</v>
      </c>
      <c r="O34" s="71">
        <f>IF(SUM(C34:N34)=0,"",SUM(C34:N34))</f>
        <v>809</v>
      </c>
      <c r="P34" s="53" t="str">
        <f>IF($I$6="施設開放運営委員会","この行は入力不要です。",IF(OR(C34="",D34="",E34="",F34="",G34="",H34="",I34="",J34="",K34="",L34="",M34="",N34=""),"空欄には「０」を入力してください。",""))</f>
        <v/>
      </c>
    </row>
    <row r="35" spans="1:17" ht="29.25" customHeight="1" thickBot="1">
      <c r="A35" s="91"/>
      <c r="B35" s="31" t="s">
        <v>38</v>
      </c>
      <c r="C35" s="67">
        <v>10</v>
      </c>
      <c r="D35" s="67">
        <v>9</v>
      </c>
      <c r="E35" s="67">
        <v>0</v>
      </c>
      <c r="F35" s="67">
        <v>15</v>
      </c>
      <c r="G35" s="67">
        <v>17</v>
      </c>
      <c r="H35" s="67">
        <v>6</v>
      </c>
      <c r="I35" s="67">
        <v>14</v>
      </c>
      <c r="J35" s="79">
        <v>6</v>
      </c>
      <c r="K35" s="79">
        <v>0</v>
      </c>
      <c r="L35" s="79">
        <v>0</v>
      </c>
      <c r="M35" s="79">
        <v>0</v>
      </c>
      <c r="N35" s="79">
        <v>14</v>
      </c>
      <c r="O35" s="73">
        <f>IF(SUM(C35:N35)=0,"",SUM(C35:N35))</f>
        <v>91</v>
      </c>
      <c r="P35" s="53" t="str">
        <f>IF($I$6="施設開放運営委員会","この行は入力不要です。",IF(OR(C35="",D35="",E35="",F35="",G35="",H35="",I35="",J35="",K35="",L35="",M35="",N35=""),"空欄には「０」を入力してください。",""))</f>
        <v/>
      </c>
    </row>
    <row r="36" spans="1:17" s="24" customFormat="1" ht="29.25" customHeight="1" thickTop="1" thickBot="1">
      <c r="A36" s="92"/>
      <c r="B36" s="30" t="s">
        <v>19</v>
      </c>
      <c r="C36" s="74">
        <f>IF(SUM(C34:C35)=0,"",SUM(C34:C35))</f>
        <v>130</v>
      </c>
      <c r="D36" s="74">
        <f t="shared" ref="D36:N36" si="7">IF(SUM(D34:D35)=0,"",SUM(D34:D35))</f>
        <v>124</v>
      </c>
      <c r="E36" s="74">
        <f t="shared" si="7"/>
        <v>32</v>
      </c>
      <c r="F36" s="74">
        <f t="shared" si="7"/>
        <v>129</v>
      </c>
      <c r="G36" s="74">
        <f t="shared" si="7"/>
        <v>115</v>
      </c>
      <c r="H36" s="74">
        <f t="shared" si="7"/>
        <v>74</v>
      </c>
      <c r="I36" s="74">
        <f t="shared" si="7"/>
        <v>79</v>
      </c>
      <c r="J36" s="74">
        <f t="shared" si="7"/>
        <v>56</v>
      </c>
      <c r="K36" s="74" t="str">
        <f t="shared" si="7"/>
        <v/>
      </c>
      <c r="L36" s="74" t="str">
        <f>IF(SUM(L34:L35)=0,"",SUM(L34:L35))</f>
        <v/>
      </c>
      <c r="M36" s="74" t="str">
        <f t="shared" si="7"/>
        <v/>
      </c>
      <c r="N36" s="74">
        <f t="shared" si="7"/>
        <v>161</v>
      </c>
      <c r="O36" s="77">
        <f>IF(SUM(O34:O35)=0,"",SUM(O34:O35))</f>
        <v>900</v>
      </c>
      <c r="P36" s="57"/>
    </row>
    <row r="37" spans="1:17" s="35" customFormat="1" ht="21" customHeight="1" thickBot="1">
      <c r="A37" s="32" t="s">
        <v>16</v>
      </c>
      <c r="B37" s="32"/>
      <c r="C37" s="33"/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58"/>
    </row>
    <row r="38" spans="1:17" s="24" customFormat="1" ht="30" customHeight="1">
      <c r="B38" s="36" t="s">
        <v>27</v>
      </c>
      <c r="C38" s="95" t="s">
        <v>17</v>
      </c>
      <c r="D38" s="95"/>
      <c r="E38" s="95"/>
      <c r="F38" s="88" t="s">
        <v>18</v>
      </c>
      <c r="G38" s="89"/>
      <c r="H38" s="37"/>
      <c r="I38" s="36" t="s">
        <v>27</v>
      </c>
      <c r="J38" s="95" t="s">
        <v>17</v>
      </c>
      <c r="K38" s="95"/>
      <c r="L38" s="95"/>
      <c r="M38" s="88" t="s">
        <v>18</v>
      </c>
      <c r="N38" s="89"/>
      <c r="P38" s="57"/>
      <c r="Q38" s="37"/>
    </row>
    <row r="39" spans="1:17" ht="24" customHeight="1">
      <c r="B39" s="82">
        <v>45758</v>
      </c>
      <c r="C39" s="99" t="s">
        <v>55</v>
      </c>
      <c r="D39" s="99"/>
      <c r="E39" s="99"/>
      <c r="F39" s="100">
        <v>15</v>
      </c>
      <c r="G39" s="101"/>
      <c r="H39" s="38"/>
      <c r="I39" s="83">
        <v>45667</v>
      </c>
      <c r="J39" s="102" t="s">
        <v>56</v>
      </c>
      <c r="K39" s="102"/>
      <c r="L39" s="102"/>
      <c r="M39" s="103">
        <v>15</v>
      </c>
      <c r="N39" s="104"/>
      <c r="P39" s="53" t="str">
        <f>IF(OR(B39="",C39="",F39=""),"必ず、１日程以上ご入力ください。 ","")</f>
        <v/>
      </c>
      <c r="Q39" s="38"/>
    </row>
    <row r="40" spans="1:17" ht="24" customHeight="1">
      <c r="B40" s="83">
        <v>45871</v>
      </c>
      <c r="C40" s="105" t="s">
        <v>56</v>
      </c>
      <c r="D40" s="106"/>
      <c r="E40" s="107"/>
      <c r="F40" s="108">
        <v>15</v>
      </c>
      <c r="G40" s="104"/>
      <c r="H40" s="38"/>
      <c r="I40" s="83"/>
      <c r="J40" s="109"/>
      <c r="K40" s="109"/>
      <c r="L40" s="109"/>
      <c r="M40" s="103"/>
      <c r="N40" s="104"/>
      <c r="Q40" s="38"/>
    </row>
    <row r="41" spans="1:17" ht="24" customHeight="1" thickBot="1">
      <c r="B41" s="84">
        <v>45968</v>
      </c>
      <c r="C41" s="110" t="s">
        <v>56</v>
      </c>
      <c r="D41" s="111"/>
      <c r="E41" s="112"/>
      <c r="F41" s="113">
        <v>15</v>
      </c>
      <c r="G41" s="114"/>
      <c r="H41" s="38"/>
      <c r="I41" s="84"/>
      <c r="J41" s="115"/>
      <c r="K41" s="115"/>
      <c r="L41" s="115"/>
      <c r="M41" s="116"/>
      <c r="N41" s="114"/>
      <c r="Q41" s="38"/>
    </row>
    <row r="42" spans="1:17" ht="13.5" customHeight="1"/>
    <row r="43" spans="1:17" ht="14.25">
      <c r="A43" s="32" t="s">
        <v>34</v>
      </c>
      <c r="B43" s="35"/>
      <c r="C43" s="35"/>
      <c r="D43" s="35"/>
    </row>
    <row r="44" spans="1:17" ht="24.95" customHeight="1">
      <c r="A44" s="7" t="s">
        <v>39</v>
      </c>
      <c r="B44" s="85">
        <v>8</v>
      </c>
      <c r="C44" s="2" t="s">
        <v>40</v>
      </c>
      <c r="D44" s="85">
        <v>3</v>
      </c>
      <c r="E44" s="2" t="s">
        <v>41</v>
      </c>
      <c r="F44" s="85">
        <v>31</v>
      </c>
      <c r="G44" s="2" t="s">
        <v>42</v>
      </c>
      <c r="H44" s="85">
        <v>16</v>
      </c>
      <c r="I44" s="2" t="s">
        <v>43</v>
      </c>
      <c r="J44" s="85">
        <v>0</v>
      </c>
      <c r="K44" s="2" t="s">
        <v>44</v>
      </c>
    </row>
    <row r="45" spans="1:17" ht="24.95" customHeight="1">
      <c r="A45" s="2" t="s">
        <v>49</v>
      </c>
    </row>
    <row r="46" spans="1:17" ht="24.95" customHeight="1">
      <c r="A46" s="2" t="s">
        <v>45</v>
      </c>
    </row>
    <row r="47" spans="1:17" ht="24.95" customHeight="1">
      <c r="A47" s="2" t="s">
        <v>46</v>
      </c>
    </row>
    <row r="48" spans="1:17" ht="24.95" customHeight="1">
      <c r="A48" s="2" t="s">
        <v>47</v>
      </c>
    </row>
    <row r="49" spans="1:14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</row>
  </sheetData>
  <sheetProtection sheet="1" selectLockedCells="1"/>
  <protectedRanges>
    <protectedRange sqref="C27:N28 C33:N35 C16:N17" name="範囲1"/>
    <protectedRange sqref="C19:N21" name="範囲2"/>
    <protectedRange sqref="C23:N25" name="範囲3"/>
    <protectedRange sqref="B39:G41" name="範囲5"/>
    <protectedRange sqref="I39:N41" name="範囲6"/>
  </protectedRanges>
  <mergeCells count="28">
    <mergeCell ref="F10:G10"/>
    <mergeCell ref="A1:B1"/>
    <mergeCell ref="A4:D4"/>
    <mergeCell ref="J5:K5"/>
    <mergeCell ref="I6:O6"/>
    <mergeCell ref="J8:N8"/>
    <mergeCell ref="A16:A18"/>
    <mergeCell ref="A19:A22"/>
    <mergeCell ref="A23:A26"/>
    <mergeCell ref="A27:A29"/>
    <mergeCell ref="A34:A36"/>
    <mergeCell ref="F38:G38"/>
    <mergeCell ref="J38:L38"/>
    <mergeCell ref="M38:N38"/>
    <mergeCell ref="C39:E39"/>
    <mergeCell ref="F39:G39"/>
    <mergeCell ref="J39:L39"/>
    <mergeCell ref="M39:N39"/>
    <mergeCell ref="C38:E38"/>
    <mergeCell ref="A49:N49"/>
    <mergeCell ref="C40:E40"/>
    <mergeCell ref="F40:G40"/>
    <mergeCell ref="J40:L40"/>
    <mergeCell ref="M40:N40"/>
    <mergeCell ref="C41:E41"/>
    <mergeCell ref="F41:G41"/>
    <mergeCell ref="J41:L41"/>
    <mergeCell ref="M41:N41"/>
  </mergeCells>
  <phoneticPr fontId="3"/>
  <conditionalFormatting sqref="C16:N17 C19:N21 C23:N25 C27:N28">
    <cfRule type="expression" dxfId="1" priority="1">
      <formula>$I$6="運動場夜間開放運営委員会"</formula>
    </cfRule>
  </conditionalFormatting>
  <conditionalFormatting sqref="C33:N35">
    <cfRule type="expression" dxfId="0" priority="2">
      <formula>$I$6="施設開放運営委員会"</formula>
    </cfRule>
  </conditionalFormatting>
  <dataValidations count="2">
    <dataValidation type="list" showInputMessage="1" showErrorMessage="1" sqref="I6:O6" xr:uid="{E9B897DB-A528-40D0-A63A-DC6B1C9650A3}">
      <formula1>"施設開放運営委員会,運動場夜間開放運営委員会,施設開放運営委員会・運動場夜間開放運営委員会"</formula1>
    </dataValidation>
    <dataValidation type="list" allowBlank="1" showInputMessage="1" showErrorMessage="1" sqref="L7 I7" xr:uid="{2455F807-31DC-46A0-B52E-4119AFE8A14F}">
      <formula1>"施設開放運営委員会,運動場夜間開放運営委員会,施設開放運営委員会・運動場夜間開放運営委員"</formula1>
    </dataValidation>
  </dataValidations>
  <pageMargins left="0.47244094488188981" right="0.47244094488188981" top="0.35433070866141736" bottom="0.35433070866141736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様式6中学校施設開放事業実施報告書</vt:lpstr>
      <vt:lpstr>【入力例】</vt:lpstr>
      <vt:lpstr>【入力例】!Print_Area</vt:lpstr>
      <vt:lpstr>様式6中学校施設開放事業実施報告書!Print_Area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寺田　一恵 (785733)</cp:lastModifiedBy>
  <cp:lastPrinted>2025-01-30T11:43:59Z</cp:lastPrinted>
  <dcterms:created xsi:type="dcterms:W3CDTF">2015-02-10T06:09:46Z</dcterms:created>
  <dcterms:modified xsi:type="dcterms:W3CDTF">2026-02-04T03:24:58Z</dcterms:modified>
</cp:coreProperties>
</file>