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F:\食品衛生課\03 企画係\03 条例規則要綱等\02 食品衛生法施行細則\R8.X（次回）細則（指定成分様式）\R8.1.5改正_「いわゆる「健康食品」・無承認無許可医薬品健康被害防止対応要領について\"/>
    </mc:Choice>
  </mc:AlternateContent>
  <xr:revisionPtr revIDLastSave="0" documentId="13_ncr:1_{630EB034-48E1-49C0-8584-BD762D3AD6B8}" xr6:coauthVersionLast="47" xr6:coauthVersionMax="47" xr10:uidLastSave="{00000000-0000-0000-0000-000000000000}"/>
  <bookViews>
    <workbookView xWindow="-120" yWindow="-120" windowWidth="20730" windowHeight="11040" tabRatio="731" xr2:uid="{FFA16A71-831F-44DC-A012-0A0465EA365C}"/>
  </bookViews>
  <sheets>
    <sheet name="健康被害情報提供票" sheetId="52" r:id="rId1"/>
    <sheet name="健康被害情報取込票" sheetId="45" state="hidden" r:id="rId2"/>
    <sheet name="入力用マスタ" sheetId="21" state="hidden" r:id="rId3"/>
    <sheet name="csvdata" sheetId="53" r:id="rId4"/>
  </sheets>
  <definedNames>
    <definedName name="_xlnm._FilterDatabase" localSheetId="1" hidden="1">健康被害情報取込票!$J$2:$K$546</definedName>
    <definedName name="HTML1_1" hidden="1">"[勤阿部11.xls]交通費!$C$33:$O$48"</definedName>
    <definedName name="HTML1_10" hidden="1">""</definedName>
    <definedName name="HTML1_11" hidden="1">1</definedName>
    <definedName name="HTML1_12" hidden="1">"C:\My Documents\MyHTML.htm"</definedName>
    <definedName name="HTML1_2" hidden="1">1</definedName>
    <definedName name="HTML1_3" hidden="1">"勤阿部11.xl"</definedName>
    <definedName name="HTML1_4" hidden="1">"交通費"</definedName>
    <definedName name="HTML1_5" hidden="1">""</definedName>
    <definedName name="HTML1_6" hidden="1">-4146</definedName>
    <definedName name="HTML1_7" hidden="1">-4146</definedName>
    <definedName name="HTML1_8" hidden="1">"96/11/02"</definedName>
    <definedName name="HTML1_9" hidden="1">"東日本システム事業部"</definedName>
    <definedName name="HTML2_1" hidden="1">"[勤阿部11.xls]勤務報告!$C$8:$X$52"</definedName>
    <definedName name="HTML2_10" hidden="1">""</definedName>
    <definedName name="HTML2_11" hidden="1">-4146</definedName>
    <definedName name="HTML2_12" hidden="1">"C:\My Documents\MyHTML.htm"</definedName>
    <definedName name="HTML2_2" hidden="1">1</definedName>
    <definedName name="HTML2_3" hidden="1">"勤阿部11.xl"</definedName>
    <definedName name="HTML2_4" hidden="1">"勤務報告"</definedName>
    <definedName name="HTML2_5" hidden="1">""</definedName>
    <definedName name="HTML2_6" hidden="1">-4146</definedName>
    <definedName name="HTML2_7" hidden="1">-4146</definedName>
    <definedName name="HTML2_8" hidden="1">"96/11/02"</definedName>
    <definedName name="HTML2_9" hidden="1">"東日本システム事業部"</definedName>
    <definedName name="HTML3_1" hidden="1">"[勤阿部11.xls]Sheet15!$B$3:$J$20"</definedName>
    <definedName name="HTML3_10" hidden="1">""</definedName>
    <definedName name="HTML3_11" hidden="1">1</definedName>
    <definedName name="HTML3_12" hidden="1">"C:\My Documents\MyHTML.htm"</definedName>
    <definedName name="HTML3_2" hidden="1">1</definedName>
    <definedName name="HTML3_3" hidden="1">"勤阿部11.xl"</definedName>
    <definedName name="HTML3_4" hidden="1">"Sheet15"</definedName>
    <definedName name="HTML3_5" hidden="1">""</definedName>
    <definedName name="HTML3_6" hidden="1">-4146</definedName>
    <definedName name="HTML3_7" hidden="1">-4146</definedName>
    <definedName name="HTML3_8" hidden="1">"96/11/02"</definedName>
    <definedName name="HTML3_9" hidden="1">"東日本システム事業部"</definedName>
    <definedName name="HTMLCount" hidden="1">3</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Area" localSheetId="0">健康被害情報提供票!$A$1:$AJ$316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46" i="45" l="1"/>
  <c r="AK546" i="45"/>
  <c r="AJ546" i="45"/>
  <c r="AI546" i="45"/>
  <c r="AH546" i="45"/>
  <c r="AG546" i="45"/>
  <c r="AF546" i="45"/>
  <c r="AE546" i="45"/>
  <c r="AC546" i="45"/>
  <c r="AB546" i="45"/>
  <c r="AA546" i="45"/>
  <c r="Z546" i="45"/>
  <c r="Y546" i="45"/>
  <c r="X546" i="45"/>
  <c r="W546" i="45"/>
  <c r="V546" i="45"/>
  <c r="U546" i="45"/>
  <c r="T546" i="45"/>
  <c r="S546" i="45"/>
  <c r="R546" i="45"/>
  <c r="AL545" i="45"/>
  <c r="AK545" i="45"/>
  <c r="AJ545" i="45"/>
  <c r="AI545" i="45"/>
  <c r="AH545" i="45"/>
  <c r="AG545" i="45"/>
  <c r="AF545" i="45"/>
  <c r="AE545" i="45"/>
  <c r="AC545" i="45"/>
  <c r="AB545" i="45"/>
  <c r="AA545" i="45"/>
  <c r="Z545" i="45"/>
  <c r="Y545" i="45"/>
  <c r="X545" i="45"/>
  <c r="W545" i="45"/>
  <c r="V545" i="45"/>
  <c r="U545" i="45"/>
  <c r="T545" i="45"/>
  <c r="S545" i="45"/>
  <c r="R545" i="45"/>
  <c r="AL544" i="45"/>
  <c r="AK544" i="45"/>
  <c r="AJ544" i="45"/>
  <c r="AI544" i="45"/>
  <c r="AH544" i="45"/>
  <c r="AG544" i="45"/>
  <c r="AF544" i="45"/>
  <c r="AE544" i="45"/>
  <c r="AC544" i="45"/>
  <c r="AB544" i="45"/>
  <c r="AA544" i="45"/>
  <c r="Z544" i="45"/>
  <c r="Y544" i="45"/>
  <c r="X544" i="45"/>
  <c r="W544" i="45"/>
  <c r="V544" i="45"/>
  <c r="U544" i="45"/>
  <c r="T544" i="45"/>
  <c r="S544" i="45"/>
  <c r="R544" i="45"/>
  <c r="AL543" i="45"/>
  <c r="AK543" i="45"/>
  <c r="AJ543" i="45"/>
  <c r="AI543" i="45"/>
  <c r="AH543" i="45"/>
  <c r="AG543" i="45"/>
  <c r="AF543" i="45"/>
  <c r="AE543" i="45"/>
  <c r="AC543" i="45"/>
  <c r="AB543" i="45"/>
  <c r="AA543" i="45"/>
  <c r="Z543" i="45"/>
  <c r="Y543" i="45"/>
  <c r="X543" i="45"/>
  <c r="W543" i="45"/>
  <c r="V543" i="45"/>
  <c r="U543" i="45"/>
  <c r="T543" i="45"/>
  <c r="S543" i="45"/>
  <c r="R543" i="45"/>
  <c r="AL542" i="45"/>
  <c r="AK542" i="45"/>
  <c r="AJ542" i="45"/>
  <c r="AI542" i="45"/>
  <c r="AH542" i="45"/>
  <c r="AG542" i="45"/>
  <c r="AF542" i="45"/>
  <c r="AE542" i="45"/>
  <c r="AD542" i="45"/>
  <c r="AC542" i="45"/>
  <c r="AB542" i="45"/>
  <c r="AA542" i="45"/>
  <c r="Z542" i="45"/>
  <c r="Y542" i="45"/>
  <c r="X542" i="45"/>
  <c r="W542" i="45"/>
  <c r="V542" i="45"/>
  <c r="U542" i="45"/>
  <c r="T542" i="45"/>
  <c r="S542" i="45"/>
  <c r="R542" i="45"/>
  <c r="AL541" i="45"/>
  <c r="AK541" i="45"/>
  <c r="AJ541" i="45"/>
  <c r="AI541" i="45"/>
  <c r="AH541" i="45"/>
  <c r="AG541" i="45"/>
  <c r="AF541" i="45"/>
  <c r="AE541" i="45"/>
  <c r="AD541" i="45"/>
  <c r="AC541" i="45"/>
  <c r="AB541" i="45"/>
  <c r="AA541" i="45"/>
  <c r="Z541" i="45"/>
  <c r="Y541" i="45"/>
  <c r="X541" i="45"/>
  <c r="W541" i="45"/>
  <c r="V541" i="45"/>
  <c r="U541" i="45"/>
  <c r="T541" i="45"/>
  <c r="S541" i="45"/>
  <c r="R541" i="45"/>
  <c r="AL540" i="45"/>
  <c r="AK540" i="45"/>
  <c r="AJ540" i="45"/>
  <c r="AI540" i="45"/>
  <c r="AH540" i="45"/>
  <c r="AG540" i="45"/>
  <c r="AF540" i="45"/>
  <c r="AE540" i="45"/>
  <c r="AD540" i="45"/>
  <c r="AC540" i="45"/>
  <c r="AB540" i="45"/>
  <c r="AA540" i="45"/>
  <c r="Z540" i="45"/>
  <c r="Y540" i="45"/>
  <c r="X540" i="45"/>
  <c r="W540" i="45"/>
  <c r="V540" i="45"/>
  <c r="U540" i="45"/>
  <c r="T540" i="45"/>
  <c r="S540" i="45"/>
  <c r="R540" i="45"/>
  <c r="AL539" i="45"/>
  <c r="AK539" i="45"/>
  <c r="AJ539" i="45"/>
  <c r="AI539" i="45"/>
  <c r="AH539" i="45"/>
  <c r="AG539" i="45"/>
  <c r="AF539" i="45"/>
  <c r="AE539" i="45"/>
  <c r="AD539" i="45"/>
  <c r="AC539" i="45"/>
  <c r="AB539" i="45"/>
  <c r="AA539" i="45"/>
  <c r="Z539" i="45"/>
  <c r="Y539" i="45"/>
  <c r="X539" i="45"/>
  <c r="W539" i="45"/>
  <c r="V539" i="45"/>
  <c r="U539" i="45"/>
  <c r="T539" i="45"/>
  <c r="S539" i="45"/>
  <c r="R539" i="45"/>
  <c r="AL538" i="45"/>
  <c r="AK538" i="45"/>
  <c r="AJ538" i="45"/>
  <c r="AI538" i="45"/>
  <c r="AH538" i="45"/>
  <c r="AG538" i="45"/>
  <c r="AF538" i="45"/>
  <c r="AE538" i="45"/>
  <c r="AD538" i="45"/>
  <c r="AC538" i="45"/>
  <c r="AB538" i="45"/>
  <c r="AA538" i="45"/>
  <c r="Z538" i="45"/>
  <c r="Y538" i="45"/>
  <c r="X538" i="45"/>
  <c r="W538" i="45"/>
  <c r="V538" i="45"/>
  <c r="U538" i="45"/>
  <c r="T538" i="45"/>
  <c r="S538" i="45"/>
  <c r="R538" i="45"/>
  <c r="AL537" i="45"/>
  <c r="AK537" i="45"/>
  <c r="AJ537" i="45"/>
  <c r="AI537" i="45"/>
  <c r="AH537" i="45"/>
  <c r="AG537" i="45"/>
  <c r="AF537" i="45"/>
  <c r="AE537" i="45"/>
  <c r="AD537" i="45"/>
  <c r="AC537" i="45"/>
  <c r="AB537" i="45"/>
  <c r="AA537" i="45"/>
  <c r="Z537" i="45"/>
  <c r="Y537" i="45"/>
  <c r="X537" i="45"/>
  <c r="W537" i="45"/>
  <c r="V537" i="45"/>
  <c r="U537" i="45"/>
  <c r="T537" i="45"/>
  <c r="S537" i="45"/>
  <c r="R537" i="45"/>
  <c r="AL536" i="45"/>
  <c r="AK536" i="45"/>
  <c r="AJ536" i="45"/>
  <c r="AI536" i="45"/>
  <c r="AH536" i="45"/>
  <c r="AG536" i="45"/>
  <c r="AF536" i="45"/>
  <c r="AE536" i="45"/>
  <c r="AD536" i="45"/>
  <c r="AC536" i="45"/>
  <c r="AB536" i="45"/>
  <c r="AA536" i="45"/>
  <c r="Z536" i="45"/>
  <c r="Y536" i="45"/>
  <c r="X536" i="45"/>
  <c r="W536" i="45"/>
  <c r="V536" i="45"/>
  <c r="U536" i="45"/>
  <c r="T536" i="45"/>
  <c r="S536" i="45"/>
  <c r="R536" i="45"/>
  <c r="AL535" i="45"/>
  <c r="AK535" i="45"/>
  <c r="AJ535" i="45"/>
  <c r="AI535" i="45"/>
  <c r="AH535" i="45"/>
  <c r="AG535" i="45"/>
  <c r="AF535" i="45"/>
  <c r="AE535" i="45"/>
  <c r="AD535" i="45"/>
  <c r="AC535" i="45"/>
  <c r="AB535" i="45"/>
  <c r="AA535" i="45"/>
  <c r="Z535" i="45"/>
  <c r="Y535" i="45"/>
  <c r="X535" i="45"/>
  <c r="W535" i="45"/>
  <c r="V535" i="45"/>
  <c r="U535" i="45"/>
  <c r="T535" i="45"/>
  <c r="S535" i="45"/>
  <c r="R535" i="45"/>
  <c r="AL534" i="45"/>
  <c r="AK534" i="45"/>
  <c r="AJ534" i="45"/>
  <c r="AI534" i="45"/>
  <c r="AH534" i="45"/>
  <c r="AG534" i="45"/>
  <c r="AF534" i="45"/>
  <c r="AE534" i="45"/>
  <c r="AD534" i="45"/>
  <c r="AC534" i="45"/>
  <c r="AB534" i="45"/>
  <c r="AA534" i="45"/>
  <c r="Z534" i="45"/>
  <c r="Y534" i="45"/>
  <c r="X534" i="45"/>
  <c r="W534" i="45"/>
  <c r="V534" i="45"/>
  <c r="U534" i="45"/>
  <c r="T534" i="45"/>
  <c r="S534" i="45"/>
  <c r="R534" i="45"/>
  <c r="AL533" i="45"/>
  <c r="AK533" i="45"/>
  <c r="AJ533" i="45"/>
  <c r="AI533" i="45"/>
  <c r="AH533" i="45"/>
  <c r="AG533" i="45"/>
  <c r="AF533" i="45"/>
  <c r="AE533" i="45"/>
  <c r="AD533" i="45"/>
  <c r="AC533" i="45"/>
  <c r="AB533" i="45"/>
  <c r="AA533" i="45"/>
  <c r="Z533" i="45"/>
  <c r="Y533" i="45"/>
  <c r="X533" i="45"/>
  <c r="W533" i="45"/>
  <c r="V533" i="45"/>
  <c r="U533" i="45"/>
  <c r="T533" i="45"/>
  <c r="S533" i="45"/>
  <c r="R533" i="45"/>
  <c r="AL532" i="45"/>
  <c r="AK532" i="45"/>
  <c r="AJ532" i="45"/>
  <c r="AI532" i="45"/>
  <c r="AH532" i="45"/>
  <c r="AG532" i="45"/>
  <c r="AF532" i="45"/>
  <c r="AE532" i="45"/>
  <c r="AD532" i="45"/>
  <c r="AC532" i="45"/>
  <c r="AB532" i="45"/>
  <c r="AA532" i="45"/>
  <c r="Z532" i="45"/>
  <c r="Y532" i="45"/>
  <c r="X532" i="45"/>
  <c r="W532" i="45"/>
  <c r="V532" i="45"/>
  <c r="U532" i="45"/>
  <c r="T532" i="45"/>
  <c r="S532" i="45"/>
  <c r="R532" i="45"/>
  <c r="AL531" i="45"/>
  <c r="AK531" i="45"/>
  <c r="AJ531" i="45"/>
  <c r="AI531" i="45"/>
  <c r="AH531" i="45"/>
  <c r="AG531" i="45"/>
  <c r="AF531" i="45"/>
  <c r="AE531" i="45"/>
  <c r="AD531" i="45"/>
  <c r="AC531" i="45"/>
  <c r="AB531" i="45"/>
  <c r="AA531" i="45"/>
  <c r="Z531" i="45"/>
  <c r="Y531" i="45"/>
  <c r="X531" i="45"/>
  <c r="W531" i="45"/>
  <c r="V531" i="45"/>
  <c r="U531" i="45"/>
  <c r="T531" i="45"/>
  <c r="S531" i="45"/>
  <c r="R531" i="45"/>
  <c r="AL530" i="45"/>
  <c r="AK530" i="45"/>
  <c r="AJ530" i="45"/>
  <c r="AI530" i="45"/>
  <c r="AH530" i="45"/>
  <c r="AG530" i="45"/>
  <c r="AF530" i="45"/>
  <c r="AE530" i="45"/>
  <c r="AD530" i="45"/>
  <c r="AC530" i="45"/>
  <c r="AB530" i="45"/>
  <c r="AA530" i="45"/>
  <c r="Z530" i="45"/>
  <c r="Y530" i="45"/>
  <c r="X530" i="45"/>
  <c r="W530" i="45"/>
  <c r="V530" i="45"/>
  <c r="U530" i="45"/>
  <c r="T530" i="45"/>
  <c r="S530" i="45"/>
  <c r="R530" i="45"/>
  <c r="AL529" i="45"/>
  <c r="AK529" i="45"/>
  <c r="AJ529" i="45"/>
  <c r="AI529" i="45"/>
  <c r="AH529" i="45"/>
  <c r="AG529" i="45"/>
  <c r="AF529" i="45"/>
  <c r="AE529" i="45"/>
  <c r="AD529" i="45"/>
  <c r="AC529" i="45"/>
  <c r="AB529" i="45"/>
  <c r="AA529" i="45"/>
  <c r="Z529" i="45"/>
  <c r="Y529" i="45"/>
  <c r="X529" i="45"/>
  <c r="W529" i="45"/>
  <c r="V529" i="45"/>
  <c r="U529" i="45"/>
  <c r="T529" i="45"/>
  <c r="S529" i="45"/>
  <c r="R529" i="45"/>
  <c r="AL528" i="45"/>
  <c r="AK528" i="45"/>
  <c r="AJ528" i="45"/>
  <c r="AI528" i="45"/>
  <c r="AH528" i="45"/>
  <c r="AG528" i="45"/>
  <c r="AF528" i="45"/>
  <c r="AE528" i="45"/>
  <c r="AD528" i="45"/>
  <c r="AC528" i="45"/>
  <c r="AB528" i="45"/>
  <c r="AA528" i="45"/>
  <c r="Z528" i="45"/>
  <c r="Y528" i="45"/>
  <c r="X528" i="45"/>
  <c r="W528" i="45"/>
  <c r="V528" i="45"/>
  <c r="U528" i="45"/>
  <c r="T528" i="45"/>
  <c r="S528" i="45"/>
  <c r="R528" i="45"/>
  <c r="AL527" i="45"/>
  <c r="AK527" i="45"/>
  <c r="AJ527" i="45"/>
  <c r="AI527" i="45"/>
  <c r="AH527" i="45"/>
  <c r="AG527" i="45"/>
  <c r="AF527" i="45"/>
  <c r="AE527" i="45"/>
  <c r="AD527" i="45"/>
  <c r="AC527" i="45"/>
  <c r="AB527" i="45"/>
  <c r="AA527" i="45"/>
  <c r="Z527" i="45"/>
  <c r="Y527" i="45"/>
  <c r="X527" i="45"/>
  <c r="W527" i="45"/>
  <c r="V527" i="45"/>
  <c r="U527" i="45"/>
  <c r="T527" i="45"/>
  <c r="S527" i="45"/>
  <c r="R527" i="45"/>
  <c r="AL526" i="45"/>
  <c r="AK526" i="45"/>
  <c r="AJ526" i="45"/>
  <c r="AI526" i="45"/>
  <c r="AH526" i="45"/>
  <c r="AG526" i="45"/>
  <c r="AF526" i="45"/>
  <c r="AE526" i="45"/>
  <c r="AD526" i="45"/>
  <c r="AC526" i="45"/>
  <c r="AB526" i="45"/>
  <c r="AA526" i="45"/>
  <c r="Z526" i="45"/>
  <c r="Y526" i="45"/>
  <c r="X526" i="45"/>
  <c r="W526" i="45"/>
  <c r="V526" i="45"/>
  <c r="U526" i="45"/>
  <c r="T526" i="45"/>
  <c r="S526" i="45"/>
  <c r="R526" i="45"/>
  <c r="AL525" i="45"/>
  <c r="AK525" i="45"/>
  <c r="AJ525" i="45"/>
  <c r="AI525" i="45"/>
  <c r="AH525" i="45"/>
  <c r="AG525" i="45"/>
  <c r="AF525" i="45"/>
  <c r="AE525" i="45"/>
  <c r="AD525" i="45"/>
  <c r="AC525" i="45"/>
  <c r="AB525" i="45"/>
  <c r="AA525" i="45"/>
  <c r="Z525" i="45"/>
  <c r="Y525" i="45"/>
  <c r="X525" i="45"/>
  <c r="W525" i="45"/>
  <c r="V525" i="45"/>
  <c r="U525" i="45"/>
  <c r="T525" i="45"/>
  <c r="S525" i="45"/>
  <c r="R525" i="45"/>
  <c r="AL524" i="45"/>
  <c r="AK524" i="45"/>
  <c r="AJ524" i="45"/>
  <c r="AI524" i="45"/>
  <c r="AH524" i="45"/>
  <c r="AG524" i="45"/>
  <c r="AF524" i="45"/>
  <c r="AE524" i="45"/>
  <c r="AD524" i="45"/>
  <c r="AC524" i="45"/>
  <c r="AB524" i="45"/>
  <c r="AA524" i="45"/>
  <c r="Z524" i="45"/>
  <c r="Y524" i="45"/>
  <c r="X524" i="45"/>
  <c r="W524" i="45"/>
  <c r="V524" i="45"/>
  <c r="U524" i="45"/>
  <c r="T524" i="45"/>
  <c r="S524" i="45"/>
  <c r="R524" i="45"/>
  <c r="AL523" i="45"/>
  <c r="AK523" i="45"/>
  <c r="AJ523" i="45"/>
  <c r="AI523" i="45"/>
  <c r="AH523" i="45"/>
  <c r="AG523" i="45"/>
  <c r="AF523" i="45"/>
  <c r="AE523" i="45"/>
  <c r="AD523" i="45"/>
  <c r="AC523" i="45"/>
  <c r="AB523" i="45"/>
  <c r="AA523" i="45"/>
  <c r="Z523" i="45"/>
  <c r="Y523" i="45"/>
  <c r="X523" i="45"/>
  <c r="W523" i="45"/>
  <c r="V523" i="45"/>
  <c r="U523" i="45"/>
  <c r="T523" i="45"/>
  <c r="S523" i="45"/>
  <c r="R523" i="45"/>
  <c r="AL522" i="45"/>
  <c r="AK522" i="45"/>
  <c r="AJ522" i="45"/>
  <c r="AI522" i="45"/>
  <c r="AH522" i="45"/>
  <c r="AG522" i="45"/>
  <c r="AF522" i="45"/>
  <c r="AE522" i="45"/>
  <c r="AD522" i="45"/>
  <c r="AC522" i="45"/>
  <c r="AB522" i="45"/>
  <c r="AA522" i="45"/>
  <c r="Z522" i="45"/>
  <c r="Y522" i="45"/>
  <c r="X522" i="45"/>
  <c r="W522" i="45"/>
  <c r="V522" i="45"/>
  <c r="U522" i="45"/>
  <c r="T522" i="45"/>
  <c r="S522" i="45"/>
  <c r="R522" i="45"/>
  <c r="AL521" i="45"/>
  <c r="AK521" i="45"/>
  <c r="AJ521" i="45"/>
  <c r="AI521" i="45"/>
  <c r="AH521" i="45"/>
  <c r="AG521" i="45"/>
  <c r="AF521" i="45"/>
  <c r="AE521" i="45"/>
  <c r="AD521" i="45"/>
  <c r="AC521" i="45"/>
  <c r="AB521" i="45"/>
  <c r="AA521" i="45"/>
  <c r="Z521" i="45"/>
  <c r="Y521" i="45"/>
  <c r="X521" i="45"/>
  <c r="W521" i="45"/>
  <c r="V521" i="45"/>
  <c r="U521" i="45"/>
  <c r="T521" i="45"/>
  <c r="S521" i="45"/>
  <c r="R521" i="45"/>
  <c r="AL520" i="45"/>
  <c r="AK520" i="45"/>
  <c r="AJ520" i="45"/>
  <c r="AI520" i="45"/>
  <c r="AH520" i="45"/>
  <c r="AG520" i="45"/>
  <c r="AF520" i="45"/>
  <c r="AE520" i="45"/>
  <c r="AD520" i="45"/>
  <c r="AC520" i="45"/>
  <c r="AB520" i="45"/>
  <c r="AA520" i="45"/>
  <c r="Z520" i="45"/>
  <c r="Y520" i="45"/>
  <c r="X520" i="45"/>
  <c r="W520" i="45"/>
  <c r="V520" i="45"/>
  <c r="U520" i="45"/>
  <c r="T520" i="45"/>
  <c r="S520" i="45"/>
  <c r="R520" i="45"/>
  <c r="AL519" i="45"/>
  <c r="AK519" i="45"/>
  <c r="AJ519" i="45"/>
  <c r="AI519" i="45"/>
  <c r="AH519" i="45"/>
  <c r="AG519" i="45"/>
  <c r="AF519" i="45"/>
  <c r="AE519" i="45"/>
  <c r="AD519" i="45"/>
  <c r="AC519" i="45"/>
  <c r="AB519" i="45"/>
  <c r="AA519" i="45"/>
  <c r="Z519" i="45"/>
  <c r="Y519" i="45"/>
  <c r="X519" i="45"/>
  <c r="W519" i="45"/>
  <c r="V519" i="45"/>
  <c r="U519" i="45"/>
  <c r="T519" i="45"/>
  <c r="S519" i="45"/>
  <c r="R519" i="45"/>
  <c r="AL518" i="45"/>
  <c r="AK518" i="45"/>
  <c r="AJ518" i="45"/>
  <c r="AI518" i="45"/>
  <c r="AH518" i="45"/>
  <c r="AG518" i="45"/>
  <c r="AF518" i="45"/>
  <c r="AE518" i="45"/>
  <c r="AD518" i="45"/>
  <c r="AC518" i="45"/>
  <c r="AB518" i="45"/>
  <c r="AA518" i="45"/>
  <c r="Z518" i="45"/>
  <c r="Y518" i="45"/>
  <c r="X518" i="45"/>
  <c r="W518" i="45"/>
  <c r="V518" i="45"/>
  <c r="U518" i="45"/>
  <c r="T518" i="45"/>
  <c r="S518" i="45"/>
  <c r="R518" i="45"/>
  <c r="AL517" i="45"/>
  <c r="AK517" i="45"/>
  <c r="AJ517" i="45"/>
  <c r="AI517" i="45"/>
  <c r="AH517" i="45"/>
  <c r="AG517" i="45"/>
  <c r="AF517" i="45"/>
  <c r="AE517" i="45"/>
  <c r="AD517" i="45"/>
  <c r="AC517" i="45"/>
  <c r="AB517" i="45"/>
  <c r="AA517" i="45"/>
  <c r="Z517" i="45"/>
  <c r="Y517" i="45"/>
  <c r="X517" i="45"/>
  <c r="W517" i="45"/>
  <c r="V517" i="45"/>
  <c r="U517" i="45"/>
  <c r="T517" i="45"/>
  <c r="S517" i="45"/>
  <c r="R517" i="45"/>
  <c r="AL516" i="45"/>
  <c r="AK516" i="45"/>
  <c r="AJ516" i="45"/>
  <c r="AI516" i="45"/>
  <c r="AH516" i="45"/>
  <c r="AG516" i="45"/>
  <c r="AF516" i="45"/>
  <c r="AE516" i="45"/>
  <c r="AD516" i="45"/>
  <c r="AC516" i="45"/>
  <c r="AB516" i="45"/>
  <c r="AA516" i="45"/>
  <c r="Z516" i="45"/>
  <c r="Y516" i="45"/>
  <c r="X516" i="45"/>
  <c r="W516" i="45"/>
  <c r="V516" i="45"/>
  <c r="U516" i="45"/>
  <c r="T516" i="45"/>
  <c r="S516" i="45"/>
  <c r="R516" i="45"/>
  <c r="AL515" i="45"/>
  <c r="AK515" i="45"/>
  <c r="AJ515" i="45"/>
  <c r="AI515" i="45"/>
  <c r="AH515" i="45"/>
  <c r="AG515" i="45"/>
  <c r="AF515" i="45"/>
  <c r="AE515" i="45"/>
  <c r="AD515" i="45"/>
  <c r="AC515" i="45"/>
  <c r="AB515" i="45"/>
  <c r="AA515" i="45"/>
  <c r="Z515" i="45"/>
  <c r="Y515" i="45"/>
  <c r="X515" i="45"/>
  <c r="W515" i="45"/>
  <c r="V515" i="45"/>
  <c r="U515" i="45"/>
  <c r="T515" i="45"/>
  <c r="S515" i="45"/>
  <c r="R515" i="45"/>
  <c r="AL514" i="45"/>
  <c r="AK514" i="45"/>
  <c r="AJ514" i="45"/>
  <c r="AI514" i="45"/>
  <c r="AH514" i="45"/>
  <c r="AG514" i="45"/>
  <c r="AF514" i="45"/>
  <c r="AE514" i="45"/>
  <c r="AD514" i="45"/>
  <c r="AC514" i="45"/>
  <c r="AB514" i="45"/>
  <c r="AA514" i="45"/>
  <c r="Z514" i="45"/>
  <c r="Y514" i="45"/>
  <c r="X514" i="45"/>
  <c r="W514" i="45"/>
  <c r="V514" i="45"/>
  <c r="U514" i="45"/>
  <c r="T514" i="45"/>
  <c r="S514" i="45"/>
  <c r="R514" i="45"/>
  <c r="AL513" i="45"/>
  <c r="AK513" i="45"/>
  <c r="AJ513" i="45"/>
  <c r="AI513" i="45"/>
  <c r="AH513" i="45"/>
  <c r="AG513" i="45"/>
  <c r="AF513" i="45"/>
  <c r="AE513" i="45"/>
  <c r="AD513" i="45"/>
  <c r="AC513" i="45"/>
  <c r="AB513" i="45"/>
  <c r="AA513" i="45"/>
  <c r="Z513" i="45"/>
  <c r="Y513" i="45"/>
  <c r="X513" i="45"/>
  <c r="W513" i="45"/>
  <c r="V513" i="45"/>
  <c r="U513" i="45"/>
  <c r="T513" i="45"/>
  <c r="S513" i="45"/>
  <c r="R513" i="45"/>
  <c r="AL512" i="45"/>
  <c r="AK512" i="45"/>
  <c r="AJ512" i="45"/>
  <c r="AI512" i="45"/>
  <c r="AH512" i="45"/>
  <c r="AG512" i="45"/>
  <c r="AF512" i="45"/>
  <c r="AE512" i="45"/>
  <c r="AD512" i="45"/>
  <c r="AC512" i="45"/>
  <c r="AB512" i="45"/>
  <c r="AA512" i="45"/>
  <c r="Z512" i="45"/>
  <c r="Y512" i="45"/>
  <c r="X512" i="45"/>
  <c r="W512" i="45"/>
  <c r="V512" i="45"/>
  <c r="U512" i="45"/>
  <c r="T512" i="45"/>
  <c r="S512" i="45"/>
  <c r="R512" i="45"/>
  <c r="AL511" i="45"/>
  <c r="AK511" i="45"/>
  <c r="AJ511" i="45"/>
  <c r="AI511" i="45"/>
  <c r="AH511" i="45"/>
  <c r="AG511" i="45"/>
  <c r="AF511" i="45"/>
  <c r="AE511" i="45"/>
  <c r="AD511" i="45"/>
  <c r="AC511" i="45"/>
  <c r="AB511" i="45"/>
  <c r="AA511" i="45"/>
  <c r="Z511" i="45"/>
  <c r="Y511" i="45"/>
  <c r="X511" i="45"/>
  <c r="W511" i="45"/>
  <c r="V511" i="45"/>
  <c r="U511" i="45"/>
  <c r="T511" i="45"/>
  <c r="S511" i="45"/>
  <c r="R511" i="45"/>
  <c r="AL510" i="45"/>
  <c r="AK510" i="45"/>
  <c r="AJ510" i="45"/>
  <c r="AI510" i="45"/>
  <c r="AH510" i="45"/>
  <c r="AG510" i="45"/>
  <c r="AF510" i="45"/>
  <c r="AE510" i="45"/>
  <c r="AD510" i="45"/>
  <c r="AC510" i="45"/>
  <c r="AB510" i="45"/>
  <c r="AA510" i="45"/>
  <c r="Z510" i="45"/>
  <c r="Y510" i="45"/>
  <c r="X510" i="45"/>
  <c r="W510" i="45"/>
  <c r="V510" i="45"/>
  <c r="U510" i="45"/>
  <c r="T510" i="45"/>
  <c r="S510" i="45"/>
  <c r="R510" i="45"/>
  <c r="AL509" i="45"/>
  <c r="AK509" i="45"/>
  <c r="AJ509" i="45"/>
  <c r="AI509" i="45"/>
  <c r="AH509" i="45"/>
  <c r="AG509" i="45"/>
  <c r="AF509" i="45"/>
  <c r="AE509" i="45"/>
  <c r="AD509" i="45"/>
  <c r="AC509" i="45"/>
  <c r="AB509" i="45"/>
  <c r="AA509" i="45"/>
  <c r="Z509" i="45"/>
  <c r="Y509" i="45"/>
  <c r="X509" i="45"/>
  <c r="W509" i="45"/>
  <c r="V509" i="45"/>
  <c r="U509" i="45"/>
  <c r="T509" i="45"/>
  <c r="S509" i="45"/>
  <c r="R509" i="45"/>
  <c r="AL508" i="45"/>
  <c r="AK508" i="45"/>
  <c r="AJ508" i="45"/>
  <c r="AI508" i="45"/>
  <c r="AH508" i="45"/>
  <c r="AG508" i="45"/>
  <c r="AF508" i="45"/>
  <c r="AE508" i="45"/>
  <c r="AD508" i="45"/>
  <c r="AC508" i="45"/>
  <c r="AB508" i="45"/>
  <c r="AA508" i="45"/>
  <c r="Z508" i="45"/>
  <c r="Y508" i="45"/>
  <c r="X508" i="45"/>
  <c r="W508" i="45"/>
  <c r="V508" i="45"/>
  <c r="U508" i="45"/>
  <c r="T508" i="45"/>
  <c r="S508" i="45"/>
  <c r="R508" i="45"/>
  <c r="AL507" i="45"/>
  <c r="AK507" i="45"/>
  <c r="AJ507" i="45"/>
  <c r="AI507" i="45"/>
  <c r="AH507" i="45"/>
  <c r="AG507" i="45"/>
  <c r="AF507" i="45"/>
  <c r="AE507" i="45"/>
  <c r="AD507" i="45"/>
  <c r="AC507" i="45"/>
  <c r="AB507" i="45"/>
  <c r="AA507" i="45"/>
  <c r="Z507" i="45"/>
  <c r="Y507" i="45"/>
  <c r="X507" i="45"/>
  <c r="W507" i="45"/>
  <c r="V507" i="45"/>
  <c r="U507" i="45"/>
  <c r="T507" i="45"/>
  <c r="S507" i="45"/>
  <c r="R507" i="45"/>
  <c r="AL506" i="45"/>
  <c r="AK506" i="45"/>
  <c r="AJ506" i="45"/>
  <c r="AI506" i="45"/>
  <c r="AH506" i="45"/>
  <c r="AG506" i="45"/>
  <c r="AF506" i="45"/>
  <c r="AE506" i="45"/>
  <c r="AD506" i="45"/>
  <c r="AC506" i="45"/>
  <c r="AB506" i="45"/>
  <c r="AA506" i="45"/>
  <c r="Z506" i="45"/>
  <c r="Y506" i="45"/>
  <c r="X506" i="45"/>
  <c r="W506" i="45"/>
  <c r="V506" i="45"/>
  <c r="U506" i="45"/>
  <c r="T506" i="45"/>
  <c r="S506" i="45"/>
  <c r="R506" i="45"/>
  <c r="AL505" i="45"/>
  <c r="AK505" i="45"/>
  <c r="AJ505" i="45"/>
  <c r="AI505" i="45"/>
  <c r="AH505" i="45"/>
  <c r="AG505" i="45"/>
  <c r="AF505" i="45"/>
  <c r="AE505" i="45"/>
  <c r="AD505" i="45"/>
  <c r="AC505" i="45"/>
  <c r="AB505" i="45"/>
  <c r="AA505" i="45"/>
  <c r="Z505" i="45"/>
  <c r="Y505" i="45"/>
  <c r="X505" i="45"/>
  <c r="W505" i="45"/>
  <c r="V505" i="45"/>
  <c r="U505" i="45"/>
  <c r="T505" i="45"/>
  <c r="S505" i="45"/>
  <c r="R505" i="45"/>
  <c r="AL504" i="45"/>
  <c r="AK504" i="45"/>
  <c r="AJ504" i="45"/>
  <c r="AI504" i="45"/>
  <c r="AH504" i="45"/>
  <c r="AG504" i="45"/>
  <c r="AF504" i="45"/>
  <c r="AE504" i="45"/>
  <c r="AD504" i="45"/>
  <c r="AC504" i="45"/>
  <c r="AB504" i="45"/>
  <c r="AA504" i="45"/>
  <c r="Z504" i="45"/>
  <c r="Y504" i="45"/>
  <c r="X504" i="45"/>
  <c r="W504" i="45"/>
  <c r="V504" i="45"/>
  <c r="U504" i="45"/>
  <c r="T504" i="45"/>
  <c r="S504" i="45"/>
  <c r="R504" i="45"/>
  <c r="AL503" i="45"/>
  <c r="AK503" i="45"/>
  <c r="AJ503" i="45"/>
  <c r="AI503" i="45"/>
  <c r="AH503" i="45"/>
  <c r="AG503" i="45"/>
  <c r="AF503" i="45"/>
  <c r="AE503" i="45"/>
  <c r="AD503" i="45"/>
  <c r="AC503" i="45"/>
  <c r="AB503" i="45"/>
  <c r="AA503" i="45"/>
  <c r="Z503" i="45"/>
  <c r="Y503" i="45"/>
  <c r="X503" i="45"/>
  <c r="W503" i="45"/>
  <c r="V503" i="45"/>
  <c r="U503" i="45"/>
  <c r="T503" i="45"/>
  <c r="S503" i="45"/>
  <c r="R503" i="45"/>
  <c r="AL502" i="45"/>
  <c r="AK502" i="45"/>
  <c r="AJ502" i="45"/>
  <c r="AI502" i="45"/>
  <c r="AH502" i="45"/>
  <c r="AG502" i="45"/>
  <c r="AF502" i="45"/>
  <c r="AE502" i="45"/>
  <c r="AD502" i="45"/>
  <c r="AC502" i="45"/>
  <c r="AB502" i="45"/>
  <c r="AA502" i="45"/>
  <c r="Z502" i="45"/>
  <c r="Y502" i="45"/>
  <c r="X502" i="45"/>
  <c r="W502" i="45"/>
  <c r="V502" i="45"/>
  <c r="U502" i="45"/>
  <c r="T502" i="45"/>
  <c r="S502" i="45"/>
  <c r="R502" i="45"/>
  <c r="AL501" i="45"/>
  <c r="AK501" i="45"/>
  <c r="AJ501" i="45"/>
  <c r="AI501" i="45"/>
  <c r="AH501" i="45"/>
  <c r="AG501" i="45"/>
  <c r="AF501" i="45"/>
  <c r="AE501" i="45"/>
  <c r="AD501" i="45"/>
  <c r="AC501" i="45"/>
  <c r="AB501" i="45"/>
  <c r="AA501" i="45"/>
  <c r="Z501" i="45"/>
  <c r="Y501" i="45"/>
  <c r="X501" i="45"/>
  <c r="W501" i="45"/>
  <c r="V501" i="45"/>
  <c r="U501" i="45"/>
  <c r="T501" i="45"/>
  <c r="S501" i="45"/>
  <c r="R501" i="45"/>
  <c r="AL500" i="45"/>
  <c r="AK500" i="45"/>
  <c r="AJ500" i="45"/>
  <c r="AI500" i="45"/>
  <c r="AH500" i="45"/>
  <c r="AG500" i="45"/>
  <c r="AF500" i="45"/>
  <c r="AE500" i="45"/>
  <c r="AD500" i="45"/>
  <c r="AC500" i="45"/>
  <c r="AB500" i="45"/>
  <c r="AA500" i="45"/>
  <c r="Z500" i="45"/>
  <c r="Y500" i="45"/>
  <c r="X500" i="45"/>
  <c r="W500" i="45"/>
  <c r="V500" i="45"/>
  <c r="U500" i="45"/>
  <c r="T500" i="45"/>
  <c r="S500" i="45"/>
  <c r="R500" i="45"/>
  <c r="AL499" i="45"/>
  <c r="AK499" i="45"/>
  <c r="AJ499" i="45"/>
  <c r="AI499" i="45"/>
  <c r="AH499" i="45"/>
  <c r="AG499" i="45"/>
  <c r="AF499" i="45"/>
  <c r="AE499" i="45"/>
  <c r="AD499" i="45"/>
  <c r="AC499" i="45"/>
  <c r="AB499" i="45"/>
  <c r="AA499" i="45"/>
  <c r="Z499" i="45"/>
  <c r="Y499" i="45"/>
  <c r="X499" i="45"/>
  <c r="W499" i="45"/>
  <c r="V499" i="45"/>
  <c r="U499" i="45"/>
  <c r="T499" i="45"/>
  <c r="S499" i="45"/>
  <c r="R499" i="45"/>
  <c r="AL498" i="45"/>
  <c r="AK498" i="45"/>
  <c r="AJ498" i="45"/>
  <c r="AI498" i="45"/>
  <c r="AH498" i="45"/>
  <c r="AG498" i="45"/>
  <c r="AF498" i="45"/>
  <c r="AE498" i="45"/>
  <c r="AD498" i="45"/>
  <c r="AC498" i="45"/>
  <c r="AB498" i="45"/>
  <c r="AA498" i="45"/>
  <c r="Z498" i="45"/>
  <c r="Y498" i="45"/>
  <c r="X498" i="45"/>
  <c r="W498" i="45"/>
  <c r="V498" i="45"/>
  <c r="U498" i="45"/>
  <c r="T498" i="45"/>
  <c r="S498" i="45"/>
  <c r="R498" i="45"/>
  <c r="AL497" i="45"/>
  <c r="AK497" i="45"/>
  <c r="AJ497" i="45"/>
  <c r="AI497" i="45"/>
  <c r="AH497" i="45"/>
  <c r="AG497" i="45"/>
  <c r="AF497" i="45"/>
  <c r="AE497" i="45"/>
  <c r="AD497" i="45"/>
  <c r="AC497" i="45"/>
  <c r="AB497" i="45"/>
  <c r="AA497" i="45"/>
  <c r="Z497" i="45"/>
  <c r="Y497" i="45"/>
  <c r="X497" i="45"/>
  <c r="W497" i="45"/>
  <c r="V497" i="45"/>
  <c r="U497" i="45"/>
  <c r="T497" i="45"/>
  <c r="S497" i="45"/>
  <c r="R497" i="45"/>
  <c r="AL496" i="45"/>
  <c r="AK496" i="45"/>
  <c r="AJ496" i="45"/>
  <c r="AI496" i="45"/>
  <c r="AH496" i="45"/>
  <c r="AG496" i="45"/>
  <c r="AF496" i="45"/>
  <c r="AE496" i="45"/>
  <c r="AD496" i="45"/>
  <c r="AC496" i="45"/>
  <c r="AB496" i="45"/>
  <c r="AA496" i="45"/>
  <c r="Z496" i="45"/>
  <c r="Y496" i="45"/>
  <c r="X496" i="45"/>
  <c r="W496" i="45"/>
  <c r="V496" i="45"/>
  <c r="U496" i="45"/>
  <c r="T496" i="45"/>
  <c r="S496" i="45"/>
  <c r="R496" i="45"/>
  <c r="AK495" i="45"/>
  <c r="AJ495" i="45"/>
  <c r="AI495" i="45"/>
  <c r="AH495" i="45"/>
  <c r="AG495" i="45"/>
  <c r="AF495" i="45"/>
  <c r="AE495" i="45"/>
  <c r="AD495" i="45"/>
  <c r="AC495" i="45"/>
  <c r="AB495" i="45"/>
  <c r="Y495" i="45"/>
  <c r="W495" i="45"/>
  <c r="V495" i="45"/>
  <c r="U495" i="45"/>
  <c r="S495" i="45"/>
  <c r="R495" i="45"/>
  <c r="AL494" i="45"/>
  <c r="AK494" i="45"/>
  <c r="AJ494" i="45"/>
  <c r="AI494" i="45"/>
  <c r="AH494" i="45"/>
  <c r="AG494" i="45"/>
  <c r="AF494" i="45"/>
  <c r="AE494" i="45"/>
  <c r="AD494" i="45"/>
  <c r="AC494" i="45"/>
  <c r="AB494" i="45"/>
  <c r="AA494" i="45"/>
  <c r="Z494" i="45"/>
  <c r="Y494" i="45"/>
  <c r="X494" i="45"/>
  <c r="W494" i="45"/>
  <c r="V494" i="45"/>
  <c r="U494" i="45"/>
  <c r="T494" i="45"/>
  <c r="S494" i="45"/>
  <c r="R494" i="45"/>
  <c r="AL493" i="45"/>
  <c r="AK493" i="45"/>
  <c r="AJ493" i="45"/>
  <c r="AI493" i="45"/>
  <c r="AH493" i="45"/>
  <c r="AG493" i="45"/>
  <c r="AF493" i="45"/>
  <c r="AE493" i="45"/>
  <c r="AD493" i="45"/>
  <c r="AC493" i="45"/>
  <c r="AB493" i="45"/>
  <c r="AA493" i="45"/>
  <c r="Z493" i="45"/>
  <c r="Y493" i="45"/>
  <c r="X493" i="45"/>
  <c r="W493" i="45"/>
  <c r="V493" i="45"/>
  <c r="U493" i="45"/>
  <c r="T493" i="45"/>
  <c r="S493" i="45"/>
  <c r="R493" i="45"/>
  <c r="AL492" i="45"/>
  <c r="AK492" i="45"/>
  <c r="AJ492" i="45"/>
  <c r="AI492" i="45"/>
  <c r="AH492" i="45"/>
  <c r="AG492" i="45"/>
  <c r="AF492" i="45"/>
  <c r="AE492" i="45"/>
  <c r="AD492" i="45"/>
  <c r="AC492" i="45"/>
  <c r="AB492" i="45"/>
  <c r="AA492" i="45"/>
  <c r="Z492" i="45"/>
  <c r="Y492" i="45"/>
  <c r="X492" i="45"/>
  <c r="W492" i="45"/>
  <c r="V492" i="45"/>
  <c r="U492" i="45"/>
  <c r="T492" i="45"/>
  <c r="S492" i="45"/>
  <c r="R492" i="45"/>
  <c r="AL491" i="45"/>
  <c r="AK491" i="45"/>
  <c r="AJ491" i="45"/>
  <c r="AI491" i="45"/>
  <c r="AH491" i="45"/>
  <c r="AG491" i="45"/>
  <c r="AF491" i="45"/>
  <c r="AE491" i="45"/>
  <c r="AD491" i="45"/>
  <c r="AC491" i="45"/>
  <c r="AB491" i="45"/>
  <c r="AA491" i="45"/>
  <c r="Z491" i="45"/>
  <c r="Y491" i="45"/>
  <c r="X491" i="45"/>
  <c r="W491" i="45"/>
  <c r="V491" i="45"/>
  <c r="U491" i="45"/>
  <c r="T491" i="45"/>
  <c r="S491" i="45"/>
  <c r="R491" i="45"/>
  <c r="AL490" i="45"/>
  <c r="AK490" i="45"/>
  <c r="AJ490" i="45"/>
  <c r="AI490" i="45"/>
  <c r="AH490" i="45"/>
  <c r="AG490" i="45"/>
  <c r="AF490" i="45"/>
  <c r="AE490" i="45"/>
  <c r="AD490" i="45"/>
  <c r="AC490" i="45"/>
  <c r="AB490" i="45"/>
  <c r="AA490" i="45"/>
  <c r="Z490" i="45"/>
  <c r="Y490" i="45"/>
  <c r="X490" i="45"/>
  <c r="W490" i="45"/>
  <c r="V490" i="45"/>
  <c r="U490" i="45"/>
  <c r="T490" i="45"/>
  <c r="S490" i="45"/>
  <c r="R490" i="45"/>
  <c r="AL489" i="45"/>
  <c r="AK489" i="45"/>
  <c r="AJ489" i="45"/>
  <c r="AI489" i="45"/>
  <c r="AH489" i="45"/>
  <c r="AG489" i="45"/>
  <c r="AF489" i="45"/>
  <c r="AE489" i="45"/>
  <c r="AD489" i="45"/>
  <c r="AC489" i="45"/>
  <c r="AB489" i="45"/>
  <c r="AA489" i="45"/>
  <c r="Z489" i="45"/>
  <c r="Y489" i="45"/>
  <c r="X489" i="45"/>
  <c r="W489" i="45"/>
  <c r="V489" i="45"/>
  <c r="U489" i="45"/>
  <c r="T489" i="45"/>
  <c r="S489" i="45"/>
  <c r="R489" i="45"/>
  <c r="AL488" i="45"/>
  <c r="AK488" i="45"/>
  <c r="AJ488" i="45"/>
  <c r="AI488" i="45"/>
  <c r="AH488" i="45"/>
  <c r="AG488" i="45"/>
  <c r="AF488" i="45"/>
  <c r="AE488" i="45"/>
  <c r="AD488" i="45"/>
  <c r="AC488" i="45"/>
  <c r="AB488" i="45"/>
  <c r="AA488" i="45"/>
  <c r="Z488" i="45"/>
  <c r="Y488" i="45"/>
  <c r="X488" i="45"/>
  <c r="W488" i="45"/>
  <c r="V488" i="45"/>
  <c r="U488" i="45"/>
  <c r="T488" i="45"/>
  <c r="S488" i="45"/>
  <c r="R488" i="45"/>
  <c r="AL487" i="45"/>
  <c r="AK487" i="45"/>
  <c r="AJ487" i="45"/>
  <c r="AI487" i="45"/>
  <c r="AH487" i="45"/>
  <c r="AG487" i="45"/>
  <c r="AF487" i="45"/>
  <c r="AE487" i="45"/>
  <c r="AD487" i="45"/>
  <c r="AC487" i="45"/>
  <c r="AB487" i="45"/>
  <c r="AA487" i="45"/>
  <c r="Z487" i="45"/>
  <c r="Y487" i="45"/>
  <c r="X487" i="45"/>
  <c r="W487" i="45"/>
  <c r="V487" i="45"/>
  <c r="U487" i="45"/>
  <c r="T487" i="45"/>
  <c r="S487" i="45"/>
  <c r="R487" i="45"/>
  <c r="AL486" i="45"/>
  <c r="AK486" i="45"/>
  <c r="AJ486" i="45"/>
  <c r="AI486" i="45"/>
  <c r="AH486" i="45"/>
  <c r="AG486" i="45"/>
  <c r="AF486" i="45"/>
  <c r="AE486" i="45"/>
  <c r="AD486" i="45"/>
  <c r="AC486" i="45"/>
  <c r="AB486" i="45"/>
  <c r="AA486" i="45"/>
  <c r="Z486" i="45"/>
  <c r="Y486" i="45"/>
  <c r="X486" i="45"/>
  <c r="W486" i="45"/>
  <c r="V486" i="45"/>
  <c r="U486" i="45"/>
  <c r="T486" i="45"/>
  <c r="S486" i="45"/>
  <c r="R486" i="45"/>
  <c r="AL485" i="45"/>
  <c r="AK485" i="45"/>
  <c r="AJ485" i="45"/>
  <c r="AI485" i="45"/>
  <c r="AH485" i="45"/>
  <c r="AG485" i="45"/>
  <c r="AF485" i="45"/>
  <c r="AE485" i="45"/>
  <c r="AD485" i="45"/>
  <c r="AC485" i="45"/>
  <c r="AB485" i="45"/>
  <c r="AA485" i="45"/>
  <c r="Z485" i="45"/>
  <c r="Y485" i="45"/>
  <c r="X485" i="45"/>
  <c r="W485" i="45"/>
  <c r="V485" i="45"/>
  <c r="U485" i="45"/>
  <c r="T485" i="45"/>
  <c r="S485" i="45"/>
  <c r="R485" i="45"/>
  <c r="AL484" i="45"/>
  <c r="AK484" i="45"/>
  <c r="AJ484" i="45"/>
  <c r="AI484" i="45"/>
  <c r="AH484" i="45"/>
  <c r="AG484" i="45"/>
  <c r="AF484" i="45"/>
  <c r="AE484" i="45"/>
  <c r="AD484" i="45"/>
  <c r="AC484" i="45"/>
  <c r="AB484" i="45"/>
  <c r="AA484" i="45"/>
  <c r="Z484" i="45"/>
  <c r="Y484" i="45"/>
  <c r="X484" i="45"/>
  <c r="W484" i="45"/>
  <c r="V484" i="45"/>
  <c r="U484" i="45"/>
  <c r="T484" i="45"/>
  <c r="S484" i="45"/>
  <c r="R484" i="45"/>
  <c r="AL483" i="45"/>
  <c r="AK483" i="45"/>
  <c r="AJ483" i="45"/>
  <c r="AI483" i="45"/>
  <c r="AH483" i="45"/>
  <c r="AG483" i="45"/>
  <c r="AF483" i="45"/>
  <c r="AE483" i="45"/>
  <c r="AD483" i="45"/>
  <c r="AC483" i="45"/>
  <c r="AB483" i="45"/>
  <c r="AA483" i="45"/>
  <c r="Z483" i="45"/>
  <c r="Y483" i="45"/>
  <c r="X483" i="45"/>
  <c r="W483" i="45"/>
  <c r="V483" i="45"/>
  <c r="U483" i="45"/>
  <c r="T483" i="45"/>
  <c r="S483" i="45"/>
  <c r="R483" i="45"/>
  <c r="AL482" i="45"/>
  <c r="AK482" i="45"/>
  <c r="AJ482" i="45"/>
  <c r="AI482" i="45"/>
  <c r="AH482" i="45"/>
  <c r="AG482" i="45"/>
  <c r="AF482" i="45"/>
  <c r="AE482" i="45"/>
  <c r="AD482" i="45"/>
  <c r="AC482" i="45"/>
  <c r="AB482" i="45"/>
  <c r="AA482" i="45"/>
  <c r="Z482" i="45"/>
  <c r="Y482" i="45"/>
  <c r="X482" i="45"/>
  <c r="W482" i="45"/>
  <c r="V482" i="45"/>
  <c r="U482" i="45"/>
  <c r="T482" i="45"/>
  <c r="S482" i="45"/>
  <c r="R482" i="45"/>
  <c r="AL481" i="45"/>
  <c r="AK481" i="45"/>
  <c r="AJ481" i="45"/>
  <c r="AI481" i="45"/>
  <c r="AH481" i="45"/>
  <c r="AG481" i="45"/>
  <c r="AF481" i="45"/>
  <c r="AE481" i="45"/>
  <c r="AD481" i="45"/>
  <c r="AC481" i="45"/>
  <c r="AB481" i="45"/>
  <c r="AA481" i="45"/>
  <c r="Z481" i="45"/>
  <c r="Y481" i="45"/>
  <c r="X481" i="45"/>
  <c r="W481" i="45"/>
  <c r="V481" i="45"/>
  <c r="U481" i="45"/>
  <c r="T481" i="45"/>
  <c r="S481" i="45"/>
  <c r="R481" i="45"/>
  <c r="AL480" i="45"/>
  <c r="AK480" i="45"/>
  <c r="AJ480" i="45"/>
  <c r="AI480" i="45"/>
  <c r="AH480" i="45"/>
  <c r="AG480" i="45"/>
  <c r="AF480" i="45"/>
  <c r="AE480" i="45"/>
  <c r="AD480" i="45"/>
  <c r="AC480" i="45"/>
  <c r="AB480" i="45"/>
  <c r="AA480" i="45"/>
  <c r="Z480" i="45"/>
  <c r="Y480" i="45"/>
  <c r="X480" i="45"/>
  <c r="W480" i="45"/>
  <c r="V480" i="45"/>
  <c r="U480" i="45"/>
  <c r="T480" i="45"/>
  <c r="S480" i="45"/>
  <c r="R480" i="45"/>
  <c r="AL479" i="45"/>
  <c r="AK479" i="45"/>
  <c r="AJ479" i="45"/>
  <c r="AI479" i="45"/>
  <c r="AH479" i="45"/>
  <c r="AG479" i="45"/>
  <c r="AF479" i="45"/>
  <c r="AE479" i="45"/>
  <c r="AD479" i="45"/>
  <c r="AC479" i="45"/>
  <c r="AB479" i="45"/>
  <c r="AA479" i="45"/>
  <c r="Z479" i="45"/>
  <c r="Y479" i="45"/>
  <c r="X479" i="45"/>
  <c r="W479" i="45"/>
  <c r="V479" i="45"/>
  <c r="U479" i="45"/>
  <c r="T479" i="45"/>
  <c r="S479" i="45"/>
  <c r="R479" i="45"/>
  <c r="AL478" i="45"/>
  <c r="AK478" i="45"/>
  <c r="AJ478" i="45"/>
  <c r="AI478" i="45"/>
  <c r="AH478" i="45"/>
  <c r="AG478" i="45"/>
  <c r="AF478" i="45"/>
  <c r="AE478" i="45"/>
  <c r="AD478" i="45"/>
  <c r="AC478" i="45"/>
  <c r="AB478" i="45"/>
  <c r="AA478" i="45"/>
  <c r="Z478" i="45"/>
  <c r="Y478" i="45"/>
  <c r="X478" i="45"/>
  <c r="W478" i="45"/>
  <c r="V478" i="45"/>
  <c r="U478" i="45"/>
  <c r="T478" i="45"/>
  <c r="S478" i="45"/>
  <c r="R478" i="45"/>
  <c r="AL477" i="45"/>
  <c r="AK477" i="45"/>
  <c r="AJ477" i="45"/>
  <c r="AI477" i="45"/>
  <c r="AH477" i="45"/>
  <c r="AG477" i="45"/>
  <c r="AF477" i="45"/>
  <c r="AE477" i="45"/>
  <c r="AD477" i="45"/>
  <c r="AC477" i="45"/>
  <c r="AB477" i="45"/>
  <c r="AA477" i="45"/>
  <c r="Z477" i="45"/>
  <c r="Y477" i="45"/>
  <c r="X477" i="45"/>
  <c r="W477" i="45"/>
  <c r="V477" i="45"/>
  <c r="U477" i="45"/>
  <c r="T477" i="45"/>
  <c r="S477" i="45"/>
  <c r="R477" i="45"/>
  <c r="AL476" i="45"/>
  <c r="AK476" i="45"/>
  <c r="AJ476" i="45"/>
  <c r="AI476" i="45"/>
  <c r="AH476" i="45"/>
  <c r="AG476" i="45"/>
  <c r="AF476" i="45"/>
  <c r="AE476" i="45"/>
  <c r="AD476" i="45"/>
  <c r="AC476" i="45"/>
  <c r="AB476" i="45"/>
  <c r="AA476" i="45"/>
  <c r="Z476" i="45"/>
  <c r="Y476" i="45"/>
  <c r="X476" i="45"/>
  <c r="W476" i="45"/>
  <c r="V476" i="45"/>
  <c r="U476" i="45"/>
  <c r="T476" i="45"/>
  <c r="S476" i="45"/>
  <c r="R476" i="45"/>
  <c r="AL475" i="45"/>
  <c r="AK475" i="45"/>
  <c r="AJ475" i="45"/>
  <c r="AI475" i="45"/>
  <c r="AH475" i="45"/>
  <c r="AG475" i="45"/>
  <c r="AF475" i="45"/>
  <c r="AE475" i="45"/>
  <c r="AD475" i="45"/>
  <c r="AC475" i="45"/>
  <c r="AB475" i="45"/>
  <c r="AA475" i="45"/>
  <c r="Z475" i="45"/>
  <c r="Y475" i="45"/>
  <c r="X475" i="45"/>
  <c r="W475" i="45"/>
  <c r="V475" i="45"/>
  <c r="U475" i="45"/>
  <c r="T475" i="45"/>
  <c r="S475" i="45"/>
  <c r="R475" i="45"/>
  <c r="AL474" i="45"/>
  <c r="AK474" i="45"/>
  <c r="AJ474" i="45"/>
  <c r="AI474" i="45"/>
  <c r="AH474" i="45"/>
  <c r="AG474" i="45"/>
  <c r="AF474" i="45"/>
  <c r="AE474" i="45"/>
  <c r="AD474" i="45"/>
  <c r="AC474" i="45"/>
  <c r="AB474" i="45"/>
  <c r="AA474" i="45"/>
  <c r="Z474" i="45"/>
  <c r="Y474" i="45"/>
  <c r="X474" i="45"/>
  <c r="W474" i="45"/>
  <c r="V474" i="45"/>
  <c r="U474" i="45"/>
  <c r="T474" i="45"/>
  <c r="S474" i="45"/>
  <c r="R474" i="45"/>
  <c r="AL473" i="45"/>
  <c r="AK473" i="45"/>
  <c r="AJ473" i="45"/>
  <c r="AI473" i="45"/>
  <c r="AH473" i="45"/>
  <c r="AG473" i="45"/>
  <c r="AF473" i="45"/>
  <c r="AE473" i="45"/>
  <c r="AD473" i="45"/>
  <c r="AC473" i="45"/>
  <c r="AB473" i="45"/>
  <c r="AA473" i="45"/>
  <c r="Z473" i="45"/>
  <c r="Y473" i="45"/>
  <c r="X473" i="45"/>
  <c r="W473" i="45"/>
  <c r="V473" i="45"/>
  <c r="U473" i="45"/>
  <c r="T473" i="45"/>
  <c r="S473" i="45"/>
  <c r="R473" i="45"/>
  <c r="AL472" i="45"/>
  <c r="AK472" i="45"/>
  <c r="AJ472" i="45"/>
  <c r="AI472" i="45"/>
  <c r="AH472" i="45"/>
  <c r="AG472" i="45"/>
  <c r="AF472" i="45"/>
  <c r="AE472" i="45"/>
  <c r="AD472" i="45"/>
  <c r="AC472" i="45"/>
  <c r="AB472" i="45"/>
  <c r="AA472" i="45"/>
  <c r="Z472" i="45"/>
  <c r="Y472" i="45"/>
  <c r="X472" i="45"/>
  <c r="W472" i="45"/>
  <c r="V472" i="45"/>
  <c r="U472" i="45"/>
  <c r="T472" i="45"/>
  <c r="S472" i="45"/>
  <c r="R472" i="45"/>
  <c r="AL471" i="45"/>
  <c r="AK471" i="45"/>
  <c r="AJ471" i="45"/>
  <c r="AI471" i="45"/>
  <c r="AH471" i="45"/>
  <c r="AG471" i="45"/>
  <c r="AF471" i="45"/>
  <c r="AE471" i="45"/>
  <c r="AD471" i="45"/>
  <c r="AC471" i="45"/>
  <c r="AB471" i="45"/>
  <c r="AA471" i="45"/>
  <c r="Z471" i="45"/>
  <c r="Y471" i="45"/>
  <c r="X471" i="45"/>
  <c r="W471" i="45"/>
  <c r="V471" i="45"/>
  <c r="U471" i="45"/>
  <c r="T471" i="45"/>
  <c r="S471" i="45"/>
  <c r="R471" i="45"/>
  <c r="AL470" i="45"/>
  <c r="AK470" i="45"/>
  <c r="AJ470" i="45"/>
  <c r="AI470" i="45"/>
  <c r="AH470" i="45"/>
  <c r="AG470" i="45"/>
  <c r="AF470" i="45"/>
  <c r="AE470" i="45"/>
  <c r="AD470" i="45"/>
  <c r="AC470" i="45"/>
  <c r="AB470" i="45"/>
  <c r="AA470" i="45"/>
  <c r="Z470" i="45"/>
  <c r="Y470" i="45"/>
  <c r="X470" i="45"/>
  <c r="W470" i="45"/>
  <c r="V470" i="45"/>
  <c r="U470" i="45"/>
  <c r="T470" i="45"/>
  <c r="S470" i="45"/>
  <c r="R470" i="45"/>
  <c r="AL469" i="45"/>
  <c r="AK469" i="45"/>
  <c r="AJ469" i="45"/>
  <c r="AI469" i="45"/>
  <c r="AH469" i="45"/>
  <c r="AG469" i="45"/>
  <c r="AF469" i="45"/>
  <c r="AE469" i="45"/>
  <c r="AD469" i="45"/>
  <c r="AC469" i="45"/>
  <c r="AB469" i="45"/>
  <c r="AA469" i="45"/>
  <c r="Z469" i="45"/>
  <c r="Y469" i="45"/>
  <c r="X469" i="45"/>
  <c r="W469" i="45"/>
  <c r="V469" i="45"/>
  <c r="U469" i="45"/>
  <c r="T469" i="45"/>
  <c r="S469" i="45"/>
  <c r="R469" i="45"/>
  <c r="AL468" i="45"/>
  <c r="AK468" i="45"/>
  <c r="AJ468" i="45"/>
  <c r="AI468" i="45"/>
  <c r="AH468" i="45"/>
  <c r="AG468" i="45"/>
  <c r="AF468" i="45"/>
  <c r="AE468" i="45"/>
  <c r="AD468" i="45"/>
  <c r="AC468" i="45"/>
  <c r="AB468" i="45"/>
  <c r="AA468" i="45"/>
  <c r="Z468" i="45"/>
  <c r="Y468" i="45"/>
  <c r="X468" i="45"/>
  <c r="W468" i="45"/>
  <c r="V468" i="45"/>
  <c r="U468" i="45"/>
  <c r="T468" i="45"/>
  <c r="S468" i="45"/>
  <c r="R468" i="45"/>
  <c r="AL467" i="45"/>
  <c r="AK467" i="45"/>
  <c r="AJ467" i="45"/>
  <c r="AI467" i="45"/>
  <c r="AH467" i="45"/>
  <c r="AG467" i="45"/>
  <c r="AF467" i="45"/>
  <c r="AE467" i="45"/>
  <c r="AD467" i="45"/>
  <c r="AC467" i="45"/>
  <c r="AB467" i="45"/>
  <c r="AA467" i="45"/>
  <c r="Z467" i="45"/>
  <c r="Y467" i="45"/>
  <c r="X467" i="45"/>
  <c r="W467" i="45"/>
  <c r="V467" i="45"/>
  <c r="U467" i="45"/>
  <c r="T467" i="45"/>
  <c r="S467" i="45"/>
  <c r="R467" i="45"/>
  <c r="AL466" i="45"/>
  <c r="AK466" i="45"/>
  <c r="AJ466" i="45"/>
  <c r="AI466" i="45"/>
  <c r="AH466" i="45"/>
  <c r="AG466" i="45"/>
  <c r="AF466" i="45"/>
  <c r="AE466" i="45"/>
  <c r="AD466" i="45"/>
  <c r="AC466" i="45"/>
  <c r="AB466" i="45"/>
  <c r="AA466" i="45"/>
  <c r="Z466" i="45"/>
  <c r="Y466" i="45"/>
  <c r="X466" i="45"/>
  <c r="W466" i="45"/>
  <c r="V466" i="45"/>
  <c r="U466" i="45"/>
  <c r="T466" i="45"/>
  <c r="S466" i="45"/>
  <c r="R466" i="45"/>
  <c r="AL465" i="45"/>
  <c r="AK465" i="45"/>
  <c r="AJ465" i="45"/>
  <c r="AI465" i="45"/>
  <c r="AH465" i="45"/>
  <c r="AG465" i="45"/>
  <c r="AF465" i="45"/>
  <c r="AE465" i="45"/>
  <c r="AD465" i="45"/>
  <c r="AC465" i="45"/>
  <c r="AB465" i="45"/>
  <c r="AA465" i="45"/>
  <c r="Z465" i="45"/>
  <c r="Y465" i="45"/>
  <c r="X465" i="45"/>
  <c r="W465" i="45"/>
  <c r="V465" i="45"/>
  <c r="U465" i="45"/>
  <c r="T465" i="45"/>
  <c r="S465" i="45"/>
  <c r="R465" i="45"/>
  <c r="AL464" i="45"/>
  <c r="AK464" i="45"/>
  <c r="AJ464" i="45"/>
  <c r="AI464" i="45"/>
  <c r="AH464" i="45"/>
  <c r="AG464" i="45"/>
  <c r="AF464" i="45"/>
  <c r="AE464" i="45"/>
  <c r="AD464" i="45"/>
  <c r="AC464" i="45"/>
  <c r="AB464" i="45"/>
  <c r="AA464" i="45"/>
  <c r="Z464" i="45"/>
  <c r="Y464" i="45"/>
  <c r="X464" i="45"/>
  <c r="W464" i="45"/>
  <c r="V464" i="45"/>
  <c r="U464" i="45"/>
  <c r="T464" i="45"/>
  <c r="S464" i="45"/>
  <c r="R464" i="45"/>
  <c r="AL463" i="45"/>
  <c r="AK463" i="45"/>
  <c r="AJ463" i="45"/>
  <c r="AI463" i="45"/>
  <c r="AH463" i="45"/>
  <c r="AG463" i="45"/>
  <c r="AF463" i="45"/>
  <c r="AE463" i="45"/>
  <c r="AD463" i="45"/>
  <c r="AC463" i="45"/>
  <c r="AB463" i="45"/>
  <c r="AA463" i="45"/>
  <c r="Z463" i="45"/>
  <c r="Y463" i="45"/>
  <c r="X463" i="45"/>
  <c r="W463" i="45"/>
  <c r="V463" i="45"/>
  <c r="U463" i="45"/>
  <c r="T463" i="45"/>
  <c r="S463" i="45"/>
  <c r="R463" i="45"/>
  <c r="AL462" i="45"/>
  <c r="AK462" i="45"/>
  <c r="AJ462" i="45"/>
  <c r="AI462" i="45"/>
  <c r="AH462" i="45"/>
  <c r="AG462" i="45"/>
  <c r="AF462" i="45"/>
  <c r="AE462" i="45"/>
  <c r="AD462" i="45"/>
  <c r="AC462" i="45"/>
  <c r="AB462" i="45"/>
  <c r="AA462" i="45"/>
  <c r="Z462" i="45"/>
  <c r="Y462" i="45"/>
  <c r="X462" i="45"/>
  <c r="W462" i="45"/>
  <c r="V462" i="45"/>
  <c r="U462" i="45"/>
  <c r="T462" i="45"/>
  <c r="S462" i="45"/>
  <c r="R462" i="45"/>
  <c r="AL461" i="45"/>
  <c r="AK461" i="45"/>
  <c r="AJ461" i="45"/>
  <c r="AI461" i="45"/>
  <c r="AH461" i="45"/>
  <c r="AG461" i="45"/>
  <c r="AF461" i="45"/>
  <c r="AE461" i="45"/>
  <c r="AD461" i="45"/>
  <c r="AC461" i="45"/>
  <c r="AB461" i="45"/>
  <c r="AA461" i="45"/>
  <c r="Z461" i="45"/>
  <c r="Y461" i="45"/>
  <c r="X461" i="45"/>
  <c r="W461" i="45"/>
  <c r="V461" i="45"/>
  <c r="U461" i="45"/>
  <c r="T461" i="45"/>
  <c r="S461" i="45"/>
  <c r="R461" i="45"/>
  <c r="AL460" i="45"/>
  <c r="AK460" i="45"/>
  <c r="AJ460" i="45"/>
  <c r="AI460" i="45"/>
  <c r="AH460" i="45"/>
  <c r="AG460" i="45"/>
  <c r="AF460" i="45"/>
  <c r="AE460" i="45"/>
  <c r="AD460" i="45"/>
  <c r="AC460" i="45"/>
  <c r="AB460" i="45"/>
  <c r="AA460" i="45"/>
  <c r="Z460" i="45"/>
  <c r="Y460" i="45"/>
  <c r="X460" i="45"/>
  <c r="W460" i="45"/>
  <c r="V460" i="45"/>
  <c r="U460" i="45"/>
  <c r="T460" i="45"/>
  <c r="S460" i="45"/>
  <c r="R460" i="45"/>
  <c r="AL459" i="45"/>
  <c r="AK459" i="45"/>
  <c r="AJ459" i="45"/>
  <c r="AI459" i="45"/>
  <c r="AH459" i="45"/>
  <c r="AG459" i="45"/>
  <c r="AF459" i="45"/>
  <c r="AE459" i="45"/>
  <c r="AD459" i="45"/>
  <c r="AC459" i="45"/>
  <c r="AB459" i="45"/>
  <c r="AA459" i="45"/>
  <c r="Z459" i="45"/>
  <c r="Y459" i="45"/>
  <c r="X459" i="45"/>
  <c r="W459" i="45"/>
  <c r="V459" i="45"/>
  <c r="U459" i="45"/>
  <c r="T459" i="45"/>
  <c r="S459" i="45"/>
  <c r="R459" i="45"/>
  <c r="AL458" i="45"/>
  <c r="AK458" i="45"/>
  <c r="AJ458" i="45"/>
  <c r="AI458" i="45"/>
  <c r="AH458" i="45"/>
  <c r="AG458" i="45"/>
  <c r="AF458" i="45"/>
  <c r="AE458" i="45"/>
  <c r="AD458" i="45"/>
  <c r="AC458" i="45"/>
  <c r="AB458" i="45"/>
  <c r="AA458" i="45"/>
  <c r="Z458" i="45"/>
  <c r="Y458" i="45"/>
  <c r="X458" i="45"/>
  <c r="W458" i="45"/>
  <c r="V458" i="45"/>
  <c r="U458" i="45"/>
  <c r="T458" i="45"/>
  <c r="S458" i="45"/>
  <c r="R458" i="45"/>
  <c r="AL457" i="45"/>
  <c r="AK457" i="45"/>
  <c r="AJ457" i="45"/>
  <c r="AI457" i="45"/>
  <c r="AH457" i="45"/>
  <c r="AG457" i="45"/>
  <c r="AF457" i="45"/>
  <c r="AE457" i="45"/>
  <c r="AD457" i="45"/>
  <c r="AC457" i="45"/>
  <c r="AB457" i="45"/>
  <c r="AA457" i="45"/>
  <c r="Z457" i="45"/>
  <c r="Y457" i="45"/>
  <c r="X457" i="45"/>
  <c r="W457" i="45"/>
  <c r="V457" i="45"/>
  <c r="U457" i="45"/>
  <c r="T457" i="45"/>
  <c r="S457" i="45"/>
  <c r="R457" i="45"/>
  <c r="AL456" i="45"/>
  <c r="AK456" i="45"/>
  <c r="AJ456" i="45"/>
  <c r="AI456" i="45"/>
  <c r="AH456" i="45"/>
  <c r="AG456" i="45"/>
  <c r="AF456" i="45"/>
  <c r="AE456" i="45"/>
  <c r="AD456" i="45"/>
  <c r="AC456" i="45"/>
  <c r="AB456" i="45"/>
  <c r="AA456" i="45"/>
  <c r="Z456" i="45"/>
  <c r="Y456" i="45"/>
  <c r="X456" i="45"/>
  <c r="W456" i="45"/>
  <c r="V456" i="45"/>
  <c r="U456" i="45"/>
  <c r="T456" i="45"/>
  <c r="S456" i="45"/>
  <c r="R456" i="45"/>
  <c r="AL455" i="45"/>
  <c r="AK455" i="45"/>
  <c r="AJ455" i="45"/>
  <c r="AI455" i="45"/>
  <c r="AH455" i="45"/>
  <c r="AG455" i="45"/>
  <c r="AF455" i="45"/>
  <c r="AE455" i="45"/>
  <c r="AD455" i="45"/>
  <c r="AC455" i="45"/>
  <c r="AB455" i="45"/>
  <c r="AA455" i="45"/>
  <c r="Z455" i="45"/>
  <c r="Y455" i="45"/>
  <c r="X455" i="45"/>
  <c r="W455" i="45"/>
  <c r="V455" i="45"/>
  <c r="U455" i="45"/>
  <c r="T455" i="45"/>
  <c r="S455" i="45"/>
  <c r="R455" i="45"/>
  <c r="AL454" i="45"/>
  <c r="AK454" i="45"/>
  <c r="AJ454" i="45"/>
  <c r="AI454" i="45"/>
  <c r="AH454" i="45"/>
  <c r="AG454" i="45"/>
  <c r="AF454" i="45"/>
  <c r="AE454" i="45"/>
  <c r="AD454" i="45"/>
  <c r="AC454" i="45"/>
  <c r="AB454" i="45"/>
  <c r="AA454" i="45"/>
  <c r="Z454" i="45"/>
  <c r="Y454" i="45"/>
  <c r="X454" i="45"/>
  <c r="W454" i="45"/>
  <c r="V454" i="45"/>
  <c r="U454" i="45"/>
  <c r="T454" i="45"/>
  <c r="S454" i="45"/>
  <c r="R454" i="45"/>
  <c r="AL453" i="45"/>
  <c r="AK453" i="45"/>
  <c r="AJ453" i="45"/>
  <c r="AI453" i="45"/>
  <c r="AH453" i="45"/>
  <c r="AG453" i="45"/>
  <c r="AF453" i="45"/>
  <c r="AE453" i="45"/>
  <c r="AD453" i="45"/>
  <c r="AC453" i="45"/>
  <c r="AB453" i="45"/>
  <c r="AA453" i="45"/>
  <c r="Z453" i="45"/>
  <c r="Y453" i="45"/>
  <c r="X453" i="45"/>
  <c r="W453" i="45"/>
  <c r="V453" i="45"/>
  <c r="U453" i="45"/>
  <c r="T453" i="45"/>
  <c r="S453" i="45"/>
  <c r="R453" i="45"/>
  <c r="AL452" i="45"/>
  <c r="AK452" i="45"/>
  <c r="AJ452" i="45"/>
  <c r="AI452" i="45"/>
  <c r="AH452" i="45"/>
  <c r="AG452" i="45"/>
  <c r="AF452" i="45"/>
  <c r="AE452" i="45"/>
  <c r="AD452" i="45"/>
  <c r="AC452" i="45"/>
  <c r="AB452" i="45"/>
  <c r="AA452" i="45"/>
  <c r="Z452" i="45"/>
  <c r="Y452" i="45"/>
  <c r="X452" i="45"/>
  <c r="W452" i="45"/>
  <c r="V452" i="45"/>
  <c r="U452" i="45"/>
  <c r="T452" i="45"/>
  <c r="S452" i="45"/>
  <c r="R452" i="45"/>
  <c r="AL451" i="45"/>
  <c r="AK451" i="45"/>
  <c r="AJ451" i="45"/>
  <c r="AI451" i="45"/>
  <c r="AH451" i="45"/>
  <c r="AG451" i="45"/>
  <c r="AF451" i="45"/>
  <c r="AE451" i="45"/>
  <c r="AD451" i="45"/>
  <c r="AC451" i="45"/>
  <c r="AB451" i="45"/>
  <c r="AA451" i="45"/>
  <c r="Z451" i="45"/>
  <c r="Y451" i="45"/>
  <c r="X451" i="45"/>
  <c r="W451" i="45"/>
  <c r="V451" i="45"/>
  <c r="U451" i="45"/>
  <c r="T451" i="45"/>
  <c r="S451" i="45"/>
  <c r="R451" i="45"/>
  <c r="AL450" i="45"/>
  <c r="AK450" i="45"/>
  <c r="AJ450" i="45"/>
  <c r="AI450" i="45"/>
  <c r="AH450" i="45"/>
  <c r="AG450" i="45"/>
  <c r="AF450" i="45"/>
  <c r="AE450" i="45"/>
  <c r="AD450" i="45"/>
  <c r="AC450" i="45"/>
  <c r="AB450" i="45"/>
  <c r="AA450" i="45"/>
  <c r="Z450" i="45"/>
  <c r="Y450" i="45"/>
  <c r="X450" i="45"/>
  <c r="W450" i="45"/>
  <c r="V450" i="45"/>
  <c r="U450" i="45"/>
  <c r="T450" i="45"/>
  <c r="S450" i="45"/>
  <c r="R450" i="45"/>
  <c r="AL449" i="45"/>
  <c r="AK449" i="45"/>
  <c r="AJ449" i="45"/>
  <c r="AI449" i="45"/>
  <c r="AH449" i="45"/>
  <c r="AG449" i="45"/>
  <c r="AF449" i="45"/>
  <c r="AE449" i="45"/>
  <c r="AD449" i="45"/>
  <c r="AC449" i="45"/>
  <c r="AB449" i="45"/>
  <c r="AA449" i="45"/>
  <c r="Z449" i="45"/>
  <c r="Y449" i="45"/>
  <c r="X449" i="45"/>
  <c r="W449" i="45"/>
  <c r="V449" i="45"/>
  <c r="U449" i="45"/>
  <c r="T449" i="45"/>
  <c r="S449" i="45"/>
  <c r="R449" i="45"/>
  <c r="AL448" i="45"/>
  <c r="AK448" i="45"/>
  <c r="AJ448" i="45"/>
  <c r="AI448" i="45"/>
  <c r="AH448" i="45"/>
  <c r="AG448" i="45"/>
  <c r="AF448" i="45"/>
  <c r="AE448" i="45"/>
  <c r="AD448" i="45"/>
  <c r="AC448" i="45"/>
  <c r="AB448" i="45"/>
  <c r="AA448" i="45"/>
  <c r="Z448" i="45"/>
  <c r="Y448" i="45"/>
  <c r="X448" i="45"/>
  <c r="W448" i="45"/>
  <c r="V448" i="45"/>
  <c r="U448" i="45"/>
  <c r="T448" i="45"/>
  <c r="S448" i="45"/>
  <c r="R448" i="45"/>
  <c r="AL447" i="45"/>
  <c r="AK447" i="45"/>
  <c r="AJ447" i="45"/>
  <c r="AI447" i="45"/>
  <c r="AH447" i="45"/>
  <c r="AG447" i="45"/>
  <c r="AF447" i="45"/>
  <c r="AE447" i="45"/>
  <c r="AD447" i="45"/>
  <c r="AC447" i="45"/>
  <c r="AB447" i="45"/>
  <c r="AA447" i="45"/>
  <c r="Z447" i="45"/>
  <c r="Y447" i="45"/>
  <c r="X447" i="45"/>
  <c r="W447" i="45"/>
  <c r="V447" i="45"/>
  <c r="U447" i="45"/>
  <c r="T447" i="45"/>
  <c r="S447" i="45"/>
  <c r="R447" i="45"/>
  <c r="AL446" i="45"/>
  <c r="AK446" i="45"/>
  <c r="AJ446" i="45"/>
  <c r="AI446" i="45"/>
  <c r="AH446" i="45"/>
  <c r="AG446" i="45"/>
  <c r="AF446" i="45"/>
  <c r="AE446" i="45"/>
  <c r="AD446" i="45"/>
  <c r="AC446" i="45"/>
  <c r="AB446" i="45"/>
  <c r="AA446" i="45"/>
  <c r="Z446" i="45"/>
  <c r="Y446" i="45"/>
  <c r="X446" i="45"/>
  <c r="W446" i="45"/>
  <c r="V446" i="45"/>
  <c r="U446" i="45"/>
  <c r="T446" i="45"/>
  <c r="S446" i="45"/>
  <c r="R446" i="45"/>
  <c r="AL445" i="45"/>
  <c r="AK445" i="45"/>
  <c r="AJ445" i="45"/>
  <c r="AI445" i="45"/>
  <c r="AH445" i="45"/>
  <c r="AG445" i="45"/>
  <c r="AF445" i="45"/>
  <c r="AE445" i="45"/>
  <c r="AD445" i="45"/>
  <c r="AC445" i="45"/>
  <c r="AB445" i="45"/>
  <c r="AA445" i="45"/>
  <c r="Z445" i="45"/>
  <c r="Y445" i="45"/>
  <c r="X445" i="45"/>
  <c r="W445" i="45"/>
  <c r="V445" i="45"/>
  <c r="U445" i="45"/>
  <c r="T445" i="45"/>
  <c r="S445" i="45"/>
  <c r="R445" i="45"/>
  <c r="AL444" i="45"/>
  <c r="AK444" i="45"/>
  <c r="AJ444" i="45"/>
  <c r="AI444" i="45"/>
  <c r="AH444" i="45"/>
  <c r="AG444" i="45"/>
  <c r="AF444" i="45"/>
  <c r="AE444" i="45"/>
  <c r="AD444" i="45"/>
  <c r="AC444" i="45"/>
  <c r="AB444" i="45"/>
  <c r="AA444" i="45"/>
  <c r="Z444" i="45"/>
  <c r="Y444" i="45"/>
  <c r="X444" i="45"/>
  <c r="W444" i="45"/>
  <c r="V444" i="45"/>
  <c r="U444" i="45"/>
  <c r="T444" i="45"/>
  <c r="S444" i="45"/>
  <c r="R444" i="45"/>
  <c r="AL443" i="45"/>
  <c r="AK443" i="45"/>
  <c r="AJ443" i="45"/>
  <c r="AI443" i="45"/>
  <c r="AH443" i="45"/>
  <c r="AG443" i="45"/>
  <c r="AF443" i="45"/>
  <c r="AE443" i="45"/>
  <c r="AD443" i="45"/>
  <c r="AC443" i="45"/>
  <c r="AB443" i="45"/>
  <c r="AA443" i="45"/>
  <c r="Z443" i="45"/>
  <c r="Y443" i="45"/>
  <c r="X443" i="45"/>
  <c r="W443" i="45"/>
  <c r="V443" i="45"/>
  <c r="U443" i="45"/>
  <c r="T443" i="45"/>
  <c r="S443" i="45"/>
  <c r="R443" i="45"/>
  <c r="AL442" i="45"/>
  <c r="AK442" i="45"/>
  <c r="AJ442" i="45"/>
  <c r="AI442" i="45"/>
  <c r="AH442" i="45"/>
  <c r="AG442" i="45"/>
  <c r="AF442" i="45"/>
  <c r="AE442" i="45"/>
  <c r="AD442" i="45"/>
  <c r="AC442" i="45"/>
  <c r="AB442" i="45"/>
  <c r="AA442" i="45"/>
  <c r="Z442" i="45"/>
  <c r="Y442" i="45"/>
  <c r="X442" i="45"/>
  <c r="W442" i="45"/>
  <c r="V442" i="45"/>
  <c r="U442" i="45"/>
  <c r="T442" i="45"/>
  <c r="S442" i="45"/>
  <c r="R442" i="45"/>
  <c r="AL441" i="45"/>
  <c r="AK441" i="45"/>
  <c r="AJ441" i="45"/>
  <c r="AI441" i="45"/>
  <c r="AH441" i="45"/>
  <c r="AG441" i="45"/>
  <c r="AF441" i="45"/>
  <c r="AE441" i="45"/>
  <c r="AD441" i="45"/>
  <c r="AC441" i="45"/>
  <c r="AB441" i="45"/>
  <c r="AA441" i="45"/>
  <c r="Z441" i="45"/>
  <c r="Y441" i="45"/>
  <c r="X441" i="45"/>
  <c r="W441" i="45"/>
  <c r="V441" i="45"/>
  <c r="U441" i="45"/>
  <c r="T441" i="45"/>
  <c r="S441" i="45"/>
  <c r="R441" i="45"/>
  <c r="AL440" i="45"/>
  <c r="AK440" i="45"/>
  <c r="AJ440" i="45"/>
  <c r="AI440" i="45"/>
  <c r="AH440" i="45"/>
  <c r="AG440" i="45"/>
  <c r="AF440" i="45"/>
  <c r="AE440" i="45"/>
  <c r="AD440" i="45"/>
  <c r="AC440" i="45"/>
  <c r="AB440" i="45"/>
  <c r="AA440" i="45"/>
  <c r="Z440" i="45"/>
  <c r="Y440" i="45"/>
  <c r="X440" i="45"/>
  <c r="W440" i="45"/>
  <c r="V440" i="45"/>
  <c r="U440" i="45"/>
  <c r="T440" i="45"/>
  <c r="S440" i="45"/>
  <c r="R440" i="45"/>
  <c r="AL439" i="45"/>
  <c r="AK439" i="45"/>
  <c r="AJ439" i="45"/>
  <c r="AI439" i="45"/>
  <c r="AH439" i="45"/>
  <c r="AG439" i="45"/>
  <c r="AF439" i="45"/>
  <c r="AE439" i="45"/>
  <c r="AD439" i="45"/>
  <c r="AC439" i="45"/>
  <c r="AB439" i="45"/>
  <c r="AA439" i="45"/>
  <c r="Z439" i="45"/>
  <c r="Y439" i="45"/>
  <c r="X439" i="45"/>
  <c r="W439" i="45"/>
  <c r="V439" i="45"/>
  <c r="U439" i="45"/>
  <c r="T439" i="45"/>
  <c r="S439" i="45"/>
  <c r="R439" i="45"/>
  <c r="AL438" i="45"/>
  <c r="AK438" i="45"/>
  <c r="AJ438" i="45"/>
  <c r="AI438" i="45"/>
  <c r="AH438" i="45"/>
  <c r="AG438" i="45"/>
  <c r="AF438" i="45"/>
  <c r="AE438" i="45"/>
  <c r="AD438" i="45"/>
  <c r="AC438" i="45"/>
  <c r="AB438" i="45"/>
  <c r="AA438" i="45"/>
  <c r="Z438" i="45"/>
  <c r="Y438" i="45"/>
  <c r="X438" i="45"/>
  <c r="W438" i="45"/>
  <c r="V438" i="45"/>
  <c r="U438" i="45"/>
  <c r="T438" i="45"/>
  <c r="S438" i="45"/>
  <c r="R438" i="45"/>
  <c r="AL437" i="45"/>
  <c r="AK437" i="45"/>
  <c r="AJ437" i="45"/>
  <c r="AI437" i="45"/>
  <c r="AH437" i="45"/>
  <c r="AG437" i="45"/>
  <c r="AF437" i="45"/>
  <c r="AE437" i="45"/>
  <c r="AD437" i="45"/>
  <c r="AC437" i="45"/>
  <c r="AB437" i="45"/>
  <c r="AA437" i="45"/>
  <c r="Z437" i="45"/>
  <c r="Y437" i="45"/>
  <c r="X437" i="45"/>
  <c r="W437" i="45"/>
  <c r="V437" i="45"/>
  <c r="U437" i="45"/>
  <c r="T437" i="45"/>
  <c r="S437" i="45"/>
  <c r="R437" i="45"/>
  <c r="AL436" i="45"/>
  <c r="AK436" i="45"/>
  <c r="AJ436" i="45"/>
  <c r="AI436" i="45"/>
  <c r="AH436" i="45"/>
  <c r="AG436" i="45"/>
  <c r="AF436" i="45"/>
  <c r="AE436" i="45"/>
  <c r="AD436" i="45"/>
  <c r="AC436" i="45"/>
  <c r="AB436" i="45"/>
  <c r="AA436" i="45"/>
  <c r="Z436" i="45"/>
  <c r="Y436" i="45"/>
  <c r="X436" i="45"/>
  <c r="W436" i="45"/>
  <c r="V436" i="45"/>
  <c r="U436" i="45"/>
  <c r="T436" i="45"/>
  <c r="S436" i="45"/>
  <c r="R436" i="45"/>
  <c r="AL435" i="45"/>
  <c r="AK435" i="45"/>
  <c r="AJ435" i="45"/>
  <c r="AI435" i="45"/>
  <c r="AH435" i="45"/>
  <c r="AG435" i="45"/>
  <c r="AF435" i="45"/>
  <c r="AE435" i="45"/>
  <c r="AD435" i="45"/>
  <c r="AC435" i="45"/>
  <c r="AB435" i="45"/>
  <c r="AA435" i="45"/>
  <c r="Z435" i="45"/>
  <c r="Y435" i="45"/>
  <c r="X435" i="45"/>
  <c r="W435" i="45"/>
  <c r="V435" i="45"/>
  <c r="U435" i="45"/>
  <c r="T435" i="45"/>
  <c r="S435" i="45"/>
  <c r="R435" i="45"/>
  <c r="AL434" i="45"/>
  <c r="AK434" i="45"/>
  <c r="AJ434" i="45"/>
  <c r="AI434" i="45"/>
  <c r="AH434" i="45"/>
  <c r="AG434" i="45"/>
  <c r="AF434" i="45"/>
  <c r="AE434" i="45"/>
  <c r="AD434" i="45"/>
  <c r="AC434" i="45"/>
  <c r="AB434" i="45"/>
  <c r="AA434" i="45"/>
  <c r="Z434" i="45"/>
  <c r="Y434" i="45"/>
  <c r="X434" i="45"/>
  <c r="W434" i="45"/>
  <c r="V434" i="45"/>
  <c r="U434" i="45"/>
  <c r="T434" i="45"/>
  <c r="S434" i="45"/>
  <c r="R434" i="45"/>
  <c r="AL433" i="45"/>
  <c r="AK433" i="45"/>
  <c r="AJ433" i="45"/>
  <c r="AI433" i="45"/>
  <c r="AH433" i="45"/>
  <c r="AG433" i="45"/>
  <c r="AF433" i="45"/>
  <c r="AE433" i="45"/>
  <c r="AD433" i="45"/>
  <c r="AC433" i="45"/>
  <c r="AB433" i="45"/>
  <c r="AA433" i="45"/>
  <c r="Z433" i="45"/>
  <c r="Y433" i="45"/>
  <c r="X433" i="45"/>
  <c r="W433" i="45"/>
  <c r="V433" i="45"/>
  <c r="U433" i="45"/>
  <c r="T433" i="45"/>
  <c r="S433" i="45"/>
  <c r="R433" i="45"/>
  <c r="AK432" i="45"/>
  <c r="AJ432" i="45"/>
  <c r="AI432" i="45"/>
  <c r="AH432" i="45"/>
  <c r="AG432" i="45"/>
  <c r="AF432" i="45"/>
  <c r="AE432" i="45"/>
  <c r="AC432" i="45"/>
  <c r="AB432" i="45"/>
  <c r="Y432" i="45"/>
  <c r="W432" i="45"/>
  <c r="V432" i="45"/>
  <c r="U432" i="45"/>
  <c r="S432" i="45"/>
  <c r="R432" i="45"/>
  <c r="AL431" i="45"/>
  <c r="AK431" i="45"/>
  <c r="AJ431" i="45"/>
  <c r="AI431" i="45"/>
  <c r="AH431" i="45"/>
  <c r="AG431" i="45"/>
  <c r="AF431" i="45"/>
  <c r="AE431" i="45"/>
  <c r="AD431" i="45"/>
  <c r="AC431" i="45"/>
  <c r="AB431" i="45"/>
  <c r="AA431" i="45"/>
  <c r="Z431" i="45"/>
  <c r="Y431" i="45"/>
  <c r="X431" i="45"/>
  <c r="W431" i="45"/>
  <c r="V431" i="45"/>
  <c r="U431" i="45"/>
  <c r="T431" i="45"/>
  <c r="S431" i="45"/>
  <c r="R431" i="45"/>
  <c r="AK430" i="45"/>
  <c r="AJ430" i="45"/>
  <c r="AI430" i="45"/>
  <c r="AH430" i="45"/>
  <c r="AG430" i="45"/>
  <c r="AF430" i="45"/>
  <c r="AE430" i="45"/>
  <c r="AD430" i="45"/>
  <c r="AC430" i="45"/>
  <c r="AB430" i="45"/>
  <c r="Y430" i="45"/>
  <c r="W430" i="45"/>
  <c r="V430" i="45"/>
  <c r="U430" i="45"/>
  <c r="S430" i="45"/>
  <c r="R430" i="45"/>
  <c r="AK429" i="45"/>
  <c r="AJ429" i="45"/>
  <c r="AI429" i="45"/>
  <c r="AH429" i="45"/>
  <c r="AG429" i="45"/>
  <c r="AF429" i="45"/>
  <c r="AE429" i="45"/>
  <c r="AD429" i="45"/>
  <c r="AC429" i="45"/>
  <c r="AB429" i="45"/>
  <c r="Y429" i="45"/>
  <c r="W429" i="45"/>
  <c r="V429" i="45"/>
  <c r="U429" i="45"/>
  <c r="S429" i="45"/>
  <c r="R429" i="45"/>
  <c r="AK428" i="45"/>
  <c r="AJ428" i="45"/>
  <c r="AI428" i="45"/>
  <c r="AH428" i="45"/>
  <c r="AG428" i="45"/>
  <c r="AF428" i="45"/>
  <c r="AE428" i="45"/>
  <c r="AD428" i="45"/>
  <c r="AC428" i="45"/>
  <c r="AB428" i="45"/>
  <c r="Y428" i="45"/>
  <c r="W428" i="45"/>
  <c r="V428" i="45"/>
  <c r="U428" i="45"/>
  <c r="S428" i="45"/>
  <c r="R428" i="45"/>
  <c r="AK427" i="45"/>
  <c r="AJ427" i="45"/>
  <c r="AI427" i="45"/>
  <c r="AH427" i="45"/>
  <c r="AG427" i="45"/>
  <c r="AF427" i="45"/>
  <c r="AE427" i="45"/>
  <c r="AD427" i="45"/>
  <c r="AC427" i="45"/>
  <c r="AB427" i="45"/>
  <c r="Y427" i="45"/>
  <c r="W427" i="45"/>
  <c r="V427" i="45"/>
  <c r="U427" i="45"/>
  <c r="S427" i="45"/>
  <c r="R427" i="45"/>
  <c r="AK426" i="45"/>
  <c r="AJ426" i="45"/>
  <c r="AI426" i="45"/>
  <c r="AH426" i="45"/>
  <c r="AG426" i="45"/>
  <c r="AF426" i="45"/>
  <c r="AE426" i="45"/>
  <c r="AD426" i="45"/>
  <c r="AC426" i="45"/>
  <c r="AB426" i="45"/>
  <c r="Y426" i="45"/>
  <c r="W426" i="45"/>
  <c r="V426" i="45"/>
  <c r="U426" i="45"/>
  <c r="S426" i="45"/>
  <c r="R426" i="45"/>
  <c r="AK425" i="45"/>
  <c r="AJ425" i="45"/>
  <c r="AI425" i="45"/>
  <c r="AH425" i="45"/>
  <c r="AG425" i="45"/>
  <c r="AF425" i="45"/>
  <c r="AE425" i="45"/>
  <c r="AD425" i="45"/>
  <c r="AC425" i="45"/>
  <c r="AB425" i="45"/>
  <c r="Y425" i="45"/>
  <c r="W425" i="45"/>
  <c r="V425" i="45"/>
  <c r="U425" i="45"/>
  <c r="S425" i="45"/>
  <c r="R425" i="45"/>
  <c r="AK424" i="45"/>
  <c r="AJ424" i="45"/>
  <c r="AI424" i="45"/>
  <c r="AH424" i="45"/>
  <c r="AG424" i="45"/>
  <c r="AF424" i="45"/>
  <c r="AE424" i="45"/>
  <c r="AD424" i="45"/>
  <c r="AC424" i="45"/>
  <c r="AB424" i="45"/>
  <c r="Y424" i="45"/>
  <c r="W424" i="45"/>
  <c r="V424" i="45"/>
  <c r="U424" i="45"/>
  <c r="S424" i="45"/>
  <c r="R424" i="45"/>
  <c r="AK423" i="45"/>
  <c r="AJ423" i="45"/>
  <c r="AI423" i="45"/>
  <c r="AH423" i="45"/>
  <c r="AG423" i="45"/>
  <c r="AF423" i="45"/>
  <c r="AE423" i="45"/>
  <c r="AC423" i="45"/>
  <c r="AB423" i="45"/>
  <c r="Y423" i="45"/>
  <c r="W423" i="45"/>
  <c r="V423" i="45"/>
  <c r="U423" i="45"/>
  <c r="S423" i="45"/>
  <c r="R423" i="45"/>
  <c r="AK422" i="45"/>
  <c r="AJ422" i="45"/>
  <c r="AI422" i="45"/>
  <c r="AH422" i="45"/>
  <c r="AG422" i="45"/>
  <c r="AF422" i="45"/>
  <c r="AE422" i="45"/>
  <c r="AD422" i="45"/>
  <c r="AC422" i="45"/>
  <c r="AB422" i="45"/>
  <c r="Y422" i="45"/>
  <c r="W422" i="45"/>
  <c r="V422" i="45"/>
  <c r="U422" i="45"/>
  <c r="S422" i="45"/>
  <c r="R422" i="45"/>
  <c r="AK421" i="45"/>
  <c r="AJ421" i="45"/>
  <c r="AI421" i="45"/>
  <c r="AH421" i="45"/>
  <c r="AG421" i="45"/>
  <c r="AF421" i="45"/>
  <c r="AE421" i="45"/>
  <c r="AD421" i="45"/>
  <c r="AC421" i="45"/>
  <c r="AB421" i="45"/>
  <c r="Y421" i="45"/>
  <c r="W421" i="45"/>
  <c r="V421" i="45"/>
  <c r="U421" i="45"/>
  <c r="S421" i="45"/>
  <c r="R421" i="45"/>
  <c r="AK420" i="45"/>
  <c r="AJ420" i="45"/>
  <c r="AI420" i="45"/>
  <c r="AH420" i="45"/>
  <c r="AG420" i="45"/>
  <c r="AF420" i="45"/>
  <c r="AE420" i="45"/>
  <c r="AD420" i="45"/>
  <c r="AC420" i="45"/>
  <c r="AB420" i="45"/>
  <c r="Y420" i="45"/>
  <c r="W420" i="45"/>
  <c r="V420" i="45"/>
  <c r="U420" i="45"/>
  <c r="S420" i="45"/>
  <c r="R420" i="45"/>
  <c r="AK419" i="45"/>
  <c r="AJ419" i="45"/>
  <c r="AI419" i="45"/>
  <c r="AH419" i="45"/>
  <c r="AG419" i="45"/>
  <c r="AF419" i="45"/>
  <c r="AE419" i="45"/>
  <c r="AD419" i="45"/>
  <c r="AC419" i="45"/>
  <c r="AB419" i="45"/>
  <c r="Y419" i="45"/>
  <c r="W419" i="45"/>
  <c r="V419" i="45"/>
  <c r="U419" i="45"/>
  <c r="S419" i="45"/>
  <c r="R419" i="45"/>
  <c r="AK418" i="45"/>
  <c r="AJ418" i="45"/>
  <c r="AI418" i="45"/>
  <c r="AH418" i="45"/>
  <c r="AG418" i="45"/>
  <c r="AF418" i="45"/>
  <c r="AE418" i="45"/>
  <c r="AD418" i="45"/>
  <c r="AC418" i="45"/>
  <c r="AB418" i="45"/>
  <c r="Y418" i="45"/>
  <c r="W418" i="45"/>
  <c r="V418" i="45"/>
  <c r="U418" i="45"/>
  <c r="S418" i="45"/>
  <c r="R418" i="45"/>
  <c r="AK417" i="45"/>
  <c r="AJ417" i="45"/>
  <c r="AI417" i="45"/>
  <c r="AH417" i="45"/>
  <c r="AG417" i="45"/>
  <c r="AF417" i="45"/>
  <c r="AE417" i="45"/>
  <c r="AD417" i="45"/>
  <c r="AC417" i="45"/>
  <c r="AB417" i="45"/>
  <c r="Y417" i="45"/>
  <c r="W417" i="45"/>
  <c r="V417" i="45"/>
  <c r="U417" i="45"/>
  <c r="S417" i="45"/>
  <c r="R417" i="45"/>
  <c r="AK416" i="45"/>
  <c r="AJ416" i="45"/>
  <c r="AI416" i="45"/>
  <c r="AH416" i="45"/>
  <c r="AG416" i="45"/>
  <c r="AF416" i="45"/>
  <c r="AE416" i="45"/>
  <c r="AD416" i="45"/>
  <c r="AC416" i="45"/>
  <c r="AB416" i="45"/>
  <c r="Y416" i="45"/>
  <c r="W416" i="45"/>
  <c r="V416" i="45"/>
  <c r="U416" i="45"/>
  <c r="S416" i="45"/>
  <c r="R416" i="45"/>
  <c r="AK415" i="45"/>
  <c r="AJ415" i="45"/>
  <c r="AI415" i="45"/>
  <c r="AH415" i="45"/>
  <c r="AG415" i="45"/>
  <c r="AF415" i="45"/>
  <c r="AE415" i="45"/>
  <c r="AD415" i="45"/>
  <c r="AC415" i="45"/>
  <c r="AB415" i="45"/>
  <c r="Y415" i="45"/>
  <c r="W415" i="45"/>
  <c r="V415" i="45"/>
  <c r="U415" i="45"/>
  <c r="S415" i="45"/>
  <c r="R415" i="45"/>
  <c r="AK414" i="45"/>
  <c r="AJ414" i="45"/>
  <c r="AI414" i="45"/>
  <c r="AH414" i="45"/>
  <c r="AG414" i="45"/>
  <c r="AF414" i="45"/>
  <c r="AE414" i="45"/>
  <c r="AD414" i="45"/>
  <c r="AC414" i="45"/>
  <c r="AB414" i="45"/>
  <c r="Y414" i="45"/>
  <c r="W414" i="45"/>
  <c r="V414" i="45"/>
  <c r="U414" i="45"/>
  <c r="S414" i="45"/>
  <c r="R414" i="45"/>
  <c r="AK413" i="45"/>
  <c r="AJ413" i="45"/>
  <c r="AI413" i="45"/>
  <c r="AH413" i="45"/>
  <c r="AG413" i="45"/>
  <c r="AF413" i="45"/>
  <c r="AE413" i="45"/>
  <c r="AD413" i="45"/>
  <c r="AC413" i="45"/>
  <c r="AB413" i="45"/>
  <c r="Y413" i="45"/>
  <c r="W413" i="45"/>
  <c r="V413" i="45"/>
  <c r="U413" i="45"/>
  <c r="S413" i="45"/>
  <c r="R413" i="45"/>
  <c r="AK412" i="45"/>
  <c r="AJ412" i="45"/>
  <c r="AI412" i="45"/>
  <c r="AH412" i="45"/>
  <c r="AG412" i="45"/>
  <c r="AF412" i="45"/>
  <c r="AE412" i="45"/>
  <c r="AD412" i="45"/>
  <c r="AC412" i="45"/>
  <c r="AB412" i="45"/>
  <c r="Y412" i="45"/>
  <c r="W412" i="45"/>
  <c r="V412" i="45"/>
  <c r="U412" i="45"/>
  <c r="S412" i="45"/>
  <c r="R412" i="45"/>
  <c r="AK411" i="45"/>
  <c r="AJ411" i="45"/>
  <c r="AI411" i="45"/>
  <c r="AH411" i="45"/>
  <c r="AG411" i="45"/>
  <c r="AF411" i="45"/>
  <c r="AE411" i="45"/>
  <c r="AD411" i="45"/>
  <c r="AC411" i="45"/>
  <c r="AB411" i="45"/>
  <c r="Y411" i="45"/>
  <c r="W411" i="45"/>
  <c r="V411" i="45"/>
  <c r="U411" i="45"/>
  <c r="S411" i="45"/>
  <c r="R411" i="45"/>
  <c r="AK410" i="45"/>
  <c r="AJ410" i="45"/>
  <c r="AI410" i="45"/>
  <c r="AH410" i="45"/>
  <c r="AG410" i="45"/>
  <c r="AF410" i="45"/>
  <c r="AE410" i="45"/>
  <c r="AD410" i="45"/>
  <c r="AC410" i="45"/>
  <c r="AB410" i="45"/>
  <c r="Y410" i="45"/>
  <c r="W410" i="45"/>
  <c r="V410" i="45"/>
  <c r="U410" i="45"/>
  <c r="S410" i="45"/>
  <c r="R410" i="45"/>
  <c r="AK409" i="45"/>
  <c r="AJ409" i="45"/>
  <c r="AI409" i="45"/>
  <c r="AH409" i="45"/>
  <c r="AG409" i="45"/>
  <c r="AF409" i="45"/>
  <c r="AE409" i="45"/>
  <c r="AD409" i="45"/>
  <c r="AC409" i="45"/>
  <c r="AB409" i="45"/>
  <c r="Y409" i="45"/>
  <c r="W409" i="45"/>
  <c r="V409" i="45"/>
  <c r="U409" i="45"/>
  <c r="S409" i="45"/>
  <c r="R409" i="45"/>
  <c r="AK408" i="45"/>
  <c r="AJ408" i="45"/>
  <c r="AI408" i="45"/>
  <c r="AH408" i="45"/>
  <c r="AG408" i="45"/>
  <c r="AF408" i="45"/>
  <c r="AE408" i="45"/>
  <c r="AD408" i="45"/>
  <c r="AC408" i="45"/>
  <c r="AB408" i="45"/>
  <c r="Y408" i="45"/>
  <c r="W408" i="45"/>
  <c r="V408" i="45"/>
  <c r="U408" i="45"/>
  <c r="S408" i="45"/>
  <c r="R408" i="45"/>
  <c r="AK407" i="45"/>
  <c r="AJ407" i="45"/>
  <c r="AI407" i="45"/>
  <c r="AH407" i="45"/>
  <c r="AG407" i="45"/>
  <c r="AF407" i="45"/>
  <c r="AE407" i="45"/>
  <c r="AD407" i="45"/>
  <c r="AC407" i="45"/>
  <c r="AB407" i="45"/>
  <c r="Y407" i="45"/>
  <c r="W407" i="45"/>
  <c r="V407" i="45"/>
  <c r="U407" i="45"/>
  <c r="S407" i="45"/>
  <c r="R407" i="45"/>
  <c r="AK406" i="45"/>
  <c r="AJ406" i="45"/>
  <c r="AI406" i="45"/>
  <c r="AH406" i="45"/>
  <c r="AG406" i="45"/>
  <c r="AF406" i="45"/>
  <c r="AE406" i="45"/>
  <c r="AD406" i="45"/>
  <c r="AC406" i="45"/>
  <c r="AB406" i="45"/>
  <c r="Y406" i="45"/>
  <c r="W406" i="45"/>
  <c r="V406" i="45"/>
  <c r="U406" i="45"/>
  <c r="S406" i="45"/>
  <c r="R406" i="45"/>
  <c r="AK405" i="45"/>
  <c r="AJ405" i="45"/>
  <c r="AI405" i="45"/>
  <c r="AH405" i="45"/>
  <c r="AG405" i="45"/>
  <c r="AF405" i="45"/>
  <c r="AE405" i="45"/>
  <c r="AD405" i="45"/>
  <c r="AC405" i="45"/>
  <c r="AB405" i="45"/>
  <c r="Y405" i="45"/>
  <c r="W405" i="45"/>
  <c r="V405" i="45"/>
  <c r="U405" i="45"/>
  <c r="S405" i="45"/>
  <c r="R405" i="45"/>
  <c r="AK404" i="45"/>
  <c r="AJ404" i="45"/>
  <c r="AI404" i="45"/>
  <c r="AH404" i="45"/>
  <c r="AG404" i="45"/>
  <c r="AF404" i="45"/>
  <c r="AE404" i="45"/>
  <c r="AD404" i="45"/>
  <c r="AC404" i="45"/>
  <c r="AB404" i="45"/>
  <c r="Y404" i="45"/>
  <c r="W404" i="45"/>
  <c r="V404" i="45"/>
  <c r="U404" i="45"/>
  <c r="S404" i="45"/>
  <c r="R404" i="45"/>
  <c r="AK403" i="45"/>
  <c r="AJ403" i="45"/>
  <c r="AI403" i="45"/>
  <c r="AH403" i="45"/>
  <c r="AG403" i="45"/>
  <c r="AF403" i="45"/>
  <c r="AE403" i="45"/>
  <c r="AD403" i="45"/>
  <c r="AC403" i="45"/>
  <c r="AB403" i="45"/>
  <c r="Y403" i="45"/>
  <c r="W403" i="45"/>
  <c r="V403" i="45"/>
  <c r="U403" i="45"/>
  <c r="S403" i="45"/>
  <c r="R403" i="45"/>
  <c r="AK402" i="45"/>
  <c r="AJ402" i="45"/>
  <c r="AI402" i="45"/>
  <c r="AH402" i="45"/>
  <c r="AG402" i="45"/>
  <c r="AF402" i="45"/>
  <c r="AE402" i="45"/>
  <c r="AD402" i="45"/>
  <c r="AC402" i="45"/>
  <c r="AB402" i="45"/>
  <c r="Y402" i="45"/>
  <c r="W402" i="45"/>
  <c r="V402" i="45"/>
  <c r="U402" i="45"/>
  <c r="S402" i="45"/>
  <c r="R402" i="45"/>
  <c r="AK401" i="45"/>
  <c r="AJ401" i="45"/>
  <c r="AI401" i="45"/>
  <c r="AH401" i="45"/>
  <c r="AG401" i="45"/>
  <c r="AF401" i="45"/>
  <c r="AE401" i="45"/>
  <c r="AD401" i="45"/>
  <c r="AC401" i="45"/>
  <c r="AB401" i="45"/>
  <c r="Y401" i="45"/>
  <c r="W401" i="45"/>
  <c r="V401" i="45"/>
  <c r="U401" i="45"/>
  <c r="S401" i="45"/>
  <c r="R401" i="45"/>
  <c r="AK400" i="45"/>
  <c r="AJ400" i="45"/>
  <c r="AI400" i="45"/>
  <c r="AH400" i="45"/>
  <c r="AG400" i="45"/>
  <c r="AF400" i="45"/>
  <c r="AE400" i="45"/>
  <c r="AC400" i="45"/>
  <c r="AB400" i="45"/>
  <c r="Y400" i="45"/>
  <c r="W400" i="45"/>
  <c r="V400" i="45"/>
  <c r="U400" i="45"/>
  <c r="S400" i="45"/>
  <c r="R400" i="45"/>
  <c r="AK399" i="45"/>
  <c r="AJ399" i="45"/>
  <c r="AI399" i="45"/>
  <c r="AH399" i="45"/>
  <c r="AG399" i="45"/>
  <c r="AF399" i="45"/>
  <c r="AE399" i="45"/>
  <c r="AC399" i="45"/>
  <c r="AB399" i="45"/>
  <c r="Y399" i="45"/>
  <c r="W399" i="45"/>
  <c r="V399" i="45"/>
  <c r="U399" i="45"/>
  <c r="S399" i="45"/>
  <c r="R399" i="45"/>
  <c r="AK398" i="45"/>
  <c r="AJ398" i="45"/>
  <c r="AI398" i="45"/>
  <c r="AH398" i="45"/>
  <c r="AG398" i="45"/>
  <c r="AF398" i="45"/>
  <c r="AE398" i="45"/>
  <c r="AD398" i="45"/>
  <c r="AC398" i="45"/>
  <c r="AB398" i="45"/>
  <c r="Y398" i="45"/>
  <c r="W398" i="45"/>
  <c r="V398" i="45"/>
  <c r="U398" i="45"/>
  <c r="S398" i="45"/>
  <c r="R398" i="45"/>
  <c r="AK397" i="45"/>
  <c r="AJ397" i="45"/>
  <c r="AI397" i="45"/>
  <c r="AH397" i="45"/>
  <c r="AG397" i="45"/>
  <c r="AF397" i="45"/>
  <c r="AE397" i="45"/>
  <c r="AD397" i="45"/>
  <c r="AC397" i="45"/>
  <c r="AB397" i="45"/>
  <c r="Y397" i="45"/>
  <c r="W397" i="45"/>
  <c r="V397" i="45"/>
  <c r="U397" i="45"/>
  <c r="S397" i="45"/>
  <c r="R397" i="45"/>
  <c r="AK396" i="45"/>
  <c r="AJ396" i="45"/>
  <c r="AI396" i="45"/>
  <c r="AH396" i="45"/>
  <c r="AG396" i="45"/>
  <c r="AF396" i="45"/>
  <c r="AE396" i="45"/>
  <c r="AD396" i="45"/>
  <c r="AC396" i="45"/>
  <c r="AB396" i="45"/>
  <c r="Y396" i="45"/>
  <c r="W396" i="45"/>
  <c r="V396" i="45"/>
  <c r="U396" i="45"/>
  <c r="S396" i="45"/>
  <c r="R396" i="45"/>
  <c r="AK395" i="45"/>
  <c r="AJ395" i="45"/>
  <c r="AI395" i="45"/>
  <c r="AH395" i="45"/>
  <c r="AG395" i="45"/>
  <c r="AF395" i="45"/>
  <c r="AE395" i="45"/>
  <c r="AD395" i="45"/>
  <c r="AC395" i="45"/>
  <c r="AB395" i="45"/>
  <c r="Y395" i="45"/>
  <c r="W395" i="45"/>
  <c r="V395" i="45"/>
  <c r="U395" i="45"/>
  <c r="S395" i="45"/>
  <c r="R395" i="45"/>
  <c r="AK394" i="45"/>
  <c r="AJ394" i="45"/>
  <c r="AI394" i="45"/>
  <c r="AH394" i="45"/>
  <c r="AG394" i="45"/>
  <c r="AF394" i="45"/>
  <c r="AE394" i="45"/>
  <c r="AD394" i="45"/>
  <c r="AC394" i="45"/>
  <c r="AB394" i="45"/>
  <c r="Y394" i="45"/>
  <c r="W394" i="45"/>
  <c r="V394" i="45"/>
  <c r="U394" i="45"/>
  <c r="S394" i="45"/>
  <c r="R394" i="45"/>
  <c r="AK393" i="45"/>
  <c r="AJ393" i="45"/>
  <c r="AI393" i="45"/>
  <c r="AH393" i="45"/>
  <c r="AG393" i="45"/>
  <c r="AF393" i="45"/>
  <c r="AE393" i="45"/>
  <c r="AD393" i="45"/>
  <c r="AC393" i="45"/>
  <c r="AB393" i="45"/>
  <c r="Y393" i="45"/>
  <c r="W393" i="45"/>
  <c r="V393" i="45"/>
  <c r="U393" i="45"/>
  <c r="S393" i="45"/>
  <c r="R393" i="45"/>
  <c r="AK392" i="45"/>
  <c r="AJ392" i="45"/>
  <c r="AI392" i="45"/>
  <c r="AH392" i="45"/>
  <c r="AG392" i="45"/>
  <c r="AF392" i="45"/>
  <c r="AE392" i="45"/>
  <c r="AD392" i="45"/>
  <c r="AC392" i="45"/>
  <c r="AB392" i="45"/>
  <c r="Y392" i="45"/>
  <c r="W392" i="45"/>
  <c r="V392" i="45"/>
  <c r="U392" i="45"/>
  <c r="S392" i="45"/>
  <c r="R392" i="45"/>
  <c r="AK391" i="45"/>
  <c r="AJ391" i="45"/>
  <c r="AI391" i="45"/>
  <c r="AH391" i="45"/>
  <c r="AG391" i="45"/>
  <c r="AF391" i="45"/>
  <c r="AE391" i="45"/>
  <c r="AD391" i="45"/>
  <c r="AC391" i="45"/>
  <c r="AB391" i="45"/>
  <c r="Y391" i="45"/>
  <c r="W391" i="45"/>
  <c r="V391" i="45"/>
  <c r="U391" i="45"/>
  <c r="S391" i="45"/>
  <c r="R391" i="45"/>
  <c r="AK390" i="45"/>
  <c r="AJ390" i="45"/>
  <c r="AI390" i="45"/>
  <c r="AH390" i="45"/>
  <c r="AG390" i="45"/>
  <c r="AF390" i="45"/>
  <c r="AE390" i="45"/>
  <c r="AD390" i="45"/>
  <c r="AC390" i="45"/>
  <c r="AB390" i="45"/>
  <c r="Y390" i="45"/>
  <c r="W390" i="45"/>
  <c r="V390" i="45"/>
  <c r="U390" i="45"/>
  <c r="S390" i="45"/>
  <c r="R390" i="45"/>
  <c r="AK389" i="45"/>
  <c r="AJ389" i="45"/>
  <c r="AI389" i="45"/>
  <c r="AH389" i="45"/>
  <c r="AG389" i="45"/>
  <c r="AF389" i="45"/>
  <c r="AE389" i="45"/>
  <c r="AD389" i="45"/>
  <c r="AC389" i="45"/>
  <c r="AB389" i="45"/>
  <c r="Y389" i="45"/>
  <c r="W389" i="45"/>
  <c r="V389" i="45"/>
  <c r="U389" i="45"/>
  <c r="S389" i="45"/>
  <c r="R389" i="45"/>
  <c r="AK388" i="45"/>
  <c r="AJ388" i="45"/>
  <c r="AI388" i="45"/>
  <c r="AH388" i="45"/>
  <c r="AG388" i="45"/>
  <c r="AF388" i="45"/>
  <c r="AE388" i="45"/>
  <c r="AD388" i="45"/>
  <c r="AC388" i="45"/>
  <c r="AB388" i="45"/>
  <c r="Y388" i="45"/>
  <c r="W388" i="45"/>
  <c r="V388" i="45"/>
  <c r="U388" i="45"/>
  <c r="S388" i="45"/>
  <c r="R388" i="45"/>
  <c r="AK387" i="45"/>
  <c r="AJ387" i="45"/>
  <c r="AI387" i="45"/>
  <c r="AH387" i="45"/>
  <c r="AG387" i="45"/>
  <c r="AF387" i="45"/>
  <c r="AE387" i="45"/>
  <c r="AD387" i="45"/>
  <c r="AC387" i="45"/>
  <c r="AB387" i="45"/>
  <c r="Y387" i="45"/>
  <c r="W387" i="45"/>
  <c r="V387" i="45"/>
  <c r="U387" i="45"/>
  <c r="S387" i="45"/>
  <c r="R387" i="45"/>
  <c r="AK386" i="45"/>
  <c r="AJ386" i="45"/>
  <c r="AI386" i="45"/>
  <c r="AH386" i="45"/>
  <c r="AG386" i="45"/>
  <c r="AF386" i="45"/>
  <c r="AE386" i="45"/>
  <c r="AD386" i="45"/>
  <c r="AC386" i="45"/>
  <c r="AB386" i="45"/>
  <c r="Y386" i="45"/>
  <c r="W386" i="45"/>
  <c r="V386" i="45"/>
  <c r="U386" i="45"/>
  <c r="S386" i="45"/>
  <c r="R386" i="45"/>
  <c r="AK385" i="45"/>
  <c r="AJ385" i="45"/>
  <c r="AI385" i="45"/>
  <c r="AH385" i="45"/>
  <c r="AG385" i="45"/>
  <c r="AF385" i="45"/>
  <c r="AE385" i="45"/>
  <c r="AD385" i="45"/>
  <c r="AC385" i="45"/>
  <c r="AB385" i="45"/>
  <c r="Y385" i="45"/>
  <c r="W385" i="45"/>
  <c r="V385" i="45"/>
  <c r="U385" i="45"/>
  <c r="S385" i="45"/>
  <c r="R385" i="45"/>
  <c r="AK384" i="45"/>
  <c r="AJ384" i="45"/>
  <c r="AI384" i="45"/>
  <c r="AH384" i="45"/>
  <c r="AG384" i="45"/>
  <c r="AF384" i="45"/>
  <c r="AE384" i="45"/>
  <c r="AD384" i="45"/>
  <c r="AC384" i="45"/>
  <c r="AB384" i="45"/>
  <c r="Y384" i="45"/>
  <c r="W384" i="45"/>
  <c r="V384" i="45"/>
  <c r="U384" i="45"/>
  <c r="S384" i="45"/>
  <c r="R384" i="45"/>
  <c r="AK383" i="45"/>
  <c r="AJ383" i="45"/>
  <c r="AI383" i="45"/>
  <c r="AH383" i="45"/>
  <c r="AG383" i="45"/>
  <c r="AF383" i="45"/>
  <c r="AE383" i="45"/>
  <c r="AD383" i="45"/>
  <c r="AC383" i="45"/>
  <c r="AB383" i="45"/>
  <c r="Y383" i="45"/>
  <c r="W383" i="45"/>
  <c r="V383" i="45"/>
  <c r="U383" i="45"/>
  <c r="S383" i="45"/>
  <c r="R383" i="45"/>
  <c r="AK382" i="45"/>
  <c r="AJ382" i="45"/>
  <c r="AI382" i="45"/>
  <c r="AH382" i="45"/>
  <c r="AG382" i="45"/>
  <c r="AF382" i="45"/>
  <c r="AE382" i="45"/>
  <c r="AD382" i="45"/>
  <c r="AC382" i="45"/>
  <c r="AB382" i="45"/>
  <c r="Y382" i="45"/>
  <c r="W382" i="45"/>
  <c r="V382" i="45"/>
  <c r="U382" i="45"/>
  <c r="S382" i="45"/>
  <c r="R382" i="45"/>
  <c r="AK381" i="45"/>
  <c r="AJ381" i="45"/>
  <c r="AI381" i="45"/>
  <c r="AH381" i="45"/>
  <c r="AG381" i="45"/>
  <c r="AF381" i="45"/>
  <c r="AE381" i="45"/>
  <c r="AD381" i="45"/>
  <c r="AC381" i="45"/>
  <c r="AB381" i="45"/>
  <c r="Y381" i="45"/>
  <c r="W381" i="45"/>
  <c r="V381" i="45"/>
  <c r="U381" i="45"/>
  <c r="S381" i="45"/>
  <c r="R381" i="45"/>
  <c r="AK380" i="45"/>
  <c r="AJ380" i="45"/>
  <c r="AI380" i="45"/>
  <c r="AH380" i="45"/>
  <c r="AG380" i="45"/>
  <c r="AF380" i="45"/>
  <c r="AE380" i="45"/>
  <c r="AD380" i="45"/>
  <c r="AC380" i="45"/>
  <c r="AB380" i="45"/>
  <c r="Y380" i="45"/>
  <c r="W380" i="45"/>
  <c r="V380" i="45"/>
  <c r="U380" i="45"/>
  <c r="S380" i="45"/>
  <c r="R380" i="45"/>
  <c r="AK379" i="45"/>
  <c r="AJ379" i="45"/>
  <c r="AI379" i="45"/>
  <c r="AH379" i="45"/>
  <c r="AG379" i="45"/>
  <c r="AF379" i="45"/>
  <c r="AE379" i="45"/>
  <c r="AD379" i="45"/>
  <c r="AC379" i="45"/>
  <c r="AB379" i="45"/>
  <c r="Y379" i="45"/>
  <c r="W379" i="45"/>
  <c r="V379" i="45"/>
  <c r="U379" i="45"/>
  <c r="S379" i="45"/>
  <c r="R379" i="45"/>
  <c r="AL378" i="45"/>
  <c r="AK378" i="45"/>
  <c r="AJ378" i="45"/>
  <c r="AI378" i="45"/>
  <c r="AH378" i="45"/>
  <c r="AG378" i="45"/>
  <c r="AF378" i="45"/>
  <c r="AE378" i="45"/>
  <c r="AD378" i="45"/>
  <c r="AC378" i="45"/>
  <c r="AB378" i="45"/>
  <c r="AA378" i="45"/>
  <c r="Z378" i="45"/>
  <c r="Y378" i="45"/>
  <c r="X378" i="45"/>
  <c r="W378" i="45"/>
  <c r="V378" i="45"/>
  <c r="U378" i="45"/>
  <c r="T378" i="45"/>
  <c r="S378" i="45"/>
  <c r="R378" i="45"/>
  <c r="AK377" i="45"/>
  <c r="AJ377" i="45"/>
  <c r="AI377" i="45"/>
  <c r="AH377" i="45"/>
  <c r="AG377" i="45"/>
  <c r="AF377" i="45"/>
  <c r="AE377" i="45"/>
  <c r="AD377" i="45"/>
  <c r="AC377" i="45"/>
  <c r="AB377" i="45"/>
  <c r="Y377" i="45"/>
  <c r="W377" i="45"/>
  <c r="V377" i="45"/>
  <c r="U377" i="45"/>
  <c r="S377" i="45"/>
  <c r="R377" i="45"/>
  <c r="AK376" i="45"/>
  <c r="AJ376" i="45"/>
  <c r="AI376" i="45"/>
  <c r="AH376" i="45"/>
  <c r="AG376" i="45"/>
  <c r="AF376" i="45"/>
  <c r="AE376" i="45"/>
  <c r="AD376" i="45"/>
  <c r="AC376" i="45"/>
  <c r="AB376" i="45"/>
  <c r="Y376" i="45"/>
  <c r="W376" i="45"/>
  <c r="V376" i="45"/>
  <c r="U376" i="45"/>
  <c r="S376" i="45"/>
  <c r="R376" i="45"/>
  <c r="AK375" i="45"/>
  <c r="AJ375" i="45"/>
  <c r="AI375" i="45"/>
  <c r="AH375" i="45"/>
  <c r="AG375" i="45"/>
  <c r="AF375" i="45"/>
  <c r="AE375" i="45"/>
  <c r="AD375" i="45"/>
  <c r="AC375" i="45"/>
  <c r="AB375" i="45"/>
  <c r="Y375" i="45"/>
  <c r="W375" i="45"/>
  <c r="V375" i="45"/>
  <c r="U375" i="45"/>
  <c r="S375" i="45"/>
  <c r="R375" i="45"/>
  <c r="AK374" i="45"/>
  <c r="AJ374" i="45"/>
  <c r="AI374" i="45"/>
  <c r="AH374" i="45"/>
  <c r="AG374" i="45"/>
  <c r="AF374" i="45"/>
  <c r="AE374" i="45"/>
  <c r="AC374" i="45"/>
  <c r="AB374" i="45"/>
  <c r="Y374" i="45"/>
  <c r="W374" i="45"/>
  <c r="V374" i="45"/>
  <c r="U374" i="45"/>
  <c r="S374" i="45"/>
  <c r="R374" i="45"/>
  <c r="AK373" i="45"/>
  <c r="AJ373" i="45"/>
  <c r="AI373" i="45"/>
  <c r="AH373" i="45"/>
  <c r="AG373" i="45"/>
  <c r="AF373" i="45"/>
  <c r="AE373" i="45"/>
  <c r="AC373" i="45"/>
  <c r="AB373" i="45"/>
  <c r="Y373" i="45"/>
  <c r="W373" i="45"/>
  <c r="V373" i="45"/>
  <c r="U373" i="45"/>
  <c r="S373" i="45"/>
  <c r="R373" i="45"/>
  <c r="AK372" i="45"/>
  <c r="AJ372" i="45"/>
  <c r="AI372" i="45"/>
  <c r="AH372" i="45"/>
  <c r="AG372" i="45"/>
  <c r="AF372" i="45"/>
  <c r="AE372" i="45"/>
  <c r="AC372" i="45"/>
  <c r="AB372" i="45"/>
  <c r="Y372" i="45"/>
  <c r="W372" i="45"/>
  <c r="V372" i="45"/>
  <c r="U372" i="45"/>
  <c r="S372" i="45"/>
  <c r="R372" i="45"/>
  <c r="AK371" i="45"/>
  <c r="AJ371" i="45"/>
  <c r="AI371" i="45"/>
  <c r="AH371" i="45"/>
  <c r="AG371" i="45"/>
  <c r="AF371" i="45"/>
  <c r="AE371" i="45"/>
  <c r="AD371" i="45"/>
  <c r="AC371" i="45"/>
  <c r="AB371" i="45"/>
  <c r="Y371" i="45"/>
  <c r="W371" i="45"/>
  <c r="V371" i="45"/>
  <c r="U371" i="45"/>
  <c r="S371" i="45"/>
  <c r="R371" i="45"/>
  <c r="AK370" i="45"/>
  <c r="AJ370" i="45"/>
  <c r="AI370" i="45"/>
  <c r="AH370" i="45"/>
  <c r="AG370" i="45"/>
  <c r="AF370" i="45"/>
  <c r="AE370" i="45"/>
  <c r="AD370" i="45"/>
  <c r="AC370" i="45"/>
  <c r="AB370" i="45"/>
  <c r="Y370" i="45"/>
  <c r="W370" i="45"/>
  <c r="V370" i="45"/>
  <c r="U370" i="45"/>
  <c r="S370" i="45"/>
  <c r="R370" i="45"/>
  <c r="AK369" i="45"/>
  <c r="AJ369" i="45"/>
  <c r="AI369" i="45"/>
  <c r="AH369" i="45"/>
  <c r="AG369" i="45"/>
  <c r="AF369" i="45"/>
  <c r="AE369" i="45"/>
  <c r="AD369" i="45"/>
  <c r="AC369" i="45"/>
  <c r="AB369" i="45"/>
  <c r="Y369" i="45"/>
  <c r="W369" i="45"/>
  <c r="V369" i="45"/>
  <c r="U369" i="45"/>
  <c r="S369" i="45"/>
  <c r="R369" i="45"/>
  <c r="AK368" i="45"/>
  <c r="AJ368" i="45"/>
  <c r="AI368" i="45"/>
  <c r="AH368" i="45"/>
  <c r="AG368" i="45"/>
  <c r="AF368" i="45"/>
  <c r="AE368" i="45"/>
  <c r="AD368" i="45"/>
  <c r="AC368" i="45"/>
  <c r="AB368" i="45"/>
  <c r="Y368" i="45"/>
  <c r="W368" i="45"/>
  <c r="V368" i="45"/>
  <c r="U368" i="45"/>
  <c r="S368" i="45"/>
  <c r="R368" i="45"/>
  <c r="AK367" i="45"/>
  <c r="AJ367" i="45"/>
  <c r="AI367" i="45"/>
  <c r="AH367" i="45"/>
  <c r="AG367" i="45"/>
  <c r="AF367" i="45"/>
  <c r="AE367" i="45"/>
  <c r="AD367" i="45"/>
  <c r="AC367" i="45"/>
  <c r="AB367" i="45"/>
  <c r="Y367" i="45"/>
  <c r="W367" i="45"/>
  <c r="V367" i="45"/>
  <c r="U367" i="45"/>
  <c r="S367" i="45"/>
  <c r="R367" i="45"/>
  <c r="AK366" i="45"/>
  <c r="AJ366" i="45"/>
  <c r="AI366" i="45"/>
  <c r="AH366" i="45"/>
  <c r="AG366" i="45"/>
  <c r="AF366" i="45"/>
  <c r="AE366" i="45"/>
  <c r="AD366" i="45"/>
  <c r="AC366" i="45"/>
  <c r="AB366" i="45"/>
  <c r="Y366" i="45"/>
  <c r="W366" i="45"/>
  <c r="V366" i="45"/>
  <c r="U366" i="45"/>
  <c r="S366" i="45"/>
  <c r="R366" i="45"/>
  <c r="AK365" i="45"/>
  <c r="AJ365" i="45"/>
  <c r="AI365" i="45"/>
  <c r="AH365" i="45"/>
  <c r="AG365" i="45"/>
  <c r="AF365" i="45"/>
  <c r="AE365" i="45"/>
  <c r="AD365" i="45"/>
  <c r="AC365" i="45"/>
  <c r="AB365" i="45"/>
  <c r="Y365" i="45"/>
  <c r="W365" i="45"/>
  <c r="V365" i="45"/>
  <c r="U365" i="45"/>
  <c r="S365" i="45"/>
  <c r="R365" i="45"/>
  <c r="AK364" i="45"/>
  <c r="AJ364" i="45"/>
  <c r="AI364" i="45"/>
  <c r="AH364" i="45"/>
  <c r="AG364" i="45"/>
  <c r="AF364" i="45"/>
  <c r="AE364" i="45"/>
  <c r="AD364" i="45"/>
  <c r="AC364" i="45"/>
  <c r="AB364" i="45"/>
  <c r="Y364" i="45"/>
  <c r="W364" i="45"/>
  <c r="V364" i="45"/>
  <c r="U364" i="45"/>
  <c r="S364" i="45"/>
  <c r="R364" i="45"/>
  <c r="AK363" i="45"/>
  <c r="AJ363" i="45"/>
  <c r="AI363" i="45"/>
  <c r="AH363" i="45"/>
  <c r="AG363" i="45"/>
  <c r="AF363" i="45"/>
  <c r="AE363" i="45"/>
  <c r="AD363" i="45"/>
  <c r="AC363" i="45"/>
  <c r="AB363" i="45"/>
  <c r="Y363" i="45"/>
  <c r="W363" i="45"/>
  <c r="V363" i="45"/>
  <c r="U363" i="45"/>
  <c r="S363" i="45"/>
  <c r="R363" i="45"/>
  <c r="AK362" i="45"/>
  <c r="AJ362" i="45"/>
  <c r="AI362" i="45"/>
  <c r="AH362" i="45"/>
  <c r="AG362" i="45"/>
  <c r="AF362" i="45"/>
  <c r="AE362" i="45"/>
  <c r="AD362" i="45"/>
  <c r="AC362" i="45"/>
  <c r="AB362" i="45"/>
  <c r="Y362" i="45"/>
  <c r="W362" i="45"/>
  <c r="V362" i="45"/>
  <c r="U362" i="45"/>
  <c r="S362" i="45"/>
  <c r="R362" i="45"/>
  <c r="AK361" i="45"/>
  <c r="AJ361" i="45"/>
  <c r="AI361" i="45"/>
  <c r="AH361" i="45"/>
  <c r="AG361" i="45"/>
  <c r="AF361" i="45"/>
  <c r="AE361" i="45"/>
  <c r="AD361" i="45"/>
  <c r="AC361" i="45"/>
  <c r="AB361" i="45"/>
  <c r="Y361" i="45"/>
  <c r="W361" i="45"/>
  <c r="V361" i="45"/>
  <c r="U361" i="45"/>
  <c r="S361" i="45"/>
  <c r="R361" i="45"/>
  <c r="AK360" i="45"/>
  <c r="AJ360" i="45"/>
  <c r="AI360" i="45"/>
  <c r="AH360" i="45"/>
  <c r="AG360" i="45"/>
  <c r="AF360" i="45"/>
  <c r="AE360" i="45"/>
  <c r="AD360" i="45"/>
  <c r="AC360" i="45"/>
  <c r="AB360" i="45"/>
  <c r="Y360" i="45"/>
  <c r="W360" i="45"/>
  <c r="V360" i="45"/>
  <c r="U360" i="45"/>
  <c r="S360" i="45"/>
  <c r="R360" i="45"/>
  <c r="AK359" i="45"/>
  <c r="AJ359" i="45"/>
  <c r="AI359" i="45"/>
  <c r="AH359" i="45"/>
  <c r="AG359" i="45"/>
  <c r="AF359" i="45"/>
  <c r="AE359" i="45"/>
  <c r="AD359" i="45"/>
  <c r="AC359" i="45"/>
  <c r="AB359" i="45"/>
  <c r="Y359" i="45"/>
  <c r="W359" i="45"/>
  <c r="V359" i="45"/>
  <c r="U359" i="45"/>
  <c r="S359" i="45"/>
  <c r="R359" i="45"/>
  <c r="AK358" i="45"/>
  <c r="AJ358" i="45"/>
  <c r="AI358" i="45"/>
  <c r="AH358" i="45"/>
  <c r="AG358" i="45"/>
  <c r="AF358" i="45"/>
  <c r="AE358" i="45"/>
  <c r="AD358" i="45"/>
  <c r="AC358" i="45"/>
  <c r="AB358" i="45"/>
  <c r="Y358" i="45"/>
  <c r="W358" i="45"/>
  <c r="V358" i="45"/>
  <c r="U358" i="45"/>
  <c r="S358" i="45"/>
  <c r="R358" i="45"/>
  <c r="AK357" i="45"/>
  <c r="AJ357" i="45"/>
  <c r="AI357" i="45"/>
  <c r="AH357" i="45"/>
  <c r="AG357" i="45"/>
  <c r="AF357" i="45"/>
  <c r="AE357" i="45"/>
  <c r="AD357" i="45"/>
  <c r="AC357" i="45"/>
  <c r="AB357" i="45"/>
  <c r="Y357" i="45"/>
  <c r="W357" i="45"/>
  <c r="V357" i="45"/>
  <c r="U357" i="45"/>
  <c r="S357" i="45"/>
  <c r="R357" i="45"/>
  <c r="AK356" i="45"/>
  <c r="AJ356" i="45"/>
  <c r="AI356" i="45"/>
  <c r="AH356" i="45"/>
  <c r="AG356" i="45"/>
  <c r="AF356" i="45"/>
  <c r="AE356" i="45"/>
  <c r="AD356" i="45"/>
  <c r="AC356" i="45"/>
  <c r="AB356" i="45"/>
  <c r="Y356" i="45"/>
  <c r="W356" i="45"/>
  <c r="V356" i="45"/>
  <c r="U356" i="45"/>
  <c r="S356" i="45"/>
  <c r="R356" i="45"/>
  <c r="AK355" i="45"/>
  <c r="AJ355" i="45"/>
  <c r="AI355" i="45"/>
  <c r="AH355" i="45"/>
  <c r="AG355" i="45"/>
  <c r="AF355" i="45"/>
  <c r="AE355" i="45"/>
  <c r="AD355" i="45"/>
  <c r="AC355" i="45"/>
  <c r="AB355" i="45"/>
  <c r="Y355" i="45"/>
  <c r="W355" i="45"/>
  <c r="V355" i="45"/>
  <c r="U355" i="45"/>
  <c r="S355" i="45"/>
  <c r="R355" i="45"/>
  <c r="AK354" i="45"/>
  <c r="AJ354" i="45"/>
  <c r="AI354" i="45"/>
  <c r="AH354" i="45"/>
  <c r="AG354" i="45"/>
  <c r="AF354" i="45"/>
  <c r="AE354" i="45"/>
  <c r="AD354" i="45"/>
  <c r="AC354" i="45"/>
  <c r="AB354" i="45"/>
  <c r="Y354" i="45"/>
  <c r="W354" i="45"/>
  <c r="V354" i="45"/>
  <c r="U354" i="45"/>
  <c r="S354" i="45"/>
  <c r="R354" i="45"/>
  <c r="AK353" i="45"/>
  <c r="AJ353" i="45"/>
  <c r="AI353" i="45"/>
  <c r="AH353" i="45"/>
  <c r="AG353" i="45"/>
  <c r="AF353" i="45"/>
  <c r="AE353" i="45"/>
  <c r="AD353" i="45"/>
  <c r="AC353" i="45"/>
  <c r="AB353" i="45"/>
  <c r="Y353" i="45"/>
  <c r="W353" i="45"/>
  <c r="V353" i="45"/>
  <c r="U353" i="45"/>
  <c r="S353" i="45"/>
  <c r="R353" i="45"/>
  <c r="AK352" i="45"/>
  <c r="AJ352" i="45"/>
  <c r="AI352" i="45"/>
  <c r="AH352" i="45"/>
  <c r="AG352" i="45"/>
  <c r="AF352" i="45"/>
  <c r="AE352" i="45"/>
  <c r="AD352" i="45"/>
  <c r="AC352" i="45"/>
  <c r="AB352" i="45"/>
  <c r="Y352" i="45"/>
  <c r="W352" i="45"/>
  <c r="V352" i="45"/>
  <c r="U352" i="45"/>
  <c r="S352" i="45"/>
  <c r="R352" i="45"/>
  <c r="AK351" i="45"/>
  <c r="AJ351" i="45"/>
  <c r="AI351" i="45"/>
  <c r="AH351" i="45"/>
  <c r="AG351" i="45"/>
  <c r="AF351" i="45"/>
  <c r="AE351" i="45"/>
  <c r="AC351" i="45"/>
  <c r="AB351" i="45"/>
  <c r="Y351" i="45"/>
  <c r="W351" i="45"/>
  <c r="V351" i="45"/>
  <c r="U351" i="45"/>
  <c r="S351" i="45"/>
  <c r="R351" i="45"/>
  <c r="AK350" i="45"/>
  <c r="AJ350" i="45"/>
  <c r="AI350" i="45"/>
  <c r="AH350" i="45"/>
  <c r="AG350" i="45"/>
  <c r="AF350" i="45"/>
  <c r="AE350" i="45"/>
  <c r="AD350" i="45"/>
  <c r="AC350" i="45"/>
  <c r="AB350" i="45"/>
  <c r="Y350" i="45"/>
  <c r="W350" i="45"/>
  <c r="V350" i="45"/>
  <c r="U350" i="45"/>
  <c r="S350" i="45"/>
  <c r="R350" i="45"/>
  <c r="AK349" i="45"/>
  <c r="AJ349" i="45"/>
  <c r="AI349" i="45"/>
  <c r="AH349" i="45"/>
  <c r="AG349" i="45"/>
  <c r="AF349" i="45"/>
  <c r="AE349" i="45"/>
  <c r="AD349" i="45"/>
  <c r="AC349" i="45"/>
  <c r="AB349" i="45"/>
  <c r="Y349" i="45"/>
  <c r="W349" i="45"/>
  <c r="V349" i="45"/>
  <c r="U349" i="45"/>
  <c r="S349" i="45"/>
  <c r="R349" i="45"/>
  <c r="AK348" i="45"/>
  <c r="AJ348" i="45"/>
  <c r="AI348" i="45"/>
  <c r="AH348" i="45"/>
  <c r="AG348" i="45"/>
  <c r="AF348" i="45"/>
  <c r="AE348" i="45"/>
  <c r="AD348" i="45"/>
  <c r="AC348" i="45"/>
  <c r="AB348" i="45"/>
  <c r="Y348" i="45"/>
  <c r="W348" i="45"/>
  <c r="V348" i="45"/>
  <c r="U348" i="45"/>
  <c r="S348" i="45"/>
  <c r="R348" i="45"/>
  <c r="AK347" i="45"/>
  <c r="AJ347" i="45"/>
  <c r="AI347" i="45"/>
  <c r="AH347" i="45"/>
  <c r="AG347" i="45"/>
  <c r="AF347" i="45"/>
  <c r="AE347" i="45"/>
  <c r="AD347" i="45"/>
  <c r="AC347" i="45"/>
  <c r="AB347" i="45"/>
  <c r="Y347" i="45"/>
  <c r="W347" i="45"/>
  <c r="V347" i="45"/>
  <c r="U347" i="45"/>
  <c r="S347" i="45"/>
  <c r="R347" i="45"/>
  <c r="AK346" i="45"/>
  <c r="AJ346" i="45"/>
  <c r="AI346" i="45"/>
  <c r="AH346" i="45"/>
  <c r="AG346" i="45"/>
  <c r="AF346" i="45"/>
  <c r="AE346" i="45"/>
  <c r="AD346" i="45"/>
  <c r="AC346" i="45"/>
  <c r="AB346" i="45"/>
  <c r="Y346" i="45"/>
  <c r="W346" i="45"/>
  <c r="V346" i="45"/>
  <c r="U346" i="45"/>
  <c r="S346" i="45"/>
  <c r="R346" i="45"/>
  <c r="AK345" i="45"/>
  <c r="AJ345" i="45"/>
  <c r="AI345" i="45"/>
  <c r="AH345" i="45"/>
  <c r="AG345" i="45"/>
  <c r="AF345" i="45"/>
  <c r="AE345" i="45"/>
  <c r="AD345" i="45"/>
  <c r="AC345" i="45"/>
  <c r="AB345" i="45"/>
  <c r="Y345" i="45"/>
  <c r="W345" i="45"/>
  <c r="V345" i="45"/>
  <c r="U345" i="45"/>
  <c r="S345" i="45"/>
  <c r="R345" i="45"/>
  <c r="AK344" i="45"/>
  <c r="AJ344" i="45"/>
  <c r="AI344" i="45"/>
  <c r="AH344" i="45"/>
  <c r="AG344" i="45"/>
  <c r="AF344" i="45"/>
  <c r="AE344" i="45"/>
  <c r="AD344" i="45"/>
  <c r="AC344" i="45"/>
  <c r="AB344" i="45"/>
  <c r="Y344" i="45"/>
  <c r="W344" i="45"/>
  <c r="V344" i="45"/>
  <c r="U344" i="45"/>
  <c r="S344" i="45"/>
  <c r="R344" i="45"/>
  <c r="AK343" i="45"/>
  <c r="AJ343" i="45"/>
  <c r="AI343" i="45"/>
  <c r="AH343" i="45"/>
  <c r="AG343" i="45"/>
  <c r="AF343" i="45"/>
  <c r="AE343" i="45"/>
  <c r="AD343" i="45"/>
  <c r="AC343" i="45"/>
  <c r="AB343" i="45"/>
  <c r="Y343" i="45"/>
  <c r="W343" i="45"/>
  <c r="V343" i="45"/>
  <c r="U343" i="45"/>
  <c r="S343" i="45"/>
  <c r="R343" i="45"/>
  <c r="AK342" i="45"/>
  <c r="AJ342" i="45"/>
  <c r="AI342" i="45"/>
  <c r="AH342" i="45"/>
  <c r="AG342" i="45"/>
  <c r="AF342" i="45"/>
  <c r="AE342" i="45"/>
  <c r="AD342" i="45"/>
  <c r="AC342" i="45"/>
  <c r="AB342" i="45"/>
  <c r="Y342" i="45"/>
  <c r="W342" i="45"/>
  <c r="V342" i="45"/>
  <c r="U342" i="45"/>
  <c r="S342" i="45"/>
  <c r="R342" i="45"/>
  <c r="AK341" i="45"/>
  <c r="AJ341" i="45"/>
  <c r="AI341" i="45"/>
  <c r="AH341" i="45"/>
  <c r="AG341" i="45"/>
  <c r="AF341" i="45"/>
  <c r="AE341" i="45"/>
  <c r="AD341" i="45"/>
  <c r="AC341" i="45"/>
  <c r="AB341" i="45"/>
  <c r="Y341" i="45"/>
  <c r="W341" i="45"/>
  <c r="V341" i="45"/>
  <c r="U341" i="45"/>
  <c r="S341" i="45"/>
  <c r="R341" i="45"/>
  <c r="AK340" i="45"/>
  <c r="AJ340" i="45"/>
  <c r="AI340" i="45"/>
  <c r="AH340" i="45"/>
  <c r="AG340" i="45"/>
  <c r="AF340" i="45"/>
  <c r="AE340" i="45"/>
  <c r="AD340" i="45"/>
  <c r="AC340" i="45"/>
  <c r="AB340" i="45"/>
  <c r="Y340" i="45"/>
  <c r="W340" i="45"/>
  <c r="V340" i="45"/>
  <c r="U340" i="45"/>
  <c r="S340" i="45"/>
  <c r="R340" i="45"/>
  <c r="AK339" i="45"/>
  <c r="AJ339" i="45"/>
  <c r="AI339" i="45"/>
  <c r="AH339" i="45"/>
  <c r="AG339" i="45"/>
  <c r="AF339" i="45"/>
  <c r="AE339" i="45"/>
  <c r="AD339" i="45"/>
  <c r="AC339" i="45"/>
  <c r="AB339" i="45"/>
  <c r="Y339" i="45"/>
  <c r="W339" i="45"/>
  <c r="V339" i="45"/>
  <c r="U339" i="45"/>
  <c r="S339" i="45"/>
  <c r="R339" i="45"/>
  <c r="AK338" i="45"/>
  <c r="AJ338" i="45"/>
  <c r="AI338" i="45"/>
  <c r="AH338" i="45"/>
  <c r="AG338" i="45"/>
  <c r="AF338" i="45"/>
  <c r="AE338" i="45"/>
  <c r="AD338" i="45"/>
  <c r="AC338" i="45"/>
  <c r="AB338" i="45"/>
  <c r="Y338" i="45"/>
  <c r="W338" i="45"/>
  <c r="V338" i="45"/>
  <c r="U338" i="45"/>
  <c r="S338" i="45"/>
  <c r="R338" i="45"/>
  <c r="AK337" i="45"/>
  <c r="AJ337" i="45"/>
  <c r="AI337" i="45"/>
  <c r="AH337" i="45"/>
  <c r="AG337" i="45"/>
  <c r="AF337" i="45"/>
  <c r="AE337" i="45"/>
  <c r="AD337" i="45"/>
  <c r="AC337" i="45"/>
  <c r="AB337" i="45"/>
  <c r="Y337" i="45"/>
  <c r="W337" i="45"/>
  <c r="V337" i="45"/>
  <c r="U337" i="45"/>
  <c r="S337" i="45"/>
  <c r="R337" i="45"/>
  <c r="AK336" i="45"/>
  <c r="AJ336" i="45"/>
  <c r="AI336" i="45"/>
  <c r="AH336" i="45"/>
  <c r="AG336" i="45"/>
  <c r="AF336" i="45"/>
  <c r="AE336" i="45"/>
  <c r="AD336" i="45"/>
  <c r="AC336" i="45"/>
  <c r="AB336" i="45"/>
  <c r="Y336" i="45"/>
  <c r="W336" i="45"/>
  <c r="V336" i="45"/>
  <c r="U336" i="45"/>
  <c r="S336" i="45"/>
  <c r="R336" i="45"/>
  <c r="AK335" i="45"/>
  <c r="AJ335" i="45"/>
  <c r="AI335" i="45"/>
  <c r="AH335" i="45"/>
  <c r="AG335" i="45"/>
  <c r="AF335" i="45"/>
  <c r="AE335" i="45"/>
  <c r="AD335" i="45"/>
  <c r="AC335" i="45"/>
  <c r="AB335" i="45"/>
  <c r="Y335" i="45"/>
  <c r="W335" i="45"/>
  <c r="V335" i="45"/>
  <c r="U335" i="45"/>
  <c r="S335" i="45"/>
  <c r="R335" i="45"/>
  <c r="AK334" i="45"/>
  <c r="AJ334" i="45"/>
  <c r="AI334" i="45"/>
  <c r="AH334" i="45"/>
  <c r="AG334" i="45"/>
  <c r="AF334" i="45"/>
  <c r="AE334" i="45"/>
  <c r="AD334" i="45"/>
  <c r="AC334" i="45"/>
  <c r="AB334" i="45"/>
  <c r="Y334" i="45"/>
  <c r="W334" i="45"/>
  <c r="V334" i="45"/>
  <c r="U334" i="45"/>
  <c r="S334" i="45"/>
  <c r="R334" i="45"/>
  <c r="AK333" i="45"/>
  <c r="AJ333" i="45"/>
  <c r="AI333" i="45"/>
  <c r="AH333" i="45"/>
  <c r="AG333" i="45"/>
  <c r="AF333" i="45"/>
  <c r="AE333" i="45"/>
  <c r="AD333" i="45"/>
  <c r="AC333" i="45"/>
  <c r="AB333" i="45"/>
  <c r="Y333" i="45"/>
  <c r="W333" i="45"/>
  <c r="V333" i="45"/>
  <c r="U333" i="45"/>
  <c r="S333" i="45"/>
  <c r="R333" i="45"/>
  <c r="AK332" i="45"/>
  <c r="AJ332" i="45"/>
  <c r="AI332" i="45"/>
  <c r="AH332" i="45"/>
  <c r="AG332" i="45"/>
  <c r="AF332" i="45"/>
  <c r="AE332" i="45"/>
  <c r="AD332" i="45"/>
  <c r="AC332" i="45"/>
  <c r="AB332" i="45"/>
  <c r="Y332" i="45"/>
  <c r="W332" i="45"/>
  <c r="V332" i="45"/>
  <c r="U332" i="45"/>
  <c r="S332" i="45"/>
  <c r="R332" i="45"/>
  <c r="AK331" i="45"/>
  <c r="AJ331" i="45"/>
  <c r="AI331" i="45"/>
  <c r="AH331" i="45"/>
  <c r="AG331" i="45"/>
  <c r="AF331" i="45"/>
  <c r="AE331" i="45"/>
  <c r="AD331" i="45"/>
  <c r="AC331" i="45"/>
  <c r="AB331" i="45"/>
  <c r="Y331" i="45"/>
  <c r="W331" i="45"/>
  <c r="V331" i="45"/>
  <c r="U331" i="45"/>
  <c r="S331" i="45"/>
  <c r="R331" i="45"/>
  <c r="AK330" i="45"/>
  <c r="AJ330" i="45"/>
  <c r="AI330" i="45"/>
  <c r="AH330" i="45"/>
  <c r="AG330" i="45"/>
  <c r="AF330" i="45"/>
  <c r="AE330" i="45"/>
  <c r="AD330" i="45"/>
  <c r="AC330" i="45"/>
  <c r="AB330" i="45"/>
  <c r="Y330" i="45"/>
  <c r="W330" i="45"/>
  <c r="V330" i="45"/>
  <c r="U330" i="45"/>
  <c r="S330" i="45"/>
  <c r="R330" i="45"/>
  <c r="AK329" i="45"/>
  <c r="AJ329" i="45"/>
  <c r="AI329" i="45"/>
  <c r="AH329" i="45"/>
  <c r="AG329" i="45"/>
  <c r="AF329" i="45"/>
  <c r="AE329" i="45"/>
  <c r="AD329" i="45"/>
  <c r="AC329" i="45"/>
  <c r="AB329" i="45"/>
  <c r="Y329" i="45"/>
  <c r="W329" i="45"/>
  <c r="V329" i="45"/>
  <c r="U329" i="45"/>
  <c r="S329" i="45"/>
  <c r="R329" i="45"/>
  <c r="AK328" i="45"/>
  <c r="AJ328" i="45"/>
  <c r="AI328" i="45"/>
  <c r="AH328" i="45"/>
  <c r="AG328" i="45"/>
  <c r="AF328" i="45"/>
  <c r="AE328" i="45"/>
  <c r="AD328" i="45"/>
  <c r="AC328" i="45"/>
  <c r="AB328" i="45"/>
  <c r="Y328" i="45"/>
  <c r="W328" i="45"/>
  <c r="V328" i="45"/>
  <c r="U328" i="45"/>
  <c r="S328" i="45"/>
  <c r="R328" i="45"/>
  <c r="AK327" i="45"/>
  <c r="AJ327" i="45"/>
  <c r="AI327" i="45"/>
  <c r="AH327" i="45"/>
  <c r="AG327" i="45"/>
  <c r="AF327" i="45"/>
  <c r="AE327" i="45"/>
  <c r="AD327" i="45"/>
  <c r="AC327" i="45"/>
  <c r="AB327" i="45"/>
  <c r="Y327" i="45"/>
  <c r="W327" i="45"/>
  <c r="V327" i="45"/>
  <c r="U327" i="45"/>
  <c r="S327" i="45"/>
  <c r="R327" i="45"/>
  <c r="AK326" i="45"/>
  <c r="AJ326" i="45"/>
  <c r="AI326" i="45"/>
  <c r="AH326" i="45"/>
  <c r="AG326" i="45"/>
  <c r="AF326" i="45"/>
  <c r="AE326" i="45"/>
  <c r="AD326" i="45"/>
  <c r="AC326" i="45"/>
  <c r="AB326" i="45"/>
  <c r="Y326" i="45"/>
  <c r="W326" i="45"/>
  <c r="V326" i="45"/>
  <c r="U326" i="45"/>
  <c r="S326" i="45"/>
  <c r="R326" i="45"/>
  <c r="AK325" i="45"/>
  <c r="AJ325" i="45"/>
  <c r="AI325" i="45"/>
  <c r="AH325" i="45"/>
  <c r="AG325" i="45"/>
  <c r="AF325" i="45"/>
  <c r="AE325" i="45"/>
  <c r="AD325" i="45"/>
  <c r="AC325" i="45"/>
  <c r="AB325" i="45"/>
  <c r="Y325" i="45"/>
  <c r="W325" i="45"/>
  <c r="V325" i="45"/>
  <c r="U325" i="45"/>
  <c r="S325" i="45"/>
  <c r="R325" i="45"/>
  <c r="AK324" i="45"/>
  <c r="AJ324" i="45"/>
  <c r="AI324" i="45"/>
  <c r="AH324" i="45"/>
  <c r="AG324" i="45"/>
  <c r="AF324" i="45"/>
  <c r="AE324" i="45"/>
  <c r="AD324" i="45"/>
  <c r="AC324" i="45"/>
  <c r="AB324" i="45"/>
  <c r="Y324" i="45"/>
  <c r="W324" i="45"/>
  <c r="V324" i="45"/>
  <c r="U324" i="45"/>
  <c r="S324" i="45"/>
  <c r="R324" i="45"/>
  <c r="AK323" i="45"/>
  <c r="AJ323" i="45"/>
  <c r="AI323" i="45"/>
  <c r="AH323" i="45"/>
  <c r="AG323" i="45"/>
  <c r="AF323" i="45"/>
  <c r="AE323" i="45"/>
  <c r="AD323" i="45"/>
  <c r="AC323" i="45"/>
  <c r="AB323" i="45"/>
  <c r="Y323" i="45"/>
  <c r="W323" i="45"/>
  <c r="V323" i="45"/>
  <c r="U323" i="45"/>
  <c r="S323" i="45"/>
  <c r="R323" i="45"/>
  <c r="AK322" i="45"/>
  <c r="AJ322" i="45"/>
  <c r="AI322" i="45"/>
  <c r="AH322" i="45"/>
  <c r="AG322" i="45"/>
  <c r="AF322" i="45"/>
  <c r="AE322" i="45"/>
  <c r="AD322" i="45"/>
  <c r="AC322" i="45"/>
  <c r="AB322" i="45"/>
  <c r="Y322" i="45"/>
  <c r="W322" i="45"/>
  <c r="V322" i="45"/>
  <c r="U322" i="45"/>
  <c r="S322" i="45"/>
  <c r="R322" i="45"/>
  <c r="AK321" i="45"/>
  <c r="AJ321" i="45"/>
  <c r="AI321" i="45"/>
  <c r="AH321" i="45"/>
  <c r="AG321" i="45"/>
  <c r="AF321" i="45"/>
  <c r="AE321" i="45"/>
  <c r="AD321" i="45"/>
  <c r="AC321" i="45"/>
  <c r="AB321" i="45"/>
  <c r="Y321" i="45"/>
  <c r="W321" i="45"/>
  <c r="V321" i="45"/>
  <c r="U321" i="45"/>
  <c r="S321" i="45"/>
  <c r="R321" i="45"/>
  <c r="AK320" i="45"/>
  <c r="AJ320" i="45"/>
  <c r="AI320" i="45"/>
  <c r="AH320" i="45"/>
  <c r="AG320" i="45"/>
  <c r="AF320" i="45"/>
  <c r="AE320" i="45"/>
  <c r="AD320" i="45"/>
  <c r="AC320" i="45"/>
  <c r="AB320" i="45"/>
  <c r="Y320" i="45"/>
  <c r="W320" i="45"/>
  <c r="V320" i="45"/>
  <c r="U320" i="45"/>
  <c r="S320" i="45"/>
  <c r="R320" i="45"/>
  <c r="AK319" i="45"/>
  <c r="AJ319" i="45"/>
  <c r="AI319" i="45"/>
  <c r="AH319" i="45"/>
  <c r="AG319" i="45"/>
  <c r="AF319" i="45"/>
  <c r="AE319" i="45"/>
  <c r="AD319" i="45"/>
  <c r="AC319" i="45"/>
  <c r="AB319" i="45"/>
  <c r="Y319" i="45"/>
  <c r="W319" i="45"/>
  <c r="V319" i="45"/>
  <c r="U319" i="45"/>
  <c r="S319" i="45"/>
  <c r="R319" i="45"/>
  <c r="AK318" i="45"/>
  <c r="AJ318" i="45"/>
  <c r="AI318" i="45"/>
  <c r="AH318" i="45"/>
  <c r="AG318" i="45"/>
  <c r="AF318" i="45"/>
  <c r="AE318" i="45"/>
  <c r="AD318" i="45"/>
  <c r="AC318" i="45"/>
  <c r="AB318" i="45"/>
  <c r="Y318" i="45"/>
  <c r="W318" i="45"/>
  <c r="V318" i="45"/>
  <c r="U318" i="45"/>
  <c r="S318" i="45"/>
  <c r="R318" i="45"/>
  <c r="AK317" i="45"/>
  <c r="AJ317" i="45"/>
  <c r="AI317" i="45"/>
  <c r="AH317" i="45"/>
  <c r="AG317" i="45"/>
  <c r="AF317" i="45"/>
  <c r="AE317" i="45"/>
  <c r="AD317" i="45"/>
  <c r="AC317" i="45"/>
  <c r="AB317" i="45"/>
  <c r="Y317" i="45"/>
  <c r="W317" i="45"/>
  <c r="V317" i="45"/>
  <c r="U317" i="45"/>
  <c r="S317" i="45"/>
  <c r="R317" i="45"/>
  <c r="AK316" i="45"/>
  <c r="AJ316" i="45"/>
  <c r="AI316" i="45"/>
  <c r="AH316" i="45"/>
  <c r="AG316" i="45"/>
  <c r="AF316" i="45"/>
  <c r="AE316" i="45"/>
  <c r="AD316" i="45"/>
  <c r="AC316" i="45"/>
  <c r="AB316" i="45"/>
  <c r="Y316" i="45"/>
  <c r="W316" i="45"/>
  <c r="V316" i="45"/>
  <c r="U316" i="45"/>
  <c r="S316" i="45"/>
  <c r="R316" i="45"/>
  <c r="AK315" i="45"/>
  <c r="AJ315" i="45"/>
  <c r="AI315" i="45"/>
  <c r="AH315" i="45"/>
  <c r="AG315" i="45"/>
  <c r="AF315" i="45"/>
  <c r="AE315" i="45"/>
  <c r="AD315" i="45"/>
  <c r="AC315" i="45"/>
  <c r="AB315" i="45"/>
  <c r="Y315" i="45"/>
  <c r="W315" i="45"/>
  <c r="V315" i="45"/>
  <c r="U315" i="45"/>
  <c r="S315" i="45"/>
  <c r="R315" i="45"/>
  <c r="AK314" i="45"/>
  <c r="AJ314" i="45"/>
  <c r="AI314" i="45"/>
  <c r="AH314" i="45"/>
  <c r="AG314" i="45"/>
  <c r="AF314" i="45"/>
  <c r="AE314" i="45"/>
  <c r="AD314" i="45"/>
  <c r="AC314" i="45"/>
  <c r="AB314" i="45"/>
  <c r="Y314" i="45"/>
  <c r="W314" i="45"/>
  <c r="V314" i="45"/>
  <c r="U314" i="45"/>
  <c r="S314" i="45"/>
  <c r="R314" i="45"/>
  <c r="AK313" i="45"/>
  <c r="AJ313" i="45"/>
  <c r="AI313" i="45"/>
  <c r="AH313" i="45"/>
  <c r="AG313" i="45"/>
  <c r="AF313" i="45"/>
  <c r="AE313" i="45"/>
  <c r="AD313" i="45"/>
  <c r="AC313" i="45"/>
  <c r="AB313" i="45"/>
  <c r="Y313" i="45"/>
  <c r="W313" i="45"/>
  <c r="V313" i="45"/>
  <c r="U313" i="45"/>
  <c r="S313" i="45"/>
  <c r="R313" i="45"/>
  <c r="AK312" i="45"/>
  <c r="AJ312" i="45"/>
  <c r="AI312" i="45"/>
  <c r="AH312" i="45"/>
  <c r="AG312" i="45"/>
  <c r="AF312" i="45"/>
  <c r="AE312" i="45"/>
  <c r="AD312" i="45"/>
  <c r="AC312" i="45"/>
  <c r="AB312" i="45"/>
  <c r="Y312" i="45"/>
  <c r="W312" i="45"/>
  <c r="V312" i="45"/>
  <c r="U312" i="45"/>
  <c r="S312" i="45"/>
  <c r="R312" i="45"/>
  <c r="AK311" i="45"/>
  <c r="AJ311" i="45"/>
  <c r="AI311" i="45"/>
  <c r="AH311" i="45"/>
  <c r="AG311" i="45"/>
  <c r="AF311" i="45"/>
  <c r="AE311" i="45"/>
  <c r="AD311" i="45"/>
  <c r="AC311" i="45"/>
  <c r="AB311" i="45"/>
  <c r="Y311" i="45"/>
  <c r="W311" i="45"/>
  <c r="V311" i="45"/>
  <c r="U311" i="45"/>
  <c r="S311" i="45"/>
  <c r="R311" i="45"/>
  <c r="AK310" i="45"/>
  <c r="AJ310" i="45"/>
  <c r="AI310" i="45"/>
  <c r="AH310" i="45"/>
  <c r="AG310" i="45"/>
  <c r="AF310" i="45"/>
  <c r="AE310" i="45"/>
  <c r="AC310" i="45"/>
  <c r="AB310" i="45"/>
  <c r="Y310" i="45"/>
  <c r="W310" i="45"/>
  <c r="V310" i="45"/>
  <c r="U310" i="45"/>
  <c r="S310" i="45"/>
  <c r="R310" i="45"/>
  <c r="AK309" i="45"/>
  <c r="AJ309" i="45"/>
  <c r="AI309" i="45"/>
  <c r="AH309" i="45"/>
  <c r="AG309" i="45"/>
  <c r="AF309" i="45"/>
  <c r="AE309" i="45"/>
  <c r="AD309" i="45"/>
  <c r="AC309" i="45"/>
  <c r="AB309" i="45"/>
  <c r="Y309" i="45"/>
  <c r="W309" i="45"/>
  <c r="V309" i="45"/>
  <c r="U309" i="45"/>
  <c r="S309" i="45"/>
  <c r="R309" i="45"/>
  <c r="AK308" i="45"/>
  <c r="AJ308" i="45"/>
  <c r="AI308" i="45"/>
  <c r="AH308" i="45"/>
  <c r="AG308" i="45"/>
  <c r="AF308" i="45"/>
  <c r="AE308" i="45"/>
  <c r="AD308" i="45"/>
  <c r="AC308" i="45"/>
  <c r="AB308" i="45"/>
  <c r="Y308" i="45"/>
  <c r="W308" i="45"/>
  <c r="V308" i="45"/>
  <c r="U308" i="45"/>
  <c r="S308" i="45"/>
  <c r="R308" i="45"/>
  <c r="AK307" i="45"/>
  <c r="AJ307" i="45"/>
  <c r="AI307" i="45"/>
  <c r="AH307" i="45"/>
  <c r="AG307" i="45"/>
  <c r="AF307" i="45"/>
  <c r="AE307" i="45"/>
  <c r="AD307" i="45"/>
  <c r="AC307" i="45"/>
  <c r="AB307" i="45"/>
  <c r="Y307" i="45"/>
  <c r="W307" i="45"/>
  <c r="V307" i="45"/>
  <c r="U307" i="45"/>
  <c r="S307" i="45"/>
  <c r="R307" i="45"/>
  <c r="AK306" i="45"/>
  <c r="AJ306" i="45"/>
  <c r="AI306" i="45"/>
  <c r="AH306" i="45"/>
  <c r="AG306" i="45"/>
  <c r="AF306" i="45"/>
  <c r="AE306" i="45"/>
  <c r="AD306" i="45"/>
  <c r="AC306" i="45"/>
  <c r="AB306" i="45"/>
  <c r="Y306" i="45"/>
  <c r="W306" i="45"/>
  <c r="V306" i="45"/>
  <c r="U306" i="45"/>
  <c r="S306" i="45"/>
  <c r="R306" i="45"/>
  <c r="AK305" i="45"/>
  <c r="AJ305" i="45"/>
  <c r="AI305" i="45"/>
  <c r="AH305" i="45"/>
  <c r="AG305" i="45"/>
  <c r="AF305" i="45"/>
  <c r="AE305" i="45"/>
  <c r="AD305" i="45"/>
  <c r="AC305" i="45"/>
  <c r="AB305" i="45"/>
  <c r="Y305" i="45"/>
  <c r="W305" i="45"/>
  <c r="V305" i="45"/>
  <c r="U305" i="45"/>
  <c r="S305" i="45"/>
  <c r="R305" i="45"/>
  <c r="AK304" i="45"/>
  <c r="AJ304" i="45"/>
  <c r="AI304" i="45"/>
  <c r="AH304" i="45"/>
  <c r="AG304" i="45"/>
  <c r="AF304" i="45"/>
  <c r="AE304" i="45"/>
  <c r="AD304" i="45"/>
  <c r="AC304" i="45"/>
  <c r="AB304" i="45"/>
  <c r="Y304" i="45"/>
  <c r="W304" i="45"/>
  <c r="V304" i="45"/>
  <c r="U304" i="45"/>
  <c r="S304" i="45"/>
  <c r="R304" i="45"/>
  <c r="AK303" i="45"/>
  <c r="AJ303" i="45"/>
  <c r="AI303" i="45"/>
  <c r="AH303" i="45"/>
  <c r="AG303" i="45"/>
  <c r="AF303" i="45"/>
  <c r="AE303" i="45"/>
  <c r="AD303" i="45"/>
  <c r="AC303" i="45"/>
  <c r="AB303" i="45"/>
  <c r="Y303" i="45"/>
  <c r="W303" i="45"/>
  <c r="V303" i="45"/>
  <c r="U303" i="45"/>
  <c r="S303" i="45"/>
  <c r="R303" i="45"/>
  <c r="AK302" i="45"/>
  <c r="AJ302" i="45"/>
  <c r="AI302" i="45"/>
  <c r="AH302" i="45"/>
  <c r="AG302" i="45"/>
  <c r="AF302" i="45"/>
  <c r="AE302" i="45"/>
  <c r="AD302" i="45"/>
  <c r="AC302" i="45"/>
  <c r="AB302" i="45"/>
  <c r="Y302" i="45"/>
  <c r="W302" i="45"/>
  <c r="V302" i="45"/>
  <c r="U302" i="45"/>
  <c r="S302" i="45"/>
  <c r="R302" i="45"/>
  <c r="AK301" i="45"/>
  <c r="AJ301" i="45"/>
  <c r="AI301" i="45"/>
  <c r="AH301" i="45"/>
  <c r="AG301" i="45"/>
  <c r="AF301" i="45"/>
  <c r="AE301" i="45"/>
  <c r="AD301" i="45"/>
  <c r="AC301" i="45"/>
  <c r="AB301" i="45"/>
  <c r="Y301" i="45"/>
  <c r="W301" i="45"/>
  <c r="V301" i="45"/>
  <c r="U301" i="45"/>
  <c r="S301" i="45"/>
  <c r="R301" i="45"/>
  <c r="AK300" i="45"/>
  <c r="AJ300" i="45"/>
  <c r="AI300" i="45"/>
  <c r="AH300" i="45"/>
  <c r="AG300" i="45"/>
  <c r="AF300" i="45"/>
  <c r="AE300" i="45"/>
  <c r="AD300" i="45"/>
  <c r="AC300" i="45"/>
  <c r="AB300" i="45"/>
  <c r="Y300" i="45"/>
  <c r="W300" i="45"/>
  <c r="V300" i="45"/>
  <c r="U300" i="45"/>
  <c r="S300" i="45"/>
  <c r="R300" i="45"/>
  <c r="AK299" i="45"/>
  <c r="AJ299" i="45"/>
  <c r="AI299" i="45"/>
  <c r="AH299" i="45"/>
  <c r="AG299" i="45"/>
  <c r="AF299" i="45"/>
  <c r="AE299" i="45"/>
  <c r="AD299" i="45"/>
  <c r="AC299" i="45"/>
  <c r="AB299" i="45"/>
  <c r="Y299" i="45"/>
  <c r="W299" i="45"/>
  <c r="V299" i="45"/>
  <c r="U299" i="45"/>
  <c r="S299" i="45"/>
  <c r="R299" i="45"/>
  <c r="AK298" i="45"/>
  <c r="AJ298" i="45"/>
  <c r="AI298" i="45"/>
  <c r="AH298" i="45"/>
  <c r="AG298" i="45"/>
  <c r="AF298" i="45"/>
  <c r="AE298" i="45"/>
  <c r="AD298" i="45"/>
  <c r="AC298" i="45"/>
  <c r="AB298" i="45"/>
  <c r="Y298" i="45"/>
  <c r="W298" i="45"/>
  <c r="V298" i="45"/>
  <c r="U298" i="45"/>
  <c r="S298" i="45"/>
  <c r="R298" i="45"/>
  <c r="AK297" i="45"/>
  <c r="AJ297" i="45"/>
  <c r="AI297" i="45"/>
  <c r="AH297" i="45"/>
  <c r="AG297" i="45"/>
  <c r="AF297" i="45"/>
  <c r="AE297" i="45"/>
  <c r="AD297" i="45"/>
  <c r="AC297" i="45"/>
  <c r="AB297" i="45"/>
  <c r="Y297" i="45"/>
  <c r="W297" i="45"/>
  <c r="V297" i="45"/>
  <c r="U297" i="45"/>
  <c r="S297" i="45"/>
  <c r="R297" i="45"/>
  <c r="AK296" i="45"/>
  <c r="AJ296" i="45"/>
  <c r="AI296" i="45"/>
  <c r="AH296" i="45"/>
  <c r="AG296" i="45"/>
  <c r="AF296" i="45"/>
  <c r="AE296" i="45"/>
  <c r="AD296" i="45"/>
  <c r="AC296" i="45"/>
  <c r="AB296" i="45"/>
  <c r="Y296" i="45"/>
  <c r="W296" i="45"/>
  <c r="V296" i="45"/>
  <c r="U296" i="45"/>
  <c r="S296" i="45"/>
  <c r="R296" i="45"/>
  <c r="AK295" i="45"/>
  <c r="AJ295" i="45"/>
  <c r="AI295" i="45"/>
  <c r="AH295" i="45"/>
  <c r="AG295" i="45"/>
  <c r="AF295" i="45"/>
  <c r="AE295" i="45"/>
  <c r="AD295" i="45"/>
  <c r="AC295" i="45"/>
  <c r="AB295" i="45"/>
  <c r="Y295" i="45"/>
  <c r="W295" i="45"/>
  <c r="V295" i="45"/>
  <c r="U295" i="45"/>
  <c r="S295" i="45"/>
  <c r="R295" i="45"/>
  <c r="AK294" i="45"/>
  <c r="AJ294" i="45"/>
  <c r="AI294" i="45"/>
  <c r="AH294" i="45"/>
  <c r="AG294" i="45"/>
  <c r="AF294" i="45"/>
  <c r="AE294" i="45"/>
  <c r="AD294" i="45"/>
  <c r="AC294" i="45"/>
  <c r="AB294" i="45"/>
  <c r="Y294" i="45"/>
  <c r="W294" i="45"/>
  <c r="V294" i="45"/>
  <c r="U294" i="45"/>
  <c r="S294" i="45"/>
  <c r="R294" i="45"/>
  <c r="AK293" i="45"/>
  <c r="AJ293" i="45"/>
  <c r="AI293" i="45"/>
  <c r="AH293" i="45"/>
  <c r="AG293" i="45"/>
  <c r="AF293" i="45"/>
  <c r="AE293" i="45"/>
  <c r="AD293" i="45"/>
  <c r="AC293" i="45"/>
  <c r="AB293" i="45"/>
  <c r="Y293" i="45"/>
  <c r="W293" i="45"/>
  <c r="V293" i="45"/>
  <c r="U293" i="45"/>
  <c r="S293" i="45"/>
  <c r="R293" i="45"/>
  <c r="AK292" i="45"/>
  <c r="AJ292" i="45"/>
  <c r="AI292" i="45"/>
  <c r="AH292" i="45"/>
  <c r="AG292" i="45"/>
  <c r="AF292" i="45"/>
  <c r="AE292" i="45"/>
  <c r="AD292" i="45"/>
  <c r="AC292" i="45"/>
  <c r="AB292" i="45"/>
  <c r="Y292" i="45"/>
  <c r="W292" i="45"/>
  <c r="V292" i="45"/>
  <c r="U292" i="45"/>
  <c r="S292" i="45"/>
  <c r="R292" i="45"/>
  <c r="AK291" i="45"/>
  <c r="AJ291" i="45"/>
  <c r="AI291" i="45"/>
  <c r="AH291" i="45"/>
  <c r="AG291" i="45"/>
  <c r="AF291" i="45"/>
  <c r="AE291" i="45"/>
  <c r="AD291" i="45"/>
  <c r="AC291" i="45"/>
  <c r="AB291" i="45"/>
  <c r="Y291" i="45"/>
  <c r="W291" i="45"/>
  <c r="V291" i="45"/>
  <c r="U291" i="45"/>
  <c r="S291" i="45"/>
  <c r="R291" i="45"/>
  <c r="AK290" i="45"/>
  <c r="AJ290" i="45"/>
  <c r="AI290" i="45"/>
  <c r="AH290" i="45"/>
  <c r="AG290" i="45"/>
  <c r="AF290" i="45"/>
  <c r="AE290" i="45"/>
  <c r="AD290" i="45"/>
  <c r="AC290" i="45"/>
  <c r="AB290" i="45"/>
  <c r="Y290" i="45"/>
  <c r="W290" i="45"/>
  <c r="V290" i="45"/>
  <c r="U290" i="45"/>
  <c r="S290" i="45"/>
  <c r="R290" i="45"/>
  <c r="AK289" i="45"/>
  <c r="AJ289" i="45"/>
  <c r="AI289" i="45"/>
  <c r="AH289" i="45"/>
  <c r="AG289" i="45"/>
  <c r="AF289" i="45"/>
  <c r="AE289" i="45"/>
  <c r="AD289" i="45"/>
  <c r="AC289" i="45"/>
  <c r="AB289" i="45"/>
  <c r="Y289" i="45"/>
  <c r="W289" i="45"/>
  <c r="V289" i="45"/>
  <c r="U289" i="45"/>
  <c r="S289" i="45"/>
  <c r="R289" i="45"/>
  <c r="AK288" i="45"/>
  <c r="AJ288" i="45"/>
  <c r="AI288" i="45"/>
  <c r="AH288" i="45"/>
  <c r="AG288" i="45"/>
  <c r="AF288" i="45"/>
  <c r="AE288" i="45"/>
  <c r="AD288" i="45"/>
  <c r="AC288" i="45"/>
  <c r="AB288" i="45"/>
  <c r="Y288" i="45"/>
  <c r="W288" i="45"/>
  <c r="V288" i="45"/>
  <c r="U288" i="45"/>
  <c r="S288" i="45"/>
  <c r="R288" i="45"/>
  <c r="AK287" i="45"/>
  <c r="AJ287" i="45"/>
  <c r="AI287" i="45"/>
  <c r="AH287" i="45"/>
  <c r="AG287" i="45"/>
  <c r="AF287" i="45"/>
  <c r="AE287" i="45"/>
  <c r="AD287" i="45"/>
  <c r="AC287" i="45"/>
  <c r="AB287" i="45"/>
  <c r="Y287" i="45"/>
  <c r="W287" i="45"/>
  <c r="V287" i="45"/>
  <c r="U287" i="45"/>
  <c r="S287" i="45"/>
  <c r="R287" i="45"/>
  <c r="AK286" i="45"/>
  <c r="AJ286" i="45"/>
  <c r="AI286" i="45"/>
  <c r="AH286" i="45"/>
  <c r="AG286" i="45"/>
  <c r="AF286" i="45"/>
  <c r="AE286" i="45"/>
  <c r="AD286" i="45"/>
  <c r="AC286" i="45"/>
  <c r="AB286" i="45"/>
  <c r="Y286" i="45"/>
  <c r="W286" i="45"/>
  <c r="V286" i="45"/>
  <c r="U286" i="45"/>
  <c r="S286" i="45"/>
  <c r="R286" i="45"/>
  <c r="AK285" i="45"/>
  <c r="AJ285" i="45"/>
  <c r="AI285" i="45"/>
  <c r="AH285" i="45"/>
  <c r="AG285" i="45"/>
  <c r="AF285" i="45"/>
  <c r="AE285" i="45"/>
  <c r="AD285" i="45"/>
  <c r="AC285" i="45"/>
  <c r="AB285" i="45"/>
  <c r="Y285" i="45"/>
  <c r="W285" i="45"/>
  <c r="V285" i="45"/>
  <c r="U285" i="45"/>
  <c r="S285" i="45"/>
  <c r="R285" i="45"/>
  <c r="AK284" i="45"/>
  <c r="AJ284" i="45"/>
  <c r="AI284" i="45"/>
  <c r="AH284" i="45"/>
  <c r="AG284" i="45"/>
  <c r="AF284" i="45"/>
  <c r="AE284" i="45"/>
  <c r="AD284" i="45"/>
  <c r="AC284" i="45"/>
  <c r="AB284" i="45"/>
  <c r="Y284" i="45"/>
  <c r="W284" i="45"/>
  <c r="V284" i="45"/>
  <c r="U284" i="45"/>
  <c r="S284" i="45"/>
  <c r="R284" i="45"/>
  <c r="AK283" i="45"/>
  <c r="AJ283" i="45"/>
  <c r="AI283" i="45"/>
  <c r="AH283" i="45"/>
  <c r="AG283" i="45"/>
  <c r="AF283" i="45"/>
  <c r="AE283" i="45"/>
  <c r="AD283" i="45"/>
  <c r="AC283" i="45"/>
  <c r="AB283" i="45"/>
  <c r="Y283" i="45"/>
  <c r="W283" i="45"/>
  <c r="V283" i="45"/>
  <c r="U283" i="45"/>
  <c r="S283" i="45"/>
  <c r="R283" i="45"/>
  <c r="AK282" i="45"/>
  <c r="AJ282" i="45"/>
  <c r="AI282" i="45"/>
  <c r="AH282" i="45"/>
  <c r="AG282" i="45"/>
  <c r="AF282" i="45"/>
  <c r="AE282" i="45"/>
  <c r="AD282" i="45"/>
  <c r="AC282" i="45"/>
  <c r="AB282" i="45"/>
  <c r="Y282" i="45"/>
  <c r="W282" i="45"/>
  <c r="V282" i="45"/>
  <c r="U282" i="45"/>
  <c r="S282" i="45"/>
  <c r="R282" i="45"/>
  <c r="AK281" i="45"/>
  <c r="AJ281" i="45"/>
  <c r="AI281" i="45"/>
  <c r="AH281" i="45"/>
  <c r="AG281" i="45"/>
  <c r="AF281" i="45"/>
  <c r="AE281" i="45"/>
  <c r="AD281" i="45"/>
  <c r="AC281" i="45"/>
  <c r="AB281" i="45"/>
  <c r="Y281" i="45"/>
  <c r="W281" i="45"/>
  <c r="V281" i="45"/>
  <c r="U281" i="45"/>
  <c r="S281" i="45"/>
  <c r="R281" i="45"/>
  <c r="AK280" i="45"/>
  <c r="AJ280" i="45"/>
  <c r="AI280" i="45"/>
  <c r="AH280" i="45"/>
  <c r="AG280" i="45"/>
  <c r="AF280" i="45"/>
  <c r="AE280" i="45"/>
  <c r="AD280" i="45"/>
  <c r="AC280" i="45"/>
  <c r="AB280" i="45"/>
  <c r="Y280" i="45"/>
  <c r="W280" i="45"/>
  <c r="V280" i="45"/>
  <c r="U280" i="45"/>
  <c r="S280" i="45"/>
  <c r="R280" i="45"/>
  <c r="AK279" i="45"/>
  <c r="AJ279" i="45"/>
  <c r="AI279" i="45"/>
  <c r="AH279" i="45"/>
  <c r="AG279" i="45"/>
  <c r="AF279" i="45"/>
  <c r="AE279" i="45"/>
  <c r="AD279" i="45"/>
  <c r="AC279" i="45"/>
  <c r="AB279" i="45"/>
  <c r="Y279" i="45"/>
  <c r="W279" i="45"/>
  <c r="V279" i="45"/>
  <c r="U279" i="45"/>
  <c r="S279" i="45"/>
  <c r="R279" i="45"/>
  <c r="AK278" i="45"/>
  <c r="AJ278" i="45"/>
  <c r="AI278" i="45"/>
  <c r="AH278" i="45"/>
  <c r="AG278" i="45"/>
  <c r="AF278" i="45"/>
  <c r="AE278" i="45"/>
  <c r="AD278" i="45"/>
  <c r="AC278" i="45"/>
  <c r="AB278" i="45"/>
  <c r="Y278" i="45"/>
  <c r="W278" i="45"/>
  <c r="V278" i="45"/>
  <c r="U278" i="45"/>
  <c r="S278" i="45"/>
  <c r="R278" i="45"/>
  <c r="AK277" i="45"/>
  <c r="AJ277" i="45"/>
  <c r="AI277" i="45"/>
  <c r="AH277" i="45"/>
  <c r="AG277" i="45"/>
  <c r="AF277" i="45"/>
  <c r="AE277" i="45"/>
  <c r="AD277" i="45"/>
  <c r="AC277" i="45"/>
  <c r="AB277" i="45"/>
  <c r="Y277" i="45"/>
  <c r="W277" i="45"/>
  <c r="V277" i="45"/>
  <c r="U277" i="45"/>
  <c r="S277" i="45"/>
  <c r="R277" i="45"/>
  <c r="AK276" i="45"/>
  <c r="AJ276" i="45"/>
  <c r="AI276" i="45"/>
  <c r="AH276" i="45"/>
  <c r="AG276" i="45"/>
  <c r="AF276" i="45"/>
  <c r="AE276" i="45"/>
  <c r="AD276" i="45"/>
  <c r="AC276" i="45"/>
  <c r="AB276" i="45"/>
  <c r="Y276" i="45"/>
  <c r="W276" i="45"/>
  <c r="V276" i="45"/>
  <c r="U276" i="45"/>
  <c r="S276" i="45"/>
  <c r="R276" i="45"/>
  <c r="AK275" i="45"/>
  <c r="AJ275" i="45"/>
  <c r="AI275" i="45"/>
  <c r="AH275" i="45"/>
  <c r="AG275" i="45"/>
  <c r="AF275" i="45"/>
  <c r="AE275" i="45"/>
  <c r="AD275" i="45"/>
  <c r="AC275" i="45"/>
  <c r="AB275" i="45"/>
  <c r="Y275" i="45"/>
  <c r="W275" i="45"/>
  <c r="V275" i="45"/>
  <c r="U275" i="45"/>
  <c r="S275" i="45"/>
  <c r="R275" i="45"/>
  <c r="AK274" i="45"/>
  <c r="AJ274" i="45"/>
  <c r="AI274" i="45"/>
  <c r="AH274" i="45"/>
  <c r="AG274" i="45"/>
  <c r="AF274" i="45"/>
  <c r="AE274" i="45"/>
  <c r="AD274" i="45"/>
  <c r="AC274" i="45"/>
  <c r="AB274" i="45"/>
  <c r="Y274" i="45"/>
  <c r="W274" i="45"/>
  <c r="V274" i="45"/>
  <c r="U274" i="45"/>
  <c r="S274" i="45"/>
  <c r="R274" i="45"/>
  <c r="AK273" i="45"/>
  <c r="AJ273" i="45"/>
  <c r="AI273" i="45"/>
  <c r="AH273" i="45"/>
  <c r="AG273" i="45"/>
  <c r="AF273" i="45"/>
  <c r="AE273" i="45"/>
  <c r="AD273" i="45"/>
  <c r="AC273" i="45"/>
  <c r="AB273" i="45"/>
  <c r="Y273" i="45"/>
  <c r="W273" i="45"/>
  <c r="V273" i="45"/>
  <c r="U273" i="45"/>
  <c r="S273" i="45"/>
  <c r="R273" i="45"/>
  <c r="AK272" i="45"/>
  <c r="AJ272" i="45"/>
  <c r="AI272" i="45"/>
  <c r="AH272" i="45"/>
  <c r="AG272" i="45"/>
  <c r="AF272" i="45"/>
  <c r="AE272" i="45"/>
  <c r="AD272" i="45"/>
  <c r="AC272" i="45"/>
  <c r="AB272" i="45"/>
  <c r="Y272" i="45"/>
  <c r="W272" i="45"/>
  <c r="V272" i="45"/>
  <c r="U272" i="45"/>
  <c r="S272" i="45"/>
  <c r="R272" i="45"/>
  <c r="AK271" i="45"/>
  <c r="AJ271" i="45"/>
  <c r="AI271" i="45"/>
  <c r="AH271" i="45"/>
  <c r="AG271" i="45"/>
  <c r="AF271" i="45"/>
  <c r="AE271" i="45"/>
  <c r="AD271" i="45"/>
  <c r="AC271" i="45"/>
  <c r="AB271" i="45"/>
  <c r="Y271" i="45"/>
  <c r="W271" i="45"/>
  <c r="V271" i="45"/>
  <c r="U271" i="45"/>
  <c r="S271" i="45"/>
  <c r="R271" i="45"/>
  <c r="AK270" i="45"/>
  <c r="AJ270" i="45"/>
  <c r="AI270" i="45"/>
  <c r="AH270" i="45"/>
  <c r="AG270" i="45"/>
  <c r="AF270" i="45"/>
  <c r="AE270" i="45"/>
  <c r="AD270" i="45"/>
  <c r="AC270" i="45"/>
  <c r="AB270" i="45"/>
  <c r="Y270" i="45"/>
  <c r="W270" i="45"/>
  <c r="V270" i="45"/>
  <c r="U270" i="45"/>
  <c r="S270" i="45"/>
  <c r="R270" i="45"/>
  <c r="AK269" i="45"/>
  <c r="AJ269" i="45"/>
  <c r="AI269" i="45"/>
  <c r="AH269" i="45"/>
  <c r="AG269" i="45"/>
  <c r="AF269" i="45"/>
  <c r="AE269" i="45"/>
  <c r="AD269" i="45"/>
  <c r="AC269" i="45"/>
  <c r="AB269" i="45"/>
  <c r="Y269" i="45"/>
  <c r="W269" i="45"/>
  <c r="V269" i="45"/>
  <c r="U269" i="45"/>
  <c r="S269" i="45"/>
  <c r="R269" i="45"/>
  <c r="AK268" i="45"/>
  <c r="AJ268" i="45"/>
  <c r="AI268" i="45"/>
  <c r="AH268" i="45"/>
  <c r="AG268" i="45"/>
  <c r="AF268" i="45"/>
  <c r="AE268" i="45"/>
  <c r="AD268" i="45"/>
  <c r="AC268" i="45"/>
  <c r="AB268" i="45"/>
  <c r="Y268" i="45"/>
  <c r="W268" i="45"/>
  <c r="V268" i="45"/>
  <c r="U268" i="45"/>
  <c r="S268" i="45"/>
  <c r="R268" i="45"/>
  <c r="AK267" i="45"/>
  <c r="AJ267" i="45"/>
  <c r="AI267" i="45"/>
  <c r="AH267" i="45"/>
  <c r="AG267" i="45"/>
  <c r="AF267" i="45"/>
  <c r="AE267" i="45"/>
  <c r="AD267" i="45"/>
  <c r="AC267" i="45"/>
  <c r="AB267" i="45"/>
  <c r="Y267" i="45"/>
  <c r="W267" i="45"/>
  <c r="V267" i="45"/>
  <c r="U267" i="45"/>
  <c r="S267" i="45"/>
  <c r="R267" i="45"/>
  <c r="AK266" i="45"/>
  <c r="AJ266" i="45"/>
  <c r="AI266" i="45"/>
  <c r="AH266" i="45"/>
  <c r="AG266" i="45"/>
  <c r="AF266" i="45"/>
  <c r="AE266" i="45"/>
  <c r="AD266" i="45"/>
  <c r="AC266" i="45"/>
  <c r="AB266" i="45"/>
  <c r="Y266" i="45"/>
  <c r="W266" i="45"/>
  <c r="V266" i="45"/>
  <c r="U266" i="45"/>
  <c r="S266" i="45"/>
  <c r="R266" i="45"/>
  <c r="AK265" i="45"/>
  <c r="AJ265" i="45"/>
  <c r="AI265" i="45"/>
  <c r="AH265" i="45"/>
  <c r="AG265" i="45"/>
  <c r="AF265" i="45"/>
  <c r="AE265" i="45"/>
  <c r="AD265" i="45"/>
  <c r="AC265" i="45"/>
  <c r="AB265" i="45"/>
  <c r="Y265" i="45"/>
  <c r="W265" i="45"/>
  <c r="V265" i="45"/>
  <c r="U265" i="45"/>
  <c r="S265" i="45"/>
  <c r="R265" i="45"/>
  <c r="AK264" i="45"/>
  <c r="AJ264" i="45"/>
  <c r="AI264" i="45"/>
  <c r="AH264" i="45"/>
  <c r="AG264" i="45"/>
  <c r="AF264" i="45"/>
  <c r="AE264" i="45"/>
  <c r="AC264" i="45"/>
  <c r="AB264" i="45"/>
  <c r="Y264" i="45"/>
  <c r="W264" i="45"/>
  <c r="V264" i="45"/>
  <c r="U264" i="45"/>
  <c r="S264" i="45"/>
  <c r="R264" i="45"/>
  <c r="AK263" i="45"/>
  <c r="AJ263" i="45"/>
  <c r="AI263" i="45"/>
  <c r="AH263" i="45"/>
  <c r="AG263" i="45"/>
  <c r="AF263" i="45"/>
  <c r="AE263" i="45"/>
  <c r="AC263" i="45"/>
  <c r="AB263" i="45"/>
  <c r="Y263" i="45"/>
  <c r="W263" i="45"/>
  <c r="V263" i="45"/>
  <c r="U263" i="45"/>
  <c r="S263" i="45"/>
  <c r="R263" i="45"/>
  <c r="AK262" i="45"/>
  <c r="AJ262" i="45"/>
  <c r="AI262" i="45"/>
  <c r="AH262" i="45"/>
  <c r="AG262" i="45"/>
  <c r="AF262" i="45"/>
  <c r="AE262" i="45"/>
  <c r="AC262" i="45"/>
  <c r="AB262" i="45"/>
  <c r="Y262" i="45"/>
  <c r="W262" i="45"/>
  <c r="V262" i="45"/>
  <c r="U262" i="45"/>
  <c r="S262" i="45"/>
  <c r="R262" i="45"/>
  <c r="AK261" i="45"/>
  <c r="AJ261" i="45"/>
  <c r="AI261" i="45"/>
  <c r="AH261" i="45"/>
  <c r="AG261" i="45"/>
  <c r="AF261" i="45"/>
  <c r="AE261" i="45"/>
  <c r="AD261" i="45"/>
  <c r="AC261" i="45"/>
  <c r="AB261" i="45"/>
  <c r="Y261" i="45"/>
  <c r="W261" i="45"/>
  <c r="V261" i="45"/>
  <c r="U261" i="45"/>
  <c r="S261" i="45"/>
  <c r="R261" i="45"/>
  <c r="AK260" i="45"/>
  <c r="AJ260" i="45"/>
  <c r="AI260" i="45"/>
  <c r="AH260" i="45"/>
  <c r="AG260" i="45"/>
  <c r="AF260" i="45"/>
  <c r="AE260" i="45"/>
  <c r="AD260" i="45"/>
  <c r="AC260" i="45"/>
  <c r="AB260" i="45"/>
  <c r="Y260" i="45"/>
  <c r="W260" i="45"/>
  <c r="V260" i="45"/>
  <c r="U260" i="45"/>
  <c r="S260" i="45"/>
  <c r="R260" i="45"/>
  <c r="AK259" i="45"/>
  <c r="AJ259" i="45"/>
  <c r="AI259" i="45"/>
  <c r="AH259" i="45"/>
  <c r="AG259" i="45"/>
  <c r="AF259" i="45"/>
  <c r="AE259" i="45"/>
  <c r="AD259" i="45"/>
  <c r="AC259" i="45"/>
  <c r="AB259" i="45"/>
  <c r="Y259" i="45"/>
  <c r="W259" i="45"/>
  <c r="V259" i="45"/>
  <c r="U259" i="45"/>
  <c r="S259" i="45"/>
  <c r="R259" i="45"/>
  <c r="AK258" i="45"/>
  <c r="AJ258" i="45"/>
  <c r="AI258" i="45"/>
  <c r="AH258" i="45"/>
  <c r="AG258" i="45"/>
  <c r="AF258" i="45"/>
  <c r="AE258" i="45"/>
  <c r="AD258" i="45"/>
  <c r="AC258" i="45"/>
  <c r="AB258" i="45"/>
  <c r="Y258" i="45"/>
  <c r="W258" i="45"/>
  <c r="V258" i="45"/>
  <c r="U258" i="45"/>
  <c r="S258" i="45"/>
  <c r="R258" i="45"/>
  <c r="AK257" i="45"/>
  <c r="AJ257" i="45"/>
  <c r="AI257" i="45"/>
  <c r="AH257" i="45"/>
  <c r="AG257" i="45"/>
  <c r="AF257" i="45"/>
  <c r="AE257" i="45"/>
  <c r="AD257" i="45"/>
  <c r="AC257" i="45"/>
  <c r="AB257" i="45"/>
  <c r="Y257" i="45"/>
  <c r="W257" i="45"/>
  <c r="V257" i="45"/>
  <c r="U257" i="45"/>
  <c r="S257" i="45"/>
  <c r="R257" i="45"/>
  <c r="AK256" i="45"/>
  <c r="AJ256" i="45"/>
  <c r="AI256" i="45"/>
  <c r="AH256" i="45"/>
  <c r="AG256" i="45"/>
  <c r="AF256" i="45"/>
  <c r="AE256" i="45"/>
  <c r="AD256" i="45"/>
  <c r="AC256" i="45"/>
  <c r="AB256" i="45"/>
  <c r="Y256" i="45"/>
  <c r="W256" i="45"/>
  <c r="V256" i="45"/>
  <c r="U256" i="45"/>
  <c r="S256" i="45"/>
  <c r="R256" i="45"/>
  <c r="AK255" i="45"/>
  <c r="AJ255" i="45"/>
  <c r="AI255" i="45"/>
  <c r="AH255" i="45"/>
  <c r="AG255" i="45"/>
  <c r="AF255" i="45"/>
  <c r="AE255" i="45"/>
  <c r="AD255" i="45"/>
  <c r="AC255" i="45"/>
  <c r="AB255" i="45"/>
  <c r="Y255" i="45"/>
  <c r="W255" i="45"/>
  <c r="V255" i="45"/>
  <c r="U255" i="45"/>
  <c r="S255" i="45"/>
  <c r="R255" i="45"/>
  <c r="AK254" i="45"/>
  <c r="AJ254" i="45"/>
  <c r="AI254" i="45"/>
  <c r="AH254" i="45"/>
  <c r="AG254" i="45"/>
  <c r="AF254" i="45"/>
  <c r="AE254" i="45"/>
  <c r="AD254" i="45"/>
  <c r="AC254" i="45"/>
  <c r="AB254" i="45"/>
  <c r="Y254" i="45"/>
  <c r="W254" i="45"/>
  <c r="V254" i="45"/>
  <c r="U254" i="45"/>
  <c r="S254" i="45"/>
  <c r="R254" i="45"/>
  <c r="AK253" i="45"/>
  <c r="AJ253" i="45"/>
  <c r="AI253" i="45"/>
  <c r="AH253" i="45"/>
  <c r="AG253" i="45"/>
  <c r="AF253" i="45"/>
  <c r="AE253" i="45"/>
  <c r="AD253" i="45"/>
  <c r="AC253" i="45"/>
  <c r="AB253" i="45"/>
  <c r="Y253" i="45"/>
  <c r="W253" i="45"/>
  <c r="V253" i="45"/>
  <c r="U253" i="45"/>
  <c r="S253" i="45"/>
  <c r="R253" i="45"/>
  <c r="AK252" i="45"/>
  <c r="AJ252" i="45"/>
  <c r="AI252" i="45"/>
  <c r="AH252" i="45"/>
  <c r="AG252" i="45"/>
  <c r="AF252" i="45"/>
  <c r="AE252" i="45"/>
  <c r="AD252" i="45"/>
  <c r="AC252" i="45"/>
  <c r="AB252" i="45"/>
  <c r="Y252" i="45"/>
  <c r="W252" i="45"/>
  <c r="V252" i="45"/>
  <c r="U252" i="45"/>
  <c r="S252" i="45"/>
  <c r="R252" i="45"/>
  <c r="AK251" i="45"/>
  <c r="AJ251" i="45"/>
  <c r="AI251" i="45"/>
  <c r="AH251" i="45"/>
  <c r="AG251" i="45"/>
  <c r="AF251" i="45"/>
  <c r="AE251" i="45"/>
  <c r="AC251" i="45"/>
  <c r="AB251" i="45"/>
  <c r="Y251" i="45"/>
  <c r="W251" i="45"/>
  <c r="V251" i="45"/>
  <c r="U251" i="45"/>
  <c r="S251" i="45"/>
  <c r="R251" i="45"/>
  <c r="AK250" i="45"/>
  <c r="AJ250" i="45"/>
  <c r="AI250" i="45"/>
  <c r="AH250" i="45"/>
  <c r="AG250" i="45"/>
  <c r="AF250" i="45"/>
  <c r="AE250" i="45"/>
  <c r="AD250" i="45"/>
  <c r="AC250" i="45"/>
  <c r="AB250" i="45"/>
  <c r="Y250" i="45"/>
  <c r="W250" i="45"/>
  <c r="V250" i="45"/>
  <c r="U250" i="45"/>
  <c r="S250" i="45"/>
  <c r="R250" i="45"/>
  <c r="AK249" i="45"/>
  <c r="AJ249" i="45"/>
  <c r="AI249" i="45"/>
  <c r="AH249" i="45"/>
  <c r="AG249" i="45"/>
  <c r="AF249" i="45"/>
  <c r="AE249" i="45"/>
  <c r="AD249" i="45"/>
  <c r="AC249" i="45"/>
  <c r="AB249" i="45"/>
  <c r="Y249" i="45"/>
  <c r="W249" i="45"/>
  <c r="V249" i="45"/>
  <c r="U249" i="45"/>
  <c r="S249" i="45"/>
  <c r="R249" i="45"/>
  <c r="AK248" i="45"/>
  <c r="AJ248" i="45"/>
  <c r="AI248" i="45"/>
  <c r="AH248" i="45"/>
  <c r="AG248" i="45"/>
  <c r="AF248" i="45"/>
  <c r="AE248" i="45"/>
  <c r="AD248" i="45"/>
  <c r="AC248" i="45"/>
  <c r="AB248" i="45"/>
  <c r="Y248" i="45"/>
  <c r="W248" i="45"/>
  <c r="V248" i="45"/>
  <c r="U248" i="45"/>
  <c r="S248" i="45"/>
  <c r="R248" i="45"/>
  <c r="AK247" i="45"/>
  <c r="AJ247" i="45"/>
  <c r="AI247" i="45"/>
  <c r="AH247" i="45"/>
  <c r="AG247" i="45"/>
  <c r="AF247" i="45"/>
  <c r="AE247" i="45"/>
  <c r="AD247" i="45"/>
  <c r="AC247" i="45"/>
  <c r="AB247" i="45"/>
  <c r="Y247" i="45"/>
  <c r="W247" i="45"/>
  <c r="V247" i="45"/>
  <c r="U247" i="45"/>
  <c r="S247" i="45"/>
  <c r="R247" i="45"/>
  <c r="AK246" i="45"/>
  <c r="AJ246" i="45"/>
  <c r="AI246" i="45"/>
  <c r="AH246" i="45"/>
  <c r="AG246" i="45"/>
  <c r="AF246" i="45"/>
  <c r="AE246" i="45"/>
  <c r="AD246" i="45"/>
  <c r="AC246" i="45"/>
  <c r="AB246" i="45"/>
  <c r="Y246" i="45"/>
  <c r="W246" i="45"/>
  <c r="V246" i="45"/>
  <c r="U246" i="45"/>
  <c r="S246" i="45"/>
  <c r="R246" i="45"/>
  <c r="AK245" i="45"/>
  <c r="AJ245" i="45"/>
  <c r="AI245" i="45"/>
  <c r="AH245" i="45"/>
  <c r="AG245" i="45"/>
  <c r="AF245" i="45"/>
  <c r="AE245" i="45"/>
  <c r="AD245" i="45"/>
  <c r="AC245" i="45"/>
  <c r="AB245" i="45"/>
  <c r="Y245" i="45"/>
  <c r="W245" i="45"/>
  <c r="V245" i="45"/>
  <c r="U245" i="45"/>
  <c r="S245" i="45"/>
  <c r="R245" i="45"/>
  <c r="AK244" i="45"/>
  <c r="AJ244" i="45"/>
  <c r="AI244" i="45"/>
  <c r="AH244" i="45"/>
  <c r="AG244" i="45"/>
  <c r="AF244" i="45"/>
  <c r="AE244" i="45"/>
  <c r="AD244" i="45"/>
  <c r="AC244" i="45"/>
  <c r="AB244" i="45"/>
  <c r="Y244" i="45"/>
  <c r="W244" i="45"/>
  <c r="V244" i="45"/>
  <c r="U244" i="45"/>
  <c r="S244" i="45"/>
  <c r="R244" i="45"/>
  <c r="AK243" i="45"/>
  <c r="AJ243" i="45"/>
  <c r="AI243" i="45"/>
  <c r="AH243" i="45"/>
  <c r="AG243" i="45"/>
  <c r="AF243" i="45"/>
  <c r="AE243" i="45"/>
  <c r="AD243" i="45"/>
  <c r="AC243" i="45"/>
  <c r="AB243" i="45"/>
  <c r="Y243" i="45"/>
  <c r="W243" i="45"/>
  <c r="V243" i="45"/>
  <c r="U243" i="45"/>
  <c r="S243" i="45"/>
  <c r="R243" i="45"/>
  <c r="AK242" i="45"/>
  <c r="AJ242" i="45"/>
  <c r="AI242" i="45"/>
  <c r="AH242" i="45"/>
  <c r="AG242" i="45"/>
  <c r="AF242" i="45"/>
  <c r="AE242" i="45"/>
  <c r="AD242" i="45"/>
  <c r="AC242" i="45"/>
  <c r="AB242" i="45"/>
  <c r="Y242" i="45"/>
  <c r="W242" i="45"/>
  <c r="V242" i="45"/>
  <c r="U242" i="45"/>
  <c r="S242" i="45"/>
  <c r="R242" i="45"/>
  <c r="AK241" i="45"/>
  <c r="AJ241" i="45"/>
  <c r="AI241" i="45"/>
  <c r="AH241" i="45"/>
  <c r="AG241" i="45"/>
  <c r="AF241" i="45"/>
  <c r="AE241" i="45"/>
  <c r="AD241" i="45"/>
  <c r="AC241" i="45"/>
  <c r="AB241" i="45"/>
  <c r="Y241" i="45"/>
  <c r="W241" i="45"/>
  <c r="V241" i="45"/>
  <c r="U241" i="45"/>
  <c r="S241" i="45"/>
  <c r="R241" i="45"/>
  <c r="AK240" i="45"/>
  <c r="AJ240" i="45"/>
  <c r="AI240" i="45"/>
  <c r="AH240" i="45"/>
  <c r="AG240" i="45"/>
  <c r="AF240" i="45"/>
  <c r="AE240" i="45"/>
  <c r="AD240" i="45"/>
  <c r="AC240" i="45"/>
  <c r="AB240" i="45"/>
  <c r="Y240" i="45"/>
  <c r="W240" i="45"/>
  <c r="V240" i="45"/>
  <c r="U240" i="45"/>
  <c r="S240" i="45"/>
  <c r="R240" i="45"/>
  <c r="AK239" i="45"/>
  <c r="AJ239" i="45"/>
  <c r="AI239" i="45"/>
  <c r="AH239" i="45"/>
  <c r="AG239" i="45"/>
  <c r="AF239" i="45"/>
  <c r="AE239" i="45"/>
  <c r="AD239" i="45"/>
  <c r="AC239" i="45"/>
  <c r="AB239" i="45"/>
  <c r="Y239" i="45"/>
  <c r="W239" i="45"/>
  <c r="V239" i="45"/>
  <c r="U239" i="45"/>
  <c r="S239" i="45"/>
  <c r="R239" i="45"/>
  <c r="AK238" i="45"/>
  <c r="AJ238" i="45"/>
  <c r="AI238" i="45"/>
  <c r="AH238" i="45"/>
  <c r="AG238" i="45"/>
  <c r="AF238" i="45"/>
  <c r="AE238" i="45"/>
  <c r="AD238" i="45"/>
  <c r="AC238" i="45"/>
  <c r="AB238" i="45"/>
  <c r="Y238" i="45"/>
  <c r="W238" i="45"/>
  <c r="V238" i="45"/>
  <c r="U238" i="45"/>
  <c r="S238" i="45"/>
  <c r="R238" i="45"/>
  <c r="AK237" i="45"/>
  <c r="AJ237" i="45"/>
  <c r="AI237" i="45"/>
  <c r="AH237" i="45"/>
  <c r="AG237" i="45"/>
  <c r="AF237" i="45"/>
  <c r="AE237" i="45"/>
  <c r="AD237" i="45"/>
  <c r="AC237" i="45"/>
  <c r="AB237" i="45"/>
  <c r="Y237" i="45"/>
  <c r="W237" i="45"/>
  <c r="V237" i="45"/>
  <c r="U237" i="45"/>
  <c r="S237" i="45"/>
  <c r="R237" i="45"/>
  <c r="AK236" i="45"/>
  <c r="AJ236" i="45"/>
  <c r="AI236" i="45"/>
  <c r="AH236" i="45"/>
  <c r="AG236" i="45"/>
  <c r="AF236" i="45"/>
  <c r="AE236" i="45"/>
  <c r="AD236" i="45"/>
  <c r="AC236" i="45"/>
  <c r="AB236" i="45"/>
  <c r="Y236" i="45"/>
  <c r="W236" i="45"/>
  <c r="V236" i="45"/>
  <c r="U236" i="45"/>
  <c r="S236" i="45"/>
  <c r="R236" i="45"/>
  <c r="AK235" i="45"/>
  <c r="AJ235" i="45"/>
  <c r="AI235" i="45"/>
  <c r="AH235" i="45"/>
  <c r="AG235" i="45"/>
  <c r="AF235" i="45"/>
  <c r="AE235" i="45"/>
  <c r="AD235" i="45"/>
  <c r="AC235" i="45"/>
  <c r="AB235" i="45"/>
  <c r="Y235" i="45"/>
  <c r="W235" i="45"/>
  <c r="V235" i="45"/>
  <c r="U235" i="45"/>
  <c r="S235" i="45"/>
  <c r="R235" i="45"/>
  <c r="AK234" i="45"/>
  <c r="AJ234" i="45"/>
  <c r="AI234" i="45"/>
  <c r="AH234" i="45"/>
  <c r="AG234" i="45"/>
  <c r="AF234" i="45"/>
  <c r="AE234" i="45"/>
  <c r="AD234" i="45"/>
  <c r="AC234" i="45"/>
  <c r="AB234" i="45"/>
  <c r="Y234" i="45"/>
  <c r="W234" i="45"/>
  <c r="V234" i="45"/>
  <c r="U234" i="45"/>
  <c r="S234" i="45"/>
  <c r="R234" i="45"/>
  <c r="AK233" i="45"/>
  <c r="AJ233" i="45"/>
  <c r="AI233" i="45"/>
  <c r="AH233" i="45"/>
  <c r="AG233" i="45"/>
  <c r="AF233" i="45"/>
  <c r="AE233" i="45"/>
  <c r="AD233" i="45"/>
  <c r="AC233" i="45"/>
  <c r="AB233" i="45"/>
  <c r="Y233" i="45"/>
  <c r="W233" i="45"/>
  <c r="V233" i="45"/>
  <c r="U233" i="45"/>
  <c r="S233" i="45"/>
  <c r="R233" i="45"/>
  <c r="AK232" i="45"/>
  <c r="AJ232" i="45"/>
  <c r="AI232" i="45"/>
  <c r="AH232" i="45"/>
  <c r="AG232" i="45"/>
  <c r="AF232" i="45"/>
  <c r="AE232" i="45"/>
  <c r="AC232" i="45"/>
  <c r="AB232" i="45"/>
  <c r="Y232" i="45"/>
  <c r="W232" i="45"/>
  <c r="V232" i="45"/>
  <c r="U232" i="45"/>
  <c r="S232" i="45"/>
  <c r="R232" i="45"/>
  <c r="AK231" i="45"/>
  <c r="AJ231" i="45"/>
  <c r="AI231" i="45"/>
  <c r="AH231" i="45"/>
  <c r="AG231" i="45"/>
  <c r="AF231" i="45"/>
  <c r="AE231" i="45"/>
  <c r="AD231" i="45"/>
  <c r="AC231" i="45"/>
  <c r="AB231" i="45"/>
  <c r="Y231" i="45"/>
  <c r="W231" i="45"/>
  <c r="V231" i="45"/>
  <c r="U231" i="45"/>
  <c r="S231" i="45"/>
  <c r="R231" i="45"/>
  <c r="AK230" i="45"/>
  <c r="AJ230" i="45"/>
  <c r="AI230" i="45"/>
  <c r="AH230" i="45"/>
  <c r="AG230" i="45"/>
  <c r="AF230" i="45"/>
  <c r="AE230" i="45"/>
  <c r="AD230" i="45"/>
  <c r="AC230" i="45"/>
  <c r="AB230" i="45"/>
  <c r="Y230" i="45"/>
  <c r="W230" i="45"/>
  <c r="V230" i="45"/>
  <c r="U230" i="45"/>
  <c r="S230" i="45"/>
  <c r="R230" i="45"/>
  <c r="AK229" i="45"/>
  <c r="AJ229" i="45"/>
  <c r="AI229" i="45"/>
  <c r="AH229" i="45"/>
  <c r="AG229" i="45"/>
  <c r="AF229" i="45"/>
  <c r="AE229" i="45"/>
  <c r="AD229" i="45"/>
  <c r="AC229" i="45"/>
  <c r="AB229" i="45"/>
  <c r="Y229" i="45"/>
  <c r="W229" i="45"/>
  <c r="V229" i="45"/>
  <c r="U229" i="45"/>
  <c r="S229" i="45"/>
  <c r="R229" i="45"/>
  <c r="AK228" i="45"/>
  <c r="AJ228" i="45"/>
  <c r="AI228" i="45"/>
  <c r="AH228" i="45"/>
  <c r="AG228" i="45"/>
  <c r="AF228" i="45"/>
  <c r="AE228" i="45"/>
  <c r="AD228" i="45"/>
  <c r="AC228" i="45"/>
  <c r="AB228" i="45"/>
  <c r="Y228" i="45"/>
  <c r="W228" i="45"/>
  <c r="V228" i="45"/>
  <c r="U228" i="45"/>
  <c r="S228" i="45"/>
  <c r="R228" i="45"/>
  <c r="AK227" i="45"/>
  <c r="AJ227" i="45"/>
  <c r="AI227" i="45"/>
  <c r="AH227" i="45"/>
  <c r="AG227" i="45"/>
  <c r="AF227" i="45"/>
  <c r="AE227" i="45"/>
  <c r="AD227" i="45"/>
  <c r="AC227" i="45"/>
  <c r="AB227" i="45"/>
  <c r="Y227" i="45"/>
  <c r="W227" i="45"/>
  <c r="V227" i="45"/>
  <c r="U227" i="45"/>
  <c r="S227" i="45"/>
  <c r="R227" i="45"/>
  <c r="AK226" i="45"/>
  <c r="AJ226" i="45"/>
  <c r="AI226" i="45"/>
  <c r="AH226" i="45"/>
  <c r="AG226" i="45"/>
  <c r="AF226" i="45"/>
  <c r="AE226" i="45"/>
  <c r="AD226" i="45"/>
  <c r="AC226" i="45"/>
  <c r="AB226" i="45"/>
  <c r="Y226" i="45"/>
  <c r="W226" i="45"/>
  <c r="V226" i="45"/>
  <c r="U226" i="45"/>
  <c r="S226" i="45"/>
  <c r="R226" i="45"/>
  <c r="AK225" i="45"/>
  <c r="AJ225" i="45"/>
  <c r="AI225" i="45"/>
  <c r="AH225" i="45"/>
  <c r="AG225" i="45"/>
  <c r="AF225" i="45"/>
  <c r="AE225" i="45"/>
  <c r="AD225" i="45"/>
  <c r="AC225" i="45"/>
  <c r="AB225" i="45"/>
  <c r="Y225" i="45"/>
  <c r="W225" i="45"/>
  <c r="V225" i="45"/>
  <c r="U225" i="45"/>
  <c r="S225" i="45"/>
  <c r="R225" i="45"/>
  <c r="AK224" i="45"/>
  <c r="AJ224" i="45"/>
  <c r="AI224" i="45"/>
  <c r="AH224" i="45"/>
  <c r="AG224" i="45"/>
  <c r="AF224" i="45"/>
  <c r="AE224" i="45"/>
  <c r="AD224" i="45"/>
  <c r="AC224" i="45"/>
  <c r="AB224" i="45"/>
  <c r="Y224" i="45"/>
  <c r="W224" i="45"/>
  <c r="V224" i="45"/>
  <c r="U224" i="45"/>
  <c r="S224" i="45"/>
  <c r="R224" i="45"/>
  <c r="AK223" i="45"/>
  <c r="AJ223" i="45"/>
  <c r="AI223" i="45"/>
  <c r="AH223" i="45"/>
  <c r="AG223" i="45"/>
  <c r="AF223" i="45"/>
  <c r="AE223" i="45"/>
  <c r="AD223" i="45"/>
  <c r="AC223" i="45"/>
  <c r="AB223" i="45"/>
  <c r="Y223" i="45"/>
  <c r="W223" i="45"/>
  <c r="V223" i="45"/>
  <c r="U223" i="45"/>
  <c r="S223" i="45"/>
  <c r="R223" i="45"/>
  <c r="AK222" i="45"/>
  <c r="AJ222" i="45"/>
  <c r="AI222" i="45"/>
  <c r="AH222" i="45"/>
  <c r="AG222" i="45"/>
  <c r="AF222" i="45"/>
  <c r="AE222" i="45"/>
  <c r="AC222" i="45"/>
  <c r="AB222" i="45"/>
  <c r="Y222" i="45"/>
  <c r="W222" i="45"/>
  <c r="V222" i="45"/>
  <c r="U222" i="45"/>
  <c r="S222" i="45"/>
  <c r="R222" i="45"/>
  <c r="AK221" i="45"/>
  <c r="AJ221" i="45"/>
  <c r="AI221" i="45"/>
  <c r="AH221" i="45"/>
  <c r="AG221" i="45"/>
  <c r="AF221" i="45"/>
  <c r="AE221" i="45"/>
  <c r="AD221" i="45"/>
  <c r="AC221" i="45"/>
  <c r="AB221" i="45"/>
  <c r="Y221" i="45"/>
  <c r="W221" i="45"/>
  <c r="V221" i="45"/>
  <c r="U221" i="45"/>
  <c r="S221" i="45"/>
  <c r="R221" i="45"/>
  <c r="AK220" i="45"/>
  <c r="AJ220" i="45"/>
  <c r="AI220" i="45"/>
  <c r="AH220" i="45"/>
  <c r="AG220" i="45"/>
  <c r="AF220" i="45"/>
  <c r="AE220" i="45"/>
  <c r="AC220" i="45"/>
  <c r="AB220" i="45"/>
  <c r="Y220" i="45"/>
  <c r="W220" i="45"/>
  <c r="V220" i="45"/>
  <c r="U220" i="45"/>
  <c r="S220" i="45"/>
  <c r="R220" i="45"/>
  <c r="AK219" i="45"/>
  <c r="AJ219" i="45"/>
  <c r="AI219" i="45"/>
  <c r="AH219" i="45"/>
  <c r="AG219" i="45"/>
  <c r="AF219" i="45"/>
  <c r="AE219" i="45"/>
  <c r="AC219" i="45"/>
  <c r="AB219" i="45"/>
  <c r="Y219" i="45"/>
  <c r="W219" i="45"/>
  <c r="V219" i="45"/>
  <c r="U219" i="45"/>
  <c r="S219" i="45"/>
  <c r="R219" i="45"/>
  <c r="AK218" i="45"/>
  <c r="AJ218" i="45"/>
  <c r="AI218" i="45"/>
  <c r="AH218" i="45"/>
  <c r="AG218" i="45"/>
  <c r="AF218" i="45"/>
  <c r="AE218" i="45"/>
  <c r="AD218" i="45"/>
  <c r="AC218" i="45"/>
  <c r="AB218" i="45"/>
  <c r="Y218" i="45"/>
  <c r="W218" i="45"/>
  <c r="V218" i="45"/>
  <c r="U218" i="45"/>
  <c r="S218" i="45"/>
  <c r="R218" i="45"/>
  <c r="AK217" i="45"/>
  <c r="AJ217" i="45"/>
  <c r="AI217" i="45"/>
  <c r="AH217" i="45"/>
  <c r="AG217" i="45"/>
  <c r="AF217" i="45"/>
  <c r="AE217" i="45"/>
  <c r="AD217" i="45"/>
  <c r="AC217" i="45"/>
  <c r="AB217" i="45"/>
  <c r="Y217" i="45"/>
  <c r="W217" i="45"/>
  <c r="V217" i="45"/>
  <c r="U217" i="45"/>
  <c r="S217" i="45"/>
  <c r="R217" i="45"/>
  <c r="AK216" i="45"/>
  <c r="AJ216" i="45"/>
  <c r="AI216" i="45"/>
  <c r="AH216" i="45"/>
  <c r="AG216" i="45"/>
  <c r="AF216" i="45"/>
  <c r="AE216" i="45"/>
  <c r="AD216" i="45"/>
  <c r="AC216" i="45"/>
  <c r="AB216" i="45"/>
  <c r="Y216" i="45"/>
  <c r="W216" i="45"/>
  <c r="V216" i="45"/>
  <c r="U216" i="45"/>
  <c r="S216" i="45"/>
  <c r="R216" i="45"/>
  <c r="AK215" i="45"/>
  <c r="AJ215" i="45"/>
  <c r="AI215" i="45"/>
  <c r="AH215" i="45"/>
  <c r="AG215" i="45"/>
  <c r="AF215" i="45"/>
  <c r="AE215" i="45"/>
  <c r="AD215" i="45"/>
  <c r="AC215" i="45"/>
  <c r="AB215" i="45"/>
  <c r="Y215" i="45"/>
  <c r="W215" i="45"/>
  <c r="V215" i="45"/>
  <c r="U215" i="45"/>
  <c r="S215" i="45"/>
  <c r="R215" i="45"/>
  <c r="AK214" i="45"/>
  <c r="AJ214" i="45"/>
  <c r="AI214" i="45"/>
  <c r="AH214" i="45"/>
  <c r="AG214" i="45"/>
  <c r="AF214" i="45"/>
  <c r="AE214" i="45"/>
  <c r="AD214" i="45"/>
  <c r="AC214" i="45"/>
  <c r="AB214" i="45"/>
  <c r="Y214" i="45"/>
  <c r="W214" i="45"/>
  <c r="V214" i="45"/>
  <c r="U214" i="45"/>
  <c r="S214" i="45"/>
  <c r="R214" i="45"/>
  <c r="AK213" i="45"/>
  <c r="AJ213" i="45"/>
  <c r="AI213" i="45"/>
  <c r="AH213" i="45"/>
  <c r="AG213" i="45"/>
  <c r="AF213" i="45"/>
  <c r="AE213" i="45"/>
  <c r="AD213" i="45"/>
  <c r="AC213" i="45"/>
  <c r="AB213" i="45"/>
  <c r="Y213" i="45"/>
  <c r="W213" i="45"/>
  <c r="V213" i="45"/>
  <c r="U213" i="45"/>
  <c r="S213" i="45"/>
  <c r="R213" i="45"/>
  <c r="AK212" i="45"/>
  <c r="AJ212" i="45"/>
  <c r="AI212" i="45"/>
  <c r="AH212" i="45"/>
  <c r="AG212" i="45"/>
  <c r="AF212" i="45"/>
  <c r="AE212" i="45"/>
  <c r="AD212" i="45"/>
  <c r="AC212" i="45"/>
  <c r="AB212" i="45"/>
  <c r="Y212" i="45"/>
  <c r="W212" i="45"/>
  <c r="V212" i="45"/>
  <c r="U212" i="45"/>
  <c r="S212" i="45"/>
  <c r="R212" i="45"/>
  <c r="AK211" i="45"/>
  <c r="AJ211" i="45"/>
  <c r="AI211" i="45"/>
  <c r="AH211" i="45"/>
  <c r="AG211" i="45"/>
  <c r="AF211" i="45"/>
  <c r="AE211" i="45"/>
  <c r="AC211" i="45"/>
  <c r="AB211" i="45"/>
  <c r="Y211" i="45"/>
  <c r="W211" i="45"/>
  <c r="V211" i="45"/>
  <c r="U211" i="45"/>
  <c r="S211" i="45"/>
  <c r="R211" i="45"/>
  <c r="AK210" i="45"/>
  <c r="AJ210" i="45"/>
  <c r="AI210" i="45"/>
  <c r="AH210" i="45"/>
  <c r="AG210" i="45"/>
  <c r="AF210" i="45"/>
  <c r="AE210" i="45"/>
  <c r="AC210" i="45"/>
  <c r="AB210" i="45"/>
  <c r="Y210" i="45"/>
  <c r="W210" i="45"/>
  <c r="V210" i="45"/>
  <c r="U210" i="45"/>
  <c r="S210" i="45"/>
  <c r="R210" i="45"/>
  <c r="AK209" i="45"/>
  <c r="AJ209" i="45"/>
  <c r="AI209" i="45"/>
  <c r="AH209" i="45"/>
  <c r="AG209" i="45"/>
  <c r="AF209" i="45"/>
  <c r="AE209" i="45"/>
  <c r="AD209" i="45"/>
  <c r="AC209" i="45"/>
  <c r="AB209" i="45"/>
  <c r="Y209" i="45"/>
  <c r="W209" i="45"/>
  <c r="V209" i="45"/>
  <c r="U209" i="45"/>
  <c r="S209" i="45"/>
  <c r="R209" i="45"/>
  <c r="AK208" i="45"/>
  <c r="AJ208" i="45"/>
  <c r="AI208" i="45"/>
  <c r="AH208" i="45"/>
  <c r="AG208" i="45"/>
  <c r="AF208" i="45"/>
  <c r="AE208" i="45"/>
  <c r="AD208" i="45"/>
  <c r="AC208" i="45"/>
  <c r="AB208" i="45"/>
  <c r="Y208" i="45"/>
  <c r="W208" i="45"/>
  <c r="V208" i="45"/>
  <c r="U208" i="45"/>
  <c r="S208" i="45"/>
  <c r="R208" i="45"/>
  <c r="AK207" i="45"/>
  <c r="AJ207" i="45"/>
  <c r="AI207" i="45"/>
  <c r="AH207" i="45"/>
  <c r="AG207" i="45"/>
  <c r="AF207" i="45"/>
  <c r="AE207" i="45"/>
  <c r="AD207" i="45"/>
  <c r="AC207" i="45"/>
  <c r="AB207" i="45"/>
  <c r="Y207" i="45"/>
  <c r="W207" i="45"/>
  <c r="V207" i="45"/>
  <c r="U207" i="45"/>
  <c r="S207" i="45"/>
  <c r="R207" i="45"/>
  <c r="AK206" i="45"/>
  <c r="AJ206" i="45"/>
  <c r="AI206" i="45"/>
  <c r="AH206" i="45"/>
  <c r="AG206" i="45"/>
  <c r="AF206" i="45"/>
  <c r="AE206" i="45"/>
  <c r="AD206" i="45"/>
  <c r="AC206" i="45"/>
  <c r="AB206" i="45"/>
  <c r="Y206" i="45"/>
  <c r="W206" i="45"/>
  <c r="V206" i="45"/>
  <c r="U206" i="45"/>
  <c r="S206" i="45"/>
  <c r="R206" i="45"/>
  <c r="AK205" i="45"/>
  <c r="AJ205" i="45"/>
  <c r="AI205" i="45"/>
  <c r="AH205" i="45"/>
  <c r="AG205" i="45"/>
  <c r="AF205" i="45"/>
  <c r="AE205" i="45"/>
  <c r="AD205" i="45"/>
  <c r="AC205" i="45"/>
  <c r="AB205" i="45"/>
  <c r="Y205" i="45"/>
  <c r="W205" i="45"/>
  <c r="V205" i="45"/>
  <c r="U205" i="45"/>
  <c r="S205" i="45"/>
  <c r="R205" i="45"/>
  <c r="AK204" i="45"/>
  <c r="AJ204" i="45"/>
  <c r="AI204" i="45"/>
  <c r="AH204" i="45"/>
  <c r="AG204" i="45"/>
  <c r="AF204" i="45"/>
  <c r="AE204" i="45"/>
  <c r="AD204" i="45"/>
  <c r="AC204" i="45"/>
  <c r="AB204" i="45"/>
  <c r="Y204" i="45"/>
  <c r="W204" i="45"/>
  <c r="V204" i="45"/>
  <c r="U204" i="45"/>
  <c r="S204" i="45"/>
  <c r="R204" i="45"/>
  <c r="AK203" i="45"/>
  <c r="AJ203" i="45"/>
  <c r="AI203" i="45"/>
  <c r="AH203" i="45"/>
  <c r="AG203" i="45"/>
  <c r="AF203" i="45"/>
  <c r="AE203" i="45"/>
  <c r="AD203" i="45"/>
  <c r="AC203" i="45"/>
  <c r="AB203" i="45"/>
  <c r="Y203" i="45"/>
  <c r="W203" i="45"/>
  <c r="V203" i="45"/>
  <c r="U203" i="45"/>
  <c r="S203" i="45"/>
  <c r="R203" i="45"/>
  <c r="AK202" i="45"/>
  <c r="AJ202" i="45"/>
  <c r="AI202" i="45"/>
  <c r="AH202" i="45"/>
  <c r="AG202" i="45"/>
  <c r="AF202" i="45"/>
  <c r="AE202" i="45"/>
  <c r="AD202" i="45"/>
  <c r="AC202" i="45"/>
  <c r="AB202" i="45"/>
  <c r="Y202" i="45"/>
  <c r="W202" i="45"/>
  <c r="V202" i="45"/>
  <c r="U202" i="45"/>
  <c r="S202" i="45"/>
  <c r="R202" i="45"/>
  <c r="AK201" i="45"/>
  <c r="AJ201" i="45"/>
  <c r="AI201" i="45"/>
  <c r="AH201" i="45"/>
  <c r="AG201" i="45"/>
  <c r="AF201" i="45"/>
  <c r="AE201" i="45"/>
  <c r="AC201" i="45"/>
  <c r="AB201" i="45"/>
  <c r="Y201" i="45"/>
  <c r="W201" i="45"/>
  <c r="V201" i="45"/>
  <c r="U201" i="45"/>
  <c r="S201" i="45"/>
  <c r="R201" i="45"/>
  <c r="AK200" i="45"/>
  <c r="AJ200" i="45"/>
  <c r="AI200" i="45"/>
  <c r="AH200" i="45"/>
  <c r="AG200" i="45"/>
  <c r="AF200" i="45"/>
  <c r="AE200" i="45"/>
  <c r="AD200" i="45"/>
  <c r="AC200" i="45"/>
  <c r="AB200" i="45"/>
  <c r="Y200" i="45"/>
  <c r="W200" i="45"/>
  <c r="V200" i="45"/>
  <c r="U200" i="45"/>
  <c r="S200" i="45"/>
  <c r="R200" i="45"/>
  <c r="AK199" i="45"/>
  <c r="AJ199" i="45"/>
  <c r="AI199" i="45"/>
  <c r="AH199" i="45"/>
  <c r="AG199" i="45"/>
  <c r="AF199" i="45"/>
  <c r="AE199" i="45"/>
  <c r="AD199" i="45"/>
  <c r="AC199" i="45"/>
  <c r="AB199" i="45"/>
  <c r="Y199" i="45"/>
  <c r="W199" i="45"/>
  <c r="V199" i="45"/>
  <c r="U199" i="45"/>
  <c r="S199" i="45"/>
  <c r="R199" i="45"/>
  <c r="AK198" i="45"/>
  <c r="AJ198" i="45"/>
  <c r="AI198" i="45"/>
  <c r="AH198" i="45"/>
  <c r="AG198" i="45"/>
  <c r="AF198" i="45"/>
  <c r="AE198" i="45"/>
  <c r="AD198" i="45"/>
  <c r="AC198" i="45"/>
  <c r="AB198" i="45"/>
  <c r="Y198" i="45"/>
  <c r="W198" i="45"/>
  <c r="V198" i="45"/>
  <c r="U198" i="45"/>
  <c r="S198" i="45"/>
  <c r="R198" i="45"/>
  <c r="AK197" i="45"/>
  <c r="AJ197" i="45"/>
  <c r="AI197" i="45"/>
  <c r="AH197" i="45"/>
  <c r="AG197" i="45"/>
  <c r="AF197" i="45"/>
  <c r="AE197" i="45"/>
  <c r="AD197" i="45"/>
  <c r="AC197" i="45"/>
  <c r="AB197" i="45"/>
  <c r="Y197" i="45"/>
  <c r="W197" i="45"/>
  <c r="V197" i="45"/>
  <c r="U197" i="45"/>
  <c r="S197" i="45"/>
  <c r="R197" i="45"/>
  <c r="AK196" i="45"/>
  <c r="AJ196" i="45"/>
  <c r="AI196" i="45"/>
  <c r="AH196" i="45"/>
  <c r="AG196" i="45"/>
  <c r="AF196" i="45"/>
  <c r="AE196" i="45"/>
  <c r="AD196" i="45"/>
  <c r="AC196" i="45"/>
  <c r="AB196" i="45"/>
  <c r="Y196" i="45"/>
  <c r="W196" i="45"/>
  <c r="V196" i="45"/>
  <c r="U196" i="45"/>
  <c r="S196" i="45"/>
  <c r="R196" i="45"/>
  <c r="AK195" i="45"/>
  <c r="AJ195" i="45"/>
  <c r="AI195" i="45"/>
  <c r="AH195" i="45"/>
  <c r="AG195" i="45"/>
  <c r="AF195" i="45"/>
  <c r="AE195" i="45"/>
  <c r="AD195" i="45"/>
  <c r="AC195" i="45"/>
  <c r="AB195" i="45"/>
  <c r="Y195" i="45"/>
  <c r="W195" i="45"/>
  <c r="V195" i="45"/>
  <c r="U195" i="45"/>
  <c r="S195" i="45"/>
  <c r="R195" i="45"/>
  <c r="AK194" i="45"/>
  <c r="AJ194" i="45"/>
  <c r="AI194" i="45"/>
  <c r="AH194" i="45"/>
  <c r="AG194" i="45"/>
  <c r="AF194" i="45"/>
  <c r="AE194" i="45"/>
  <c r="AD194" i="45"/>
  <c r="AC194" i="45"/>
  <c r="AB194" i="45"/>
  <c r="Y194" i="45"/>
  <c r="W194" i="45"/>
  <c r="V194" i="45"/>
  <c r="U194" i="45"/>
  <c r="S194" i="45"/>
  <c r="R194" i="45"/>
  <c r="AK193" i="45"/>
  <c r="AJ193" i="45"/>
  <c r="AI193" i="45"/>
  <c r="AH193" i="45"/>
  <c r="AG193" i="45"/>
  <c r="AF193" i="45"/>
  <c r="AE193" i="45"/>
  <c r="AD193" i="45"/>
  <c r="AC193" i="45"/>
  <c r="AB193" i="45"/>
  <c r="Y193" i="45"/>
  <c r="W193" i="45"/>
  <c r="V193" i="45"/>
  <c r="U193" i="45"/>
  <c r="S193" i="45"/>
  <c r="R193" i="45"/>
  <c r="AK192" i="45"/>
  <c r="AJ192" i="45"/>
  <c r="AI192" i="45"/>
  <c r="AH192" i="45"/>
  <c r="AG192" i="45"/>
  <c r="AF192" i="45"/>
  <c r="AE192" i="45"/>
  <c r="AC192" i="45"/>
  <c r="AB192" i="45"/>
  <c r="Y192" i="45"/>
  <c r="W192" i="45"/>
  <c r="V192" i="45"/>
  <c r="U192" i="45"/>
  <c r="S192" i="45"/>
  <c r="R192" i="45"/>
  <c r="AK191" i="45"/>
  <c r="AJ191" i="45"/>
  <c r="AI191" i="45"/>
  <c r="AH191" i="45"/>
  <c r="AG191" i="45"/>
  <c r="AF191" i="45"/>
  <c r="AE191" i="45"/>
  <c r="AD191" i="45"/>
  <c r="AC191" i="45"/>
  <c r="AB191" i="45"/>
  <c r="Y191" i="45"/>
  <c r="W191" i="45"/>
  <c r="V191" i="45"/>
  <c r="U191" i="45"/>
  <c r="S191" i="45"/>
  <c r="R191" i="45"/>
  <c r="AK190" i="45"/>
  <c r="AJ190" i="45"/>
  <c r="AI190" i="45"/>
  <c r="AH190" i="45"/>
  <c r="AG190" i="45"/>
  <c r="AF190" i="45"/>
  <c r="AE190" i="45"/>
  <c r="AC190" i="45"/>
  <c r="AB190" i="45"/>
  <c r="Y190" i="45"/>
  <c r="W190" i="45"/>
  <c r="V190" i="45"/>
  <c r="U190" i="45"/>
  <c r="S190" i="45"/>
  <c r="R190" i="45"/>
  <c r="AK189" i="45"/>
  <c r="AJ189" i="45"/>
  <c r="AI189" i="45"/>
  <c r="AH189" i="45"/>
  <c r="AG189" i="45"/>
  <c r="AF189" i="45"/>
  <c r="AE189" i="45"/>
  <c r="AD189" i="45"/>
  <c r="AC189" i="45"/>
  <c r="AB189" i="45"/>
  <c r="Y189" i="45"/>
  <c r="W189" i="45"/>
  <c r="V189" i="45"/>
  <c r="U189" i="45"/>
  <c r="S189" i="45"/>
  <c r="R189" i="45"/>
  <c r="AK188" i="45"/>
  <c r="AJ188" i="45"/>
  <c r="AI188" i="45"/>
  <c r="AH188" i="45"/>
  <c r="AG188" i="45"/>
  <c r="AF188" i="45"/>
  <c r="AE188" i="45"/>
  <c r="AD188" i="45"/>
  <c r="AC188" i="45"/>
  <c r="AB188" i="45"/>
  <c r="Y188" i="45"/>
  <c r="W188" i="45"/>
  <c r="V188" i="45"/>
  <c r="U188" i="45"/>
  <c r="S188" i="45"/>
  <c r="R188" i="45"/>
  <c r="AK187" i="45"/>
  <c r="AJ187" i="45"/>
  <c r="AI187" i="45"/>
  <c r="AH187" i="45"/>
  <c r="AG187" i="45"/>
  <c r="AF187" i="45"/>
  <c r="AE187" i="45"/>
  <c r="AD187" i="45"/>
  <c r="AC187" i="45"/>
  <c r="AB187" i="45"/>
  <c r="Y187" i="45"/>
  <c r="W187" i="45"/>
  <c r="V187" i="45"/>
  <c r="U187" i="45"/>
  <c r="S187" i="45"/>
  <c r="R187" i="45"/>
  <c r="AK186" i="45"/>
  <c r="AJ186" i="45"/>
  <c r="AI186" i="45"/>
  <c r="AH186" i="45"/>
  <c r="AG186" i="45"/>
  <c r="AF186" i="45"/>
  <c r="AE186" i="45"/>
  <c r="AD186" i="45"/>
  <c r="AC186" i="45"/>
  <c r="AB186" i="45"/>
  <c r="Y186" i="45"/>
  <c r="W186" i="45"/>
  <c r="V186" i="45"/>
  <c r="U186" i="45"/>
  <c r="S186" i="45"/>
  <c r="R186" i="45"/>
  <c r="AK185" i="45"/>
  <c r="AJ185" i="45"/>
  <c r="AI185" i="45"/>
  <c r="AH185" i="45"/>
  <c r="AG185" i="45"/>
  <c r="AF185" i="45"/>
  <c r="AE185" i="45"/>
  <c r="AD185" i="45"/>
  <c r="AC185" i="45"/>
  <c r="AB185" i="45"/>
  <c r="Y185" i="45"/>
  <c r="W185" i="45"/>
  <c r="V185" i="45"/>
  <c r="U185" i="45"/>
  <c r="S185" i="45"/>
  <c r="R185" i="45"/>
  <c r="AK184" i="45"/>
  <c r="AJ184" i="45"/>
  <c r="AI184" i="45"/>
  <c r="AH184" i="45"/>
  <c r="AG184" i="45"/>
  <c r="AF184" i="45"/>
  <c r="AE184" i="45"/>
  <c r="AD184" i="45"/>
  <c r="AC184" i="45"/>
  <c r="AB184" i="45"/>
  <c r="Y184" i="45"/>
  <c r="W184" i="45"/>
  <c r="V184" i="45"/>
  <c r="U184" i="45"/>
  <c r="S184" i="45"/>
  <c r="R184" i="45"/>
  <c r="AK183" i="45"/>
  <c r="AJ183" i="45"/>
  <c r="AI183" i="45"/>
  <c r="AH183" i="45"/>
  <c r="AG183" i="45"/>
  <c r="AF183" i="45"/>
  <c r="AE183" i="45"/>
  <c r="AD183" i="45"/>
  <c r="AC183" i="45"/>
  <c r="AB183" i="45"/>
  <c r="Y183" i="45"/>
  <c r="W183" i="45"/>
  <c r="V183" i="45"/>
  <c r="U183" i="45"/>
  <c r="S183" i="45"/>
  <c r="R183" i="45"/>
  <c r="AK182" i="45"/>
  <c r="AJ182" i="45"/>
  <c r="AI182" i="45"/>
  <c r="AH182" i="45"/>
  <c r="AG182" i="45"/>
  <c r="AF182" i="45"/>
  <c r="AE182" i="45"/>
  <c r="AD182" i="45"/>
  <c r="AC182" i="45"/>
  <c r="AB182" i="45"/>
  <c r="Y182" i="45"/>
  <c r="W182" i="45"/>
  <c r="V182" i="45"/>
  <c r="U182" i="45"/>
  <c r="S182" i="45"/>
  <c r="R182" i="45"/>
  <c r="AK181" i="45"/>
  <c r="AJ181" i="45"/>
  <c r="AI181" i="45"/>
  <c r="AH181" i="45"/>
  <c r="AG181" i="45"/>
  <c r="AF181" i="45"/>
  <c r="AE181" i="45"/>
  <c r="AD181" i="45"/>
  <c r="AC181" i="45"/>
  <c r="AB181" i="45"/>
  <c r="Y181" i="45"/>
  <c r="W181" i="45"/>
  <c r="V181" i="45"/>
  <c r="U181" i="45"/>
  <c r="S181" i="45"/>
  <c r="R181" i="45"/>
  <c r="AK180" i="45"/>
  <c r="AJ180" i="45"/>
  <c r="AI180" i="45"/>
  <c r="AH180" i="45"/>
  <c r="AG180" i="45"/>
  <c r="AF180" i="45"/>
  <c r="AE180" i="45"/>
  <c r="AD180" i="45"/>
  <c r="AC180" i="45"/>
  <c r="AB180" i="45"/>
  <c r="Y180" i="45"/>
  <c r="W180" i="45"/>
  <c r="V180" i="45"/>
  <c r="U180" i="45"/>
  <c r="S180" i="45"/>
  <c r="R180" i="45"/>
  <c r="AK179" i="45"/>
  <c r="AJ179" i="45"/>
  <c r="AI179" i="45"/>
  <c r="AH179" i="45"/>
  <c r="AG179" i="45"/>
  <c r="AF179" i="45"/>
  <c r="AE179" i="45"/>
  <c r="AD179" i="45"/>
  <c r="AC179" i="45"/>
  <c r="AB179" i="45"/>
  <c r="Y179" i="45"/>
  <c r="W179" i="45"/>
  <c r="V179" i="45"/>
  <c r="U179" i="45"/>
  <c r="S179" i="45"/>
  <c r="R179" i="45"/>
  <c r="AK178" i="45"/>
  <c r="AJ178" i="45"/>
  <c r="AI178" i="45"/>
  <c r="AH178" i="45"/>
  <c r="AG178" i="45"/>
  <c r="AF178" i="45"/>
  <c r="AE178" i="45"/>
  <c r="AD178" i="45"/>
  <c r="AC178" i="45"/>
  <c r="AB178" i="45"/>
  <c r="Y178" i="45"/>
  <c r="W178" i="45"/>
  <c r="V178" i="45"/>
  <c r="U178" i="45"/>
  <c r="S178" i="45"/>
  <c r="R178" i="45"/>
  <c r="AK177" i="45"/>
  <c r="AJ177" i="45"/>
  <c r="AI177" i="45"/>
  <c r="AH177" i="45"/>
  <c r="AG177" i="45"/>
  <c r="AF177" i="45"/>
  <c r="AE177" i="45"/>
  <c r="AD177" i="45"/>
  <c r="AC177" i="45"/>
  <c r="AB177" i="45"/>
  <c r="Y177" i="45"/>
  <c r="W177" i="45"/>
  <c r="V177" i="45"/>
  <c r="U177" i="45"/>
  <c r="S177" i="45"/>
  <c r="R177" i="45"/>
  <c r="AK176" i="45"/>
  <c r="AJ176" i="45"/>
  <c r="AI176" i="45"/>
  <c r="AH176" i="45"/>
  <c r="AG176" i="45"/>
  <c r="AF176" i="45"/>
  <c r="AE176" i="45"/>
  <c r="AD176" i="45"/>
  <c r="AC176" i="45"/>
  <c r="AB176" i="45"/>
  <c r="Y176" i="45"/>
  <c r="W176" i="45"/>
  <c r="V176" i="45"/>
  <c r="U176" i="45"/>
  <c r="S176" i="45"/>
  <c r="R176" i="45"/>
  <c r="AK175" i="45"/>
  <c r="AJ175" i="45"/>
  <c r="AI175" i="45"/>
  <c r="AH175" i="45"/>
  <c r="AG175" i="45"/>
  <c r="AF175" i="45"/>
  <c r="AE175" i="45"/>
  <c r="AD175" i="45"/>
  <c r="AC175" i="45"/>
  <c r="AB175" i="45"/>
  <c r="Y175" i="45"/>
  <c r="W175" i="45"/>
  <c r="V175" i="45"/>
  <c r="U175" i="45"/>
  <c r="S175" i="45"/>
  <c r="R175" i="45"/>
  <c r="AK174" i="45"/>
  <c r="AJ174" i="45"/>
  <c r="AI174" i="45"/>
  <c r="AH174" i="45"/>
  <c r="AG174" i="45"/>
  <c r="AF174" i="45"/>
  <c r="AE174" i="45"/>
  <c r="AD174" i="45"/>
  <c r="AC174" i="45"/>
  <c r="AB174" i="45"/>
  <c r="Y174" i="45"/>
  <c r="W174" i="45"/>
  <c r="V174" i="45"/>
  <c r="U174" i="45"/>
  <c r="S174" i="45"/>
  <c r="R174" i="45"/>
  <c r="AK173" i="45"/>
  <c r="AJ173" i="45"/>
  <c r="AI173" i="45"/>
  <c r="AH173" i="45"/>
  <c r="AG173" i="45"/>
  <c r="AF173" i="45"/>
  <c r="AE173" i="45"/>
  <c r="AD173" i="45"/>
  <c r="AC173" i="45"/>
  <c r="AB173" i="45"/>
  <c r="Y173" i="45"/>
  <c r="W173" i="45"/>
  <c r="V173" i="45"/>
  <c r="U173" i="45"/>
  <c r="S173" i="45"/>
  <c r="R173" i="45"/>
  <c r="AK172" i="45"/>
  <c r="AJ172" i="45"/>
  <c r="AI172" i="45"/>
  <c r="AH172" i="45"/>
  <c r="AG172" i="45"/>
  <c r="AF172" i="45"/>
  <c r="AE172" i="45"/>
  <c r="AD172" i="45"/>
  <c r="AC172" i="45"/>
  <c r="AB172" i="45"/>
  <c r="Y172" i="45"/>
  <c r="W172" i="45"/>
  <c r="V172" i="45"/>
  <c r="U172" i="45"/>
  <c r="S172" i="45"/>
  <c r="R172" i="45"/>
  <c r="AK171" i="45"/>
  <c r="AJ171" i="45"/>
  <c r="AI171" i="45"/>
  <c r="AH171" i="45"/>
  <c r="AG171" i="45"/>
  <c r="AF171" i="45"/>
  <c r="AE171" i="45"/>
  <c r="AD171" i="45"/>
  <c r="AC171" i="45"/>
  <c r="AB171" i="45"/>
  <c r="Y171" i="45"/>
  <c r="W171" i="45"/>
  <c r="V171" i="45"/>
  <c r="U171" i="45"/>
  <c r="S171" i="45"/>
  <c r="R171" i="45"/>
  <c r="AK170" i="45"/>
  <c r="AJ170" i="45"/>
  <c r="AI170" i="45"/>
  <c r="AH170" i="45"/>
  <c r="AG170" i="45"/>
  <c r="AF170" i="45"/>
  <c r="AE170" i="45"/>
  <c r="AD170" i="45"/>
  <c r="AC170" i="45"/>
  <c r="AB170" i="45"/>
  <c r="Y170" i="45"/>
  <c r="W170" i="45"/>
  <c r="V170" i="45"/>
  <c r="U170" i="45"/>
  <c r="S170" i="45"/>
  <c r="R170" i="45"/>
  <c r="AK169" i="45"/>
  <c r="AJ169" i="45"/>
  <c r="AI169" i="45"/>
  <c r="AH169" i="45"/>
  <c r="AG169" i="45"/>
  <c r="AF169" i="45"/>
  <c r="AE169" i="45"/>
  <c r="AD169" i="45"/>
  <c r="AC169" i="45"/>
  <c r="AB169" i="45"/>
  <c r="Y169" i="45"/>
  <c r="W169" i="45"/>
  <c r="V169" i="45"/>
  <c r="U169" i="45"/>
  <c r="S169" i="45"/>
  <c r="R169" i="45"/>
  <c r="AK168" i="45"/>
  <c r="AJ168" i="45"/>
  <c r="AI168" i="45"/>
  <c r="AH168" i="45"/>
  <c r="AG168" i="45"/>
  <c r="AF168" i="45"/>
  <c r="AE168" i="45"/>
  <c r="AD168" i="45"/>
  <c r="AC168" i="45"/>
  <c r="AB168" i="45"/>
  <c r="Y168" i="45"/>
  <c r="W168" i="45"/>
  <c r="V168" i="45"/>
  <c r="U168" i="45"/>
  <c r="S168" i="45"/>
  <c r="R168" i="45"/>
  <c r="AK167" i="45"/>
  <c r="AJ167" i="45"/>
  <c r="AI167" i="45"/>
  <c r="AH167" i="45"/>
  <c r="AG167" i="45"/>
  <c r="AF167" i="45"/>
  <c r="AE167" i="45"/>
  <c r="AD167" i="45"/>
  <c r="AC167" i="45"/>
  <c r="AB167" i="45"/>
  <c r="Y167" i="45"/>
  <c r="W167" i="45"/>
  <c r="V167" i="45"/>
  <c r="U167" i="45"/>
  <c r="S167" i="45"/>
  <c r="R167" i="45"/>
  <c r="AK166" i="45"/>
  <c r="AJ166" i="45"/>
  <c r="AI166" i="45"/>
  <c r="AH166" i="45"/>
  <c r="AG166" i="45"/>
  <c r="AF166" i="45"/>
  <c r="AE166" i="45"/>
  <c r="AD166" i="45"/>
  <c r="AC166" i="45"/>
  <c r="AB166" i="45"/>
  <c r="Y166" i="45"/>
  <c r="W166" i="45"/>
  <c r="V166" i="45"/>
  <c r="U166" i="45"/>
  <c r="S166" i="45"/>
  <c r="R166" i="45"/>
  <c r="AK165" i="45"/>
  <c r="AJ165" i="45"/>
  <c r="AI165" i="45"/>
  <c r="AH165" i="45"/>
  <c r="AG165" i="45"/>
  <c r="AF165" i="45"/>
  <c r="AE165" i="45"/>
  <c r="AC165" i="45"/>
  <c r="AB165" i="45"/>
  <c r="Y165" i="45"/>
  <c r="W165" i="45"/>
  <c r="V165" i="45"/>
  <c r="U165" i="45"/>
  <c r="S165" i="45"/>
  <c r="R165" i="45"/>
  <c r="AK164" i="45"/>
  <c r="AJ164" i="45"/>
  <c r="AI164" i="45"/>
  <c r="AH164" i="45"/>
  <c r="AG164" i="45"/>
  <c r="AF164" i="45"/>
  <c r="AE164" i="45"/>
  <c r="AD164" i="45"/>
  <c r="AC164" i="45"/>
  <c r="AB164" i="45"/>
  <c r="Y164" i="45"/>
  <c r="W164" i="45"/>
  <c r="V164" i="45"/>
  <c r="U164" i="45"/>
  <c r="S164" i="45"/>
  <c r="R164" i="45"/>
  <c r="AK163" i="45"/>
  <c r="AJ163" i="45"/>
  <c r="AI163" i="45"/>
  <c r="AH163" i="45"/>
  <c r="AG163" i="45"/>
  <c r="AF163" i="45"/>
  <c r="AE163" i="45"/>
  <c r="AD163" i="45"/>
  <c r="AC163" i="45"/>
  <c r="AB163" i="45"/>
  <c r="Y163" i="45"/>
  <c r="W163" i="45"/>
  <c r="V163" i="45"/>
  <c r="U163" i="45"/>
  <c r="S163" i="45"/>
  <c r="R163" i="45"/>
  <c r="AK162" i="45"/>
  <c r="AJ162" i="45"/>
  <c r="AI162" i="45"/>
  <c r="AH162" i="45"/>
  <c r="AG162" i="45"/>
  <c r="AF162" i="45"/>
  <c r="AE162" i="45"/>
  <c r="AD162" i="45"/>
  <c r="AC162" i="45"/>
  <c r="AB162" i="45"/>
  <c r="Y162" i="45"/>
  <c r="W162" i="45"/>
  <c r="V162" i="45"/>
  <c r="U162" i="45"/>
  <c r="S162" i="45"/>
  <c r="R162" i="45"/>
  <c r="AK161" i="45"/>
  <c r="AJ161" i="45"/>
  <c r="AI161" i="45"/>
  <c r="AH161" i="45"/>
  <c r="AG161" i="45"/>
  <c r="AF161" i="45"/>
  <c r="AE161" i="45"/>
  <c r="AD161" i="45"/>
  <c r="AC161" i="45"/>
  <c r="AB161" i="45"/>
  <c r="Y161" i="45"/>
  <c r="W161" i="45"/>
  <c r="V161" i="45"/>
  <c r="U161" i="45"/>
  <c r="S161" i="45"/>
  <c r="R161" i="45"/>
  <c r="AK160" i="45"/>
  <c r="AJ160" i="45"/>
  <c r="AI160" i="45"/>
  <c r="AH160" i="45"/>
  <c r="AG160" i="45"/>
  <c r="AF160" i="45"/>
  <c r="AE160" i="45"/>
  <c r="AD160" i="45"/>
  <c r="AC160" i="45"/>
  <c r="AB160" i="45"/>
  <c r="Y160" i="45"/>
  <c r="W160" i="45"/>
  <c r="V160" i="45"/>
  <c r="U160" i="45"/>
  <c r="S160" i="45"/>
  <c r="R160" i="45"/>
  <c r="AK159" i="45"/>
  <c r="AJ159" i="45"/>
  <c r="AI159" i="45"/>
  <c r="AH159" i="45"/>
  <c r="AG159" i="45"/>
  <c r="AF159" i="45"/>
  <c r="AE159" i="45"/>
  <c r="AD159" i="45"/>
  <c r="AC159" i="45"/>
  <c r="AB159" i="45"/>
  <c r="Y159" i="45"/>
  <c r="W159" i="45"/>
  <c r="V159" i="45"/>
  <c r="U159" i="45"/>
  <c r="S159" i="45"/>
  <c r="R159" i="45"/>
  <c r="AK158" i="45"/>
  <c r="AJ158" i="45"/>
  <c r="AI158" i="45"/>
  <c r="AH158" i="45"/>
  <c r="AG158" i="45"/>
  <c r="AF158" i="45"/>
  <c r="AE158" i="45"/>
  <c r="AD158" i="45"/>
  <c r="AC158" i="45"/>
  <c r="AB158" i="45"/>
  <c r="Y158" i="45"/>
  <c r="W158" i="45"/>
  <c r="V158" i="45"/>
  <c r="U158" i="45"/>
  <c r="S158" i="45"/>
  <c r="R158" i="45"/>
  <c r="AK157" i="45"/>
  <c r="AJ157" i="45"/>
  <c r="AI157" i="45"/>
  <c r="AH157" i="45"/>
  <c r="AG157" i="45"/>
  <c r="AF157" i="45"/>
  <c r="AE157" i="45"/>
  <c r="AD157" i="45"/>
  <c r="AC157" i="45"/>
  <c r="AB157" i="45"/>
  <c r="Y157" i="45"/>
  <c r="W157" i="45"/>
  <c r="V157" i="45"/>
  <c r="U157" i="45"/>
  <c r="S157" i="45"/>
  <c r="R157" i="45"/>
  <c r="AK156" i="45"/>
  <c r="AJ156" i="45"/>
  <c r="AI156" i="45"/>
  <c r="AH156" i="45"/>
  <c r="AG156" i="45"/>
  <c r="AF156" i="45"/>
  <c r="AE156" i="45"/>
  <c r="AD156" i="45"/>
  <c r="AC156" i="45"/>
  <c r="AB156" i="45"/>
  <c r="Y156" i="45"/>
  <c r="W156" i="45"/>
  <c r="V156" i="45"/>
  <c r="U156" i="45"/>
  <c r="S156" i="45"/>
  <c r="R156" i="45"/>
  <c r="AK155" i="45"/>
  <c r="AJ155" i="45"/>
  <c r="AI155" i="45"/>
  <c r="AH155" i="45"/>
  <c r="AG155" i="45"/>
  <c r="AF155" i="45"/>
  <c r="AE155" i="45"/>
  <c r="AC155" i="45"/>
  <c r="AB155" i="45"/>
  <c r="Y155" i="45"/>
  <c r="W155" i="45"/>
  <c r="V155" i="45"/>
  <c r="U155" i="45"/>
  <c r="S155" i="45"/>
  <c r="R155" i="45"/>
  <c r="AK154" i="45"/>
  <c r="AJ154" i="45"/>
  <c r="AI154" i="45"/>
  <c r="AH154" i="45"/>
  <c r="AG154" i="45"/>
  <c r="AF154" i="45"/>
  <c r="AE154" i="45"/>
  <c r="AD154" i="45"/>
  <c r="AC154" i="45"/>
  <c r="AB154" i="45"/>
  <c r="Y154" i="45"/>
  <c r="W154" i="45"/>
  <c r="V154" i="45"/>
  <c r="U154" i="45"/>
  <c r="S154" i="45"/>
  <c r="R154" i="45"/>
  <c r="AK153" i="45"/>
  <c r="AJ153" i="45"/>
  <c r="AI153" i="45"/>
  <c r="AH153" i="45"/>
  <c r="AG153" i="45"/>
  <c r="AF153" i="45"/>
  <c r="AE153" i="45"/>
  <c r="AC153" i="45"/>
  <c r="AB153" i="45"/>
  <c r="Y153" i="45"/>
  <c r="W153" i="45"/>
  <c r="V153" i="45"/>
  <c r="U153" i="45"/>
  <c r="S153" i="45"/>
  <c r="R153" i="45"/>
  <c r="AK152" i="45"/>
  <c r="AJ152" i="45"/>
  <c r="AI152" i="45"/>
  <c r="AH152" i="45"/>
  <c r="AG152" i="45"/>
  <c r="AF152" i="45"/>
  <c r="AE152" i="45"/>
  <c r="AD152" i="45"/>
  <c r="AC152" i="45"/>
  <c r="AB152" i="45"/>
  <c r="Y152" i="45"/>
  <c r="W152" i="45"/>
  <c r="V152" i="45"/>
  <c r="U152" i="45"/>
  <c r="S152" i="45"/>
  <c r="R152" i="45"/>
  <c r="AK151" i="45"/>
  <c r="AJ151" i="45"/>
  <c r="AI151" i="45"/>
  <c r="AH151" i="45"/>
  <c r="AG151" i="45"/>
  <c r="AF151" i="45"/>
  <c r="AE151" i="45"/>
  <c r="AD151" i="45"/>
  <c r="AC151" i="45"/>
  <c r="AB151" i="45"/>
  <c r="Y151" i="45"/>
  <c r="W151" i="45"/>
  <c r="V151" i="45"/>
  <c r="U151" i="45"/>
  <c r="S151" i="45"/>
  <c r="R151" i="45"/>
  <c r="AK150" i="45"/>
  <c r="AJ150" i="45"/>
  <c r="AI150" i="45"/>
  <c r="AH150" i="45"/>
  <c r="AG150" i="45"/>
  <c r="AF150" i="45"/>
  <c r="AE150" i="45"/>
  <c r="AC150" i="45"/>
  <c r="AB150" i="45"/>
  <c r="Y150" i="45"/>
  <c r="W150" i="45"/>
  <c r="V150" i="45"/>
  <c r="U150" i="45"/>
  <c r="S150" i="45"/>
  <c r="R150" i="45"/>
  <c r="AK149" i="45"/>
  <c r="AJ149" i="45"/>
  <c r="AI149" i="45"/>
  <c r="AH149" i="45"/>
  <c r="AG149" i="45"/>
  <c r="AF149" i="45"/>
  <c r="AE149" i="45"/>
  <c r="AD149" i="45"/>
  <c r="AC149" i="45"/>
  <c r="AB149" i="45"/>
  <c r="Y149" i="45"/>
  <c r="W149" i="45"/>
  <c r="V149" i="45"/>
  <c r="U149" i="45"/>
  <c r="S149" i="45"/>
  <c r="R149" i="45"/>
  <c r="AK148" i="45"/>
  <c r="AJ148" i="45"/>
  <c r="AI148" i="45"/>
  <c r="AH148" i="45"/>
  <c r="AG148" i="45"/>
  <c r="AF148" i="45"/>
  <c r="AE148" i="45"/>
  <c r="AC148" i="45"/>
  <c r="AB148" i="45"/>
  <c r="Y148" i="45"/>
  <c r="W148" i="45"/>
  <c r="V148" i="45"/>
  <c r="U148" i="45"/>
  <c r="S148" i="45"/>
  <c r="R148" i="45"/>
  <c r="AK147" i="45"/>
  <c r="AJ147" i="45"/>
  <c r="AI147" i="45"/>
  <c r="AH147" i="45"/>
  <c r="AG147" i="45"/>
  <c r="AF147" i="45"/>
  <c r="AE147" i="45"/>
  <c r="AD147" i="45"/>
  <c r="AC147" i="45"/>
  <c r="AB147" i="45"/>
  <c r="Y147" i="45"/>
  <c r="W147" i="45"/>
  <c r="V147" i="45"/>
  <c r="U147" i="45"/>
  <c r="S147" i="45"/>
  <c r="R147" i="45"/>
  <c r="AK146" i="45"/>
  <c r="AJ146" i="45"/>
  <c r="AI146" i="45"/>
  <c r="AH146" i="45"/>
  <c r="AG146" i="45"/>
  <c r="AF146" i="45"/>
  <c r="AE146" i="45"/>
  <c r="AD146" i="45"/>
  <c r="AC146" i="45"/>
  <c r="AB146" i="45"/>
  <c r="Y146" i="45"/>
  <c r="W146" i="45"/>
  <c r="V146" i="45"/>
  <c r="U146" i="45"/>
  <c r="S146" i="45"/>
  <c r="R146" i="45"/>
  <c r="AK145" i="45"/>
  <c r="AJ145" i="45"/>
  <c r="AI145" i="45"/>
  <c r="AH145" i="45"/>
  <c r="AG145" i="45"/>
  <c r="AF145" i="45"/>
  <c r="AE145" i="45"/>
  <c r="AD145" i="45"/>
  <c r="AC145" i="45"/>
  <c r="AB145" i="45"/>
  <c r="Y145" i="45"/>
  <c r="W145" i="45"/>
  <c r="V145" i="45"/>
  <c r="U145" i="45"/>
  <c r="S145" i="45"/>
  <c r="R145" i="45"/>
  <c r="AK144" i="45"/>
  <c r="AJ144" i="45"/>
  <c r="AI144" i="45"/>
  <c r="AH144" i="45"/>
  <c r="AG144" i="45"/>
  <c r="AF144" i="45"/>
  <c r="AE144" i="45"/>
  <c r="AD144" i="45"/>
  <c r="AC144" i="45"/>
  <c r="AB144" i="45"/>
  <c r="Y144" i="45"/>
  <c r="W144" i="45"/>
  <c r="V144" i="45"/>
  <c r="U144" i="45"/>
  <c r="S144" i="45"/>
  <c r="R144" i="45"/>
  <c r="AK143" i="45"/>
  <c r="AJ143" i="45"/>
  <c r="AI143" i="45"/>
  <c r="AH143" i="45"/>
  <c r="AG143" i="45"/>
  <c r="AF143" i="45"/>
  <c r="AE143" i="45"/>
  <c r="AD143" i="45"/>
  <c r="AC143" i="45"/>
  <c r="AB143" i="45"/>
  <c r="Y143" i="45"/>
  <c r="W143" i="45"/>
  <c r="V143" i="45"/>
  <c r="U143" i="45"/>
  <c r="S143" i="45"/>
  <c r="R143" i="45"/>
  <c r="AK142" i="45"/>
  <c r="AJ142" i="45"/>
  <c r="AI142" i="45"/>
  <c r="AH142" i="45"/>
  <c r="AG142" i="45"/>
  <c r="AF142" i="45"/>
  <c r="AE142" i="45"/>
  <c r="AD142" i="45"/>
  <c r="AC142" i="45"/>
  <c r="AB142" i="45"/>
  <c r="Y142" i="45"/>
  <c r="W142" i="45"/>
  <c r="V142" i="45"/>
  <c r="U142" i="45"/>
  <c r="S142" i="45"/>
  <c r="R142" i="45"/>
  <c r="AK141" i="45"/>
  <c r="AJ141" i="45"/>
  <c r="AI141" i="45"/>
  <c r="AH141" i="45"/>
  <c r="AG141" i="45"/>
  <c r="AF141" i="45"/>
  <c r="AE141" i="45"/>
  <c r="AD141" i="45"/>
  <c r="AC141" i="45"/>
  <c r="AB141" i="45"/>
  <c r="Y141" i="45"/>
  <c r="W141" i="45"/>
  <c r="V141" i="45"/>
  <c r="U141" i="45"/>
  <c r="S141" i="45"/>
  <c r="R141" i="45"/>
  <c r="AK140" i="45"/>
  <c r="AJ140" i="45"/>
  <c r="AI140" i="45"/>
  <c r="AH140" i="45"/>
  <c r="AG140" i="45"/>
  <c r="AF140" i="45"/>
  <c r="AE140" i="45"/>
  <c r="AD140" i="45"/>
  <c r="AC140" i="45"/>
  <c r="AB140" i="45"/>
  <c r="Y140" i="45"/>
  <c r="W140" i="45"/>
  <c r="V140" i="45"/>
  <c r="U140" i="45"/>
  <c r="S140" i="45"/>
  <c r="R140" i="45"/>
  <c r="AK139" i="45"/>
  <c r="AJ139" i="45"/>
  <c r="AI139" i="45"/>
  <c r="AH139" i="45"/>
  <c r="AG139" i="45"/>
  <c r="AF139" i="45"/>
  <c r="AE139" i="45"/>
  <c r="AD139" i="45"/>
  <c r="AC139" i="45"/>
  <c r="AB139" i="45"/>
  <c r="Y139" i="45"/>
  <c r="W139" i="45"/>
  <c r="V139" i="45"/>
  <c r="U139" i="45"/>
  <c r="S139" i="45"/>
  <c r="R139" i="45"/>
  <c r="AK138" i="45"/>
  <c r="AJ138" i="45"/>
  <c r="AI138" i="45"/>
  <c r="AH138" i="45"/>
  <c r="AG138" i="45"/>
  <c r="AF138" i="45"/>
  <c r="AE138" i="45"/>
  <c r="AD138" i="45"/>
  <c r="AC138" i="45"/>
  <c r="AB138" i="45"/>
  <c r="Y138" i="45"/>
  <c r="W138" i="45"/>
  <c r="V138" i="45"/>
  <c r="U138" i="45"/>
  <c r="S138" i="45"/>
  <c r="R138" i="45"/>
  <c r="AK137" i="45"/>
  <c r="AJ137" i="45"/>
  <c r="AI137" i="45"/>
  <c r="AH137" i="45"/>
  <c r="AG137" i="45"/>
  <c r="AF137" i="45"/>
  <c r="AE137" i="45"/>
  <c r="AD137" i="45"/>
  <c r="AC137" i="45"/>
  <c r="AB137" i="45"/>
  <c r="Y137" i="45"/>
  <c r="W137" i="45"/>
  <c r="V137" i="45"/>
  <c r="U137" i="45"/>
  <c r="S137" i="45"/>
  <c r="R137" i="45"/>
  <c r="AK136" i="45"/>
  <c r="AJ136" i="45"/>
  <c r="AI136" i="45"/>
  <c r="AH136" i="45"/>
  <c r="AG136" i="45"/>
  <c r="AF136" i="45"/>
  <c r="AE136" i="45"/>
  <c r="AD136" i="45"/>
  <c r="AC136" i="45"/>
  <c r="AB136" i="45"/>
  <c r="Y136" i="45"/>
  <c r="W136" i="45"/>
  <c r="V136" i="45"/>
  <c r="U136" i="45"/>
  <c r="S136" i="45"/>
  <c r="R136" i="45"/>
  <c r="AK135" i="45"/>
  <c r="AJ135" i="45"/>
  <c r="AI135" i="45"/>
  <c r="AH135" i="45"/>
  <c r="AG135" i="45"/>
  <c r="AF135" i="45"/>
  <c r="AE135" i="45"/>
  <c r="AC135" i="45"/>
  <c r="AB135" i="45"/>
  <c r="Y135" i="45"/>
  <c r="W135" i="45"/>
  <c r="V135" i="45"/>
  <c r="U135" i="45"/>
  <c r="S135" i="45"/>
  <c r="R135" i="45"/>
  <c r="AK134" i="45"/>
  <c r="AJ134" i="45"/>
  <c r="AI134" i="45"/>
  <c r="AH134" i="45"/>
  <c r="AG134" i="45"/>
  <c r="AF134" i="45"/>
  <c r="AE134" i="45"/>
  <c r="AD134" i="45"/>
  <c r="AC134" i="45"/>
  <c r="AB134" i="45"/>
  <c r="Y134" i="45"/>
  <c r="W134" i="45"/>
  <c r="V134" i="45"/>
  <c r="U134" i="45"/>
  <c r="S134" i="45"/>
  <c r="R134" i="45"/>
  <c r="AK133" i="45"/>
  <c r="AJ133" i="45"/>
  <c r="AI133" i="45"/>
  <c r="AH133" i="45"/>
  <c r="AG133" i="45"/>
  <c r="AF133" i="45"/>
  <c r="AE133" i="45"/>
  <c r="AD133" i="45"/>
  <c r="AC133" i="45"/>
  <c r="AB133" i="45"/>
  <c r="Y133" i="45"/>
  <c r="W133" i="45"/>
  <c r="V133" i="45"/>
  <c r="U133" i="45"/>
  <c r="S133" i="45"/>
  <c r="R133" i="45"/>
  <c r="AK132" i="45"/>
  <c r="AJ132" i="45"/>
  <c r="AI132" i="45"/>
  <c r="AH132" i="45"/>
  <c r="AG132" i="45"/>
  <c r="AF132" i="45"/>
  <c r="AE132" i="45"/>
  <c r="AD132" i="45"/>
  <c r="AC132" i="45"/>
  <c r="AB132" i="45"/>
  <c r="Y132" i="45"/>
  <c r="W132" i="45"/>
  <c r="V132" i="45"/>
  <c r="U132" i="45"/>
  <c r="S132" i="45"/>
  <c r="R132" i="45"/>
  <c r="AK131" i="45"/>
  <c r="AJ131" i="45"/>
  <c r="AI131" i="45"/>
  <c r="AH131" i="45"/>
  <c r="AG131" i="45"/>
  <c r="AF131" i="45"/>
  <c r="AE131" i="45"/>
  <c r="AD131" i="45"/>
  <c r="AC131" i="45"/>
  <c r="AB131" i="45"/>
  <c r="Y131" i="45"/>
  <c r="W131" i="45"/>
  <c r="V131" i="45"/>
  <c r="U131" i="45"/>
  <c r="S131" i="45"/>
  <c r="R131" i="45"/>
  <c r="AK130" i="45"/>
  <c r="AJ130" i="45"/>
  <c r="AI130" i="45"/>
  <c r="AH130" i="45"/>
  <c r="AG130" i="45"/>
  <c r="AF130" i="45"/>
  <c r="AE130" i="45"/>
  <c r="AD130" i="45"/>
  <c r="AC130" i="45"/>
  <c r="AB130" i="45"/>
  <c r="Y130" i="45"/>
  <c r="W130" i="45"/>
  <c r="V130" i="45"/>
  <c r="U130" i="45"/>
  <c r="S130" i="45"/>
  <c r="R130" i="45"/>
  <c r="AK129" i="45"/>
  <c r="AJ129" i="45"/>
  <c r="AI129" i="45"/>
  <c r="AH129" i="45"/>
  <c r="AG129" i="45"/>
  <c r="AF129" i="45"/>
  <c r="AE129" i="45"/>
  <c r="AD129" i="45"/>
  <c r="AC129" i="45"/>
  <c r="AB129" i="45"/>
  <c r="Y129" i="45"/>
  <c r="W129" i="45"/>
  <c r="V129" i="45"/>
  <c r="U129" i="45"/>
  <c r="S129" i="45"/>
  <c r="R129" i="45"/>
  <c r="AK128" i="45"/>
  <c r="AJ128" i="45"/>
  <c r="AI128" i="45"/>
  <c r="AH128" i="45"/>
  <c r="AG128" i="45"/>
  <c r="AF128" i="45"/>
  <c r="AE128" i="45"/>
  <c r="AD128" i="45"/>
  <c r="AC128" i="45"/>
  <c r="AB128" i="45"/>
  <c r="Y128" i="45"/>
  <c r="W128" i="45"/>
  <c r="V128" i="45"/>
  <c r="U128" i="45"/>
  <c r="S128" i="45"/>
  <c r="R128" i="45"/>
  <c r="AK127" i="45"/>
  <c r="AJ127" i="45"/>
  <c r="AI127" i="45"/>
  <c r="AH127" i="45"/>
  <c r="AG127" i="45"/>
  <c r="AF127" i="45"/>
  <c r="AE127" i="45"/>
  <c r="AD127" i="45"/>
  <c r="AC127" i="45"/>
  <c r="AB127" i="45"/>
  <c r="Y127" i="45"/>
  <c r="W127" i="45"/>
  <c r="V127" i="45"/>
  <c r="U127" i="45"/>
  <c r="S127" i="45"/>
  <c r="R127" i="45"/>
  <c r="AK126" i="45"/>
  <c r="AJ126" i="45"/>
  <c r="AI126" i="45"/>
  <c r="AH126" i="45"/>
  <c r="AG126" i="45"/>
  <c r="AF126" i="45"/>
  <c r="AE126" i="45"/>
  <c r="AD126" i="45"/>
  <c r="AC126" i="45"/>
  <c r="AB126" i="45"/>
  <c r="Y126" i="45"/>
  <c r="W126" i="45"/>
  <c r="V126" i="45"/>
  <c r="U126" i="45"/>
  <c r="S126" i="45"/>
  <c r="R126" i="45"/>
  <c r="AK125" i="45"/>
  <c r="AJ125" i="45"/>
  <c r="AI125" i="45"/>
  <c r="AH125" i="45"/>
  <c r="AG125" i="45"/>
  <c r="AF125" i="45"/>
  <c r="AE125" i="45"/>
  <c r="AD125" i="45"/>
  <c r="AC125" i="45"/>
  <c r="AB125" i="45"/>
  <c r="Y125" i="45"/>
  <c r="W125" i="45"/>
  <c r="V125" i="45"/>
  <c r="U125" i="45"/>
  <c r="S125" i="45"/>
  <c r="R125" i="45"/>
  <c r="AK124" i="45"/>
  <c r="AJ124" i="45"/>
  <c r="AI124" i="45"/>
  <c r="AH124" i="45"/>
  <c r="AG124" i="45"/>
  <c r="AF124" i="45"/>
  <c r="AE124" i="45"/>
  <c r="AD124" i="45"/>
  <c r="AC124" i="45"/>
  <c r="AB124" i="45"/>
  <c r="Y124" i="45"/>
  <c r="W124" i="45"/>
  <c r="V124" i="45"/>
  <c r="U124" i="45"/>
  <c r="S124" i="45"/>
  <c r="R124" i="45"/>
  <c r="AK123" i="45"/>
  <c r="AJ123" i="45"/>
  <c r="AI123" i="45"/>
  <c r="AH123" i="45"/>
  <c r="AG123" i="45"/>
  <c r="AF123" i="45"/>
  <c r="AE123" i="45"/>
  <c r="AD123" i="45"/>
  <c r="AC123" i="45"/>
  <c r="AB123" i="45"/>
  <c r="Y123" i="45"/>
  <c r="W123" i="45"/>
  <c r="V123" i="45"/>
  <c r="U123" i="45"/>
  <c r="S123" i="45"/>
  <c r="R123" i="45"/>
  <c r="AK122" i="45"/>
  <c r="AJ122" i="45"/>
  <c r="AI122" i="45"/>
  <c r="AH122" i="45"/>
  <c r="AG122" i="45"/>
  <c r="AF122" i="45"/>
  <c r="AE122" i="45"/>
  <c r="AD122" i="45"/>
  <c r="AC122" i="45"/>
  <c r="AB122" i="45"/>
  <c r="Y122" i="45"/>
  <c r="W122" i="45"/>
  <c r="V122" i="45"/>
  <c r="U122" i="45"/>
  <c r="S122" i="45"/>
  <c r="R122" i="45"/>
  <c r="AK121" i="45"/>
  <c r="AJ121" i="45"/>
  <c r="AI121" i="45"/>
  <c r="AH121" i="45"/>
  <c r="AG121" i="45"/>
  <c r="AF121" i="45"/>
  <c r="AE121" i="45"/>
  <c r="AD121" i="45"/>
  <c r="AC121" i="45"/>
  <c r="AB121" i="45"/>
  <c r="Y121" i="45"/>
  <c r="W121" i="45"/>
  <c r="V121" i="45"/>
  <c r="U121" i="45"/>
  <c r="S121" i="45"/>
  <c r="R121" i="45"/>
  <c r="AK120" i="45"/>
  <c r="AJ120" i="45"/>
  <c r="AI120" i="45"/>
  <c r="AH120" i="45"/>
  <c r="AG120" i="45"/>
  <c r="AF120" i="45"/>
  <c r="AE120" i="45"/>
  <c r="AD120" i="45"/>
  <c r="AC120" i="45"/>
  <c r="AB120" i="45"/>
  <c r="Y120" i="45"/>
  <c r="W120" i="45"/>
  <c r="V120" i="45"/>
  <c r="U120" i="45"/>
  <c r="S120" i="45"/>
  <c r="R120" i="45"/>
  <c r="AK119" i="45"/>
  <c r="AJ119" i="45"/>
  <c r="AI119" i="45"/>
  <c r="AH119" i="45"/>
  <c r="AG119" i="45"/>
  <c r="AF119" i="45"/>
  <c r="AE119" i="45"/>
  <c r="AD119" i="45"/>
  <c r="AC119" i="45"/>
  <c r="AB119" i="45"/>
  <c r="Y119" i="45"/>
  <c r="W119" i="45"/>
  <c r="V119" i="45"/>
  <c r="U119" i="45"/>
  <c r="S119" i="45"/>
  <c r="R119" i="45"/>
  <c r="AK118" i="45"/>
  <c r="AJ118" i="45"/>
  <c r="AI118" i="45"/>
  <c r="AH118" i="45"/>
  <c r="AG118" i="45"/>
  <c r="AF118" i="45"/>
  <c r="AE118" i="45"/>
  <c r="AD118" i="45"/>
  <c r="AC118" i="45"/>
  <c r="AB118" i="45"/>
  <c r="Y118" i="45"/>
  <c r="W118" i="45"/>
  <c r="V118" i="45"/>
  <c r="U118" i="45"/>
  <c r="S118" i="45"/>
  <c r="R118" i="45"/>
  <c r="AK117" i="45"/>
  <c r="AJ117" i="45"/>
  <c r="AI117" i="45"/>
  <c r="AH117" i="45"/>
  <c r="AG117" i="45"/>
  <c r="AF117" i="45"/>
  <c r="AE117" i="45"/>
  <c r="AD117" i="45"/>
  <c r="AC117" i="45"/>
  <c r="AB117" i="45"/>
  <c r="Y117" i="45"/>
  <c r="W117" i="45"/>
  <c r="V117" i="45"/>
  <c r="U117" i="45"/>
  <c r="S117" i="45"/>
  <c r="R117" i="45"/>
  <c r="AK116" i="45"/>
  <c r="AJ116" i="45"/>
  <c r="AI116" i="45"/>
  <c r="AH116" i="45"/>
  <c r="AG116" i="45"/>
  <c r="AF116" i="45"/>
  <c r="AE116" i="45"/>
  <c r="AD116" i="45"/>
  <c r="AC116" i="45"/>
  <c r="AB116" i="45"/>
  <c r="Y116" i="45"/>
  <c r="W116" i="45"/>
  <c r="V116" i="45"/>
  <c r="U116" i="45"/>
  <c r="S116" i="45"/>
  <c r="R116" i="45"/>
  <c r="AK115" i="45"/>
  <c r="AJ115" i="45"/>
  <c r="AI115" i="45"/>
  <c r="AH115" i="45"/>
  <c r="AG115" i="45"/>
  <c r="AF115" i="45"/>
  <c r="AE115" i="45"/>
  <c r="AD115" i="45"/>
  <c r="AC115" i="45"/>
  <c r="AB115" i="45"/>
  <c r="Y115" i="45"/>
  <c r="W115" i="45"/>
  <c r="V115" i="45"/>
  <c r="U115" i="45"/>
  <c r="S115" i="45"/>
  <c r="R115" i="45"/>
  <c r="AK114" i="45"/>
  <c r="AJ114" i="45"/>
  <c r="AI114" i="45"/>
  <c r="AH114" i="45"/>
  <c r="AG114" i="45"/>
  <c r="AF114" i="45"/>
  <c r="AE114" i="45"/>
  <c r="AD114" i="45"/>
  <c r="AC114" i="45"/>
  <c r="AB114" i="45"/>
  <c r="Y114" i="45"/>
  <c r="W114" i="45"/>
  <c r="V114" i="45"/>
  <c r="U114" i="45"/>
  <c r="S114" i="45"/>
  <c r="R114" i="45"/>
  <c r="AK113" i="45"/>
  <c r="AJ113" i="45"/>
  <c r="AI113" i="45"/>
  <c r="AH113" i="45"/>
  <c r="AG113" i="45"/>
  <c r="AF113" i="45"/>
  <c r="AE113" i="45"/>
  <c r="AD113" i="45"/>
  <c r="AC113" i="45"/>
  <c r="AB113" i="45"/>
  <c r="Y113" i="45"/>
  <c r="W113" i="45"/>
  <c r="V113" i="45"/>
  <c r="U113" i="45"/>
  <c r="S113" i="45"/>
  <c r="R113" i="45"/>
  <c r="AK112" i="45"/>
  <c r="AJ112" i="45"/>
  <c r="AI112" i="45"/>
  <c r="AH112" i="45"/>
  <c r="AG112" i="45"/>
  <c r="AF112" i="45"/>
  <c r="AE112" i="45"/>
  <c r="AD112" i="45"/>
  <c r="AC112" i="45"/>
  <c r="AB112" i="45"/>
  <c r="Y112" i="45"/>
  <c r="W112" i="45"/>
  <c r="V112" i="45"/>
  <c r="U112" i="45"/>
  <c r="S112" i="45"/>
  <c r="R112" i="45"/>
  <c r="AK111" i="45"/>
  <c r="AJ111" i="45"/>
  <c r="AI111" i="45"/>
  <c r="AH111" i="45"/>
  <c r="AG111" i="45"/>
  <c r="AF111" i="45"/>
  <c r="AE111" i="45"/>
  <c r="AD111" i="45"/>
  <c r="AC111" i="45"/>
  <c r="AB111" i="45"/>
  <c r="Y111" i="45"/>
  <c r="W111" i="45"/>
  <c r="V111" i="45"/>
  <c r="U111" i="45"/>
  <c r="S111" i="45"/>
  <c r="R111" i="45"/>
  <c r="AK110" i="45"/>
  <c r="AJ110" i="45"/>
  <c r="AI110" i="45"/>
  <c r="AH110" i="45"/>
  <c r="AG110" i="45"/>
  <c r="AF110" i="45"/>
  <c r="AE110" i="45"/>
  <c r="AD110" i="45"/>
  <c r="AC110" i="45"/>
  <c r="AB110" i="45"/>
  <c r="Y110" i="45"/>
  <c r="W110" i="45"/>
  <c r="V110" i="45"/>
  <c r="U110" i="45"/>
  <c r="S110" i="45"/>
  <c r="R110" i="45"/>
  <c r="AK109" i="45"/>
  <c r="AJ109" i="45"/>
  <c r="AI109" i="45"/>
  <c r="AH109" i="45"/>
  <c r="AG109" i="45"/>
  <c r="AF109" i="45"/>
  <c r="AE109" i="45"/>
  <c r="AD109" i="45"/>
  <c r="AC109" i="45"/>
  <c r="AB109" i="45"/>
  <c r="Y109" i="45"/>
  <c r="W109" i="45"/>
  <c r="V109" i="45"/>
  <c r="U109" i="45"/>
  <c r="S109" i="45"/>
  <c r="R109" i="45"/>
  <c r="AK108" i="45"/>
  <c r="AJ108" i="45"/>
  <c r="AI108" i="45"/>
  <c r="AH108" i="45"/>
  <c r="AG108" i="45"/>
  <c r="AF108" i="45"/>
  <c r="AE108" i="45"/>
  <c r="AD108" i="45"/>
  <c r="AC108" i="45"/>
  <c r="AB108" i="45"/>
  <c r="Y108" i="45"/>
  <c r="W108" i="45"/>
  <c r="V108" i="45"/>
  <c r="U108" i="45"/>
  <c r="S108" i="45"/>
  <c r="R108" i="45"/>
  <c r="AK107" i="45"/>
  <c r="AJ107" i="45"/>
  <c r="AI107" i="45"/>
  <c r="AH107" i="45"/>
  <c r="AG107" i="45"/>
  <c r="AF107" i="45"/>
  <c r="AE107" i="45"/>
  <c r="AD107" i="45"/>
  <c r="AC107" i="45"/>
  <c r="AB107" i="45"/>
  <c r="Y107" i="45"/>
  <c r="W107" i="45"/>
  <c r="V107" i="45"/>
  <c r="U107" i="45"/>
  <c r="S107" i="45"/>
  <c r="R107" i="45"/>
  <c r="AK106" i="45"/>
  <c r="AJ106" i="45"/>
  <c r="AI106" i="45"/>
  <c r="AH106" i="45"/>
  <c r="AG106" i="45"/>
  <c r="AF106" i="45"/>
  <c r="AE106" i="45"/>
  <c r="AD106" i="45"/>
  <c r="AC106" i="45"/>
  <c r="AB106" i="45"/>
  <c r="Y106" i="45"/>
  <c r="W106" i="45"/>
  <c r="V106" i="45"/>
  <c r="U106" i="45"/>
  <c r="S106" i="45"/>
  <c r="R106" i="45"/>
  <c r="AK105" i="45"/>
  <c r="AJ105" i="45"/>
  <c r="AI105" i="45"/>
  <c r="AH105" i="45"/>
  <c r="AG105" i="45"/>
  <c r="AF105" i="45"/>
  <c r="AE105" i="45"/>
  <c r="AD105" i="45"/>
  <c r="AC105" i="45"/>
  <c r="AB105" i="45"/>
  <c r="Y105" i="45"/>
  <c r="W105" i="45"/>
  <c r="V105" i="45"/>
  <c r="U105" i="45"/>
  <c r="S105" i="45"/>
  <c r="R105" i="45"/>
  <c r="AK104" i="45"/>
  <c r="AJ104" i="45"/>
  <c r="AI104" i="45"/>
  <c r="AH104" i="45"/>
  <c r="AG104" i="45"/>
  <c r="AF104" i="45"/>
  <c r="AE104" i="45"/>
  <c r="AD104" i="45"/>
  <c r="AC104" i="45"/>
  <c r="AB104" i="45"/>
  <c r="Y104" i="45"/>
  <c r="W104" i="45"/>
  <c r="V104" i="45"/>
  <c r="U104" i="45"/>
  <c r="S104" i="45"/>
  <c r="R104" i="45"/>
  <c r="AK103" i="45"/>
  <c r="AJ103" i="45"/>
  <c r="AI103" i="45"/>
  <c r="AH103" i="45"/>
  <c r="AG103" i="45"/>
  <c r="AF103" i="45"/>
  <c r="AE103" i="45"/>
  <c r="AD103" i="45"/>
  <c r="AC103" i="45"/>
  <c r="AB103" i="45"/>
  <c r="Y103" i="45"/>
  <c r="W103" i="45"/>
  <c r="V103" i="45"/>
  <c r="U103" i="45"/>
  <c r="S103" i="45"/>
  <c r="R103" i="45"/>
  <c r="AK102" i="45"/>
  <c r="AJ102" i="45"/>
  <c r="AI102" i="45"/>
  <c r="AH102" i="45"/>
  <c r="AG102" i="45"/>
  <c r="AF102" i="45"/>
  <c r="AE102" i="45"/>
  <c r="AD102" i="45"/>
  <c r="AC102" i="45"/>
  <c r="AB102" i="45"/>
  <c r="Y102" i="45"/>
  <c r="W102" i="45"/>
  <c r="V102" i="45"/>
  <c r="U102" i="45"/>
  <c r="S102" i="45"/>
  <c r="R102" i="45"/>
  <c r="AK101" i="45"/>
  <c r="AJ101" i="45"/>
  <c r="AI101" i="45"/>
  <c r="AH101" i="45"/>
  <c r="AG101" i="45"/>
  <c r="AF101" i="45"/>
  <c r="AE101" i="45"/>
  <c r="AD101" i="45"/>
  <c r="AC101" i="45"/>
  <c r="AB101" i="45"/>
  <c r="Y101" i="45"/>
  <c r="W101" i="45"/>
  <c r="V101" i="45"/>
  <c r="U101" i="45"/>
  <c r="S101" i="45"/>
  <c r="R101" i="45"/>
  <c r="AK100" i="45"/>
  <c r="AJ100" i="45"/>
  <c r="AI100" i="45"/>
  <c r="AH100" i="45"/>
  <c r="AG100" i="45"/>
  <c r="AF100" i="45"/>
  <c r="AE100" i="45"/>
  <c r="AD100" i="45"/>
  <c r="AC100" i="45"/>
  <c r="AB100" i="45"/>
  <c r="Y100" i="45"/>
  <c r="W100" i="45"/>
  <c r="V100" i="45"/>
  <c r="U100" i="45"/>
  <c r="S100" i="45"/>
  <c r="R100" i="45"/>
  <c r="AK99" i="45"/>
  <c r="AJ99" i="45"/>
  <c r="AI99" i="45"/>
  <c r="AH99" i="45"/>
  <c r="AG99" i="45"/>
  <c r="AF99" i="45"/>
  <c r="AE99" i="45"/>
  <c r="AD99" i="45"/>
  <c r="AC99" i="45"/>
  <c r="AB99" i="45"/>
  <c r="Y99" i="45"/>
  <c r="W99" i="45"/>
  <c r="V99" i="45"/>
  <c r="U99" i="45"/>
  <c r="S99" i="45"/>
  <c r="R99" i="45"/>
  <c r="AK98" i="45"/>
  <c r="AJ98" i="45"/>
  <c r="AI98" i="45"/>
  <c r="AH98" i="45"/>
  <c r="AG98" i="45"/>
  <c r="AF98" i="45"/>
  <c r="AE98" i="45"/>
  <c r="AD98" i="45"/>
  <c r="AC98" i="45"/>
  <c r="AB98" i="45"/>
  <c r="Y98" i="45"/>
  <c r="W98" i="45"/>
  <c r="V98" i="45"/>
  <c r="U98" i="45"/>
  <c r="S98" i="45"/>
  <c r="R98" i="45"/>
  <c r="AK97" i="45"/>
  <c r="AJ97" i="45"/>
  <c r="AI97" i="45"/>
  <c r="AH97" i="45"/>
  <c r="AG97" i="45"/>
  <c r="AF97" i="45"/>
  <c r="AE97" i="45"/>
  <c r="AD97" i="45"/>
  <c r="AC97" i="45"/>
  <c r="AB97" i="45"/>
  <c r="Y97" i="45"/>
  <c r="W97" i="45"/>
  <c r="V97" i="45"/>
  <c r="U97" i="45"/>
  <c r="S97" i="45"/>
  <c r="R97" i="45"/>
  <c r="AK96" i="45"/>
  <c r="AJ96" i="45"/>
  <c r="AI96" i="45"/>
  <c r="AH96" i="45"/>
  <c r="AG96" i="45"/>
  <c r="AF96" i="45"/>
  <c r="AE96" i="45"/>
  <c r="AD96" i="45"/>
  <c r="AC96" i="45"/>
  <c r="AB96" i="45"/>
  <c r="Y96" i="45"/>
  <c r="W96" i="45"/>
  <c r="V96" i="45"/>
  <c r="U96" i="45"/>
  <c r="S96" i="45"/>
  <c r="R96" i="45"/>
  <c r="AK95" i="45"/>
  <c r="AJ95" i="45"/>
  <c r="AI95" i="45"/>
  <c r="AH95" i="45"/>
  <c r="AG95" i="45"/>
  <c r="AF95" i="45"/>
  <c r="AE95" i="45"/>
  <c r="AD95" i="45"/>
  <c r="AC95" i="45"/>
  <c r="AB95" i="45"/>
  <c r="Y95" i="45"/>
  <c r="W95" i="45"/>
  <c r="V95" i="45"/>
  <c r="U95" i="45"/>
  <c r="S95" i="45"/>
  <c r="R95" i="45"/>
  <c r="AK94" i="45"/>
  <c r="AJ94" i="45"/>
  <c r="AI94" i="45"/>
  <c r="AH94" i="45"/>
  <c r="AG94" i="45"/>
  <c r="AF94" i="45"/>
  <c r="AE94" i="45"/>
  <c r="AD94" i="45"/>
  <c r="AC94" i="45"/>
  <c r="AB94" i="45"/>
  <c r="Y94" i="45"/>
  <c r="W94" i="45"/>
  <c r="V94" i="45"/>
  <c r="U94" i="45"/>
  <c r="S94" i="45"/>
  <c r="R94" i="45"/>
  <c r="AK93" i="45"/>
  <c r="AJ93" i="45"/>
  <c r="AI93" i="45"/>
  <c r="AH93" i="45"/>
  <c r="AG93" i="45"/>
  <c r="AF93" i="45"/>
  <c r="AE93" i="45"/>
  <c r="AD93" i="45"/>
  <c r="AC93" i="45"/>
  <c r="AB93" i="45"/>
  <c r="Y93" i="45"/>
  <c r="W93" i="45"/>
  <c r="V93" i="45"/>
  <c r="U93" i="45"/>
  <c r="S93" i="45"/>
  <c r="R93" i="45"/>
  <c r="AK92" i="45"/>
  <c r="AJ92" i="45"/>
  <c r="AI92" i="45"/>
  <c r="AH92" i="45"/>
  <c r="AG92" i="45"/>
  <c r="AF92" i="45"/>
  <c r="AE92" i="45"/>
  <c r="AD92" i="45"/>
  <c r="AC92" i="45"/>
  <c r="AB92" i="45"/>
  <c r="Y92" i="45"/>
  <c r="W92" i="45"/>
  <c r="V92" i="45"/>
  <c r="U92" i="45"/>
  <c r="S92" i="45"/>
  <c r="R92" i="45"/>
  <c r="AK91" i="45"/>
  <c r="AJ91" i="45"/>
  <c r="AI91" i="45"/>
  <c r="AH91" i="45"/>
  <c r="AG91" i="45"/>
  <c r="AF91" i="45"/>
  <c r="AE91" i="45"/>
  <c r="AD91" i="45"/>
  <c r="AC91" i="45"/>
  <c r="AB91" i="45"/>
  <c r="Y91" i="45"/>
  <c r="W91" i="45"/>
  <c r="V91" i="45"/>
  <c r="U91" i="45"/>
  <c r="S91" i="45"/>
  <c r="R91" i="45"/>
  <c r="AK90" i="45"/>
  <c r="AJ90" i="45"/>
  <c r="AI90" i="45"/>
  <c r="AH90" i="45"/>
  <c r="AG90" i="45"/>
  <c r="AF90" i="45"/>
  <c r="AE90" i="45"/>
  <c r="AD90" i="45"/>
  <c r="AC90" i="45"/>
  <c r="AB90" i="45"/>
  <c r="Y90" i="45"/>
  <c r="W90" i="45"/>
  <c r="V90" i="45"/>
  <c r="U90" i="45"/>
  <c r="S90" i="45"/>
  <c r="R90" i="45"/>
  <c r="AK89" i="45"/>
  <c r="AJ89" i="45"/>
  <c r="AI89" i="45"/>
  <c r="AH89" i="45"/>
  <c r="AG89" i="45"/>
  <c r="AF89" i="45"/>
  <c r="AE89" i="45"/>
  <c r="AD89" i="45"/>
  <c r="AC89" i="45"/>
  <c r="AB89" i="45"/>
  <c r="Y89" i="45"/>
  <c r="W89" i="45"/>
  <c r="V89" i="45"/>
  <c r="U89" i="45"/>
  <c r="S89" i="45"/>
  <c r="R89" i="45"/>
  <c r="AK88" i="45"/>
  <c r="AJ88" i="45"/>
  <c r="AI88" i="45"/>
  <c r="AH88" i="45"/>
  <c r="AG88" i="45"/>
  <c r="AF88" i="45"/>
  <c r="AE88" i="45"/>
  <c r="AD88" i="45"/>
  <c r="AC88" i="45"/>
  <c r="AB88" i="45"/>
  <c r="Y88" i="45"/>
  <c r="W88" i="45"/>
  <c r="V88" i="45"/>
  <c r="U88" i="45"/>
  <c r="S88" i="45"/>
  <c r="R88" i="45"/>
  <c r="AK87" i="45"/>
  <c r="AJ87" i="45"/>
  <c r="AI87" i="45"/>
  <c r="AH87" i="45"/>
  <c r="AG87" i="45"/>
  <c r="AF87" i="45"/>
  <c r="AE87" i="45"/>
  <c r="AD87" i="45"/>
  <c r="AC87" i="45"/>
  <c r="AB87" i="45"/>
  <c r="Y87" i="45"/>
  <c r="W87" i="45"/>
  <c r="V87" i="45"/>
  <c r="U87" i="45"/>
  <c r="S87" i="45"/>
  <c r="R87" i="45"/>
  <c r="AK86" i="45"/>
  <c r="AJ86" i="45"/>
  <c r="AI86" i="45"/>
  <c r="AH86" i="45"/>
  <c r="AG86" i="45"/>
  <c r="AF86" i="45"/>
  <c r="AE86" i="45"/>
  <c r="AD86" i="45"/>
  <c r="AC86" i="45"/>
  <c r="AB86" i="45"/>
  <c r="Y86" i="45"/>
  <c r="W86" i="45"/>
  <c r="V86" i="45"/>
  <c r="U86" i="45"/>
  <c r="S86" i="45"/>
  <c r="R86" i="45"/>
  <c r="AK85" i="45"/>
  <c r="AJ85" i="45"/>
  <c r="AI85" i="45"/>
  <c r="AH85" i="45"/>
  <c r="AG85" i="45"/>
  <c r="AF85" i="45"/>
  <c r="AE85" i="45"/>
  <c r="AD85" i="45"/>
  <c r="AC85" i="45"/>
  <c r="AB85" i="45"/>
  <c r="Y85" i="45"/>
  <c r="W85" i="45"/>
  <c r="V85" i="45"/>
  <c r="U85" i="45"/>
  <c r="S85" i="45"/>
  <c r="R85" i="45"/>
  <c r="AK84" i="45"/>
  <c r="AJ84" i="45"/>
  <c r="AI84" i="45"/>
  <c r="AH84" i="45"/>
  <c r="AG84" i="45"/>
  <c r="AF84" i="45"/>
  <c r="AE84" i="45"/>
  <c r="AD84" i="45"/>
  <c r="AC84" i="45"/>
  <c r="AB84" i="45"/>
  <c r="Y84" i="45"/>
  <c r="W84" i="45"/>
  <c r="V84" i="45"/>
  <c r="U84" i="45"/>
  <c r="S84" i="45"/>
  <c r="R84" i="45"/>
  <c r="AK83" i="45"/>
  <c r="AJ83" i="45"/>
  <c r="AI83" i="45"/>
  <c r="AH83" i="45"/>
  <c r="AG83" i="45"/>
  <c r="AF83" i="45"/>
  <c r="AE83" i="45"/>
  <c r="AD83" i="45"/>
  <c r="AC83" i="45"/>
  <c r="AB83" i="45"/>
  <c r="Y83" i="45"/>
  <c r="W83" i="45"/>
  <c r="V83" i="45"/>
  <c r="U83" i="45"/>
  <c r="S83" i="45"/>
  <c r="R83" i="45"/>
  <c r="AK82" i="45"/>
  <c r="AJ82" i="45"/>
  <c r="AI82" i="45"/>
  <c r="AH82" i="45"/>
  <c r="AG82" i="45"/>
  <c r="AF82" i="45"/>
  <c r="AE82" i="45"/>
  <c r="AD82" i="45"/>
  <c r="AC82" i="45"/>
  <c r="AB82" i="45"/>
  <c r="Y82" i="45"/>
  <c r="W82" i="45"/>
  <c r="V82" i="45"/>
  <c r="U82" i="45"/>
  <c r="S82" i="45"/>
  <c r="R82" i="45"/>
  <c r="AK81" i="45"/>
  <c r="AJ81" i="45"/>
  <c r="AI81" i="45"/>
  <c r="AH81" i="45"/>
  <c r="AG81" i="45"/>
  <c r="AF81" i="45"/>
  <c r="AE81" i="45"/>
  <c r="AD81" i="45"/>
  <c r="AC81" i="45"/>
  <c r="AB81" i="45"/>
  <c r="Y81" i="45"/>
  <c r="W81" i="45"/>
  <c r="V81" i="45"/>
  <c r="U81" i="45"/>
  <c r="S81" i="45"/>
  <c r="R81" i="45"/>
  <c r="AK80" i="45"/>
  <c r="AJ80" i="45"/>
  <c r="AI80" i="45"/>
  <c r="AH80" i="45"/>
  <c r="AG80" i="45"/>
  <c r="AF80" i="45"/>
  <c r="AE80" i="45"/>
  <c r="AD80" i="45"/>
  <c r="AC80" i="45"/>
  <c r="AB80" i="45"/>
  <c r="Y80" i="45"/>
  <c r="W80" i="45"/>
  <c r="V80" i="45"/>
  <c r="U80" i="45"/>
  <c r="S80" i="45"/>
  <c r="R80" i="45"/>
  <c r="AK79" i="45"/>
  <c r="AJ79" i="45"/>
  <c r="AI79" i="45"/>
  <c r="AH79" i="45"/>
  <c r="AG79" i="45"/>
  <c r="AF79" i="45"/>
  <c r="AE79" i="45"/>
  <c r="AC79" i="45"/>
  <c r="AB79" i="45"/>
  <c r="Y79" i="45"/>
  <c r="W79" i="45"/>
  <c r="V79" i="45"/>
  <c r="U79" i="45"/>
  <c r="S79" i="45"/>
  <c r="R79" i="45"/>
  <c r="AK78" i="45"/>
  <c r="AJ78" i="45"/>
  <c r="AI78" i="45"/>
  <c r="AH78" i="45"/>
  <c r="AG78" i="45"/>
  <c r="AF78" i="45"/>
  <c r="AE78" i="45"/>
  <c r="AD78" i="45"/>
  <c r="AC78" i="45"/>
  <c r="AB78" i="45"/>
  <c r="Y78" i="45"/>
  <c r="W78" i="45"/>
  <c r="V78" i="45"/>
  <c r="U78" i="45"/>
  <c r="S78" i="45"/>
  <c r="R78" i="45"/>
  <c r="AK77" i="45"/>
  <c r="AJ77" i="45"/>
  <c r="AI77" i="45"/>
  <c r="AH77" i="45"/>
  <c r="AG77" i="45"/>
  <c r="AF77" i="45"/>
  <c r="AE77" i="45"/>
  <c r="AD77" i="45"/>
  <c r="AC77" i="45"/>
  <c r="AB77" i="45"/>
  <c r="Y77" i="45"/>
  <c r="W77" i="45"/>
  <c r="V77" i="45"/>
  <c r="U77" i="45"/>
  <c r="S77" i="45"/>
  <c r="R77" i="45"/>
  <c r="AK76" i="45"/>
  <c r="AJ76" i="45"/>
  <c r="AI76" i="45"/>
  <c r="AH76" i="45"/>
  <c r="AG76" i="45"/>
  <c r="AF76" i="45"/>
  <c r="AE76" i="45"/>
  <c r="AD76" i="45"/>
  <c r="AC76" i="45"/>
  <c r="AB76" i="45"/>
  <c r="Y76" i="45"/>
  <c r="W76" i="45"/>
  <c r="V76" i="45"/>
  <c r="U76" i="45"/>
  <c r="S76" i="45"/>
  <c r="R76" i="45"/>
  <c r="AK75" i="45"/>
  <c r="AJ75" i="45"/>
  <c r="AI75" i="45"/>
  <c r="AH75" i="45"/>
  <c r="AG75" i="45"/>
  <c r="AF75" i="45"/>
  <c r="AE75" i="45"/>
  <c r="AD75" i="45"/>
  <c r="AC75" i="45"/>
  <c r="AB75" i="45"/>
  <c r="Y75" i="45"/>
  <c r="W75" i="45"/>
  <c r="V75" i="45"/>
  <c r="U75" i="45"/>
  <c r="S75" i="45"/>
  <c r="R75" i="45"/>
  <c r="AK74" i="45"/>
  <c r="AJ74" i="45"/>
  <c r="AI74" i="45"/>
  <c r="AH74" i="45"/>
  <c r="AG74" i="45"/>
  <c r="AF74" i="45"/>
  <c r="AE74" i="45"/>
  <c r="AD74" i="45"/>
  <c r="AC74" i="45"/>
  <c r="AB74" i="45"/>
  <c r="Y74" i="45"/>
  <c r="W74" i="45"/>
  <c r="V74" i="45"/>
  <c r="U74" i="45"/>
  <c r="S74" i="45"/>
  <c r="R74" i="45"/>
  <c r="AK73" i="45"/>
  <c r="AJ73" i="45"/>
  <c r="AI73" i="45"/>
  <c r="AH73" i="45"/>
  <c r="AG73" i="45"/>
  <c r="AF73" i="45"/>
  <c r="AE73" i="45"/>
  <c r="AD73" i="45"/>
  <c r="AC73" i="45"/>
  <c r="AB73" i="45"/>
  <c r="Y73" i="45"/>
  <c r="W73" i="45"/>
  <c r="V73" i="45"/>
  <c r="U73" i="45"/>
  <c r="S73" i="45"/>
  <c r="R73" i="45"/>
  <c r="AK72" i="45"/>
  <c r="AJ72" i="45"/>
  <c r="AI72" i="45"/>
  <c r="AH72" i="45"/>
  <c r="AG72" i="45"/>
  <c r="AF72" i="45"/>
  <c r="AE72" i="45"/>
  <c r="AD72" i="45"/>
  <c r="AC72" i="45"/>
  <c r="AB72" i="45"/>
  <c r="Y72" i="45"/>
  <c r="W72" i="45"/>
  <c r="V72" i="45"/>
  <c r="U72" i="45"/>
  <c r="S72" i="45"/>
  <c r="R72" i="45"/>
  <c r="AK71" i="45"/>
  <c r="AJ71" i="45"/>
  <c r="AI71" i="45"/>
  <c r="AH71" i="45"/>
  <c r="AG71" i="45"/>
  <c r="AF71" i="45"/>
  <c r="AE71" i="45"/>
  <c r="AD71" i="45"/>
  <c r="AC71" i="45"/>
  <c r="AB71" i="45"/>
  <c r="Y71" i="45"/>
  <c r="W71" i="45"/>
  <c r="V71" i="45"/>
  <c r="U71" i="45"/>
  <c r="S71" i="45"/>
  <c r="R71" i="45"/>
  <c r="AK70" i="45"/>
  <c r="AJ70" i="45"/>
  <c r="AI70" i="45"/>
  <c r="AH70" i="45"/>
  <c r="AG70" i="45"/>
  <c r="AF70" i="45"/>
  <c r="AE70" i="45"/>
  <c r="AD70" i="45"/>
  <c r="AC70" i="45"/>
  <c r="AB70" i="45"/>
  <c r="Y70" i="45"/>
  <c r="W70" i="45"/>
  <c r="V70" i="45"/>
  <c r="U70" i="45"/>
  <c r="S70" i="45"/>
  <c r="R70" i="45"/>
  <c r="AK69" i="45"/>
  <c r="AJ69" i="45"/>
  <c r="AI69" i="45"/>
  <c r="AH69" i="45"/>
  <c r="AG69" i="45"/>
  <c r="AF69" i="45"/>
  <c r="AE69" i="45"/>
  <c r="AD69" i="45"/>
  <c r="AC69" i="45"/>
  <c r="AB69" i="45"/>
  <c r="Y69" i="45"/>
  <c r="W69" i="45"/>
  <c r="V69" i="45"/>
  <c r="U69" i="45"/>
  <c r="S69" i="45"/>
  <c r="R69" i="45"/>
  <c r="AK68" i="45"/>
  <c r="AJ68" i="45"/>
  <c r="AI68" i="45"/>
  <c r="AH68" i="45"/>
  <c r="AG68" i="45"/>
  <c r="AF68" i="45"/>
  <c r="AE68" i="45"/>
  <c r="AD68" i="45"/>
  <c r="AC68" i="45"/>
  <c r="AB68" i="45"/>
  <c r="Y68" i="45"/>
  <c r="W68" i="45"/>
  <c r="V68" i="45"/>
  <c r="U68" i="45"/>
  <c r="S68" i="45"/>
  <c r="R68" i="45"/>
  <c r="AK67" i="45"/>
  <c r="AJ67" i="45"/>
  <c r="AI67" i="45"/>
  <c r="AH67" i="45"/>
  <c r="AG67" i="45"/>
  <c r="AF67" i="45"/>
  <c r="AE67" i="45"/>
  <c r="AD67" i="45"/>
  <c r="AC67" i="45"/>
  <c r="AB67" i="45"/>
  <c r="Y67" i="45"/>
  <c r="W67" i="45"/>
  <c r="V67" i="45"/>
  <c r="U67" i="45"/>
  <c r="S67" i="45"/>
  <c r="R67" i="45"/>
  <c r="AK66" i="45"/>
  <c r="AJ66" i="45"/>
  <c r="AI66" i="45"/>
  <c r="AH66" i="45"/>
  <c r="AG66" i="45"/>
  <c r="AF66" i="45"/>
  <c r="AE66" i="45"/>
  <c r="AD66" i="45"/>
  <c r="AC66" i="45"/>
  <c r="AB66" i="45"/>
  <c r="Y66" i="45"/>
  <c r="W66" i="45"/>
  <c r="V66" i="45"/>
  <c r="U66" i="45"/>
  <c r="S66" i="45"/>
  <c r="R66" i="45"/>
  <c r="AK65" i="45"/>
  <c r="AJ65" i="45"/>
  <c r="AI65" i="45"/>
  <c r="AH65" i="45"/>
  <c r="AG65" i="45"/>
  <c r="AF65" i="45"/>
  <c r="AE65" i="45"/>
  <c r="AD65" i="45"/>
  <c r="AC65" i="45"/>
  <c r="AB65" i="45"/>
  <c r="Y65" i="45"/>
  <c r="W65" i="45"/>
  <c r="V65" i="45"/>
  <c r="U65" i="45"/>
  <c r="S65" i="45"/>
  <c r="R65" i="45"/>
  <c r="AK64" i="45"/>
  <c r="AJ64" i="45"/>
  <c r="AI64" i="45"/>
  <c r="AH64" i="45"/>
  <c r="AG64" i="45"/>
  <c r="AF64" i="45"/>
  <c r="AE64" i="45"/>
  <c r="AD64" i="45"/>
  <c r="AC64" i="45"/>
  <c r="AB64" i="45"/>
  <c r="Y64" i="45"/>
  <c r="W64" i="45"/>
  <c r="V64" i="45"/>
  <c r="U64" i="45"/>
  <c r="S64" i="45"/>
  <c r="R64" i="45"/>
  <c r="AK63" i="45"/>
  <c r="AJ63" i="45"/>
  <c r="AI63" i="45"/>
  <c r="AH63" i="45"/>
  <c r="AG63" i="45"/>
  <c r="AF63" i="45"/>
  <c r="AE63" i="45"/>
  <c r="AD63" i="45"/>
  <c r="AC63" i="45"/>
  <c r="AB63" i="45"/>
  <c r="Y63" i="45"/>
  <c r="W63" i="45"/>
  <c r="V63" i="45"/>
  <c r="U63" i="45"/>
  <c r="S63" i="45"/>
  <c r="R63" i="45"/>
  <c r="AK62" i="45"/>
  <c r="AJ62" i="45"/>
  <c r="AI62" i="45"/>
  <c r="AH62" i="45"/>
  <c r="AG62" i="45"/>
  <c r="AF62" i="45"/>
  <c r="AE62" i="45"/>
  <c r="AD62" i="45"/>
  <c r="AC62" i="45"/>
  <c r="AB62" i="45"/>
  <c r="Y62" i="45"/>
  <c r="W62" i="45"/>
  <c r="V62" i="45"/>
  <c r="U62" i="45"/>
  <c r="S62" i="45"/>
  <c r="R62" i="45"/>
  <c r="AK61" i="45"/>
  <c r="AJ61" i="45"/>
  <c r="AI61" i="45"/>
  <c r="AH61" i="45"/>
  <c r="AG61" i="45"/>
  <c r="AF61" i="45"/>
  <c r="AE61" i="45"/>
  <c r="AD61" i="45"/>
  <c r="AC61" i="45"/>
  <c r="AB61" i="45"/>
  <c r="Y61" i="45"/>
  <c r="W61" i="45"/>
  <c r="V61" i="45"/>
  <c r="U61" i="45"/>
  <c r="S61" i="45"/>
  <c r="R61" i="45"/>
  <c r="AK60" i="45"/>
  <c r="AJ60" i="45"/>
  <c r="AI60" i="45"/>
  <c r="AH60" i="45"/>
  <c r="AG60" i="45"/>
  <c r="AF60" i="45"/>
  <c r="AE60" i="45"/>
  <c r="AD60" i="45"/>
  <c r="AC60" i="45"/>
  <c r="AB60" i="45"/>
  <c r="Y60" i="45"/>
  <c r="W60" i="45"/>
  <c r="V60" i="45"/>
  <c r="U60" i="45"/>
  <c r="S60" i="45"/>
  <c r="R60" i="45"/>
  <c r="AK59" i="45"/>
  <c r="AJ59" i="45"/>
  <c r="AI59" i="45"/>
  <c r="AH59" i="45"/>
  <c r="AG59" i="45"/>
  <c r="AF59" i="45"/>
  <c r="AE59" i="45"/>
  <c r="AD59" i="45"/>
  <c r="AC59" i="45"/>
  <c r="AB59" i="45"/>
  <c r="Y59" i="45"/>
  <c r="W59" i="45"/>
  <c r="V59" i="45"/>
  <c r="U59" i="45"/>
  <c r="S59" i="45"/>
  <c r="R59" i="45"/>
  <c r="AK58" i="45"/>
  <c r="AJ58" i="45"/>
  <c r="AI58" i="45"/>
  <c r="AH58" i="45"/>
  <c r="AG58" i="45"/>
  <c r="AF58" i="45"/>
  <c r="AE58" i="45"/>
  <c r="AD58" i="45"/>
  <c r="AC58" i="45"/>
  <c r="AB58" i="45"/>
  <c r="Y58" i="45"/>
  <c r="W58" i="45"/>
  <c r="V58" i="45"/>
  <c r="U58" i="45"/>
  <c r="S58" i="45"/>
  <c r="R58" i="45"/>
  <c r="AK57" i="45"/>
  <c r="AJ57" i="45"/>
  <c r="AI57" i="45"/>
  <c r="AH57" i="45"/>
  <c r="AG57" i="45"/>
  <c r="AF57" i="45"/>
  <c r="AE57" i="45"/>
  <c r="AD57" i="45"/>
  <c r="AC57" i="45"/>
  <c r="AB57" i="45"/>
  <c r="Y57" i="45"/>
  <c r="W57" i="45"/>
  <c r="V57" i="45"/>
  <c r="U57" i="45"/>
  <c r="S57" i="45"/>
  <c r="R57" i="45"/>
  <c r="AK56" i="45"/>
  <c r="AJ56" i="45"/>
  <c r="AI56" i="45"/>
  <c r="AH56" i="45"/>
  <c r="AG56" i="45"/>
  <c r="AF56" i="45"/>
  <c r="AE56" i="45"/>
  <c r="AD56" i="45"/>
  <c r="AC56" i="45"/>
  <c r="AB56" i="45"/>
  <c r="Y56" i="45"/>
  <c r="W56" i="45"/>
  <c r="V56" i="45"/>
  <c r="U56" i="45"/>
  <c r="S56" i="45"/>
  <c r="R56" i="45"/>
  <c r="AK55" i="45"/>
  <c r="AJ55" i="45"/>
  <c r="AI55" i="45"/>
  <c r="AH55" i="45"/>
  <c r="AG55" i="45"/>
  <c r="AF55" i="45"/>
  <c r="AE55" i="45"/>
  <c r="AD55" i="45"/>
  <c r="AC55" i="45"/>
  <c r="AB55" i="45"/>
  <c r="Y55" i="45"/>
  <c r="W55" i="45"/>
  <c r="V55" i="45"/>
  <c r="U55" i="45"/>
  <c r="S55" i="45"/>
  <c r="R55" i="45"/>
  <c r="AK54" i="45"/>
  <c r="AJ54" i="45"/>
  <c r="AI54" i="45"/>
  <c r="AH54" i="45"/>
  <c r="AG54" i="45"/>
  <c r="AF54" i="45"/>
  <c r="AE54" i="45"/>
  <c r="AD54" i="45"/>
  <c r="AC54" i="45"/>
  <c r="AB54" i="45"/>
  <c r="Y54" i="45"/>
  <c r="W54" i="45"/>
  <c r="V54" i="45"/>
  <c r="U54" i="45"/>
  <c r="S54" i="45"/>
  <c r="R54" i="45"/>
  <c r="AK53" i="45"/>
  <c r="AJ53" i="45"/>
  <c r="AI53" i="45"/>
  <c r="AH53" i="45"/>
  <c r="AG53" i="45"/>
  <c r="AF53" i="45"/>
  <c r="AE53" i="45"/>
  <c r="AD53" i="45"/>
  <c r="AC53" i="45"/>
  <c r="AB53" i="45"/>
  <c r="Y53" i="45"/>
  <c r="W53" i="45"/>
  <c r="V53" i="45"/>
  <c r="U53" i="45"/>
  <c r="S53" i="45"/>
  <c r="R53" i="45"/>
  <c r="AK52" i="45"/>
  <c r="AJ52" i="45"/>
  <c r="AI52" i="45"/>
  <c r="AH52" i="45"/>
  <c r="AG52" i="45"/>
  <c r="AF52" i="45"/>
  <c r="AE52" i="45"/>
  <c r="AD52" i="45"/>
  <c r="AC52" i="45"/>
  <c r="AB52" i="45"/>
  <c r="Y52" i="45"/>
  <c r="W52" i="45"/>
  <c r="V52" i="45"/>
  <c r="U52" i="45"/>
  <c r="S52" i="45"/>
  <c r="R52" i="45"/>
  <c r="AK51" i="45"/>
  <c r="AJ51" i="45"/>
  <c r="AI51" i="45"/>
  <c r="AH51" i="45"/>
  <c r="AG51" i="45"/>
  <c r="AF51" i="45"/>
  <c r="AE51" i="45"/>
  <c r="AD51" i="45"/>
  <c r="AC51" i="45"/>
  <c r="AB51" i="45"/>
  <c r="Y51" i="45"/>
  <c r="W51" i="45"/>
  <c r="V51" i="45"/>
  <c r="U51" i="45"/>
  <c r="S51" i="45"/>
  <c r="R51" i="45"/>
  <c r="AK50" i="45"/>
  <c r="AJ50" i="45"/>
  <c r="AI50" i="45"/>
  <c r="AH50" i="45"/>
  <c r="AG50" i="45"/>
  <c r="AF50" i="45"/>
  <c r="AE50" i="45"/>
  <c r="AD50" i="45"/>
  <c r="AC50" i="45"/>
  <c r="AB50" i="45"/>
  <c r="Y50" i="45"/>
  <c r="W50" i="45"/>
  <c r="V50" i="45"/>
  <c r="U50" i="45"/>
  <c r="S50" i="45"/>
  <c r="R50" i="45"/>
  <c r="AK49" i="45"/>
  <c r="AJ49" i="45"/>
  <c r="AI49" i="45"/>
  <c r="AH49" i="45"/>
  <c r="AG49" i="45"/>
  <c r="AF49" i="45"/>
  <c r="AE49" i="45"/>
  <c r="AC49" i="45"/>
  <c r="AB49" i="45"/>
  <c r="Y49" i="45"/>
  <c r="W49" i="45"/>
  <c r="V49" i="45"/>
  <c r="U49" i="45"/>
  <c r="S49" i="45"/>
  <c r="R49" i="45"/>
  <c r="AK48" i="45"/>
  <c r="AJ48" i="45"/>
  <c r="AI48" i="45"/>
  <c r="AH48" i="45"/>
  <c r="AG48" i="45"/>
  <c r="AF48" i="45"/>
  <c r="AE48" i="45"/>
  <c r="AD48" i="45"/>
  <c r="AC48" i="45"/>
  <c r="AB48" i="45"/>
  <c r="Y48" i="45"/>
  <c r="W48" i="45"/>
  <c r="V48" i="45"/>
  <c r="U48" i="45"/>
  <c r="S48" i="45"/>
  <c r="R48" i="45"/>
  <c r="AK47" i="45"/>
  <c r="AJ47" i="45"/>
  <c r="AI47" i="45"/>
  <c r="AH47" i="45"/>
  <c r="AG47" i="45"/>
  <c r="AF47" i="45"/>
  <c r="AE47" i="45"/>
  <c r="AD47" i="45"/>
  <c r="AC47" i="45"/>
  <c r="AB47" i="45"/>
  <c r="Y47" i="45"/>
  <c r="W47" i="45"/>
  <c r="V47" i="45"/>
  <c r="U47" i="45"/>
  <c r="S47" i="45"/>
  <c r="R47" i="45"/>
  <c r="AK46" i="45"/>
  <c r="AJ46" i="45"/>
  <c r="AI46" i="45"/>
  <c r="AH46" i="45"/>
  <c r="AG46" i="45"/>
  <c r="AF46" i="45"/>
  <c r="AE46" i="45"/>
  <c r="AC46" i="45"/>
  <c r="AB46" i="45"/>
  <c r="Y46" i="45"/>
  <c r="W46" i="45"/>
  <c r="V46" i="45"/>
  <c r="U46" i="45"/>
  <c r="S46" i="45"/>
  <c r="R46" i="45"/>
  <c r="AK45" i="45"/>
  <c r="AJ45" i="45"/>
  <c r="AI45" i="45"/>
  <c r="AH45" i="45"/>
  <c r="AG45" i="45"/>
  <c r="AF45" i="45"/>
  <c r="AE45" i="45"/>
  <c r="AD45" i="45"/>
  <c r="AC45" i="45"/>
  <c r="AB45" i="45"/>
  <c r="Y45" i="45"/>
  <c r="W45" i="45"/>
  <c r="V45" i="45"/>
  <c r="U45" i="45"/>
  <c r="S45" i="45"/>
  <c r="R45" i="45"/>
  <c r="AK44" i="45"/>
  <c r="AJ44" i="45"/>
  <c r="AI44" i="45"/>
  <c r="AH44" i="45"/>
  <c r="AG44" i="45"/>
  <c r="AF44" i="45"/>
  <c r="AE44" i="45"/>
  <c r="AD44" i="45"/>
  <c r="AC44" i="45"/>
  <c r="AB44" i="45"/>
  <c r="Y44" i="45"/>
  <c r="W44" i="45"/>
  <c r="V44" i="45"/>
  <c r="U44" i="45"/>
  <c r="S44" i="45"/>
  <c r="R44" i="45"/>
  <c r="AK43" i="45"/>
  <c r="AJ43" i="45"/>
  <c r="AI43" i="45"/>
  <c r="AH43" i="45"/>
  <c r="AG43" i="45"/>
  <c r="AF43" i="45"/>
  <c r="AE43" i="45"/>
  <c r="AD43" i="45"/>
  <c r="AC43" i="45"/>
  <c r="AB43" i="45"/>
  <c r="Y43" i="45"/>
  <c r="W43" i="45"/>
  <c r="V43" i="45"/>
  <c r="U43" i="45"/>
  <c r="S43" i="45"/>
  <c r="R43" i="45"/>
  <c r="AK42" i="45"/>
  <c r="AJ42" i="45"/>
  <c r="AI42" i="45"/>
  <c r="AH42" i="45"/>
  <c r="AG42" i="45"/>
  <c r="AF42" i="45"/>
  <c r="AE42" i="45"/>
  <c r="AD42" i="45"/>
  <c r="AC42" i="45"/>
  <c r="AB42" i="45"/>
  <c r="Y42" i="45"/>
  <c r="W42" i="45"/>
  <c r="V42" i="45"/>
  <c r="U42" i="45"/>
  <c r="S42" i="45"/>
  <c r="R42" i="45"/>
  <c r="AK41" i="45"/>
  <c r="AJ41" i="45"/>
  <c r="AI41" i="45"/>
  <c r="AH41" i="45"/>
  <c r="AG41" i="45"/>
  <c r="AF41" i="45"/>
  <c r="AE41" i="45"/>
  <c r="AC41" i="45"/>
  <c r="AB41" i="45"/>
  <c r="Y41" i="45"/>
  <c r="W41" i="45"/>
  <c r="V41" i="45"/>
  <c r="U41" i="45"/>
  <c r="S41" i="45"/>
  <c r="R41" i="45"/>
  <c r="AK40" i="45"/>
  <c r="AJ40" i="45"/>
  <c r="AI40" i="45"/>
  <c r="AH40" i="45"/>
  <c r="AG40" i="45"/>
  <c r="AF40" i="45"/>
  <c r="AE40" i="45"/>
  <c r="AD40" i="45"/>
  <c r="AC40" i="45"/>
  <c r="AB40" i="45"/>
  <c r="Y40" i="45"/>
  <c r="W40" i="45"/>
  <c r="V40" i="45"/>
  <c r="U40" i="45"/>
  <c r="S40" i="45"/>
  <c r="R40" i="45"/>
  <c r="AK39" i="45"/>
  <c r="AJ39" i="45"/>
  <c r="AI39" i="45"/>
  <c r="AH39" i="45"/>
  <c r="AG39" i="45"/>
  <c r="AF39" i="45"/>
  <c r="AE39" i="45"/>
  <c r="AD39" i="45"/>
  <c r="AC39" i="45"/>
  <c r="AB39" i="45"/>
  <c r="Y39" i="45"/>
  <c r="W39" i="45"/>
  <c r="V39" i="45"/>
  <c r="U39" i="45"/>
  <c r="S39" i="45"/>
  <c r="R39" i="45"/>
  <c r="AK38" i="45"/>
  <c r="AJ38" i="45"/>
  <c r="AI38" i="45"/>
  <c r="AH38" i="45"/>
  <c r="AG38" i="45"/>
  <c r="AF38" i="45"/>
  <c r="AE38" i="45"/>
  <c r="AD38" i="45"/>
  <c r="AC38" i="45"/>
  <c r="AB38" i="45"/>
  <c r="Y38" i="45"/>
  <c r="W38" i="45"/>
  <c r="V38" i="45"/>
  <c r="U38" i="45"/>
  <c r="S38" i="45"/>
  <c r="R38" i="45"/>
  <c r="AK37" i="45"/>
  <c r="AJ37" i="45"/>
  <c r="AI37" i="45"/>
  <c r="AH37" i="45"/>
  <c r="AG37" i="45"/>
  <c r="AF37" i="45"/>
  <c r="AE37" i="45"/>
  <c r="AD37" i="45"/>
  <c r="AC37" i="45"/>
  <c r="AB37" i="45"/>
  <c r="Y37" i="45"/>
  <c r="W37" i="45"/>
  <c r="V37" i="45"/>
  <c r="U37" i="45"/>
  <c r="S37" i="45"/>
  <c r="R37" i="45"/>
  <c r="AK36" i="45"/>
  <c r="AJ36" i="45"/>
  <c r="AI36" i="45"/>
  <c r="AH36" i="45"/>
  <c r="AG36" i="45"/>
  <c r="AF36" i="45"/>
  <c r="AE36" i="45"/>
  <c r="AC36" i="45"/>
  <c r="AB36" i="45"/>
  <c r="Y36" i="45"/>
  <c r="W36" i="45"/>
  <c r="V36" i="45"/>
  <c r="U36" i="45"/>
  <c r="S36" i="45"/>
  <c r="R36" i="45"/>
  <c r="AK35" i="45"/>
  <c r="AJ35" i="45"/>
  <c r="AI35" i="45"/>
  <c r="AH35" i="45"/>
  <c r="AG35" i="45"/>
  <c r="AF35" i="45"/>
  <c r="AE35" i="45"/>
  <c r="AD35" i="45"/>
  <c r="AC35" i="45"/>
  <c r="AB35" i="45"/>
  <c r="Y35" i="45"/>
  <c r="W35" i="45"/>
  <c r="V35" i="45"/>
  <c r="U35" i="45"/>
  <c r="S35" i="45"/>
  <c r="R35" i="45"/>
  <c r="AK34" i="45"/>
  <c r="AJ34" i="45"/>
  <c r="AI34" i="45"/>
  <c r="AH34" i="45"/>
  <c r="AG34" i="45"/>
  <c r="AF34" i="45"/>
  <c r="AE34" i="45"/>
  <c r="AD34" i="45"/>
  <c r="AC34" i="45"/>
  <c r="AB34" i="45"/>
  <c r="Y34" i="45"/>
  <c r="W34" i="45"/>
  <c r="V34" i="45"/>
  <c r="U34" i="45"/>
  <c r="S34" i="45"/>
  <c r="R34" i="45"/>
  <c r="AK33" i="45"/>
  <c r="AJ33" i="45"/>
  <c r="AI33" i="45"/>
  <c r="AH33" i="45"/>
  <c r="AG33" i="45"/>
  <c r="AF33" i="45"/>
  <c r="AE33" i="45"/>
  <c r="AD33" i="45"/>
  <c r="AC33" i="45"/>
  <c r="AB33" i="45"/>
  <c r="Y33" i="45"/>
  <c r="W33" i="45"/>
  <c r="V33" i="45"/>
  <c r="U33" i="45"/>
  <c r="S33" i="45"/>
  <c r="R33" i="45"/>
  <c r="AK32" i="45"/>
  <c r="AJ32" i="45"/>
  <c r="AI32" i="45"/>
  <c r="AH32" i="45"/>
  <c r="AG32" i="45"/>
  <c r="AF32" i="45"/>
  <c r="AE32" i="45"/>
  <c r="AD32" i="45"/>
  <c r="AC32" i="45"/>
  <c r="AB32" i="45"/>
  <c r="Y32" i="45"/>
  <c r="W32" i="45"/>
  <c r="V32" i="45"/>
  <c r="U32" i="45"/>
  <c r="S32" i="45"/>
  <c r="R32" i="45"/>
  <c r="AK31" i="45"/>
  <c r="AJ31" i="45"/>
  <c r="AI31" i="45"/>
  <c r="AH31" i="45"/>
  <c r="AG31" i="45"/>
  <c r="AF31" i="45"/>
  <c r="AE31" i="45"/>
  <c r="AD31" i="45"/>
  <c r="AC31" i="45"/>
  <c r="AB31" i="45"/>
  <c r="Y31" i="45"/>
  <c r="W31" i="45"/>
  <c r="V31" i="45"/>
  <c r="U31" i="45"/>
  <c r="S31" i="45"/>
  <c r="R31" i="45"/>
  <c r="AL30" i="45"/>
  <c r="AK30" i="45"/>
  <c r="AJ30" i="45"/>
  <c r="AI30" i="45"/>
  <c r="AH30" i="45"/>
  <c r="AG30" i="45"/>
  <c r="AF30" i="45"/>
  <c r="AE30" i="45"/>
  <c r="AD30" i="45"/>
  <c r="AC30" i="45"/>
  <c r="AB30" i="45"/>
  <c r="AA30" i="45"/>
  <c r="Z30" i="45"/>
  <c r="Y30" i="45"/>
  <c r="X30" i="45"/>
  <c r="W30" i="45"/>
  <c r="V30" i="45"/>
  <c r="U30" i="45"/>
  <c r="T30" i="45"/>
  <c r="S30" i="45"/>
  <c r="R30" i="45"/>
  <c r="AL29" i="45"/>
  <c r="AK29" i="45"/>
  <c r="AJ29" i="45"/>
  <c r="AI29" i="45"/>
  <c r="AH29" i="45"/>
  <c r="AG29" i="45"/>
  <c r="AF29" i="45"/>
  <c r="AE29" i="45"/>
  <c r="AD29" i="45"/>
  <c r="AC29" i="45"/>
  <c r="AB29" i="45"/>
  <c r="AA29" i="45"/>
  <c r="Z29" i="45"/>
  <c r="Y29" i="45"/>
  <c r="X29" i="45"/>
  <c r="W29" i="45"/>
  <c r="V29" i="45"/>
  <c r="U29" i="45"/>
  <c r="T29" i="45"/>
  <c r="S29" i="45"/>
  <c r="R29" i="45"/>
  <c r="AK28" i="45"/>
  <c r="AJ28" i="45"/>
  <c r="AI28" i="45"/>
  <c r="AH28" i="45"/>
  <c r="AG28" i="45"/>
  <c r="AF28" i="45"/>
  <c r="AE28" i="45"/>
  <c r="AD28" i="45"/>
  <c r="AC28" i="45"/>
  <c r="AB28" i="45"/>
  <c r="Y28" i="45"/>
  <c r="W28" i="45"/>
  <c r="V28" i="45"/>
  <c r="U28" i="45"/>
  <c r="S28" i="45"/>
  <c r="R28" i="45"/>
  <c r="AL27" i="45"/>
  <c r="AK27" i="45"/>
  <c r="AJ27" i="45"/>
  <c r="AI27" i="45"/>
  <c r="AH27" i="45"/>
  <c r="AG27" i="45"/>
  <c r="AF27" i="45"/>
  <c r="AE27" i="45"/>
  <c r="AD27" i="45"/>
  <c r="AC27" i="45"/>
  <c r="AB27" i="45"/>
  <c r="AA27" i="45"/>
  <c r="Z27" i="45"/>
  <c r="Y27" i="45"/>
  <c r="X27" i="45"/>
  <c r="W27" i="45"/>
  <c r="V27" i="45"/>
  <c r="U27" i="45"/>
  <c r="T27" i="45"/>
  <c r="S27" i="45"/>
  <c r="R27" i="45"/>
  <c r="AL26" i="45"/>
  <c r="AK26" i="45"/>
  <c r="AJ26" i="45"/>
  <c r="AI26" i="45"/>
  <c r="AH26" i="45"/>
  <c r="AG26" i="45"/>
  <c r="AF26" i="45"/>
  <c r="AE26" i="45"/>
  <c r="AD26" i="45"/>
  <c r="AC26" i="45"/>
  <c r="AB26" i="45"/>
  <c r="AA26" i="45"/>
  <c r="Z26" i="45"/>
  <c r="Y26" i="45"/>
  <c r="X26" i="45"/>
  <c r="W26" i="45"/>
  <c r="V26" i="45"/>
  <c r="U26" i="45"/>
  <c r="T26" i="45"/>
  <c r="S26" i="45"/>
  <c r="R26" i="45"/>
  <c r="AL25" i="45"/>
  <c r="AK25" i="45"/>
  <c r="AJ25" i="45"/>
  <c r="AI25" i="45"/>
  <c r="AH25" i="45"/>
  <c r="AG25" i="45"/>
  <c r="AF25" i="45"/>
  <c r="AE25" i="45"/>
  <c r="AD25" i="45"/>
  <c r="AC25" i="45"/>
  <c r="AB25" i="45"/>
  <c r="AA25" i="45"/>
  <c r="Z25" i="45"/>
  <c r="Y25" i="45"/>
  <c r="X25" i="45"/>
  <c r="W25" i="45"/>
  <c r="V25" i="45"/>
  <c r="U25" i="45"/>
  <c r="T25" i="45"/>
  <c r="S25" i="45"/>
  <c r="R25" i="45"/>
  <c r="AL24" i="45"/>
  <c r="AK24" i="45"/>
  <c r="AJ24" i="45"/>
  <c r="AI24" i="45"/>
  <c r="AH24" i="45"/>
  <c r="AG24" i="45"/>
  <c r="AF24" i="45"/>
  <c r="AE24" i="45"/>
  <c r="AD24" i="45"/>
  <c r="AC24" i="45"/>
  <c r="AB24" i="45"/>
  <c r="AA24" i="45"/>
  <c r="Z24" i="45"/>
  <c r="Y24" i="45"/>
  <c r="X24" i="45"/>
  <c r="W24" i="45"/>
  <c r="V24" i="45"/>
  <c r="U24" i="45"/>
  <c r="T24" i="45"/>
  <c r="S24" i="45"/>
  <c r="R24" i="45"/>
  <c r="AK23" i="45"/>
  <c r="AJ23" i="45"/>
  <c r="AI23" i="45"/>
  <c r="AH23" i="45"/>
  <c r="AG23" i="45"/>
  <c r="AF23" i="45"/>
  <c r="AE23" i="45"/>
  <c r="AD23" i="45"/>
  <c r="AC23" i="45"/>
  <c r="AB23" i="45"/>
  <c r="Y23" i="45"/>
  <c r="W23" i="45"/>
  <c r="V23" i="45"/>
  <c r="U23" i="45"/>
  <c r="S23" i="45"/>
  <c r="R23" i="45"/>
  <c r="AK22" i="45"/>
  <c r="AJ22" i="45"/>
  <c r="AI22" i="45"/>
  <c r="AH22" i="45"/>
  <c r="AG22" i="45"/>
  <c r="AF22" i="45"/>
  <c r="AE22" i="45"/>
  <c r="AD22" i="45"/>
  <c r="AC22" i="45"/>
  <c r="AB22" i="45"/>
  <c r="Y22" i="45"/>
  <c r="W22" i="45"/>
  <c r="V22" i="45"/>
  <c r="U22" i="45"/>
  <c r="S22" i="45"/>
  <c r="R22" i="45"/>
  <c r="AK21" i="45"/>
  <c r="AJ21" i="45"/>
  <c r="AI21" i="45"/>
  <c r="AH21" i="45"/>
  <c r="AG21" i="45"/>
  <c r="AF21" i="45"/>
  <c r="AE21" i="45"/>
  <c r="AD21" i="45"/>
  <c r="AC21" i="45"/>
  <c r="AB21" i="45"/>
  <c r="Y21" i="45"/>
  <c r="W21" i="45"/>
  <c r="V21" i="45"/>
  <c r="U21" i="45"/>
  <c r="S21" i="45"/>
  <c r="R21" i="45"/>
  <c r="AK20" i="45"/>
  <c r="AJ20" i="45"/>
  <c r="AI20" i="45"/>
  <c r="AH20" i="45"/>
  <c r="AG20" i="45"/>
  <c r="AF20" i="45"/>
  <c r="AE20" i="45"/>
  <c r="AD20" i="45"/>
  <c r="AC20" i="45"/>
  <c r="AB20" i="45"/>
  <c r="Y20" i="45"/>
  <c r="W20" i="45"/>
  <c r="V20" i="45"/>
  <c r="U20" i="45"/>
  <c r="S20" i="45"/>
  <c r="R20" i="45"/>
  <c r="AL19" i="45"/>
  <c r="AK19" i="45"/>
  <c r="AJ19" i="45"/>
  <c r="AI19" i="45"/>
  <c r="AH19" i="45"/>
  <c r="AG19" i="45"/>
  <c r="AF19" i="45"/>
  <c r="AE19" i="45"/>
  <c r="AD19" i="45"/>
  <c r="AC19" i="45"/>
  <c r="AB19" i="45"/>
  <c r="AA19" i="45"/>
  <c r="Z19" i="45"/>
  <c r="Y19" i="45"/>
  <c r="X19" i="45"/>
  <c r="W19" i="45"/>
  <c r="V19" i="45"/>
  <c r="U19" i="45"/>
  <c r="T19" i="45"/>
  <c r="S19" i="45"/>
  <c r="R19" i="45"/>
  <c r="AK18" i="45"/>
  <c r="AJ18" i="45"/>
  <c r="AI18" i="45"/>
  <c r="AH18" i="45"/>
  <c r="AG18" i="45"/>
  <c r="AF18" i="45"/>
  <c r="AE18" i="45"/>
  <c r="AD18" i="45"/>
  <c r="AC18" i="45"/>
  <c r="AB18" i="45"/>
  <c r="Y18" i="45"/>
  <c r="W18" i="45"/>
  <c r="V18" i="45"/>
  <c r="U18" i="45"/>
  <c r="S18" i="45"/>
  <c r="R18" i="45"/>
  <c r="AL17" i="45"/>
  <c r="AK17" i="45"/>
  <c r="AJ17" i="45"/>
  <c r="AI17" i="45"/>
  <c r="AH17" i="45"/>
  <c r="AG17" i="45"/>
  <c r="AF17" i="45"/>
  <c r="AE17" i="45"/>
  <c r="AD17" i="45"/>
  <c r="AC17" i="45"/>
  <c r="AB17" i="45"/>
  <c r="AA17" i="45"/>
  <c r="Z17" i="45"/>
  <c r="Y17" i="45"/>
  <c r="X17" i="45"/>
  <c r="W17" i="45"/>
  <c r="V17" i="45"/>
  <c r="U17" i="45"/>
  <c r="T17" i="45"/>
  <c r="S17" i="45"/>
  <c r="R17" i="45"/>
  <c r="AL16" i="45"/>
  <c r="AK16" i="45"/>
  <c r="AJ16" i="45"/>
  <c r="AI16" i="45"/>
  <c r="AH16" i="45"/>
  <c r="AG16" i="45"/>
  <c r="AF16" i="45"/>
  <c r="AE16" i="45"/>
  <c r="AD16" i="45"/>
  <c r="AC16" i="45"/>
  <c r="AB16" i="45"/>
  <c r="AA16" i="45"/>
  <c r="Z16" i="45"/>
  <c r="Y16" i="45"/>
  <c r="X16" i="45"/>
  <c r="W16" i="45"/>
  <c r="V16" i="45"/>
  <c r="U16" i="45"/>
  <c r="T16" i="45"/>
  <c r="S16" i="45"/>
  <c r="R16" i="45"/>
  <c r="AL15" i="45"/>
  <c r="AK15" i="45"/>
  <c r="AJ15" i="45"/>
  <c r="AI15" i="45"/>
  <c r="AH15" i="45"/>
  <c r="AG15" i="45"/>
  <c r="AF15" i="45"/>
  <c r="AE15" i="45"/>
  <c r="AD15" i="45"/>
  <c r="AC15" i="45"/>
  <c r="AB15" i="45"/>
  <c r="AA15" i="45"/>
  <c r="Z15" i="45"/>
  <c r="Y15" i="45"/>
  <c r="X15" i="45"/>
  <c r="W15" i="45"/>
  <c r="V15" i="45"/>
  <c r="U15" i="45"/>
  <c r="T15" i="45"/>
  <c r="S15" i="45"/>
  <c r="R15" i="45"/>
  <c r="AL14" i="45"/>
  <c r="AK14" i="45"/>
  <c r="AJ14" i="45"/>
  <c r="AI14" i="45"/>
  <c r="AH14" i="45"/>
  <c r="AG14" i="45"/>
  <c r="AF14" i="45"/>
  <c r="AE14" i="45"/>
  <c r="AD14" i="45"/>
  <c r="AC14" i="45"/>
  <c r="AB14" i="45"/>
  <c r="AA14" i="45"/>
  <c r="Z14" i="45"/>
  <c r="Y14" i="45"/>
  <c r="X14" i="45"/>
  <c r="W14" i="45"/>
  <c r="V14" i="45"/>
  <c r="U14" i="45"/>
  <c r="T14" i="45"/>
  <c r="S14" i="45"/>
  <c r="R14" i="45"/>
  <c r="AL13" i="45"/>
  <c r="AK13" i="45"/>
  <c r="AJ13" i="45"/>
  <c r="AI13" i="45"/>
  <c r="AH13" i="45"/>
  <c r="AG13" i="45"/>
  <c r="AF13" i="45"/>
  <c r="AE13" i="45"/>
  <c r="AD13" i="45"/>
  <c r="AC13" i="45"/>
  <c r="AB13" i="45"/>
  <c r="AA13" i="45"/>
  <c r="Z13" i="45"/>
  <c r="Y13" i="45"/>
  <c r="X13" i="45"/>
  <c r="W13" i="45"/>
  <c r="V13" i="45"/>
  <c r="U13" i="45"/>
  <c r="T13" i="45"/>
  <c r="S13" i="45"/>
  <c r="R13" i="45"/>
  <c r="AL12" i="45"/>
  <c r="AK12" i="45"/>
  <c r="AJ12" i="45"/>
  <c r="AI12" i="45"/>
  <c r="AH12" i="45"/>
  <c r="AG12" i="45"/>
  <c r="AF12" i="45"/>
  <c r="AE12" i="45"/>
  <c r="AD12" i="45"/>
  <c r="AC12" i="45"/>
  <c r="AB12" i="45"/>
  <c r="AA12" i="45"/>
  <c r="Z12" i="45"/>
  <c r="Y12" i="45"/>
  <c r="X12" i="45"/>
  <c r="W12" i="45"/>
  <c r="V12" i="45"/>
  <c r="U12" i="45"/>
  <c r="T12" i="45"/>
  <c r="S12" i="45"/>
  <c r="R12" i="45"/>
  <c r="AL11" i="45"/>
  <c r="AK11" i="45"/>
  <c r="AJ11" i="45"/>
  <c r="AI11" i="45"/>
  <c r="AH11" i="45"/>
  <c r="AG11" i="45"/>
  <c r="AF11" i="45"/>
  <c r="AE11" i="45"/>
  <c r="AD11" i="45"/>
  <c r="AC11" i="45"/>
  <c r="AB11" i="45"/>
  <c r="AA11" i="45"/>
  <c r="Z11" i="45"/>
  <c r="Y11" i="45"/>
  <c r="X11" i="45"/>
  <c r="W11" i="45"/>
  <c r="V11" i="45"/>
  <c r="U11" i="45"/>
  <c r="T11" i="45"/>
  <c r="S11" i="45"/>
  <c r="R11" i="45"/>
  <c r="AL10" i="45"/>
  <c r="AK10" i="45"/>
  <c r="AJ10" i="45"/>
  <c r="AI10" i="45"/>
  <c r="AH10" i="45"/>
  <c r="AG10" i="45"/>
  <c r="AF10" i="45"/>
  <c r="AE10" i="45"/>
  <c r="AD10" i="45"/>
  <c r="AC10" i="45"/>
  <c r="AB10" i="45"/>
  <c r="AA10" i="45"/>
  <c r="Z10" i="45"/>
  <c r="Y10" i="45"/>
  <c r="X10" i="45"/>
  <c r="W10" i="45"/>
  <c r="V10" i="45"/>
  <c r="U10" i="45"/>
  <c r="T10" i="45"/>
  <c r="S10" i="45"/>
  <c r="R10" i="45"/>
  <c r="AL9" i="45"/>
  <c r="AK9" i="45"/>
  <c r="AJ9" i="45"/>
  <c r="AI9" i="45"/>
  <c r="AH9" i="45"/>
  <c r="AG9" i="45"/>
  <c r="AF9" i="45"/>
  <c r="AE9" i="45"/>
  <c r="AD9" i="45"/>
  <c r="AC9" i="45"/>
  <c r="AB9" i="45"/>
  <c r="AA9" i="45"/>
  <c r="Z9" i="45"/>
  <c r="Y9" i="45"/>
  <c r="X9" i="45"/>
  <c r="W9" i="45"/>
  <c r="V9" i="45"/>
  <c r="U9" i="45"/>
  <c r="T9" i="45"/>
  <c r="S9" i="45"/>
  <c r="R9" i="45"/>
  <c r="AL8" i="45"/>
  <c r="AK8" i="45"/>
  <c r="AJ8" i="45"/>
  <c r="AI8" i="45"/>
  <c r="AH8" i="45"/>
  <c r="AG8" i="45"/>
  <c r="AF8" i="45"/>
  <c r="AE8" i="45"/>
  <c r="AD8" i="45"/>
  <c r="AC8" i="45"/>
  <c r="AB8" i="45"/>
  <c r="AA8" i="45"/>
  <c r="Z8" i="45"/>
  <c r="Y8" i="45"/>
  <c r="X8" i="45"/>
  <c r="W8" i="45"/>
  <c r="V8" i="45"/>
  <c r="U8" i="45"/>
  <c r="T8" i="45"/>
  <c r="S8" i="45"/>
  <c r="R8" i="45"/>
  <c r="AL7" i="45"/>
  <c r="AK7" i="45"/>
  <c r="AJ7" i="45"/>
  <c r="AI7" i="45"/>
  <c r="AH7" i="45"/>
  <c r="AG7" i="45"/>
  <c r="AF7" i="45"/>
  <c r="AE7" i="45"/>
  <c r="AD7" i="45"/>
  <c r="AC7" i="45"/>
  <c r="AB7" i="45"/>
  <c r="AA7" i="45"/>
  <c r="Z7" i="45"/>
  <c r="Y7" i="45"/>
  <c r="X7" i="45"/>
  <c r="W7" i="45"/>
  <c r="V7" i="45"/>
  <c r="U7" i="45"/>
  <c r="T7" i="45"/>
  <c r="S7" i="45"/>
  <c r="R7" i="45"/>
  <c r="AK6" i="45"/>
  <c r="AJ6" i="45"/>
  <c r="AI6" i="45"/>
  <c r="AH6" i="45"/>
  <c r="AG6" i="45"/>
  <c r="AF6" i="45"/>
  <c r="AE6" i="45"/>
  <c r="AD6" i="45"/>
  <c r="AC6" i="45"/>
  <c r="AB6" i="45"/>
  <c r="Y6" i="45"/>
  <c r="W6" i="45"/>
  <c r="V6" i="45"/>
  <c r="U6" i="45"/>
  <c r="S6" i="45"/>
  <c r="R6" i="45"/>
  <c r="AL5" i="45"/>
  <c r="AK5" i="45"/>
  <c r="AJ5" i="45"/>
  <c r="AI5" i="45"/>
  <c r="AH5" i="45"/>
  <c r="AG5" i="45"/>
  <c r="AF5" i="45"/>
  <c r="AE5" i="45"/>
  <c r="AD5" i="45"/>
  <c r="AC5" i="45"/>
  <c r="AB5" i="45"/>
  <c r="AA5" i="45"/>
  <c r="Z5" i="45"/>
  <c r="Y5" i="45"/>
  <c r="X5" i="45"/>
  <c r="W5" i="45"/>
  <c r="V5" i="45"/>
  <c r="U5" i="45"/>
  <c r="T5" i="45"/>
  <c r="S5" i="45"/>
  <c r="R5" i="45"/>
  <c r="AL4" i="45"/>
  <c r="AK4" i="45"/>
  <c r="AJ4" i="45"/>
  <c r="AI4" i="45"/>
  <c r="AH4" i="45"/>
  <c r="AG4" i="45"/>
  <c r="AF4" i="45"/>
  <c r="AE4" i="45"/>
  <c r="AD4" i="45"/>
  <c r="AC4" i="45"/>
  <c r="AB4" i="45"/>
  <c r="AA4" i="45"/>
  <c r="Z4" i="45"/>
  <c r="Y4" i="45"/>
  <c r="X4" i="45"/>
  <c r="W4" i="45"/>
  <c r="V4" i="45"/>
  <c r="U4" i="45"/>
  <c r="T4" i="45"/>
  <c r="S4" i="45"/>
  <c r="R4" i="45"/>
  <c r="AL3" i="45"/>
  <c r="AK3" i="45"/>
  <c r="AJ3" i="45"/>
  <c r="AI3" i="45"/>
  <c r="AH3" i="45"/>
  <c r="AG3" i="45"/>
  <c r="AF3" i="45"/>
  <c r="AE3" i="45"/>
  <c r="AD3" i="45"/>
  <c r="AC3" i="45"/>
  <c r="AB3" i="45"/>
  <c r="AA3" i="45"/>
  <c r="Z3" i="45"/>
  <c r="Y3" i="45"/>
  <c r="X3" i="45"/>
  <c r="W3" i="45"/>
  <c r="V3" i="45"/>
  <c r="U3" i="45"/>
  <c r="T3" i="45"/>
  <c r="S3" i="45"/>
  <c r="R3" i="45"/>
  <c r="J142" i="45" l="1"/>
  <c r="X142" i="45" s="1"/>
  <c r="J143" i="45"/>
  <c r="X143" i="45" s="1"/>
  <c r="J144" i="45"/>
  <c r="X144" i="45" s="1"/>
  <c r="J145" i="45"/>
  <c r="X145" i="45" s="1"/>
  <c r="J146" i="45"/>
  <c r="X146" i="45" s="1"/>
  <c r="J147" i="45"/>
  <c r="X147" i="45" s="1"/>
  <c r="J148" i="45"/>
  <c r="X148" i="45" s="1"/>
  <c r="J149" i="45"/>
  <c r="X149" i="45" s="1"/>
  <c r="J150" i="45"/>
  <c r="X150" i="45" s="1"/>
  <c r="J151" i="45"/>
  <c r="X151" i="45" s="1"/>
  <c r="J152" i="45"/>
  <c r="X152" i="45" s="1"/>
  <c r="J153" i="45"/>
  <c r="X153" i="45" s="1"/>
  <c r="J154" i="45"/>
  <c r="X154" i="45" s="1"/>
  <c r="J155" i="45"/>
  <c r="X155" i="45" s="1"/>
  <c r="J156" i="45"/>
  <c r="X156" i="45" s="1"/>
  <c r="J157" i="45"/>
  <c r="X157" i="45" s="1"/>
  <c r="J158" i="45"/>
  <c r="X158" i="45" s="1"/>
  <c r="J159" i="45"/>
  <c r="X159" i="45" s="1"/>
  <c r="J160" i="45"/>
  <c r="X160" i="45" s="1"/>
  <c r="J161" i="45"/>
  <c r="X161" i="45" s="1"/>
  <c r="J162" i="45"/>
  <c r="X162" i="45" s="1"/>
  <c r="J163" i="45"/>
  <c r="X163" i="45" s="1"/>
  <c r="J164" i="45"/>
  <c r="X164" i="45" s="1"/>
  <c r="J165" i="45"/>
  <c r="X165" i="45" s="1"/>
  <c r="J166" i="45"/>
  <c r="X166" i="45" s="1"/>
  <c r="J167" i="45"/>
  <c r="X167" i="45" s="1"/>
  <c r="J168" i="45"/>
  <c r="X168" i="45" s="1"/>
  <c r="J169" i="45"/>
  <c r="X169" i="45" s="1"/>
  <c r="J170" i="45"/>
  <c r="X170" i="45" s="1"/>
  <c r="J171" i="45"/>
  <c r="X171" i="45" s="1"/>
  <c r="J172" i="45"/>
  <c r="X172" i="45" s="1"/>
  <c r="J173" i="45"/>
  <c r="X173" i="45" s="1"/>
  <c r="J174" i="45"/>
  <c r="X174" i="45" s="1"/>
  <c r="J175" i="45"/>
  <c r="X175" i="45" s="1"/>
  <c r="J176" i="45"/>
  <c r="X176" i="45" s="1"/>
  <c r="J177" i="45"/>
  <c r="X177" i="45" s="1"/>
  <c r="J178" i="45"/>
  <c r="X178" i="45" s="1"/>
  <c r="J179" i="45"/>
  <c r="X179" i="45" s="1"/>
  <c r="J180" i="45"/>
  <c r="X180" i="45" s="1"/>
  <c r="J181" i="45"/>
  <c r="X181" i="45" s="1"/>
  <c r="J182" i="45"/>
  <c r="X182" i="45" s="1"/>
  <c r="J183" i="45"/>
  <c r="X183" i="45" s="1"/>
  <c r="J184" i="45"/>
  <c r="X184" i="45" s="1"/>
  <c r="J185" i="45"/>
  <c r="X185" i="45" s="1"/>
  <c r="J186" i="45"/>
  <c r="X186" i="45" s="1"/>
  <c r="J187" i="45"/>
  <c r="X187" i="45" s="1"/>
  <c r="J188" i="45"/>
  <c r="X188" i="45" s="1"/>
  <c r="J189" i="45"/>
  <c r="X189" i="45" s="1"/>
  <c r="J190" i="45"/>
  <c r="X190" i="45" s="1"/>
  <c r="J191" i="45"/>
  <c r="X191" i="45" s="1"/>
  <c r="J192" i="45"/>
  <c r="X192" i="45" s="1"/>
  <c r="J193" i="45"/>
  <c r="X193" i="45" s="1"/>
  <c r="J194" i="45"/>
  <c r="X194" i="45" s="1"/>
  <c r="J195" i="45"/>
  <c r="X195" i="45" s="1"/>
  <c r="J196" i="45"/>
  <c r="X196" i="45" s="1"/>
  <c r="J197" i="45"/>
  <c r="X197" i="45" s="1"/>
  <c r="J198" i="45"/>
  <c r="X198" i="45" s="1"/>
  <c r="J199" i="45"/>
  <c r="X199" i="45" s="1"/>
  <c r="J200" i="45"/>
  <c r="X200" i="45" s="1"/>
  <c r="J201" i="45"/>
  <c r="X201" i="45" s="1"/>
  <c r="J202" i="45"/>
  <c r="X202" i="45" s="1"/>
  <c r="J203" i="45"/>
  <c r="X203" i="45" s="1"/>
  <c r="J204" i="45"/>
  <c r="X204" i="45" s="1"/>
  <c r="J205" i="45"/>
  <c r="X205" i="45" s="1"/>
  <c r="J206" i="45"/>
  <c r="X206" i="45" s="1"/>
  <c r="J207" i="45"/>
  <c r="X207" i="45" s="1"/>
  <c r="J208" i="45"/>
  <c r="X208" i="45" s="1"/>
  <c r="J209" i="45"/>
  <c r="X209" i="45" s="1"/>
  <c r="J210" i="45"/>
  <c r="X210" i="45" s="1"/>
  <c r="J211" i="45"/>
  <c r="X211" i="45" s="1"/>
  <c r="J212" i="45"/>
  <c r="X212" i="45" s="1"/>
  <c r="J213" i="45"/>
  <c r="X213" i="45" s="1"/>
  <c r="J214" i="45"/>
  <c r="X214" i="45" s="1"/>
  <c r="J215" i="45"/>
  <c r="X215" i="45" s="1"/>
  <c r="J216" i="45"/>
  <c r="X216" i="45" s="1"/>
  <c r="J217" i="45"/>
  <c r="X217" i="45" s="1"/>
  <c r="J218" i="45"/>
  <c r="X218" i="45" s="1"/>
  <c r="J219" i="45"/>
  <c r="X219" i="45" s="1"/>
  <c r="J220" i="45"/>
  <c r="X220" i="45" s="1"/>
  <c r="J221" i="45"/>
  <c r="X221" i="45" s="1"/>
  <c r="J222" i="45"/>
  <c r="X222" i="45" s="1"/>
  <c r="J223" i="45"/>
  <c r="X223" i="45" s="1"/>
  <c r="J224" i="45"/>
  <c r="X224" i="45" s="1"/>
  <c r="J225" i="45"/>
  <c r="X225" i="45" s="1"/>
  <c r="J226" i="45"/>
  <c r="X226" i="45" s="1"/>
  <c r="J227" i="45"/>
  <c r="X227" i="45" s="1"/>
  <c r="J228" i="45"/>
  <c r="X228" i="45" s="1"/>
  <c r="J229" i="45"/>
  <c r="X229" i="45" s="1"/>
  <c r="J230" i="45"/>
  <c r="X230" i="45" s="1"/>
  <c r="J231" i="45"/>
  <c r="X231" i="45" s="1"/>
  <c r="J232" i="45"/>
  <c r="X232" i="45" s="1"/>
  <c r="J233" i="45"/>
  <c r="X233" i="45" s="1"/>
  <c r="J234" i="45"/>
  <c r="X234" i="45" s="1"/>
  <c r="J235" i="45"/>
  <c r="X235" i="45" s="1"/>
  <c r="J236" i="45"/>
  <c r="X236" i="45" s="1"/>
  <c r="J237" i="45"/>
  <c r="X237" i="45" s="1"/>
  <c r="J238" i="45"/>
  <c r="X238" i="45" s="1"/>
  <c r="J239" i="45"/>
  <c r="X239" i="45" s="1"/>
  <c r="J240" i="45"/>
  <c r="X240" i="45" s="1"/>
  <c r="J241" i="45"/>
  <c r="X241" i="45" s="1"/>
  <c r="J242" i="45"/>
  <c r="X242" i="45" s="1"/>
  <c r="J243" i="45"/>
  <c r="X243" i="45" s="1"/>
  <c r="J244" i="45"/>
  <c r="X244" i="45" s="1"/>
  <c r="J245" i="45"/>
  <c r="X245" i="45" s="1"/>
  <c r="J246" i="45"/>
  <c r="X246" i="45" s="1"/>
  <c r="J247" i="45"/>
  <c r="X247" i="45" s="1"/>
  <c r="J248" i="45"/>
  <c r="X248" i="45" s="1"/>
  <c r="J249" i="45"/>
  <c r="X249" i="45" s="1"/>
  <c r="J250" i="45"/>
  <c r="X250" i="45" s="1"/>
  <c r="J251" i="45"/>
  <c r="X251" i="45" s="1"/>
  <c r="J252" i="45"/>
  <c r="X252" i="45" s="1"/>
  <c r="J253" i="45"/>
  <c r="X253" i="45" s="1"/>
  <c r="J254" i="45"/>
  <c r="X254" i="45" s="1"/>
  <c r="J255" i="45"/>
  <c r="X255" i="45" s="1"/>
  <c r="J256" i="45"/>
  <c r="X256" i="45" s="1"/>
  <c r="J257" i="45"/>
  <c r="X257" i="45" s="1"/>
  <c r="J258" i="45"/>
  <c r="X258" i="45" s="1"/>
  <c r="J259" i="45"/>
  <c r="X259" i="45" s="1"/>
  <c r="J260" i="45"/>
  <c r="X260" i="45" s="1"/>
  <c r="J261" i="45"/>
  <c r="X261" i="45" s="1"/>
  <c r="J262" i="45"/>
  <c r="X262" i="45" s="1"/>
  <c r="J263" i="45"/>
  <c r="X263" i="45" s="1"/>
  <c r="J264" i="45"/>
  <c r="X264" i="45" s="1"/>
  <c r="J265" i="45"/>
  <c r="X265" i="45" s="1"/>
  <c r="J266" i="45"/>
  <c r="X266" i="45" s="1"/>
  <c r="J267" i="45"/>
  <c r="X267" i="45" s="1"/>
  <c r="J268" i="45"/>
  <c r="X268" i="45" s="1"/>
  <c r="J269" i="45"/>
  <c r="X269" i="45" s="1"/>
  <c r="J270" i="45"/>
  <c r="X270" i="45" s="1"/>
  <c r="J271" i="45"/>
  <c r="X271" i="45" s="1"/>
  <c r="J272" i="45"/>
  <c r="X272" i="45" s="1"/>
  <c r="J273" i="45"/>
  <c r="X273" i="45" s="1"/>
  <c r="J274" i="45"/>
  <c r="X274" i="45" s="1"/>
  <c r="J275" i="45"/>
  <c r="X275" i="45" s="1"/>
  <c r="J276" i="45"/>
  <c r="X276" i="45" s="1"/>
  <c r="J277" i="45"/>
  <c r="X277" i="45" s="1"/>
  <c r="J278" i="45"/>
  <c r="X278" i="45" s="1"/>
  <c r="J279" i="45"/>
  <c r="X279" i="45" s="1"/>
  <c r="J280" i="45"/>
  <c r="X280" i="45" s="1"/>
  <c r="J281" i="45"/>
  <c r="X281" i="45" s="1"/>
  <c r="J282" i="45"/>
  <c r="X282" i="45" s="1"/>
  <c r="J283" i="45"/>
  <c r="X283" i="45" s="1"/>
  <c r="J284" i="45"/>
  <c r="X284" i="45" s="1"/>
  <c r="J285" i="45"/>
  <c r="X285" i="45" s="1"/>
  <c r="J286" i="45"/>
  <c r="X286" i="45" s="1"/>
  <c r="J287" i="45"/>
  <c r="X287" i="45" s="1"/>
  <c r="J288" i="45"/>
  <c r="X288" i="45" s="1"/>
  <c r="J289" i="45"/>
  <c r="X289" i="45" s="1"/>
  <c r="J290" i="45"/>
  <c r="X290" i="45" s="1"/>
  <c r="J291" i="45"/>
  <c r="X291" i="45" s="1"/>
  <c r="J292" i="45"/>
  <c r="X292" i="45" s="1"/>
  <c r="J293" i="45"/>
  <c r="X293" i="45" s="1"/>
  <c r="J294" i="45"/>
  <c r="X294" i="45" s="1"/>
  <c r="J295" i="45"/>
  <c r="X295" i="45" s="1"/>
  <c r="J296" i="45"/>
  <c r="X296" i="45" s="1"/>
  <c r="J297" i="45"/>
  <c r="X297" i="45" s="1"/>
  <c r="J298" i="45"/>
  <c r="X298" i="45" s="1"/>
  <c r="J299" i="45"/>
  <c r="X299" i="45" s="1"/>
  <c r="J300" i="45"/>
  <c r="X300" i="45" s="1"/>
  <c r="J301" i="45"/>
  <c r="X301" i="45" s="1"/>
  <c r="J302" i="45"/>
  <c r="X302" i="45" s="1"/>
  <c r="J303" i="45"/>
  <c r="X303" i="45" s="1"/>
  <c r="J304" i="45"/>
  <c r="X304" i="45" s="1"/>
  <c r="J305" i="45"/>
  <c r="X305" i="45" s="1"/>
  <c r="J306" i="45"/>
  <c r="X306" i="45" s="1"/>
  <c r="J307" i="45"/>
  <c r="X307" i="45" s="1"/>
  <c r="J308" i="45"/>
  <c r="X308" i="45" s="1"/>
  <c r="J309" i="45"/>
  <c r="X309" i="45" s="1"/>
  <c r="J310" i="45"/>
  <c r="X310" i="45" s="1"/>
  <c r="J311" i="45"/>
  <c r="X311" i="45" s="1"/>
  <c r="J312" i="45"/>
  <c r="X312" i="45" s="1"/>
  <c r="J313" i="45"/>
  <c r="X313" i="45" s="1"/>
  <c r="J314" i="45"/>
  <c r="X314" i="45" s="1"/>
  <c r="J315" i="45"/>
  <c r="X315" i="45" s="1"/>
  <c r="J316" i="45"/>
  <c r="X316" i="45" s="1"/>
  <c r="J317" i="45"/>
  <c r="X317" i="45" s="1"/>
  <c r="J318" i="45"/>
  <c r="X318" i="45" s="1"/>
  <c r="J319" i="45"/>
  <c r="X319" i="45" s="1"/>
  <c r="J320" i="45"/>
  <c r="X320" i="45" s="1"/>
  <c r="J321" i="45"/>
  <c r="X321" i="45" s="1"/>
  <c r="J322" i="45"/>
  <c r="X322" i="45" s="1"/>
  <c r="J323" i="45"/>
  <c r="X323" i="45" s="1"/>
  <c r="J324" i="45"/>
  <c r="X324" i="45" s="1"/>
  <c r="J325" i="45"/>
  <c r="X325" i="45" s="1"/>
  <c r="J326" i="45"/>
  <c r="X326" i="45" s="1"/>
  <c r="J327" i="45"/>
  <c r="X327" i="45" s="1"/>
  <c r="J328" i="45"/>
  <c r="X328" i="45" s="1"/>
  <c r="J329" i="45"/>
  <c r="X329" i="45" s="1"/>
  <c r="J330" i="45"/>
  <c r="X330" i="45" s="1"/>
  <c r="J331" i="45"/>
  <c r="X331" i="45" s="1"/>
  <c r="J332" i="45"/>
  <c r="X332" i="45" s="1"/>
  <c r="J333" i="45"/>
  <c r="X333" i="45" s="1"/>
  <c r="J334" i="45"/>
  <c r="X334" i="45" s="1"/>
  <c r="J335" i="45"/>
  <c r="X335" i="45" s="1"/>
  <c r="J336" i="45"/>
  <c r="X336" i="45" s="1"/>
  <c r="J337" i="45"/>
  <c r="X337" i="45" s="1"/>
  <c r="J338" i="45"/>
  <c r="X338" i="45" s="1"/>
  <c r="J339" i="45"/>
  <c r="X339" i="45" s="1"/>
  <c r="J340" i="45"/>
  <c r="X340" i="45" s="1"/>
  <c r="J341" i="45"/>
  <c r="X341" i="45" s="1"/>
  <c r="J342" i="45"/>
  <c r="X342" i="45" s="1"/>
  <c r="J343" i="45"/>
  <c r="X343" i="45" s="1"/>
  <c r="J344" i="45"/>
  <c r="X344" i="45" s="1"/>
  <c r="J345" i="45"/>
  <c r="X345" i="45" s="1"/>
  <c r="J346" i="45"/>
  <c r="X346" i="45" s="1"/>
  <c r="J347" i="45"/>
  <c r="X347" i="45" s="1"/>
  <c r="J348" i="45"/>
  <c r="X348" i="45" s="1"/>
  <c r="J349" i="45"/>
  <c r="X349" i="45" s="1"/>
  <c r="J350" i="45"/>
  <c r="X350" i="45" s="1"/>
  <c r="J351" i="45"/>
  <c r="X351" i="45" s="1"/>
  <c r="J352" i="45"/>
  <c r="X352" i="45" s="1"/>
  <c r="J353" i="45"/>
  <c r="X353" i="45" s="1"/>
  <c r="J354" i="45"/>
  <c r="X354" i="45" s="1"/>
  <c r="J355" i="45"/>
  <c r="X355" i="45" s="1"/>
  <c r="J356" i="45"/>
  <c r="X356" i="45" s="1"/>
  <c r="J357" i="45"/>
  <c r="X357" i="45" s="1"/>
  <c r="J358" i="45"/>
  <c r="X358" i="45" s="1"/>
  <c r="J359" i="45"/>
  <c r="X359" i="45" s="1"/>
  <c r="J360" i="45"/>
  <c r="X360" i="45" s="1"/>
  <c r="J361" i="45"/>
  <c r="X361" i="45" s="1"/>
  <c r="J362" i="45"/>
  <c r="X362" i="45" s="1"/>
  <c r="J363" i="45"/>
  <c r="X363" i="45" s="1"/>
  <c r="J364" i="45"/>
  <c r="X364" i="45" s="1"/>
  <c r="J365" i="45"/>
  <c r="X365" i="45" s="1"/>
  <c r="J366" i="45"/>
  <c r="X366" i="45" s="1"/>
  <c r="J367" i="45"/>
  <c r="X367" i="45" s="1"/>
  <c r="J368" i="45"/>
  <c r="X368" i="45" s="1"/>
  <c r="J369" i="45"/>
  <c r="X369" i="45" s="1"/>
  <c r="J370" i="45"/>
  <c r="X370" i="45" s="1"/>
  <c r="J371" i="45"/>
  <c r="X371" i="45" s="1"/>
  <c r="J372" i="45"/>
  <c r="X372" i="45" s="1"/>
  <c r="J373" i="45"/>
  <c r="X373" i="45" s="1"/>
  <c r="J374" i="45"/>
  <c r="X374" i="45" s="1"/>
  <c r="J375" i="45"/>
  <c r="X375" i="45" s="1"/>
  <c r="J376" i="45"/>
  <c r="X376" i="45" s="1"/>
  <c r="J377" i="45"/>
  <c r="X377" i="45" s="1"/>
  <c r="J378" i="45"/>
  <c r="J379" i="45"/>
  <c r="X379" i="45" s="1"/>
  <c r="J380" i="45"/>
  <c r="X380" i="45" s="1"/>
  <c r="J381" i="45"/>
  <c r="X381" i="45" s="1"/>
  <c r="J382" i="45"/>
  <c r="X382" i="45" s="1"/>
  <c r="J383" i="45"/>
  <c r="X383" i="45" s="1"/>
  <c r="J384" i="45"/>
  <c r="X384" i="45" s="1"/>
  <c r="J385" i="45"/>
  <c r="X385" i="45" s="1"/>
  <c r="J386" i="45"/>
  <c r="X386" i="45" s="1"/>
  <c r="J387" i="45"/>
  <c r="X387" i="45" s="1"/>
  <c r="J388" i="45"/>
  <c r="X388" i="45" s="1"/>
  <c r="J389" i="45"/>
  <c r="X389" i="45" s="1"/>
  <c r="J390" i="45"/>
  <c r="X390" i="45" s="1"/>
  <c r="J391" i="45"/>
  <c r="X391" i="45" s="1"/>
  <c r="J392" i="45"/>
  <c r="X392" i="45" s="1"/>
  <c r="J393" i="45"/>
  <c r="X393" i="45" s="1"/>
  <c r="J394" i="45"/>
  <c r="X394" i="45" s="1"/>
  <c r="J395" i="45"/>
  <c r="X395" i="45" s="1"/>
  <c r="J396" i="45"/>
  <c r="X396" i="45" s="1"/>
  <c r="J397" i="45"/>
  <c r="X397" i="45" s="1"/>
  <c r="J398" i="45"/>
  <c r="X398" i="45" s="1"/>
  <c r="J399" i="45"/>
  <c r="X399" i="45" s="1"/>
  <c r="J400" i="45"/>
  <c r="X400" i="45" s="1"/>
  <c r="J401" i="45"/>
  <c r="X401" i="45" s="1"/>
  <c r="J402" i="45"/>
  <c r="X402" i="45" s="1"/>
  <c r="J403" i="45"/>
  <c r="X403" i="45" s="1"/>
  <c r="J404" i="45"/>
  <c r="X404" i="45" s="1"/>
  <c r="J405" i="45"/>
  <c r="X405" i="45" s="1"/>
  <c r="J406" i="45"/>
  <c r="X406" i="45" s="1"/>
  <c r="J407" i="45"/>
  <c r="X407" i="45" s="1"/>
  <c r="J408" i="45"/>
  <c r="X408" i="45" s="1"/>
  <c r="J409" i="45"/>
  <c r="X409" i="45" s="1"/>
  <c r="J410" i="45"/>
  <c r="X410" i="45" s="1"/>
  <c r="J411" i="45"/>
  <c r="X411" i="45" s="1"/>
  <c r="J412" i="45"/>
  <c r="X412" i="45" s="1"/>
  <c r="J413" i="45"/>
  <c r="X413" i="45" s="1"/>
  <c r="J414" i="45"/>
  <c r="X414" i="45" s="1"/>
  <c r="J415" i="45"/>
  <c r="X415" i="45" s="1"/>
  <c r="J416" i="45"/>
  <c r="X416" i="45" s="1"/>
  <c r="J417" i="45"/>
  <c r="X417" i="45" s="1"/>
  <c r="J418" i="45"/>
  <c r="X418" i="45" s="1"/>
  <c r="J419" i="45"/>
  <c r="X419" i="45" s="1"/>
  <c r="J420" i="45"/>
  <c r="X420" i="45" s="1"/>
  <c r="J421" i="45"/>
  <c r="X421" i="45" s="1"/>
  <c r="J422" i="45"/>
  <c r="X422" i="45" s="1"/>
  <c r="J423" i="45"/>
  <c r="X423" i="45" s="1"/>
  <c r="J424" i="45"/>
  <c r="X424" i="45" s="1"/>
  <c r="J425" i="45"/>
  <c r="X425" i="45" s="1"/>
  <c r="J426" i="45"/>
  <c r="X426" i="45" s="1"/>
  <c r="J427" i="45"/>
  <c r="X427" i="45" s="1"/>
  <c r="J428" i="45"/>
  <c r="X428" i="45" s="1"/>
  <c r="J429" i="45"/>
  <c r="X429" i="45" s="1"/>
  <c r="J430" i="45"/>
  <c r="X430" i="45" s="1"/>
  <c r="J431" i="45"/>
  <c r="J432" i="45"/>
  <c r="X432" i="45" s="1"/>
  <c r="J433" i="45"/>
  <c r="J434" i="45"/>
  <c r="J435" i="45"/>
  <c r="J436" i="45"/>
  <c r="J437" i="45"/>
  <c r="L437" i="45" s="1" a="1"/>
  <c r="L437" i="45" s="1"/>
  <c r="J438" i="45"/>
  <c r="J439" i="45"/>
  <c r="J440" i="45"/>
  <c r="J441" i="45"/>
  <c r="J442" i="45"/>
  <c r="J443" i="45"/>
  <c r="J444" i="45"/>
  <c r="J445" i="45"/>
  <c r="J446" i="45"/>
  <c r="J447" i="45"/>
  <c r="L447" i="45" s="1" a="1"/>
  <c r="L447" i="45" s="1"/>
  <c r="J448" i="45"/>
  <c r="J449" i="45"/>
  <c r="J450" i="45"/>
  <c r="J451" i="45"/>
  <c r="J452" i="45"/>
  <c r="L452" i="45" s="1" a="1"/>
  <c r="L452" i="45" s="1"/>
  <c r="J453" i="45"/>
  <c r="J454" i="45"/>
  <c r="J455" i="45"/>
  <c r="J456" i="45"/>
  <c r="J457" i="45"/>
  <c r="L457" i="45" s="1" a="1"/>
  <c r="L457" i="45" s="1"/>
  <c r="J458" i="45"/>
  <c r="J459" i="45"/>
  <c r="J460" i="45"/>
  <c r="J461" i="45"/>
  <c r="J462" i="45"/>
  <c r="L462" i="45" s="1" a="1"/>
  <c r="L462" i="45" s="1"/>
  <c r="J463" i="45"/>
  <c r="J464" i="45"/>
  <c r="J465" i="45"/>
  <c r="J466" i="45"/>
  <c r="J467" i="45"/>
  <c r="J468" i="45"/>
  <c r="J469" i="45"/>
  <c r="J470" i="45"/>
  <c r="J471" i="45"/>
  <c r="J472" i="45"/>
  <c r="J473" i="45"/>
  <c r="J474" i="45"/>
  <c r="L474" i="45" s="1" a="1"/>
  <c r="L474" i="45" s="1"/>
  <c r="J475" i="45"/>
  <c r="J476" i="45"/>
  <c r="J477" i="45"/>
  <c r="J478" i="45"/>
  <c r="J479" i="45"/>
  <c r="J480" i="45"/>
  <c r="J481" i="45"/>
  <c r="J482" i="45"/>
  <c r="J483" i="45"/>
  <c r="J484" i="45"/>
  <c r="L484" i="45" s="1" a="1"/>
  <c r="L484" i="45" s="1"/>
  <c r="J485" i="45"/>
  <c r="J486" i="45"/>
  <c r="J487" i="45"/>
  <c r="J488" i="45"/>
  <c r="J489" i="45"/>
  <c r="L489" i="45" s="1" a="1"/>
  <c r="L489" i="45" s="1"/>
  <c r="J490" i="45"/>
  <c r="J491" i="45"/>
  <c r="J492" i="45"/>
  <c r="J493" i="45"/>
  <c r="J494" i="45"/>
  <c r="L494" i="45" s="1" a="1"/>
  <c r="L494" i="45" s="1"/>
  <c r="J495" i="45"/>
  <c r="X495" i="45" s="1"/>
  <c r="J496" i="45"/>
  <c r="J497" i="45"/>
  <c r="J498" i="45"/>
  <c r="J499" i="45"/>
  <c r="J500" i="45"/>
  <c r="L500" i="45" s="1" a="1"/>
  <c r="L500" i="45" s="1"/>
  <c r="J501" i="45"/>
  <c r="J502" i="45"/>
  <c r="J503" i="45"/>
  <c r="J504" i="45"/>
  <c r="J505" i="45"/>
  <c r="L505" i="45" s="1" a="1"/>
  <c r="L505" i="45" s="1"/>
  <c r="J506" i="45"/>
  <c r="J507" i="45"/>
  <c r="J508" i="45"/>
  <c r="J509" i="45"/>
  <c r="J510" i="45"/>
  <c r="L510" i="45" s="1" a="1"/>
  <c r="L510" i="45" s="1"/>
  <c r="J511" i="45"/>
  <c r="J512" i="45"/>
  <c r="J513" i="45"/>
  <c r="J514" i="45"/>
  <c r="J515" i="45"/>
  <c r="J516" i="45"/>
  <c r="J517" i="45"/>
  <c r="J518" i="45"/>
  <c r="J519" i="45"/>
  <c r="J520" i="45"/>
  <c r="L520" i="45" s="1" a="1"/>
  <c r="L520" i="45" s="1"/>
  <c r="J521" i="45"/>
  <c r="J522" i="45"/>
  <c r="J523" i="45"/>
  <c r="J524" i="45"/>
  <c r="J525" i="45"/>
  <c r="J526" i="45"/>
  <c r="J527" i="45"/>
  <c r="J528" i="45"/>
  <c r="J529" i="45"/>
  <c r="J530" i="45"/>
  <c r="J531" i="45"/>
  <c r="J532" i="45"/>
  <c r="J533" i="45"/>
  <c r="J534" i="45"/>
  <c r="J535" i="45"/>
  <c r="J536" i="45"/>
  <c r="J537" i="45"/>
  <c r="J538" i="45"/>
  <c r="J539" i="45"/>
  <c r="J540" i="45"/>
  <c r="J541" i="45"/>
  <c r="J542" i="45"/>
  <c r="L546" i="45" a="1"/>
  <c r="L546" i="45" s="1"/>
  <c r="L545" i="45" a="1"/>
  <c r="L545" i="45" s="1"/>
  <c r="L544" i="45" a="1"/>
  <c r="L544" i="45" s="1"/>
  <c r="L543" i="45" a="1"/>
  <c r="L543" i="45" s="1"/>
  <c r="L542" i="45" a="1"/>
  <c r="L542" i="45" s="1"/>
  <c r="L515" i="45" a="1"/>
  <c r="L515" i="45" s="1"/>
  <c r="L479" i="45" a="1"/>
  <c r="L479" i="45" s="1"/>
  <c r="L442" i="45" a="1"/>
  <c r="L442" i="45" s="1"/>
  <c r="J132" i="45" l="1"/>
  <c r="X132" i="45" s="1"/>
  <c r="J9" i="45"/>
  <c r="M18" i="45"/>
  <c r="M19" i="45"/>
  <c r="M20" i="45"/>
  <c r="M21" i="45"/>
  <c r="M22" i="45"/>
  <c r="M23" i="45"/>
  <c r="M24" i="45"/>
  <c r="M25" i="45"/>
  <c r="M26" i="45"/>
  <c r="M27" i="45"/>
  <c r="M28" i="45"/>
  <c r="M29" i="45"/>
  <c r="M30" i="45"/>
  <c r="M35" i="45"/>
  <c r="M36" i="45"/>
  <c r="M37" i="45"/>
  <c r="M39" i="45"/>
  <c r="M41" i="45"/>
  <c r="M46" i="45"/>
  <c r="M49" i="45"/>
  <c r="M50" i="45"/>
  <c r="M52" i="45"/>
  <c r="M54" i="45"/>
  <c r="M55" i="45"/>
  <c r="M56" i="45"/>
  <c r="M57" i="45"/>
  <c r="M58" i="45"/>
  <c r="M59" i="45"/>
  <c r="M60" i="45"/>
  <c r="M61" i="45"/>
  <c r="M62" i="45"/>
  <c r="M63" i="45"/>
  <c r="M65" i="45"/>
  <c r="M66" i="45"/>
  <c r="M67" i="45"/>
  <c r="M68" i="45"/>
  <c r="M69" i="45"/>
  <c r="M70" i="45"/>
  <c r="M71" i="45"/>
  <c r="M72" i="45"/>
  <c r="M73" i="45"/>
  <c r="M74" i="45"/>
  <c r="M75" i="45"/>
  <c r="M76" i="45"/>
  <c r="M78" i="45"/>
  <c r="M79" i="45"/>
  <c r="M80" i="45"/>
  <c r="M81" i="45"/>
  <c r="M82" i="45"/>
  <c r="M83" i="45"/>
  <c r="M84" i="45"/>
  <c r="M85" i="45"/>
  <c r="M86" i="45"/>
  <c r="M87" i="45"/>
  <c r="M88" i="45"/>
  <c r="M89" i="45"/>
  <c r="M90" i="45"/>
  <c r="M91" i="45"/>
  <c r="M92" i="45"/>
  <c r="M93" i="45"/>
  <c r="M94" i="45"/>
  <c r="M95" i="45"/>
  <c r="M96" i="45"/>
  <c r="M97" i="45"/>
  <c r="M98" i="45"/>
  <c r="M99" i="45"/>
  <c r="M100" i="45"/>
  <c r="M101" i="45"/>
  <c r="M103" i="45"/>
  <c r="M105" i="45"/>
  <c r="M107" i="45"/>
  <c r="M109" i="45"/>
  <c r="M112" i="45"/>
  <c r="M115" i="45"/>
  <c r="M118" i="45"/>
  <c r="M121" i="45"/>
  <c r="M124" i="45"/>
  <c r="M127" i="45"/>
  <c r="M129" i="45"/>
  <c r="M130" i="45"/>
  <c r="M132" i="45"/>
  <c r="M133" i="45"/>
  <c r="M136" i="45"/>
  <c r="M137" i="45"/>
  <c r="M142" i="45"/>
  <c r="M143" i="45"/>
  <c r="M144" i="45"/>
  <c r="M145" i="45"/>
  <c r="M146" i="45"/>
  <c r="M147" i="45"/>
  <c r="M148" i="45"/>
  <c r="M149" i="45"/>
  <c r="M150" i="45"/>
  <c r="M151" i="45"/>
  <c r="M152" i="45"/>
  <c r="M153" i="45"/>
  <c r="M154" i="45"/>
  <c r="M164" i="45"/>
  <c r="M165" i="45"/>
  <c r="M166" i="45"/>
  <c r="M189" i="45"/>
  <c r="M190" i="45"/>
  <c r="M191" i="45"/>
  <c r="M192" i="45"/>
  <c r="M193" i="45"/>
  <c r="M194" i="45"/>
  <c r="M196" i="45"/>
  <c r="M197" i="45"/>
  <c r="M199" i="45"/>
  <c r="M200" i="45"/>
  <c r="M202" i="45"/>
  <c r="M210" i="45"/>
  <c r="M211" i="45"/>
  <c r="M212" i="45"/>
  <c r="M213" i="45"/>
  <c r="M215" i="45"/>
  <c r="M216" i="45"/>
  <c r="M218" i="45"/>
  <c r="M219" i="45"/>
  <c r="M220" i="45"/>
  <c r="M221" i="45"/>
  <c r="M222" i="45"/>
  <c r="M223" i="45"/>
  <c r="M229" i="45"/>
  <c r="M230" i="45"/>
  <c r="M231" i="45"/>
  <c r="M232" i="45"/>
  <c r="M245" i="45"/>
  <c r="M246" i="45"/>
  <c r="M247" i="45"/>
  <c r="M248" i="45"/>
  <c r="M249" i="45"/>
  <c r="M250" i="45"/>
  <c r="M251" i="45"/>
  <c r="M257" i="45"/>
  <c r="M258" i="45"/>
  <c r="M259" i="45"/>
  <c r="M260" i="45"/>
  <c r="M261" i="45"/>
  <c r="M262" i="45"/>
  <c r="M263" i="45"/>
  <c r="M264" i="45"/>
  <c r="M265" i="45"/>
  <c r="M266" i="45"/>
  <c r="M267" i="45"/>
  <c r="M268" i="45"/>
  <c r="M269" i="45"/>
  <c r="M270" i="45"/>
  <c r="M271" i="45"/>
  <c r="M272" i="45"/>
  <c r="M273" i="45"/>
  <c r="M274" i="45"/>
  <c r="M275" i="45"/>
  <c r="M276" i="45"/>
  <c r="M277" i="45"/>
  <c r="M278" i="45"/>
  <c r="M279" i="45"/>
  <c r="M280" i="45"/>
  <c r="M281" i="45"/>
  <c r="M282" i="45"/>
  <c r="M283" i="45"/>
  <c r="M284" i="45"/>
  <c r="M285" i="45"/>
  <c r="M286" i="45"/>
  <c r="M287" i="45"/>
  <c r="M288" i="45"/>
  <c r="M289" i="45"/>
  <c r="M290" i="45"/>
  <c r="M291" i="45"/>
  <c r="M292" i="45"/>
  <c r="M293" i="45"/>
  <c r="M294" i="45"/>
  <c r="M295" i="45"/>
  <c r="M296" i="45"/>
  <c r="M297" i="45"/>
  <c r="M298" i="45"/>
  <c r="M299" i="45"/>
  <c r="M300" i="45"/>
  <c r="M301" i="45"/>
  <c r="M302" i="45"/>
  <c r="M303" i="45"/>
  <c r="M304" i="45"/>
  <c r="M305" i="45"/>
  <c r="M306" i="45"/>
  <c r="M307" i="45"/>
  <c r="M308" i="45"/>
  <c r="M309" i="45"/>
  <c r="M310" i="45"/>
  <c r="M311" i="45"/>
  <c r="M312" i="45"/>
  <c r="M313" i="45"/>
  <c r="M314" i="45"/>
  <c r="M315" i="45"/>
  <c r="M316" i="45"/>
  <c r="M317" i="45"/>
  <c r="M318" i="45"/>
  <c r="M319" i="45"/>
  <c r="M320" i="45"/>
  <c r="M321" i="45"/>
  <c r="M322" i="45"/>
  <c r="M323" i="45"/>
  <c r="M324" i="45"/>
  <c r="M325" i="45"/>
  <c r="M326" i="45"/>
  <c r="M327" i="45"/>
  <c r="M328" i="45"/>
  <c r="M329" i="45"/>
  <c r="M330" i="45"/>
  <c r="M331" i="45"/>
  <c r="M332" i="45"/>
  <c r="M333" i="45"/>
  <c r="M334" i="45"/>
  <c r="M335" i="45"/>
  <c r="M336" i="45"/>
  <c r="M337" i="45"/>
  <c r="M338" i="45"/>
  <c r="M339" i="45"/>
  <c r="M340" i="45"/>
  <c r="M341" i="45"/>
  <c r="M342" i="45"/>
  <c r="M343" i="45"/>
  <c r="M344" i="45"/>
  <c r="M345" i="45"/>
  <c r="M346" i="45"/>
  <c r="M347" i="45"/>
  <c r="M348" i="45"/>
  <c r="M349" i="45"/>
  <c r="M350" i="45"/>
  <c r="M351" i="45"/>
  <c r="M352" i="45"/>
  <c r="M354" i="45"/>
  <c r="M356" i="45"/>
  <c r="M358" i="45"/>
  <c r="M360" i="45"/>
  <c r="M362" i="45"/>
  <c r="M364" i="45"/>
  <c r="M366" i="45"/>
  <c r="M368" i="45"/>
  <c r="M370" i="45"/>
  <c r="M372" i="45"/>
  <c r="M373" i="45"/>
  <c r="M374" i="45"/>
  <c r="M375" i="45"/>
  <c r="M376" i="45"/>
  <c r="M377" i="45"/>
  <c r="M378" i="45"/>
  <c r="M388" i="45"/>
  <c r="M398" i="45"/>
  <c r="M399" i="45"/>
  <c r="M400" i="45"/>
  <c r="M401" i="45"/>
  <c r="M402" i="45"/>
  <c r="M403" i="45"/>
  <c r="M404" i="45"/>
  <c r="M405" i="45"/>
  <c r="M406" i="45"/>
  <c r="M407" i="45"/>
  <c r="M408" i="45"/>
  <c r="M409" i="45"/>
  <c r="M410" i="45"/>
  <c r="M411" i="45"/>
  <c r="M412" i="45"/>
  <c r="M413" i="45"/>
  <c r="M414" i="45"/>
  <c r="M415" i="45"/>
  <c r="M416" i="45"/>
  <c r="M417" i="45"/>
  <c r="M418" i="45"/>
  <c r="M419" i="45"/>
  <c r="M420" i="45"/>
  <c r="M421" i="45"/>
  <c r="M422" i="45"/>
  <c r="M423" i="45"/>
  <c r="M427" i="45"/>
  <c r="M428" i="45"/>
  <c r="M429" i="45"/>
  <c r="M430" i="45"/>
  <c r="M431" i="45"/>
  <c r="M432" i="45"/>
  <c r="M433" i="45"/>
  <c r="M434" i="45"/>
  <c r="M435" i="45"/>
  <c r="M436" i="45"/>
  <c r="M437" i="45"/>
  <c r="M438" i="45"/>
  <c r="M439" i="45"/>
  <c r="M440" i="45"/>
  <c r="M441" i="45"/>
  <c r="M442" i="45"/>
  <c r="M443" i="45"/>
  <c r="M444" i="45"/>
  <c r="M445" i="45"/>
  <c r="M446" i="45"/>
  <c r="M447" i="45"/>
  <c r="M448" i="45"/>
  <c r="M449" i="45"/>
  <c r="M450" i="45"/>
  <c r="M451" i="45"/>
  <c r="M452" i="45"/>
  <c r="M453" i="45"/>
  <c r="M454" i="45"/>
  <c r="M455" i="45"/>
  <c r="M456" i="45"/>
  <c r="M457" i="45"/>
  <c r="M458" i="45"/>
  <c r="M459" i="45"/>
  <c r="M460" i="45"/>
  <c r="M461" i="45"/>
  <c r="M462" i="45"/>
  <c r="M463" i="45"/>
  <c r="M464" i="45"/>
  <c r="M465" i="45"/>
  <c r="M466" i="45"/>
  <c r="M467" i="45"/>
  <c r="M468" i="45"/>
  <c r="M469" i="45"/>
  <c r="M470" i="45"/>
  <c r="M471" i="45"/>
  <c r="M472" i="45"/>
  <c r="M473" i="45"/>
  <c r="M474" i="45"/>
  <c r="M475" i="45"/>
  <c r="M476" i="45"/>
  <c r="M477" i="45"/>
  <c r="M478" i="45"/>
  <c r="M479" i="45"/>
  <c r="M480" i="45"/>
  <c r="M481" i="45"/>
  <c r="M482" i="45"/>
  <c r="M483" i="45"/>
  <c r="M484" i="45"/>
  <c r="M485" i="45"/>
  <c r="M486" i="45"/>
  <c r="M487" i="45"/>
  <c r="M488" i="45"/>
  <c r="M489" i="45"/>
  <c r="M490" i="45"/>
  <c r="M491" i="45"/>
  <c r="M492" i="45"/>
  <c r="M493" i="45"/>
  <c r="M494" i="45"/>
  <c r="M495" i="45"/>
  <c r="M496" i="45"/>
  <c r="M497" i="45"/>
  <c r="M498" i="45"/>
  <c r="M499" i="45"/>
  <c r="M500" i="45"/>
  <c r="M501" i="45"/>
  <c r="M502" i="45"/>
  <c r="M503" i="45"/>
  <c r="M504" i="45"/>
  <c r="M505" i="45"/>
  <c r="M506" i="45"/>
  <c r="M507" i="45"/>
  <c r="M508" i="45"/>
  <c r="M509" i="45"/>
  <c r="M510" i="45"/>
  <c r="M511" i="45"/>
  <c r="M512" i="45"/>
  <c r="M513" i="45"/>
  <c r="M514" i="45"/>
  <c r="M515" i="45"/>
  <c r="M516" i="45"/>
  <c r="M517" i="45"/>
  <c r="M518" i="45"/>
  <c r="M519" i="45"/>
  <c r="M520" i="45"/>
  <c r="M521" i="45"/>
  <c r="M522" i="45"/>
  <c r="M523" i="45"/>
  <c r="M524" i="45"/>
  <c r="M525" i="45"/>
  <c r="M526" i="45"/>
  <c r="M527" i="45"/>
  <c r="M528" i="45"/>
  <c r="M529" i="45"/>
  <c r="M530" i="45"/>
  <c r="M531" i="45"/>
  <c r="M532" i="45"/>
  <c r="M533" i="45"/>
  <c r="M534" i="45"/>
  <c r="M535" i="45"/>
  <c r="M536" i="45"/>
  <c r="M537" i="45"/>
  <c r="M538" i="45"/>
  <c r="M539" i="45"/>
  <c r="M540" i="45"/>
  <c r="M541" i="45"/>
  <c r="M542" i="45"/>
  <c r="M543" i="45"/>
  <c r="M544" i="45"/>
  <c r="M545" i="45"/>
  <c r="M546" i="45"/>
  <c r="M17" i="45"/>
  <c r="P4" i="45"/>
  <c r="P5" i="45"/>
  <c r="P6" i="45"/>
  <c r="AA6" i="45" s="1"/>
  <c r="P7" i="45"/>
  <c r="P8" i="45"/>
  <c r="P9" i="45"/>
  <c r="P10" i="45"/>
  <c r="P11" i="45"/>
  <c r="P12" i="45"/>
  <c r="P13" i="45"/>
  <c r="P14" i="45"/>
  <c r="P15" i="45"/>
  <c r="P16" i="45"/>
  <c r="P17" i="45"/>
  <c r="P18" i="45"/>
  <c r="AA18" i="45" s="1"/>
  <c r="P19" i="45"/>
  <c r="P20" i="45"/>
  <c r="AA20" i="45" s="1"/>
  <c r="P21" i="45"/>
  <c r="AA21" i="45" s="1"/>
  <c r="P22" i="45"/>
  <c r="AA22" i="45" s="1"/>
  <c r="P23" i="45"/>
  <c r="AA23" i="45" s="1"/>
  <c r="P24" i="45"/>
  <c r="P25" i="45"/>
  <c r="P26" i="45"/>
  <c r="P27" i="45"/>
  <c r="P28" i="45"/>
  <c r="AA28" i="45" s="1"/>
  <c r="P29" i="45"/>
  <c r="P30" i="45"/>
  <c r="P31" i="45"/>
  <c r="AA31" i="45" s="1"/>
  <c r="P32" i="45"/>
  <c r="AA32" i="45" s="1"/>
  <c r="P33" i="45"/>
  <c r="AA33" i="45" s="1"/>
  <c r="P34" i="45"/>
  <c r="AA34" i="45" s="1"/>
  <c r="P35" i="45"/>
  <c r="AA35" i="45" s="1"/>
  <c r="P36" i="45"/>
  <c r="AA36" i="45" s="1"/>
  <c r="P37" i="45"/>
  <c r="AA37" i="45" s="1"/>
  <c r="P38" i="45"/>
  <c r="AA38" i="45" s="1"/>
  <c r="P39" i="45"/>
  <c r="AA39" i="45" s="1"/>
  <c r="P40" i="45"/>
  <c r="AA40" i="45" s="1"/>
  <c r="P41" i="45"/>
  <c r="AA41" i="45" s="1"/>
  <c r="P42" i="45"/>
  <c r="AA42" i="45" s="1"/>
  <c r="P43" i="45"/>
  <c r="AA43" i="45" s="1"/>
  <c r="P44" i="45"/>
  <c r="AA44" i="45" s="1"/>
  <c r="P45" i="45"/>
  <c r="AA45" i="45" s="1"/>
  <c r="P46" i="45"/>
  <c r="AA46" i="45" s="1"/>
  <c r="P47" i="45"/>
  <c r="AA47" i="45" s="1"/>
  <c r="P48" i="45"/>
  <c r="AA48" i="45" s="1"/>
  <c r="P49" i="45"/>
  <c r="AA49" i="45" s="1"/>
  <c r="P50" i="45"/>
  <c r="AA50" i="45" s="1"/>
  <c r="P51" i="45"/>
  <c r="AA51" i="45" s="1"/>
  <c r="P52" i="45"/>
  <c r="AA52" i="45" s="1"/>
  <c r="P53" i="45"/>
  <c r="AA53" i="45" s="1"/>
  <c r="P54" i="45"/>
  <c r="AA54" i="45" s="1"/>
  <c r="P55" i="45"/>
  <c r="AA55" i="45" s="1"/>
  <c r="P56" i="45"/>
  <c r="AA56" i="45" s="1"/>
  <c r="P57" i="45"/>
  <c r="AA57" i="45" s="1"/>
  <c r="P58" i="45"/>
  <c r="AA58" i="45" s="1"/>
  <c r="P59" i="45"/>
  <c r="AA59" i="45" s="1"/>
  <c r="P60" i="45"/>
  <c r="AA60" i="45" s="1"/>
  <c r="P61" i="45"/>
  <c r="AA61" i="45" s="1"/>
  <c r="P62" i="45"/>
  <c r="AA62" i="45" s="1"/>
  <c r="P63" i="45"/>
  <c r="AA63" i="45" s="1"/>
  <c r="P64" i="45"/>
  <c r="AA64" i="45" s="1"/>
  <c r="P65" i="45"/>
  <c r="AA65" i="45" s="1"/>
  <c r="P66" i="45"/>
  <c r="AA66" i="45" s="1"/>
  <c r="P67" i="45"/>
  <c r="AA67" i="45" s="1"/>
  <c r="P68" i="45"/>
  <c r="AA68" i="45" s="1"/>
  <c r="P69" i="45"/>
  <c r="AA69" i="45" s="1"/>
  <c r="P70" i="45"/>
  <c r="AA70" i="45" s="1"/>
  <c r="P71" i="45"/>
  <c r="AA71" i="45" s="1"/>
  <c r="P72" i="45"/>
  <c r="AA72" i="45" s="1"/>
  <c r="P73" i="45"/>
  <c r="AA73" i="45" s="1"/>
  <c r="P74" i="45"/>
  <c r="AA74" i="45" s="1"/>
  <c r="P75" i="45"/>
  <c r="AA75" i="45" s="1"/>
  <c r="P76" i="45"/>
  <c r="AA76" i="45" s="1"/>
  <c r="P77" i="45"/>
  <c r="AA77" i="45" s="1"/>
  <c r="P78" i="45"/>
  <c r="AA78" i="45" s="1"/>
  <c r="P79" i="45"/>
  <c r="AA79" i="45" s="1"/>
  <c r="P80" i="45"/>
  <c r="AA80" i="45" s="1"/>
  <c r="P81" i="45"/>
  <c r="AA81" i="45" s="1"/>
  <c r="P82" i="45"/>
  <c r="AA82" i="45" s="1"/>
  <c r="P83" i="45"/>
  <c r="AA83" i="45" s="1"/>
  <c r="P84" i="45"/>
  <c r="AA84" i="45" s="1"/>
  <c r="P85" i="45"/>
  <c r="AA85" i="45" s="1"/>
  <c r="P86" i="45"/>
  <c r="AA86" i="45" s="1"/>
  <c r="P87" i="45"/>
  <c r="AA87" i="45" s="1"/>
  <c r="P88" i="45"/>
  <c r="AA88" i="45" s="1"/>
  <c r="P89" i="45"/>
  <c r="AA89" i="45" s="1"/>
  <c r="P90" i="45"/>
  <c r="AA90" i="45" s="1"/>
  <c r="P91" i="45"/>
  <c r="AA91" i="45" s="1"/>
  <c r="P92" i="45"/>
  <c r="AA92" i="45" s="1"/>
  <c r="P93" i="45"/>
  <c r="AA93" i="45" s="1"/>
  <c r="P94" i="45"/>
  <c r="AA94" i="45" s="1"/>
  <c r="P95" i="45"/>
  <c r="AA95" i="45" s="1"/>
  <c r="P96" i="45"/>
  <c r="AA96" i="45" s="1"/>
  <c r="P97" i="45"/>
  <c r="AA97" i="45" s="1"/>
  <c r="P98" i="45"/>
  <c r="AA98" i="45" s="1"/>
  <c r="P99" i="45"/>
  <c r="AA99" i="45" s="1"/>
  <c r="P100" i="45"/>
  <c r="AA100" i="45" s="1"/>
  <c r="P101" i="45"/>
  <c r="AA101" i="45" s="1"/>
  <c r="P102" i="45"/>
  <c r="AA102" i="45" s="1"/>
  <c r="P103" i="45"/>
  <c r="AA103" i="45" s="1"/>
  <c r="P104" i="45"/>
  <c r="AA104" i="45" s="1"/>
  <c r="P105" i="45"/>
  <c r="AA105" i="45" s="1"/>
  <c r="P106" i="45"/>
  <c r="AA106" i="45" s="1"/>
  <c r="P107" i="45"/>
  <c r="AA107" i="45" s="1"/>
  <c r="P108" i="45"/>
  <c r="AA108" i="45" s="1"/>
  <c r="P109" i="45"/>
  <c r="AA109" i="45" s="1"/>
  <c r="P110" i="45"/>
  <c r="AA110" i="45" s="1"/>
  <c r="P111" i="45"/>
  <c r="AA111" i="45" s="1"/>
  <c r="P112" i="45"/>
  <c r="AA112" i="45" s="1"/>
  <c r="P113" i="45"/>
  <c r="AA113" i="45" s="1"/>
  <c r="P114" i="45"/>
  <c r="AA114" i="45" s="1"/>
  <c r="P115" i="45"/>
  <c r="AA115" i="45" s="1"/>
  <c r="P116" i="45"/>
  <c r="AA116" i="45" s="1"/>
  <c r="P117" i="45"/>
  <c r="AA117" i="45" s="1"/>
  <c r="P118" i="45"/>
  <c r="AA118" i="45" s="1"/>
  <c r="P119" i="45"/>
  <c r="AA119" i="45" s="1"/>
  <c r="P120" i="45"/>
  <c r="AA120" i="45" s="1"/>
  <c r="P121" i="45"/>
  <c r="AA121" i="45" s="1"/>
  <c r="P122" i="45"/>
  <c r="AA122" i="45" s="1"/>
  <c r="P123" i="45"/>
  <c r="AA123" i="45" s="1"/>
  <c r="P124" i="45"/>
  <c r="AA124" i="45" s="1"/>
  <c r="P125" i="45"/>
  <c r="AA125" i="45" s="1"/>
  <c r="P126" i="45"/>
  <c r="AA126" i="45" s="1"/>
  <c r="P127" i="45"/>
  <c r="AA127" i="45" s="1"/>
  <c r="P128" i="45"/>
  <c r="AA128" i="45" s="1"/>
  <c r="P129" i="45"/>
  <c r="AA129" i="45" s="1"/>
  <c r="P130" i="45"/>
  <c r="AA130" i="45" s="1"/>
  <c r="P131" i="45"/>
  <c r="AA131" i="45" s="1"/>
  <c r="P132" i="45"/>
  <c r="AA132" i="45" s="1"/>
  <c r="P133" i="45"/>
  <c r="AA133" i="45" s="1"/>
  <c r="P134" i="45"/>
  <c r="AA134" i="45" s="1"/>
  <c r="P135" i="45"/>
  <c r="AA135" i="45" s="1"/>
  <c r="P136" i="45"/>
  <c r="AA136" i="45" s="1"/>
  <c r="P137" i="45"/>
  <c r="AA137" i="45" s="1"/>
  <c r="P138" i="45"/>
  <c r="AA138" i="45" s="1"/>
  <c r="P139" i="45"/>
  <c r="AA139" i="45" s="1"/>
  <c r="P140" i="45"/>
  <c r="AA140" i="45" s="1"/>
  <c r="P141" i="45"/>
  <c r="AA141" i="45" s="1"/>
  <c r="P142" i="45"/>
  <c r="AA142" i="45" s="1"/>
  <c r="P143" i="45"/>
  <c r="AA143" i="45" s="1"/>
  <c r="P144" i="45"/>
  <c r="AA144" i="45" s="1"/>
  <c r="P145" i="45"/>
  <c r="AA145" i="45" s="1"/>
  <c r="P146" i="45"/>
  <c r="AA146" i="45" s="1"/>
  <c r="P147" i="45"/>
  <c r="AA147" i="45" s="1"/>
  <c r="P148" i="45"/>
  <c r="AA148" i="45" s="1"/>
  <c r="P149" i="45"/>
  <c r="AA149" i="45" s="1"/>
  <c r="P150" i="45"/>
  <c r="AA150" i="45" s="1"/>
  <c r="P151" i="45"/>
  <c r="AA151" i="45" s="1"/>
  <c r="P152" i="45"/>
  <c r="AA152" i="45" s="1"/>
  <c r="P153" i="45"/>
  <c r="AA153" i="45" s="1"/>
  <c r="P154" i="45"/>
  <c r="AA154" i="45" s="1"/>
  <c r="P155" i="45"/>
  <c r="AA155" i="45" s="1"/>
  <c r="P156" i="45"/>
  <c r="AA156" i="45" s="1"/>
  <c r="P157" i="45"/>
  <c r="AA157" i="45" s="1"/>
  <c r="P158" i="45"/>
  <c r="AA158" i="45" s="1"/>
  <c r="P159" i="45"/>
  <c r="AA159" i="45" s="1"/>
  <c r="P160" i="45"/>
  <c r="AA160" i="45" s="1"/>
  <c r="P161" i="45"/>
  <c r="AA161" i="45" s="1"/>
  <c r="P162" i="45"/>
  <c r="AA162" i="45" s="1"/>
  <c r="P163" i="45"/>
  <c r="AA163" i="45" s="1"/>
  <c r="P164" i="45"/>
  <c r="AA164" i="45" s="1"/>
  <c r="P165" i="45"/>
  <c r="AA165" i="45" s="1"/>
  <c r="P166" i="45"/>
  <c r="AA166" i="45" s="1"/>
  <c r="P167" i="45"/>
  <c r="AA167" i="45" s="1"/>
  <c r="P168" i="45"/>
  <c r="AA168" i="45" s="1"/>
  <c r="P169" i="45"/>
  <c r="AA169" i="45" s="1"/>
  <c r="P170" i="45"/>
  <c r="AA170" i="45" s="1"/>
  <c r="P171" i="45"/>
  <c r="AA171" i="45" s="1"/>
  <c r="P172" i="45"/>
  <c r="AA172" i="45" s="1"/>
  <c r="P173" i="45"/>
  <c r="AA173" i="45" s="1"/>
  <c r="P174" i="45"/>
  <c r="AA174" i="45" s="1"/>
  <c r="P175" i="45"/>
  <c r="AA175" i="45" s="1"/>
  <c r="P176" i="45"/>
  <c r="AA176" i="45" s="1"/>
  <c r="P177" i="45"/>
  <c r="AA177" i="45" s="1"/>
  <c r="P178" i="45"/>
  <c r="AA178" i="45" s="1"/>
  <c r="P179" i="45"/>
  <c r="AA179" i="45" s="1"/>
  <c r="P180" i="45"/>
  <c r="AA180" i="45" s="1"/>
  <c r="P181" i="45"/>
  <c r="AA181" i="45" s="1"/>
  <c r="P182" i="45"/>
  <c r="AA182" i="45" s="1"/>
  <c r="P183" i="45"/>
  <c r="AA183" i="45" s="1"/>
  <c r="P184" i="45"/>
  <c r="AA184" i="45" s="1"/>
  <c r="P185" i="45"/>
  <c r="AA185" i="45" s="1"/>
  <c r="P186" i="45"/>
  <c r="AA186" i="45" s="1"/>
  <c r="P187" i="45"/>
  <c r="AA187" i="45" s="1"/>
  <c r="P188" i="45"/>
  <c r="AA188" i="45" s="1"/>
  <c r="P189" i="45"/>
  <c r="AA189" i="45" s="1"/>
  <c r="P190" i="45"/>
  <c r="AA190" i="45" s="1"/>
  <c r="P191" i="45"/>
  <c r="AA191" i="45" s="1"/>
  <c r="P192" i="45"/>
  <c r="AA192" i="45" s="1"/>
  <c r="P193" i="45"/>
  <c r="AA193" i="45" s="1"/>
  <c r="P194" i="45"/>
  <c r="AA194" i="45" s="1"/>
  <c r="P195" i="45"/>
  <c r="AA195" i="45" s="1"/>
  <c r="P196" i="45"/>
  <c r="AA196" i="45" s="1"/>
  <c r="P197" i="45"/>
  <c r="AA197" i="45" s="1"/>
  <c r="P198" i="45"/>
  <c r="AA198" i="45" s="1"/>
  <c r="P199" i="45"/>
  <c r="AA199" i="45" s="1"/>
  <c r="P200" i="45"/>
  <c r="AA200" i="45" s="1"/>
  <c r="P201" i="45"/>
  <c r="AA201" i="45" s="1"/>
  <c r="P202" i="45"/>
  <c r="AA202" i="45" s="1"/>
  <c r="P203" i="45"/>
  <c r="AA203" i="45" s="1"/>
  <c r="P204" i="45"/>
  <c r="AA204" i="45" s="1"/>
  <c r="P205" i="45"/>
  <c r="AA205" i="45" s="1"/>
  <c r="P206" i="45"/>
  <c r="AA206" i="45" s="1"/>
  <c r="P207" i="45"/>
  <c r="AA207" i="45" s="1"/>
  <c r="P208" i="45"/>
  <c r="AA208" i="45" s="1"/>
  <c r="P209" i="45"/>
  <c r="AA209" i="45" s="1"/>
  <c r="P210" i="45"/>
  <c r="AA210" i="45" s="1"/>
  <c r="P211" i="45"/>
  <c r="AA211" i="45" s="1"/>
  <c r="P212" i="45"/>
  <c r="AA212" i="45" s="1"/>
  <c r="P213" i="45"/>
  <c r="AA213" i="45" s="1"/>
  <c r="P214" i="45"/>
  <c r="AA214" i="45" s="1"/>
  <c r="P215" i="45"/>
  <c r="AA215" i="45" s="1"/>
  <c r="P216" i="45"/>
  <c r="AA216" i="45" s="1"/>
  <c r="P217" i="45"/>
  <c r="AA217" i="45" s="1"/>
  <c r="P218" i="45"/>
  <c r="AA218" i="45" s="1"/>
  <c r="P219" i="45"/>
  <c r="AA219" i="45" s="1"/>
  <c r="P220" i="45"/>
  <c r="AA220" i="45" s="1"/>
  <c r="P221" i="45"/>
  <c r="AA221" i="45" s="1"/>
  <c r="P222" i="45"/>
  <c r="AA222" i="45" s="1"/>
  <c r="P223" i="45"/>
  <c r="AA223" i="45" s="1"/>
  <c r="P224" i="45"/>
  <c r="AA224" i="45" s="1"/>
  <c r="P225" i="45"/>
  <c r="AA225" i="45" s="1"/>
  <c r="P226" i="45"/>
  <c r="AA226" i="45" s="1"/>
  <c r="P227" i="45"/>
  <c r="AA227" i="45" s="1"/>
  <c r="P228" i="45"/>
  <c r="AA228" i="45" s="1"/>
  <c r="P229" i="45"/>
  <c r="AA229" i="45" s="1"/>
  <c r="P230" i="45"/>
  <c r="AA230" i="45" s="1"/>
  <c r="P231" i="45"/>
  <c r="AA231" i="45" s="1"/>
  <c r="P232" i="45"/>
  <c r="AA232" i="45" s="1"/>
  <c r="P233" i="45"/>
  <c r="AA233" i="45" s="1"/>
  <c r="P234" i="45"/>
  <c r="AA234" i="45" s="1"/>
  <c r="P235" i="45"/>
  <c r="AA235" i="45" s="1"/>
  <c r="P236" i="45"/>
  <c r="AA236" i="45" s="1"/>
  <c r="P237" i="45"/>
  <c r="AA237" i="45" s="1"/>
  <c r="P238" i="45"/>
  <c r="AA238" i="45" s="1"/>
  <c r="P239" i="45"/>
  <c r="AA239" i="45" s="1"/>
  <c r="P240" i="45"/>
  <c r="AA240" i="45" s="1"/>
  <c r="P241" i="45"/>
  <c r="AA241" i="45" s="1"/>
  <c r="P242" i="45"/>
  <c r="AA242" i="45" s="1"/>
  <c r="P243" i="45"/>
  <c r="AA243" i="45" s="1"/>
  <c r="P244" i="45"/>
  <c r="AA244" i="45" s="1"/>
  <c r="P245" i="45"/>
  <c r="AA245" i="45" s="1"/>
  <c r="P246" i="45"/>
  <c r="AA246" i="45" s="1"/>
  <c r="P247" i="45"/>
  <c r="AA247" i="45" s="1"/>
  <c r="P248" i="45"/>
  <c r="AA248" i="45" s="1"/>
  <c r="P249" i="45"/>
  <c r="AA249" i="45" s="1"/>
  <c r="P250" i="45"/>
  <c r="AA250" i="45" s="1"/>
  <c r="P251" i="45"/>
  <c r="AA251" i="45" s="1"/>
  <c r="P252" i="45"/>
  <c r="AA252" i="45" s="1"/>
  <c r="P253" i="45"/>
  <c r="AA253" i="45" s="1"/>
  <c r="P254" i="45"/>
  <c r="AA254" i="45" s="1"/>
  <c r="P255" i="45"/>
  <c r="AA255" i="45" s="1"/>
  <c r="P256" i="45"/>
  <c r="AA256" i="45" s="1"/>
  <c r="P257" i="45"/>
  <c r="AA257" i="45" s="1"/>
  <c r="P258" i="45"/>
  <c r="AA258" i="45" s="1"/>
  <c r="P259" i="45"/>
  <c r="AA259" i="45" s="1"/>
  <c r="P260" i="45"/>
  <c r="AA260" i="45" s="1"/>
  <c r="P261" i="45"/>
  <c r="AA261" i="45" s="1"/>
  <c r="P262" i="45"/>
  <c r="AA262" i="45" s="1"/>
  <c r="P263" i="45"/>
  <c r="AA263" i="45" s="1"/>
  <c r="P264" i="45"/>
  <c r="AA264" i="45" s="1"/>
  <c r="P265" i="45"/>
  <c r="AA265" i="45" s="1"/>
  <c r="P266" i="45"/>
  <c r="AA266" i="45" s="1"/>
  <c r="P267" i="45"/>
  <c r="AA267" i="45" s="1"/>
  <c r="P268" i="45"/>
  <c r="AA268" i="45" s="1"/>
  <c r="P269" i="45"/>
  <c r="AA269" i="45" s="1"/>
  <c r="P270" i="45"/>
  <c r="AA270" i="45" s="1"/>
  <c r="P271" i="45"/>
  <c r="AA271" i="45" s="1"/>
  <c r="P272" i="45"/>
  <c r="AA272" i="45" s="1"/>
  <c r="P273" i="45"/>
  <c r="AA273" i="45" s="1"/>
  <c r="P274" i="45"/>
  <c r="AA274" i="45" s="1"/>
  <c r="P275" i="45"/>
  <c r="AA275" i="45" s="1"/>
  <c r="P276" i="45"/>
  <c r="AA276" i="45" s="1"/>
  <c r="P277" i="45"/>
  <c r="AA277" i="45" s="1"/>
  <c r="P278" i="45"/>
  <c r="AA278" i="45" s="1"/>
  <c r="P279" i="45"/>
  <c r="AA279" i="45" s="1"/>
  <c r="P280" i="45"/>
  <c r="AA280" i="45" s="1"/>
  <c r="P281" i="45"/>
  <c r="AA281" i="45" s="1"/>
  <c r="P282" i="45"/>
  <c r="AA282" i="45" s="1"/>
  <c r="P283" i="45"/>
  <c r="AA283" i="45" s="1"/>
  <c r="P284" i="45"/>
  <c r="AA284" i="45" s="1"/>
  <c r="P285" i="45"/>
  <c r="AA285" i="45" s="1"/>
  <c r="P286" i="45"/>
  <c r="AA286" i="45" s="1"/>
  <c r="P287" i="45"/>
  <c r="AA287" i="45" s="1"/>
  <c r="P288" i="45"/>
  <c r="AA288" i="45" s="1"/>
  <c r="P289" i="45"/>
  <c r="AA289" i="45" s="1"/>
  <c r="P290" i="45"/>
  <c r="AA290" i="45" s="1"/>
  <c r="P291" i="45"/>
  <c r="AA291" i="45" s="1"/>
  <c r="P292" i="45"/>
  <c r="AA292" i="45" s="1"/>
  <c r="P293" i="45"/>
  <c r="AA293" i="45" s="1"/>
  <c r="P294" i="45"/>
  <c r="AA294" i="45" s="1"/>
  <c r="P295" i="45"/>
  <c r="AA295" i="45" s="1"/>
  <c r="P296" i="45"/>
  <c r="AA296" i="45" s="1"/>
  <c r="P297" i="45"/>
  <c r="AA297" i="45" s="1"/>
  <c r="P298" i="45"/>
  <c r="AA298" i="45" s="1"/>
  <c r="P299" i="45"/>
  <c r="AA299" i="45" s="1"/>
  <c r="P300" i="45"/>
  <c r="AA300" i="45" s="1"/>
  <c r="P301" i="45"/>
  <c r="AA301" i="45" s="1"/>
  <c r="P302" i="45"/>
  <c r="AA302" i="45" s="1"/>
  <c r="P303" i="45"/>
  <c r="AA303" i="45" s="1"/>
  <c r="P304" i="45"/>
  <c r="AA304" i="45" s="1"/>
  <c r="P305" i="45"/>
  <c r="AA305" i="45" s="1"/>
  <c r="P306" i="45"/>
  <c r="AA306" i="45" s="1"/>
  <c r="P307" i="45"/>
  <c r="AA307" i="45" s="1"/>
  <c r="P308" i="45"/>
  <c r="AA308" i="45" s="1"/>
  <c r="P309" i="45"/>
  <c r="AA309" i="45" s="1"/>
  <c r="P310" i="45"/>
  <c r="AA310" i="45" s="1"/>
  <c r="P311" i="45"/>
  <c r="AA311" i="45" s="1"/>
  <c r="P312" i="45"/>
  <c r="AA312" i="45" s="1"/>
  <c r="P313" i="45"/>
  <c r="AA313" i="45" s="1"/>
  <c r="P314" i="45"/>
  <c r="AA314" i="45" s="1"/>
  <c r="P315" i="45"/>
  <c r="AA315" i="45" s="1"/>
  <c r="P316" i="45"/>
  <c r="AA316" i="45" s="1"/>
  <c r="P317" i="45"/>
  <c r="AA317" i="45" s="1"/>
  <c r="P318" i="45"/>
  <c r="AA318" i="45" s="1"/>
  <c r="P319" i="45"/>
  <c r="AA319" i="45" s="1"/>
  <c r="P320" i="45"/>
  <c r="AA320" i="45" s="1"/>
  <c r="P321" i="45"/>
  <c r="AA321" i="45" s="1"/>
  <c r="P322" i="45"/>
  <c r="AA322" i="45" s="1"/>
  <c r="P323" i="45"/>
  <c r="AA323" i="45" s="1"/>
  <c r="P324" i="45"/>
  <c r="AA324" i="45" s="1"/>
  <c r="P325" i="45"/>
  <c r="AA325" i="45" s="1"/>
  <c r="P326" i="45"/>
  <c r="AA326" i="45" s="1"/>
  <c r="P327" i="45"/>
  <c r="AA327" i="45" s="1"/>
  <c r="P328" i="45"/>
  <c r="AA328" i="45" s="1"/>
  <c r="P329" i="45"/>
  <c r="AA329" i="45" s="1"/>
  <c r="P330" i="45"/>
  <c r="AA330" i="45" s="1"/>
  <c r="P331" i="45"/>
  <c r="AA331" i="45" s="1"/>
  <c r="P332" i="45"/>
  <c r="AA332" i="45" s="1"/>
  <c r="P333" i="45"/>
  <c r="AA333" i="45" s="1"/>
  <c r="P334" i="45"/>
  <c r="AA334" i="45" s="1"/>
  <c r="P335" i="45"/>
  <c r="AA335" i="45" s="1"/>
  <c r="P336" i="45"/>
  <c r="AA336" i="45" s="1"/>
  <c r="P337" i="45"/>
  <c r="AA337" i="45" s="1"/>
  <c r="P338" i="45"/>
  <c r="AA338" i="45" s="1"/>
  <c r="P339" i="45"/>
  <c r="AA339" i="45" s="1"/>
  <c r="P340" i="45"/>
  <c r="AA340" i="45" s="1"/>
  <c r="P341" i="45"/>
  <c r="AA341" i="45" s="1"/>
  <c r="P342" i="45"/>
  <c r="AA342" i="45" s="1"/>
  <c r="P343" i="45"/>
  <c r="AA343" i="45" s="1"/>
  <c r="P344" i="45"/>
  <c r="AA344" i="45" s="1"/>
  <c r="P345" i="45"/>
  <c r="AA345" i="45" s="1"/>
  <c r="P346" i="45"/>
  <c r="AA346" i="45" s="1"/>
  <c r="P347" i="45"/>
  <c r="AA347" i="45" s="1"/>
  <c r="P348" i="45"/>
  <c r="AA348" i="45" s="1"/>
  <c r="P349" i="45"/>
  <c r="AA349" i="45" s="1"/>
  <c r="P350" i="45"/>
  <c r="AA350" i="45" s="1"/>
  <c r="P351" i="45"/>
  <c r="AA351" i="45" s="1"/>
  <c r="P352" i="45"/>
  <c r="AA352" i="45" s="1"/>
  <c r="P353" i="45"/>
  <c r="AA353" i="45" s="1"/>
  <c r="P354" i="45"/>
  <c r="AA354" i="45" s="1"/>
  <c r="P355" i="45"/>
  <c r="AA355" i="45" s="1"/>
  <c r="P356" i="45"/>
  <c r="AA356" i="45" s="1"/>
  <c r="P357" i="45"/>
  <c r="AA357" i="45" s="1"/>
  <c r="P358" i="45"/>
  <c r="AA358" i="45" s="1"/>
  <c r="P359" i="45"/>
  <c r="AA359" i="45" s="1"/>
  <c r="P360" i="45"/>
  <c r="AA360" i="45" s="1"/>
  <c r="P361" i="45"/>
  <c r="AA361" i="45" s="1"/>
  <c r="P362" i="45"/>
  <c r="AA362" i="45" s="1"/>
  <c r="P363" i="45"/>
  <c r="AA363" i="45" s="1"/>
  <c r="P364" i="45"/>
  <c r="AA364" i="45" s="1"/>
  <c r="P365" i="45"/>
  <c r="AA365" i="45" s="1"/>
  <c r="P366" i="45"/>
  <c r="AA366" i="45" s="1"/>
  <c r="P367" i="45"/>
  <c r="AA367" i="45" s="1"/>
  <c r="P368" i="45"/>
  <c r="AA368" i="45" s="1"/>
  <c r="P369" i="45"/>
  <c r="AA369" i="45" s="1"/>
  <c r="P370" i="45"/>
  <c r="AA370" i="45" s="1"/>
  <c r="P371" i="45"/>
  <c r="AA371" i="45" s="1"/>
  <c r="P372" i="45"/>
  <c r="AA372" i="45" s="1"/>
  <c r="P373" i="45"/>
  <c r="AA373" i="45" s="1"/>
  <c r="P374" i="45"/>
  <c r="AA374" i="45" s="1"/>
  <c r="P375" i="45"/>
  <c r="AA375" i="45" s="1"/>
  <c r="P376" i="45"/>
  <c r="AA376" i="45" s="1"/>
  <c r="P377" i="45"/>
  <c r="AA377" i="45" s="1"/>
  <c r="P378" i="45"/>
  <c r="P379" i="45"/>
  <c r="AA379" i="45" s="1"/>
  <c r="P380" i="45"/>
  <c r="AA380" i="45" s="1"/>
  <c r="P381" i="45"/>
  <c r="AA381" i="45" s="1"/>
  <c r="P382" i="45"/>
  <c r="AA382" i="45" s="1"/>
  <c r="P383" i="45"/>
  <c r="AA383" i="45" s="1"/>
  <c r="P384" i="45"/>
  <c r="AA384" i="45" s="1"/>
  <c r="P385" i="45"/>
  <c r="AA385" i="45" s="1"/>
  <c r="P386" i="45"/>
  <c r="AA386" i="45" s="1"/>
  <c r="P387" i="45"/>
  <c r="AA387" i="45" s="1"/>
  <c r="P388" i="45"/>
  <c r="AA388" i="45" s="1"/>
  <c r="P389" i="45"/>
  <c r="AA389" i="45" s="1"/>
  <c r="P390" i="45"/>
  <c r="AA390" i="45" s="1"/>
  <c r="P391" i="45"/>
  <c r="AA391" i="45" s="1"/>
  <c r="P392" i="45"/>
  <c r="AA392" i="45" s="1"/>
  <c r="P393" i="45"/>
  <c r="AA393" i="45" s="1"/>
  <c r="P394" i="45"/>
  <c r="AA394" i="45" s="1"/>
  <c r="P395" i="45"/>
  <c r="AA395" i="45" s="1"/>
  <c r="P396" i="45"/>
  <c r="AA396" i="45" s="1"/>
  <c r="P397" i="45"/>
  <c r="AA397" i="45" s="1"/>
  <c r="P398" i="45"/>
  <c r="AA398" i="45" s="1"/>
  <c r="P399" i="45"/>
  <c r="AA399" i="45" s="1"/>
  <c r="P400" i="45"/>
  <c r="AA400" i="45" s="1"/>
  <c r="P401" i="45"/>
  <c r="AA401" i="45" s="1"/>
  <c r="P402" i="45"/>
  <c r="AA402" i="45" s="1"/>
  <c r="P403" i="45"/>
  <c r="AA403" i="45" s="1"/>
  <c r="P404" i="45"/>
  <c r="AA404" i="45" s="1"/>
  <c r="P405" i="45"/>
  <c r="AA405" i="45" s="1"/>
  <c r="P406" i="45"/>
  <c r="AA406" i="45" s="1"/>
  <c r="P407" i="45"/>
  <c r="AA407" i="45" s="1"/>
  <c r="P408" i="45"/>
  <c r="AA408" i="45" s="1"/>
  <c r="P409" i="45"/>
  <c r="AA409" i="45" s="1"/>
  <c r="P410" i="45"/>
  <c r="AA410" i="45" s="1"/>
  <c r="P411" i="45"/>
  <c r="AA411" i="45" s="1"/>
  <c r="P412" i="45"/>
  <c r="AA412" i="45" s="1"/>
  <c r="P413" i="45"/>
  <c r="AA413" i="45" s="1"/>
  <c r="P414" i="45"/>
  <c r="AA414" i="45" s="1"/>
  <c r="P415" i="45"/>
  <c r="AA415" i="45" s="1"/>
  <c r="P416" i="45"/>
  <c r="AA416" i="45" s="1"/>
  <c r="P417" i="45"/>
  <c r="AA417" i="45" s="1"/>
  <c r="P418" i="45"/>
  <c r="AA418" i="45" s="1"/>
  <c r="P419" i="45"/>
  <c r="AA419" i="45" s="1"/>
  <c r="P420" i="45"/>
  <c r="AA420" i="45" s="1"/>
  <c r="P421" i="45"/>
  <c r="AA421" i="45" s="1"/>
  <c r="P422" i="45"/>
  <c r="AA422" i="45" s="1"/>
  <c r="P423" i="45"/>
  <c r="AA423" i="45" s="1"/>
  <c r="P424" i="45"/>
  <c r="AA424" i="45" s="1"/>
  <c r="P425" i="45"/>
  <c r="AA425" i="45" s="1"/>
  <c r="P426" i="45"/>
  <c r="AA426" i="45" s="1"/>
  <c r="P427" i="45"/>
  <c r="AA427" i="45" s="1"/>
  <c r="P428" i="45"/>
  <c r="AA428" i="45" s="1"/>
  <c r="P429" i="45"/>
  <c r="AA429" i="45" s="1"/>
  <c r="P430" i="45"/>
  <c r="AA430" i="45" s="1"/>
  <c r="P431" i="45"/>
  <c r="P432" i="45"/>
  <c r="AA432" i="45" s="1"/>
  <c r="P433" i="45"/>
  <c r="P434" i="45"/>
  <c r="P435" i="45"/>
  <c r="P436" i="45"/>
  <c r="P437" i="45"/>
  <c r="P438" i="45"/>
  <c r="P439" i="45"/>
  <c r="P440" i="45"/>
  <c r="P441" i="45"/>
  <c r="P442" i="45"/>
  <c r="P443" i="45"/>
  <c r="P444" i="45"/>
  <c r="P445" i="45"/>
  <c r="P446" i="45"/>
  <c r="P447" i="45"/>
  <c r="P448" i="45"/>
  <c r="P449" i="45"/>
  <c r="P450" i="45"/>
  <c r="P451" i="45"/>
  <c r="P452" i="45"/>
  <c r="P453" i="45"/>
  <c r="P454" i="45"/>
  <c r="P455" i="45"/>
  <c r="P456" i="45"/>
  <c r="P457" i="45"/>
  <c r="P458" i="45"/>
  <c r="P459" i="45"/>
  <c r="P460" i="45"/>
  <c r="P461" i="45"/>
  <c r="P462" i="45"/>
  <c r="P463" i="45"/>
  <c r="P464" i="45"/>
  <c r="P465" i="45"/>
  <c r="P466" i="45"/>
  <c r="P467" i="45"/>
  <c r="P468" i="45"/>
  <c r="P469" i="45"/>
  <c r="P470" i="45"/>
  <c r="P471" i="45"/>
  <c r="P472" i="45"/>
  <c r="P473" i="45"/>
  <c r="P474" i="45"/>
  <c r="P475" i="45"/>
  <c r="P476" i="45"/>
  <c r="P477" i="45"/>
  <c r="P478" i="45"/>
  <c r="P479" i="45"/>
  <c r="P480" i="45"/>
  <c r="P481" i="45"/>
  <c r="P482" i="45"/>
  <c r="P483" i="45"/>
  <c r="P484" i="45"/>
  <c r="P485" i="45"/>
  <c r="P486" i="45"/>
  <c r="P487" i="45"/>
  <c r="P488" i="45"/>
  <c r="P489" i="45"/>
  <c r="P490" i="45"/>
  <c r="P491" i="45"/>
  <c r="P492" i="45"/>
  <c r="P493" i="45"/>
  <c r="P494" i="45"/>
  <c r="P495" i="45"/>
  <c r="AA495" i="45" s="1"/>
  <c r="P496" i="45"/>
  <c r="P497" i="45"/>
  <c r="P498" i="45"/>
  <c r="P499" i="45"/>
  <c r="P500" i="45"/>
  <c r="P501" i="45"/>
  <c r="P502" i="45"/>
  <c r="P503" i="45"/>
  <c r="P504" i="45"/>
  <c r="P505" i="45"/>
  <c r="P506" i="45"/>
  <c r="P507" i="45"/>
  <c r="P508" i="45"/>
  <c r="P509" i="45"/>
  <c r="P510" i="45"/>
  <c r="P511" i="45"/>
  <c r="P512" i="45"/>
  <c r="P513" i="45"/>
  <c r="P514" i="45"/>
  <c r="P515" i="45"/>
  <c r="P516" i="45"/>
  <c r="P517" i="45"/>
  <c r="P518" i="45"/>
  <c r="P519" i="45"/>
  <c r="P520" i="45"/>
  <c r="P521" i="45"/>
  <c r="P522" i="45"/>
  <c r="P523" i="45"/>
  <c r="P524" i="45"/>
  <c r="P525" i="45"/>
  <c r="P526" i="45"/>
  <c r="P527" i="45"/>
  <c r="P528" i="45"/>
  <c r="P529" i="45"/>
  <c r="P530" i="45"/>
  <c r="P531" i="45"/>
  <c r="P532" i="45"/>
  <c r="P533" i="45"/>
  <c r="P534" i="45"/>
  <c r="P535" i="45"/>
  <c r="P536" i="45"/>
  <c r="P537" i="45"/>
  <c r="P538" i="45"/>
  <c r="P539" i="45"/>
  <c r="P540" i="45"/>
  <c r="P541" i="45"/>
  <c r="P542" i="45"/>
  <c r="P543" i="45"/>
  <c r="P544" i="45"/>
  <c r="P545" i="45"/>
  <c r="P546" i="45"/>
  <c r="P3" i="45"/>
  <c r="O4" i="45"/>
  <c r="O5" i="45"/>
  <c r="O6" i="45"/>
  <c r="Z6" i="45" s="1"/>
  <c r="O7" i="45"/>
  <c r="O8" i="45"/>
  <c r="O9" i="45"/>
  <c r="O10" i="45"/>
  <c r="O11" i="45"/>
  <c r="O12" i="45"/>
  <c r="O13" i="45"/>
  <c r="O14" i="45"/>
  <c r="O15" i="45"/>
  <c r="O16" i="45"/>
  <c r="O17" i="45"/>
  <c r="O18" i="45"/>
  <c r="Z18" i="45" s="1"/>
  <c r="O19" i="45"/>
  <c r="O20" i="45"/>
  <c r="Z20" i="45" s="1"/>
  <c r="O21" i="45"/>
  <c r="Z21" i="45" s="1"/>
  <c r="O22" i="45"/>
  <c r="Z22" i="45" s="1"/>
  <c r="O23" i="45"/>
  <c r="Z23" i="45" s="1"/>
  <c r="O24" i="45"/>
  <c r="O25" i="45"/>
  <c r="O26" i="45"/>
  <c r="O27" i="45"/>
  <c r="O28" i="45"/>
  <c r="Z28" i="45" s="1"/>
  <c r="O29" i="45"/>
  <c r="O30" i="45"/>
  <c r="O31" i="45"/>
  <c r="Z31" i="45" s="1"/>
  <c r="O32" i="45"/>
  <c r="Z32" i="45" s="1"/>
  <c r="O33" i="45"/>
  <c r="Z33" i="45" s="1"/>
  <c r="O34" i="45"/>
  <c r="Z34" i="45" s="1"/>
  <c r="O35" i="45"/>
  <c r="Z35" i="45" s="1"/>
  <c r="O36" i="45"/>
  <c r="Z36" i="45" s="1"/>
  <c r="O37" i="45"/>
  <c r="Z37" i="45" s="1"/>
  <c r="O38" i="45"/>
  <c r="Z38" i="45" s="1"/>
  <c r="O39" i="45"/>
  <c r="Z39" i="45" s="1"/>
  <c r="O40" i="45"/>
  <c r="Z40" i="45" s="1"/>
  <c r="O41" i="45"/>
  <c r="Z41" i="45" s="1"/>
  <c r="O42" i="45"/>
  <c r="Z42" i="45" s="1"/>
  <c r="O43" i="45"/>
  <c r="Z43" i="45" s="1"/>
  <c r="O44" i="45"/>
  <c r="Z44" i="45" s="1"/>
  <c r="O45" i="45"/>
  <c r="Z45" i="45" s="1"/>
  <c r="O46" i="45"/>
  <c r="Z46" i="45" s="1"/>
  <c r="O47" i="45"/>
  <c r="Z47" i="45" s="1"/>
  <c r="O48" i="45"/>
  <c r="Z48" i="45" s="1"/>
  <c r="O49" i="45"/>
  <c r="Z49" i="45" s="1"/>
  <c r="O50" i="45"/>
  <c r="Z50" i="45" s="1"/>
  <c r="O51" i="45"/>
  <c r="Z51" i="45" s="1"/>
  <c r="O52" i="45"/>
  <c r="Z52" i="45" s="1"/>
  <c r="O53" i="45"/>
  <c r="Z53" i="45" s="1"/>
  <c r="O54" i="45"/>
  <c r="Z54" i="45" s="1"/>
  <c r="O55" i="45"/>
  <c r="Z55" i="45" s="1"/>
  <c r="O56" i="45"/>
  <c r="Z56" i="45" s="1"/>
  <c r="O57" i="45"/>
  <c r="Z57" i="45" s="1"/>
  <c r="O58" i="45"/>
  <c r="Z58" i="45" s="1"/>
  <c r="O59" i="45"/>
  <c r="Z59" i="45" s="1"/>
  <c r="O60" i="45"/>
  <c r="Z60" i="45" s="1"/>
  <c r="O61" i="45"/>
  <c r="Z61" i="45" s="1"/>
  <c r="O62" i="45"/>
  <c r="Z62" i="45" s="1"/>
  <c r="O63" i="45"/>
  <c r="Z63" i="45" s="1"/>
  <c r="O64" i="45"/>
  <c r="Z64" i="45" s="1"/>
  <c r="O65" i="45"/>
  <c r="Z65" i="45" s="1"/>
  <c r="O66" i="45"/>
  <c r="Z66" i="45" s="1"/>
  <c r="O67" i="45"/>
  <c r="Z67" i="45" s="1"/>
  <c r="O68" i="45"/>
  <c r="Z68" i="45" s="1"/>
  <c r="O69" i="45"/>
  <c r="Z69" i="45" s="1"/>
  <c r="O70" i="45"/>
  <c r="Z70" i="45" s="1"/>
  <c r="O71" i="45"/>
  <c r="Z71" i="45" s="1"/>
  <c r="O72" i="45"/>
  <c r="Z72" i="45" s="1"/>
  <c r="O73" i="45"/>
  <c r="Z73" i="45" s="1"/>
  <c r="O74" i="45"/>
  <c r="Z74" i="45" s="1"/>
  <c r="O75" i="45"/>
  <c r="Z75" i="45" s="1"/>
  <c r="O76" i="45"/>
  <c r="Z76" i="45" s="1"/>
  <c r="O77" i="45"/>
  <c r="Z77" i="45" s="1"/>
  <c r="O78" i="45"/>
  <c r="Z78" i="45" s="1"/>
  <c r="O79" i="45"/>
  <c r="Z79" i="45" s="1"/>
  <c r="O80" i="45"/>
  <c r="Z80" i="45" s="1"/>
  <c r="O81" i="45"/>
  <c r="Z81" i="45" s="1"/>
  <c r="O82" i="45"/>
  <c r="Z82" i="45" s="1"/>
  <c r="O83" i="45"/>
  <c r="Z83" i="45" s="1"/>
  <c r="O84" i="45"/>
  <c r="Z84" i="45" s="1"/>
  <c r="O85" i="45"/>
  <c r="Z85" i="45" s="1"/>
  <c r="O86" i="45"/>
  <c r="Z86" i="45" s="1"/>
  <c r="O87" i="45"/>
  <c r="Z87" i="45" s="1"/>
  <c r="O88" i="45"/>
  <c r="Z88" i="45" s="1"/>
  <c r="O89" i="45"/>
  <c r="Z89" i="45" s="1"/>
  <c r="O90" i="45"/>
  <c r="Z90" i="45" s="1"/>
  <c r="O91" i="45"/>
  <c r="Z91" i="45" s="1"/>
  <c r="O92" i="45"/>
  <c r="Z92" i="45" s="1"/>
  <c r="O93" i="45"/>
  <c r="Z93" i="45" s="1"/>
  <c r="O94" i="45"/>
  <c r="Z94" i="45" s="1"/>
  <c r="O95" i="45"/>
  <c r="Z95" i="45" s="1"/>
  <c r="O96" i="45"/>
  <c r="Z96" i="45" s="1"/>
  <c r="O97" i="45"/>
  <c r="Z97" i="45" s="1"/>
  <c r="O98" i="45"/>
  <c r="Z98" i="45" s="1"/>
  <c r="O99" i="45"/>
  <c r="Z99" i="45" s="1"/>
  <c r="O100" i="45"/>
  <c r="Z100" i="45" s="1"/>
  <c r="O101" i="45"/>
  <c r="Z101" i="45" s="1"/>
  <c r="O102" i="45"/>
  <c r="Z102" i="45" s="1"/>
  <c r="O103" i="45"/>
  <c r="Z103" i="45" s="1"/>
  <c r="O104" i="45"/>
  <c r="Z104" i="45" s="1"/>
  <c r="O105" i="45"/>
  <c r="Z105" i="45" s="1"/>
  <c r="O106" i="45"/>
  <c r="Z106" i="45" s="1"/>
  <c r="O107" i="45"/>
  <c r="Z107" i="45" s="1"/>
  <c r="O108" i="45"/>
  <c r="Z108" i="45" s="1"/>
  <c r="O109" i="45"/>
  <c r="Z109" i="45" s="1"/>
  <c r="O110" i="45"/>
  <c r="Z110" i="45" s="1"/>
  <c r="O111" i="45"/>
  <c r="Z111" i="45" s="1"/>
  <c r="O112" i="45"/>
  <c r="Z112" i="45" s="1"/>
  <c r="O113" i="45"/>
  <c r="Z113" i="45" s="1"/>
  <c r="O114" i="45"/>
  <c r="Z114" i="45" s="1"/>
  <c r="O115" i="45"/>
  <c r="Z115" i="45" s="1"/>
  <c r="O116" i="45"/>
  <c r="Z116" i="45" s="1"/>
  <c r="O117" i="45"/>
  <c r="Z117" i="45" s="1"/>
  <c r="O118" i="45"/>
  <c r="Z118" i="45" s="1"/>
  <c r="O119" i="45"/>
  <c r="Z119" i="45" s="1"/>
  <c r="O120" i="45"/>
  <c r="Z120" i="45" s="1"/>
  <c r="O121" i="45"/>
  <c r="Z121" i="45" s="1"/>
  <c r="O122" i="45"/>
  <c r="Z122" i="45" s="1"/>
  <c r="O123" i="45"/>
  <c r="Z123" i="45" s="1"/>
  <c r="O124" i="45"/>
  <c r="Z124" i="45" s="1"/>
  <c r="O125" i="45"/>
  <c r="Z125" i="45" s="1"/>
  <c r="O126" i="45"/>
  <c r="Z126" i="45" s="1"/>
  <c r="O127" i="45"/>
  <c r="Z127" i="45" s="1"/>
  <c r="O128" i="45"/>
  <c r="Z128" i="45" s="1"/>
  <c r="O129" i="45"/>
  <c r="Z129" i="45" s="1"/>
  <c r="O130" i="45"/>
  <c r="Z130" i="45" s="1"/>
  <c r="O131" i="45"/>
  <c r="Z131" i="45" s="1"/>
  <c r="O132" i="45"/>
  <c r="Z132" i="45" s="1"/>
  <c r="O133" i="45"/>
  <c r="Z133" i="45" s="1"/>
  <c r="O134" i="45"/>
  <c r="Z134" i="45" s="1"/>
  <c r="O135" i="45"/>
  <c r="Z135" i="45" s="1"/>
  <c r="O136" i="45"/>
  <c r="Z136" i="45" s="1"/>
  <c r="O137" i="45"/>
  <c r="Z137" i="45" s="1"/>
  <c r="O138" i="45"/>
  <c r="Z138" i="45" s="1"/>
  <c r="O139" i="45"/>
  <c r="Z139" i="45" s="1"/>
  <c r="O140" i="45"/>
  <c r="Z140" i="45" s="1"/>
  <c r="O141" i="45"/>
  <c r="Z141" i="45" s="1"/>
  <c r="O142" i="45"/>
  <c r="Z142" i="45" s="1"/>
  <c r="O143" i="45"/>
  <c r="Z143" i="45" s="1"/>
  <c r="O144" i="45"/>
  <c r="Z144" i="45" s="1"/>
  <c r="O145" i="45"/>
  <c r="Z145" i="45" s="1"/>
  <c r="O146" i="45"/>
  <c r="Z146" i="45" s="1"/>
  <c r="O147" i="45"/>
  <c r="Z147" i="45" s="1"/>
  <c r="O148" i="45"/>
  <c r="Z148" i="45" s="1"/>
  <c r="O149" i="45"/>
  <c r="Z149" i="45" s="1"/>
  <c r="O150" i="45"/>
  <c r="Z150" i="45" s="1"/>
  <c r="O151" i="45"/>
  <c r="Z151" i="45" s="1"/>
  <c r="O152" i="45"/>
  <c r="Z152" i="45" s="1"/>
  <c r="O153" i="45"/>
  <c r="Z153" i="45" s="1"/>
  <c r="O154" i="45"/>
  <c r="Z154" i="45" s="1"/>
  <c r="O155" i="45"/>
  <c r="Z155" i="45" s="1"/>
  <c r="O156" i="45"/>
  <c r="Z156" i="45" s="1"/>
  <c r="O157" i="45"/>
  <c r="Z157" i="45" s="1"/>
  <c r="O158" i="45"/>
  <c r="Z158" i="45" s="1"/>
  <c r="O159" i="45"/>
  <c r="Z159" i="45" s="1"/>
  <c r="O160" i="45"/>
  <c r="Z160" i="45" s="1"/>
  <c r="O161" i="45"/>
  <c r="Z161" i="45" s="1"/>
  <c r="O162" i="45"/>
  <c r="Z162" i="45" s="1"/>
  <c r="O163" i="45"/>
  <c r="Z163" i="45" s="1"/>
  <c r="O164" i="45"/>
  <c r="Z164" i="45" s="1"/>
  <c r="O165" i="45"/>
  <c r="Z165" i="45" s="1"/>
  <c r="O166" i="45"/>
  <c r="Z166" i="45" s="1"/>
  <c r="O167" i="45"/>
  <c r="Z167" i="45" s="1"/>
  <c r="O168" i="45"/>
  <c r="Z168" i="45" s="1"/>
  <c r="O169" i="45"/>
  <c r="Z169" i="45" s="1"/>
  <c r="O170" i="45"/>
  <c r="Z170" i="45" s="1"/>
  <c r="O171" i="45"/>
  <c r="Z171" i="45" s="1"/>
  <c r="O172" i="45"/>
  <c r="Z172" i="45" s="1"/>
  <c r="O173" i="45"/>
  <c r="Z173" i="45" s="1"/>
  <c r="O174" i="45"/>
  <c r="Z174" i="45" s="1"/>
  <c r="O175" i="45"/>
  <c r="Z175" i="45" s="1"/>
  <c r="O176" i="45"/>
  <c r="Z176" i="45" s="1"/>
  <c r="O177" i="45"/>
  <c r="Z177" i="45" s="1"/>
  <c r="O178" i="45"/>
  <c r="Z178" i="45" s="1"/>
  <c r="O179" i="45"/>
  <c r="Z179" i="45" s="1"/>
  <c r="O180" i="45"/>
  <c r="Z180" i="45" s="1"/>
  <c r="O181" i="45"/>
  <c r="Z181" i="45" s="1"/>
  <c r="O182" i="45"/>
  <c r="Z182" i="45" s="1"/>
  <c r="O183" i="45"/>
  <c r="Z183" i="45" s="1"/>
  <c r="O184" i="45"/>
  <c r="Z184" i="45" s="1"/>
  <c r="O185" i="45"/>
  <c r="Z185" i="45" s="1"/>
  <c r="O186" i="45"/>
  <c r="Z186" i="45" s="1"/>
  <c r="O187" i="45"/>
  <c r="Z187" i="45" s="1"/>
  <c r="O188" i="45"/>
  <c r="Z188" i="45" s="1"/>
  <c r="O189" i="45"/>
  <c r="Z189" i="45" s="1"/>
  <c r="O190" i="45"/>
  <c r="Z190" i="45" s="1"/>
  <c r="O191" i="45"/>
  <c r="Z191" i="45" s="1"/>
  <c r="O192" i="45"/>
  <c r="Z192" i="45" s="1"/>
  <c r="O193" i="45"/>
  <c r="Z193" i="45" s="1"/>
  <c r="O194" i="45"/>
  <c r="Z194" i="45" s="1"/>
  <c r="O195" i="45"/>
  <c r="Z195" i="45" s="1"/>
  <c r="O196" i="45"/>
  <c r="Z196" i="45" s="1"/>
  <c r="O197" i="45"/>
  <c r="Z197" i="45" s="1"/>
  <c r="O198" i="45"/>
  <c r="Z198" i="45" s="1"/>
  <c r="O199" i="45"/>
  <c r="Z199" i="45" s="1"/>
  <c r="O200" i="45"/>
  <c r="Z200" i="45" s="1"/>
  <c r="O201" i="45"/>
  <c r="Z201" i="45" s="1"/>
  <c r="O202" i="45"/>
  <c r="Z202" i="45" s="1"/>
  <c r="O203" i="45"/>
  <c r="Z203" i="45" s="1"/>
  <c r="O204" i="45"/>
  <c r="Z204" i="45" s="1"/>
  <c r="O205" i="45"/>
  <c r="Z205" i="45" s="1"/>
  <c r="O206" i="45"/>
  <c r="Z206" i="45" s="1"/>
  <c r="O207" i="45"/>
  <c r="Z207" i="45" s="1"/>
  <c r="O208" i="45"/>
  <c r="Z208" i="45" s="1"/>
  <c r="O209" i="45"/>
  <c r="Z209" i="45" s="1"/>
  <c r="O210" i="45"/>
  <c r="Z210" i="45" s="1"/>
  <c r="O211" i="45"/>
  <c r="Z211" i="45" s="1"/>
  <c r="O212" i="45"/>
  <c r="Z212" i="45" s="1"/>
  <c r="O213" i="45"/>
  <c r="Z213" i="45" s="1"/>
  <c r="O214" i="45"/>
  <c r="Z214" i="45" s="1"/>
  <c r="O215" i="45"/>
  <c r="Z215" i="45" s="1"/>
  <c r="O216" i="45"/>
  <c r="Z216" i="45" s="1"/>
  <c r="O217" i="45"/>
  <c r="Z217" i="45" s="1"/>
  <c r="O218" i="45"/>
  <c r="Z218" i="45" s="1"/>
  <c r="O219" i="45"/>
  <c r="Z219" i="45" s="1"/>
  <c r="O220" i="45"/>
  <c r="Z220" i="45" s="1"/>
  <c r="O221" i="45"/>
  <c r="Z221" i="45" s="1"/>
  <c r="O222" i="45"/>
  <c r="Z222" i="45" s="1"/>
  <c r="O223" i="45"/>
  <c r="Z223" i="45" s="1"/>
  <c r="O224" i="45"/>
  <c r="Z224" i="45" s="1"/>
  <c r="O225" i="45"/>
  <c r="Z225" i="45" s="1"/>
  <c r="O226" i="45"/>
  <c r="Z226" i="45" s="1"/>
  <c r="O227" i="45"/>
  <c r="Z227" i="45" s="1"/>
  <c r="O228" i="45"/>
  <c r="Z228" i="45" s="1"/>
  <c r="O229" i="45"/>
  <c r="Z229" i="45" s="1"/>
  <c r="O230" i="45"/>
  <c r="Z230" i="45" s="1"/>
  <c r="O231" i="45"/>
  <c r="Z231" i="45" s="1"/>
  <c r="O232" i="45"/>
  <c r="Z232" i="45" s="1"/>
  <c r="O233" i="45"/>
  <c r="Z233" i="45" s="1"/>
  <c r="O234" i="45"/>
  <c r="Z234" i="45" s="1"/>
  <c r="O235" i="45"/>
  <c r="Z235" i="45" s="1"/>
  <c r="O236" i="45"/>
  <c r="Z236" i="45" s="1"/>
  <c r="O237" i="45"/>
  <c r="Z237" i="45" s="1"/>
  <c r="O238" i="45"/>
  <c r="Z238" i="45" s="1"/>
  <c r="O239" i="45"/>
  <c r="Z239" i="45" s="1"/>
  <c r="O240" i="45"/>
  <c r="Z240" i="45" s="1"/>
  <c r="O241" i="45"/>
  <c r="Z241" i="45" s="1"/>
  <c r="O242" i="45"/>
  <c r="Z242" i="45" s="1"/>
  <c r="O243" i="45"/>
  <c r="Z243" i="45" s="1"/>
  <c r="O244" i="45"/>
  <c r="Z244" i="45" s="1"/>
  <c r="O245" i="45"/>
  <c r="Z245" i="45" s="1"/>
  <c r="O246" i="45"/>
  <c r="Z246" i="45" s="1"/>
  <c r="O247" i="45"/>
  <c r="Z247" i="45" s="1"/>
  <c r="O248" i="45"/>
  <c r="Z248" i="45" s="1"/>
  <c r="O249" i="45"/>
  <c r="Z249" i="45" s="1"/>
  <c r="O250" i="45"/>
  <c r="Z250" i="45" s="1"/>
  <c r="O251" i="45"/>
  <c r="Z251" i="45" s="1"/>
  <c r="O252" i="45"/>
  <c r="Z252" i="45" s="1"/>
  <c r="O253" i="45"/>
  <c r="Z253" i="45" s="1"/>
  <c r="O254" i="45"/>
  <c r="Z254" i="45" s="1"/>
  <c r="O255" i="45"/>
  <c r="Z255" i="45" s="1"/>
  <c r="O256" i="45"/>
  <c r="Z256" i="45" s="1"/>
  <c r="O257" i="45"/>
  <c r="Z257" i="45" s="1"/>
  <c r="O258" i="45"/>
  <c r="Z258" i="45" s="1"/>
  <c r="O259" i="45"/>
  <c r="Z259" i="45" s="1"/>
  <c r="O260" i="45"/>
  <c r="Z260" i="45" s="1"/>
  <c r="O261" i="45"/>
  <c r="Z261" i="45" s="1"/>
  <c r="O262" i="45"/>
  <c r="Z262" i="45" s="1"/>
  <c r="O263" i="45"/>
  <c r="Z263" i="45" s="1"/>
  <c r="O264" i="45"/>
  <c r="Z264" i="45" s="1"/>
  <c r="O265" i="45"/>
  <c r="Z265" i="45" s="1"/>
  <c r="O266" i="45"/>
  <c r="Z266" i="45" s="1"/>
  <c r="O267" i="45"/>
  <c r="Z267" i="45" s="1"/>
  <c r="O268" i="45"/>
  <c r="Z268" i="45" s="1"/>
  <c r="O269" i="45"/>
  <c r="Z269" i="45" s="1"/>
  <c r="O270" i="45"/>
  <c r="Z270" i="45" s="1"/>
  <c r="O271" i="45"/>
  <c r="Z271" i="45" s="1"/>
  <c r="O272" i="45"/>
  <c r="Z272" i="45" s="1"/>
  <c r="O273" i="45"/>
  <c r="Z273" i="45" s="1"/>
  <c r="O274" i="45"/>
  <c r="Z274" i="45" s="1"/>
  <c r="O275" i="45"/>
  <c r="Z275" i="45" s="1"/>
  <c r="O276" i="45"/>
  <c r="Z276" i="45" s="1"/>
  <c r="O277" i="45"/>
  <c r="Z277" i="45" s="1"/>
  <c r="O278" i="45"/>
  <c r="Z278" i="45" s="1"/>
  <c r="O279" i="45"/>
  <c r="Z279" i="45" s="1"/>
  <c r="O280" i="45"/>
  <c r="Z280" i="45" s="1"/>
  <c r="O281" i="45"/>
  <c r="Z281" i="45" s="1"/>
  <c r="O282" i="45"/>
  <c r="Z282" i="45" s="1"/>
  <c r="O283" i="45"/>
  <c r="Z283" i="45" s="1"/>
  <c r="O284" i="45"/>
  <c r="Z284" i="45" s="1"/>
  <c r="O285" i="45"/>
  <c r="Z285" i="45" s="1"/>
  <c r="O286" i="45"/>
  <c r="Z286" i="45" s="1"/>
  <c r="O287" i="45"/>
  <c r="Z287" i="45" s="1"/>
  <c r="O288" i="45"/>
  <c r="Z288" i="45" s="1"/>
  <c r="O289" i="45"/>
  <c r="Z289" i="45" s="1"/>
  <c r="O290" i="45"/>
  <c r="Z290" i="45" s="1"/>
  <c r="O291" i="45"/>
  <c r="Z291" i="45" s="1"/>
  <c r="O292" i="45"/>
  <c r="Z292" i="45" s="1"/>
  <c r="O293" i="45"/>
  <c r="Z293" i="45" s="1"/>
  <c r="O294" i="45"/>
  <c r="Z294" i="45" s="1"/>
  <c r="O295" i="45"/>
  <c r="Z295" i="45" s="1"/>
  <c r="O296" i="45"/>
  <c r="Z296" i="45" s="1"/>
  <c r="O297" i="45"/>
  <c r="Z297" i="45" s="1"/>
  <c r="O298" i="45"/>
  <c r="Z298" i="45" s="1"/>
  <c r="O299" i="45"/>
  <c r="Z299" i="45" s="1"/>
  <c r="O300" i="45"/>
  <c r="Z300" i="45" s="1"/>
  <c r="O301" i="45"/>
  <c r="Z301" i="45" s="1"/>
  <c r="O302" i="45"/>
  <c r="Z302" i="45" s="1"/>
  <c r="O303" i="45"/>
  <c r="Z303" i="45" s="1"/>
  <c r="O304" i="45"/>
  <c r="Z304" i="45" s="1"/>
  <c r="O305" i="45"/>
  <c r="Z305" i="45" s="1"/>
  <c r="O306" i="45"/>
  <c r="Z306" i="45" s="1"/>
  <c r="O307" i="45"/>
  <c r="Z307" i="45" s="1"/>
  <c r="O308" i="45"/>
  <c r="Z308" i="45" s="1"/>
  <c r="O309" i="45"/>
  <c r="Z309" i="45" s="1"/>
  <c r="O310" i="45"/>
  <c r="Z310" i="45" s="1"/>
  <c r="O311" i="45"/>
  <c r="Z311" i="45" s="1"/>
  <c r="O312" i="45"/>
  <c r="Z312" i="45" s="1"/>
  <c r="O313" i="45"/>
  <c r="Z313" i="45" s="1"/>
  <c r="O314" i="45"/>
  <c r="Z314" i="45" s="1"/>
  <c r="O315" i="45"/>
  <c r="Z315" i="45" s="1"/>
  <c r="O316" i="45"/>
  <c r="Z316" i="45" s="1"/>
  <c r="O317" i="45"/>
  <c r="Z317" i="45" s="1"/>
  <c r="O318" i="45"/>
  <c r="Z318" i="45" s="1"/>
  <c r="O319" i="45"/>
  <c r="Z319" i="45" s="1"/>
  <c r="O320" i="45"/>
  <c r="Z320" i="45" s="1"/>
  <c r="O321" i="45"/>
  <c r="Z321" i="45" s="1"/>
  <c r="O322" i="45"/>
  <c r="Z322" i="45" s="1"/>
  <c r="O323" i="45"/>
  <c r="Z323" i="45" s="1"/>
  <c r="O324" i="45"/>
  <c r="Z324" i="45" s="1"/>
  <c r="O325" i="45"/>
  <c r="Z325" i="45" s="1"/>
  <c r="O326" i="45"/>
  <c r="Z326" i="45" s="1"/>
  <c r="O327" i="45"/>
  <c r="Z327" i="45" s="1"/>
  <c r="O328" i="45"/>
  <c r="Z328" i="45" s="1"/>
  <c r="O329" i="45"/>
  <c r="Z329" i="45" s="1"/>
  <c r="O330" i="45"/>
  <c r="Z330" i="45" s="1"/>
  <c r="O331" i="45"/>
  <c r="Z331" i="45" s="1"/>
  <c r="O332" i="45"/>
  <c r="Z332" i="45" s="1"/>
  <c r="O333" i="45"/>
  <c r="Z333" i="45" s="1"/>
  <c r="O334" i="45"/>
  <c r="Z334" i="45" s="1"/>
  <c r="O335" i="45"/>
  <c r="Z335" i="45" s="1"/>
  <c r="O336" i="45"/>
  <c r="Z336" i="45" s="1"/>
  <c r="O337" i="45"/>
  <c r="Z337" i="45" s="1"/>
  <c r="O338" i="45"/>
  <c r="Z338" i="45" s="1"/>
  <c r="O339" i="45"/>
  <c r="Z339" i="45" s="1"/>
  <c r="O340" i="45"/>
  <c r="Z340" i="45" s="1"/>
  <c r="O341" i="45"/>
  <c r="Z341" i="45" s="1"/>
  <c r="O342" i="45"/>
  <c r="Z342" i="45" s="1"/>
  <c r="O343" i="45"/>
  <c r="Z343" i="45" s="1"/>
  <c r="O344" i="45"/>
  <c r="Z344" i="45" s="1"/>
  <c r="O345" i="45"/>
  <c r="Z345" i="45" s="1"/>
  <c r="O346" i="45"/>
  <c r="Z346" i="45" s="1"/>
  <c r="O347" i="45"/>
  <c r="Z347" i="45" s="1"/>
  <c r="O348" i="45"/>
  <c r="Z348" i="45" s="1"/>
  <c r="O349" i="45"/>
  <c r="Z349" i="45" s="1"/>
  <c r="O350" i="45"/>
  <c r="Z350" i="45" s="1"/>
  <c r="O351" i="45"/>
  <c r="Z351" i="45" s="1"/>
  <c r="O352" i="45"/>
  <c r="Z352" i="45" s="1"/>
  <c r="O353" i="45"/>
  <c r="Z353" i="45" s="1"/>
  <c r="O354" i="45"/>
  <c r="Z354" i="45" s="1"/>
  <c r="O355" i="45"/>
  <c r="Z355" i="45" s="1"/>
  <c r="O356" i="45"/>
  <c r="Z356" i="45" s="1"/>
  <c r="O357" i="45"/>
  <c r="Z357" i="45" s="1"/>
  <c r="O358" i="45"/>
  <c r="Z358" i="45" s="1"/>
  <c r="O359" i="45"/>
  <c r="Z359" i="45" s="1"/>
  <c r="O360" i="45"/>
  <c r="Z360" i="45" s="1"/>
  <c r="O361" i="45"/>
  <c r="Z361" i="45" s="1"/>
  <c r="O362" i="45"/>
  <c r="Z362" i="45" s="1"/>
  <c r="O363" i="45"/>
  <c r="Z363" i="45" s="1"/>
  <c r="O364" i="45"/>
  <c r="Z364" i="45" s="1"/>
  <c r="O365" i="45"/>
  <c r="Z365" i="45" s="1"/>
  <c r="O366" i="45"/>
  <c r="Z366" i="45" s="1"/>
  <c r="O367" i="45"/>
  <c r="Z367" i="45" s="1"/>
  <c r="O368" i="45"/>
  <c r="Z368" i="45" s="1"/>
  <c r="O369" i="45"/>
  <c r="Z369" i="45" s="1"/>
  <c r="O370" i="45"/>
  <c r="Z370" i="45" s="1"/>
  <c r="O371" i="45"/>
  <c r="Z371" i="45" s="1"/>
  <c r="O372" i="45"/>
  <c r="Z372" i="45" s="1"/>
  <c r="O373" i="45"/>
  <c r="Z373" i="45" s="1"/>
  <c r="O374" i="45"/>
  <c r="Z374" i="45" s="1"/>
  <c r="O375" i="45"/>
  <c r="Z375" i="45" s="1"/>
  <c r="O376" i="45"/>
  <c r="Z376" i="45" s="1"/>
  <c r="O377" i="45"/>
  <c r="Z377" i="45" s="1"/>
  <c r="O378" i="45"/>
  <c r="O379" i="45"/>
  <c r="Z379" i="45" s="1"/>
  <c r="O380" i="45"/>
  <c r="Z380" i="45" s="1"/>
  <c r="O381" i="45"/>
  <c r="Z381" i="45" s="1"/>
  <c r="O382" i="45"/>
  <c r="Z382" i="45" s="1"/>
  <c r="O383" i="45"/>
  <c r="Z383" i="45" s="1"/>
  <c r="O384" i="45"/>
  <c r="Z384" i="45" s="1"/>
  <c r="O385" i="45"/>
  <c r="Z385" i="45" s="1"/>
  <c r="O386" i="45"/>
  <c r="Z386" i="45" s="1"/>
  <c r="O387" i="45"/>
  <c r="Z387" i="45" s="1"/>
  <c r="O388" i="45"/>
  <c r="Z388" i="45" s="1"/>
  <c r="O389" i="45"/>
  <c r="Z389" i="45" s="1"/>
  <c r="O390" i="45"/>
  <c r="Z390" i="45" s="1"/>
  <c r="O391" i="45"/>
  <c r="Z391" i="45" s="1"/>
  <c r="O392" i="45"/>
  <c r="Z392" i="45" s="1"/>
  <c r="O393" i="45"/>
  <c r="Z393" i="45" s="1"/>
  <c r="O394" i="45"/>
  <c r="Z394" i="45" s="1"/>
  <c r="O395" i="45"/>
  <c r="Z395" i="45" s="1"/>
  <c r="O396" i="45"/>
  <c r="Z396" i="45" s="1"/>
  <c r="O397" i="45"/>
  <c r="Z397" i="45" s="1"/>
  <c r="O398" i="45"/>
  <c r="Z398" i="45" s="1"/>
  <c r="O399" i="45"/>
  <c r="Z399" i="45" s="1"/>
  <c r="O400" i="45"/>
  <c r="Z400" i="45" s="1"/>
  <c r="O401" i="45"/>
  <c r="Z401" i="45" s="1"/>
  <c r="O402" i="45"/>
  <c r="Z402" i="45" s="1"/>
  <c r="O403" i="45"/>
  <c r="Z403" i="45" s="1"/>
  <c r="O404" i="45"/>
  <c r="Z404" i="45" s="1"/>
  <c r="O405" i="45"/>
  <c r="Z405" i="45" s="1"/>
  <c r="O406" i="45"/>
  <c r="Z406" i="45" s="1"/>
  <c r="O407" i="45"/>
  <c r="Z407" i="45" s="1"/>
  <c r="O408" i="45"/>
  <c r="Z408" i="45" s="1"/>
  <c r="O409" i="45"/>
  <c r="Z409" i="45" s="1"/>
  <c r="O410" i="45"/>
  <c r="Z410" i="45" s="1"/>
  <c r="O411" i="45"/>
  <c r="Z411" i="45" s="1"/>
  <c r="O412" i="45"/>
  <c r="Z412" i="45" s="1"/>
  <c r="O413" i="45"/>
  <c r="Z413" i="45" s="1"/>
  <c r="O414" i="45"/>
  <c r="Z414" i="45" s="1"/>
  <c r="O415" i="45"/>
  <c r="Z415" i="45" s="1"/>
  <c r="O416" i="45"/>
  <c r="Z416" i="45" s="1"/>
  <c r="O417" i="45"/>
  <c r="Z417" i="45" s="1"/>
  <c r="O418" i="45"/>
  <c r="Z418" i="45" s="1"/>
  <c r="O419" i="45"/>
  <c r="Z419" i="45" s="1"/>
  <c r="O420" i="45"/>
  <c r="Z420" i="45" s="1"/>
  <c r="O421" i="45"/>
  <c r="Z421" i="45" s="1"/>
  <c r="O422" i="45"/>
  <c r="Z422" i="45" s="1"/>
  <c r="O423" i="45"/>
  <c r="Z423" i="45" s="1"/>
  <c r="O424" i="45"/>
  <c r="Z424" i="45" s="1"/>
  <c r="O425" i="45"/>
  <c r="Z425" i="45" s="1"/>
  <c r="O426" i="45"/>
  <c r="Z426" i="45" s="1"/>
  <c r="O427" i="45"/>
  <c r="Z427" i="45" s="1"/>
  <c r="O428" i="45"/>
  <c r="Z428" i="45" s="1"/>
  <c r="O429" i="45"/>
  <c r="Z429" i="45" s="1"/>
  <c r="O430" i="45"/>
  <c r="Z430" i="45" s="1"/>
  <c r="O431" i="45"/>
  <c r="O432" i="45"/>
  <c r="Z432" i="45" s="1"/>
  <c r="O433" i="45"/>
  <c r="O434" i="45"/>
  <c r="O435" i="45"/>
  <c r="O436" i="45"/>
  <c r="O437" i="45"/>
  <c r="O438" i="45"/>
  <c r="O439" i="45"/>
  <c r="O440" i="45"/>
  <c r="O441" i="45"/>
  <c r="O442" i="45"/>
  <c r="O443" i="45"/>
  <c r="O444" i="45"/>
  <c r="O445" i="45"/>
  <c r="O446" i="45"/>
  <c r="O447" i="45"/>
  <c r="O448" i="45"/>
  <c r="O449" i="45"/>
  <c r="O450" i="45"/>
  <c r="O451" i="45"/>
  <c r="O452" i="45"/>
  <c r="O453" i="45"/>
  <c r="O454" i="45"/>
  <c r="O455" i="45"/>
  <c r="O456" i="45"/>
  <c r="O457" i="45"/>
  <c r="O458" i="45"/>
  <c r="O459" i="45"/>
  <c r="O460" i="45"/>
  <c r="O461" i="45"/>
  <c r="O462" i="45"/>
  <c r="O463" i="45"/>
  <c r="O464" i="45"/>
  <c r="O465" i="45"/>
  <c r="O466" i="45"/>
  <c r="O467" i="45"/>
  <c r="O468" i="45"/>
  <c r="O469" i="45"/>
  <c r="O470" i="45"/>
  <c r="O471" i="45"/>
  <c r="O472" i="45"/>
  <c r="O473" i="45"/>
  <c r="O474" i="45"/>
  <c r="O475" i="45"/>
  <c r="O476" i="45"/>
  <c r="O477" i="45"/>
  <c r="O478" i="45"/>
  <c r="O479" i="45"/>
  <c r="O480" i="45"/>
  <c r="O481" i="45"/>
  <c r="O482" i="45"/>
  <c r="O483" i="45"/>
  <c r="O484" i="45"/>
  <c r="O485" i="45"/>
  <c r="O486" i="45"/>
  <c r="O487" i="45"/>
  <c r="O488" i="45"/>
  <c r="O489" i="45"/>
  <c r="O490" i="45"/>
  <c r="O491" i="45"/>
  <c r="O492" i="45"/>
  <c r="O493" i="45"/>
  <c r="O494" i="45"/>
  <c r="O495" i="45"/>
  <c r="Z495" i="45" s="1"/>
  <c r="O496" i="45"/>
  <c r="O497" i="45"/>
  <c r="O498" i="45"/>
  <c r="O499" i="45"/>
  <c r="O500" i="45"/>
  <c r="O501" i="45"/>
  <c r="O502" i="45"/>
  <c r="O503" i="45"/>
  <c r="O504" i="45"/>
  <c r="O505" i="45"/>
  <c r="O506" i="45"/>
  <c r="O507" i="45"/>
  <c r="O508" i="45"/>
  <c r="O509" i="45"/>
  <c r="O510" i="45"/>
  <c r="O511" i="45"/>
  <c r="O512" i="45"/>
  <c r="O513" i="45"/>
  <c r="O514" i="45"/>
  <c r="O515" i="45"/>
  <c r="O516" i="45"/>
  <c r="O517" i="45"/>
  <c r="O518" i="45"/>
  <c r="O519" i="45"/>
  <c r="O520" i="45"/>
  <c r="O521" i="45"/>
  <c r="O522" i="45"/>
  <c r="O523" i="45"/>
  <c r="O524" i="45"/>
  <c r="O525" i="45"/>
  <c r="O526" i="45"/>
  <c r="O527" i="45"/>
  <c r="O528" i="45"/>
  <c r="O529" i="45"/>
  <c r="O530" i="45"/>
  <c r="O531" i="45"/>
  <c r="O532" i="45"/>
  <c r="O533" i="45"/>
  <c r="O534" i="45"/>
  <c r="O535" i="45"/>
  <c r="O536" i="45"/>
  <c r="O537" i="45"/>
  <c r="O538" i="45"/>
  <c r="O539" i="45"/>
  <c r="O540" i="45"/>
  <c r="O541" i="45"/>
  <c r="O542" i="45"/>
  <c r="O543" i="45"/>
  <c r="O544" i="45"/>
  <c r="O545" i="45"/>
  <c r="O546" i="45"/>
  <c r="O3" i="45"/>
  <c r="M6" i="45"/>
  <c r="M7" i="45"/>
  <c r="M8" i="45"/>
  <c r="M9" i="45"/>
  <c r="M10" i="45"/>
  <c r="M11" i="45"/>
  <c r="M12" i="45"/>
  <c r="M13" i="45"/>
  <c r="M14" i="45"/>
  <c r="M15" i="45"/>
  <c r="M16" i="45"/>
  <c r="M3" i="45"/>
  <c r="M4" i="45"/>
  <c r="M5" i="45"/>
  <c r="J18" i="45"/>
  <c r="X18" i="45" s="1"/>
  <c r="N3" i="45" a="1"/>
  <c r="N3" i="45" s="1"/>
  <c r="Q3" i="45"/>
  <c r="N4" i="45" a="1"/>
  <c r="N4" i="45" s="1"/>
  <c r="Q4" i="45"/>
  <c r="N5" i="45" a="1"/>
  <c r="N5" i="45" s="1"/>
  <c r="Q5" i="45"/>
  <c r="N6" i="45" a="1"/>
  <c r="N6" i="45" s="1"/>
  <c r="Q6" i="45"/>
  <c r="N7" i="45" a="1"/>
  <c r="N7" i="45" s="1"/>
  <c r="Q7" i="45"/>
  <c r="N8" i="45" a="1"/>
  <c r="N8" i="45" s="1"/>
  <c r="Q8" i="45"/>
  <c r="N9" i="45" a="1"/>
  <c r="N9" i="45" s="1"/>
  <c r="Q9" i="45"/>
  <c r="N10" i="45" a="1"/>
  <c r="N10" i="45" s="1"/>
  <c r="Q10" i="45"/>
  <c r="N11" i="45" a="1"/>
  <c r="N11" i="45" s="1"/>
  <c r="Q11" i="45"/>
  <c r="N12" i="45" a="1"/>
  <c r="N12" i="45" s="1"/>
  <c r="Q12" i="45"/>
  <c r="N13" i="45" a="1"/>
  <c r="N13" i="45" s="1"/>
  <c r="Q13" i="45"/>
  <c r="N14" i="45" a="1"/>
  <c r="N14" i="45" s="1"/>
  <c r="Q14" i="45"/>
  <c r="N15" i="45" a="1"/>
  <c r="N15" i="45" s="1"/>
  <c r="Q15" i="45"/>
  <c r="N16" i="45" a="1"/>
  <c r="N16" i="45" s="1"/>
  <c r="Q16" i="45"/>
  <c r="N17" i="45" a="1"/>
  <c r="N17" i="45" s="1"/>
  <c r="Q17" i="45"/>
  <c r="N18" i="45" a="1"/>
  <c r="N18" i="45" s="1"/>
  <c r="Q18" i="45"/>
  <c r="N19" i="45" a="1"/>
  <c r="N19" i="45" s="1"/>
  <c r="Q19" i="45"/>
  <c r="N20" i="45" a="1"/>
  <c r="N20" i="45" s="1"/>
  <c r="Q20" i="45"/>
  <c r="N21" i="45" a="1"/>
  <c r="N21" i="45" s="1"/>
  <c r="Q21" i="45"/>
  <c r="N22" i="45" a="1"/>
  <c r="N22" i="45" s="1"/>
  <c r="Q22" i="45"/>
  <c r="N23" i="45" a="1"/>
  <c r="N23" i="45" s="1"/>
  <c r="Q23" i="45"/>
  <c r="N24" i="45" a="1"/>
  <c r="N24" i="45" s="1"/>
  <c r="Q24" i="45"/>
  <c r="N25" i="45" a="1"/>
  <c r="N25" i="45" s="1"/>
  <c r="Q25" i="45"/>
  <c r="N26" i="45" a="1"/>
  <c r="N26" i="45" s="1"/>
  <c r="Q26" i="45"/>
  <c r="N27" i="45" a="1"/>
  <c r="N27" i="45" s="1"/>
  <c r="Q27" i="45"/>
  <c r="N28" i="45" a="1"/>
  <c r="N28" i="45" s="1"/>
  <c r="Q28" i="45"/>
  <c r="N29" i="45" a="1"/>
  <c r="N29" i="45" s="1"/>
  <c r="Q29" i="45"/>
  <c r="N30" i="45" a="1"/>
  <c r="N30" i="45" s="1"/>
  <c r="Q30" i="45"/>
  <c r="N31" i="45" a="1"/>
  <c r="N31" i="45" s="1"/>
  <c r="Q31" i="45"/>
  <c r="N32" i="45" a="1"/>
  <c r="N32" i="45" s="1"/>
  <c r="Q32" i="45"/>
  <c r="N33" i="45" a="1"/>
  <c r="N33" i="45" s="1"/>
  <c r="Q33" i="45"/>
  <c r="N34" i="45" a="1"/>
  <c r="N34" i="45" s="1"/>
  <c r="Q34" i="45"/>
  <c r="N35" i="45" a="1"/>
  <c r="N35" i="45" s="1"/>
  <c r="Q35" i="45"/>
  <c r="Q36" i="45"/>
  <c r="N37" i="45" a="1"/>
  <c r="N37" i="45" s="1"/>
  <c r="Q37" i="45"/>
  <c r="N38" i="45" a="1"/>
  <c r="N38" i="45" s="1"/>
  <c r="Q38" i="45"/>
  <c r="N39" i="45" a="1"/>
  <c r="N39" i="45" s="1"/>
  <c r="Q39" i="45"/>
  <c r="N40" i="45" a="1"/>
  <c r="N40" i="45" s="1"/>
  <c r="Q40" i="45"/>
  <c r="Q41" i="45"/>
  <c r="N42" i="45" a="1"/>
  <c r="N42" i="45" s="1"/>
  <c r="Q42" i="45"/>
  <c r="N43" i="45" a="1"/>
  <c r="N43" i="45" s="1"/>
  <c r="Q43" i="45"/>
  <c r="N44" i="45" a="1"/>
  <c r="N44" i="45" s="1"/>
  <c r="Q44" i="45"/>
  <c r="N45" i="45" a="1"/>
  <c r="N45" i="45" s="1"/>
  <c r="Q45" i="45"/>
  <c r="Q46" i="45"/>
  <c r="N47" i="45" a="1"/>
  <c r="N47" i="45" s="1"/>
  <c r="Q47" i="45"/>
  <c r="N48" i="45" a="1"/>
  <c r="N48" i="45" s="1"/>
  <c r="Q48" i="45"/>
  <c r="Q49" i="45"/>
  <c r="N50" i="45" a="1"/>
  <c r="N50" i="45" s="1"/>
  <c r="Q50" i="45"/>
  <c r="N51" i="45" a="1"/>
  <c r="N51" i="45" s="1"/>
  <c r="Q51" i="45"/>
  <c r="N52" i="45" a="1"/>
  <c r="N52" i="45" s="1"/>
  <c r="Q52" i="45"/>
  <c r="N53" i="45" a="1"/>
  <c r="N53" i="45" s="1"/>
  <c r="Q53" i="45"/>
  <c r="N54" i="45" a="1"/>
  <c r="N54" i="45" s="1"/>
  <c r="Q54" i="45"/>
  <c r="N55" i="45" a="1"/>
  <c r="N55" i="45" s="1"/>
  <c r="Q55" i="45"/>
  <c r="N56" i="45" a="1"/>
  <c r="N56" i="45" s="1"/>
  <c r="Q56" i="45"/>
  <c r="N57" i="45" a="1"/>
  <c r="N57" i="45" s="1"/>
  <c r="Q57" i="45"/>
  <c r="N58" i="45" a="1"/>
  <c r="N58" i="45" s="1"/>
  <c r="Q58" i="45"/>
  <c r="N59" i="45" a="1"/>
  <c r="N59" i="45" s="1"/>
  <c r="Q59" i="45"/>
  <c r="N60" i="45" a="1"/>
  <c r="N60" i="45" s="1"/>
  <c r="Q60" i="45"/>
  <c r="N61" i="45" a="1"/>
  <c r="N61" i="45" s="1"/>
  <c r="Q61" i="45"/>
  <c r="N62" i="45" a="1"/>
  <c r="N62" i="45" s="1"/>
  <c r="Q62" i="45"/>
  <c r="N63" i="45" a="1"/>
  <c r="N63" i="45" s="1"/>
  <c r="Q63" i="45"/>
  <c r="N64" i="45" a="1"/>
  <c r="N64" i="45" s="1"/>
  <c r="Q64" i="45"/>
  <c r="N65" i="45" a="1"/>
  <c r="N65" i="45" s="1"/>
  <c r="Q65" i="45"/>
  <c r="N66" i="45" a="1"/>
  <c r="N66" i="45" s="1"/>
  <c r="Q66" i="45"/>
  <c r="N67" i="45" a="1"/>
  <c r="N67" i="45" s="1"/>
  <c r="Q67" i="45"/>
  <c r="N68" i="45" a="1"/>
  <c r="N68" i="45" s="1"/>
  <c r="Q68" i="45"/>
  <c r="N69" i="45" a="1"/>
  <c r="N69" i="45" s="1"/>
  <c r="Q69" i="45"/>
  <c r="N70" i="45" a="1"/>
  <c r="N70" i="45" s="1"/>
  <c r="Q70" i="45"/>
  <c r="N71" i="45" a="1"/>
  <c r="N71" i="45" s="1"/>
  <c r="Q71" i="45"/>
  <c r="N72" i="45" a="1"/>
  <c r="N72" i="45" s="1"/>
  <c r="Q72" i="45"/>
  <c r="N73" i="45" a="1"/>
  <c r="N73" i="45" s="1"/>
  <c r="Q73" i="45"/>
  <c r="N74" i="45" a="1"/>
  <c r="N74" i="45" s="1"/>
  <c r="Q74" i="45"/>
  <c r="N75" i="45" a="1"/>
  <c r="N75" i="45" s="1"/>
  <c r="Q75" i="45"/>
  <c r="N76" i="45" a="1"/>
  <c r="N76" i="45" s="1"/>
  <c r="Q76" i="45"/>
  <c r="N77" i="45" a="1"/>
  <c r="N77" i="45" s="1"/>
  <c r="Q77" i="45"/>
  <c r="N78" i="45" a="1"/>
  <c r="N78" i="45" s="1"/>
  <c r="Q78" i="45"/>
  <c r="Q79" i="45"/>
  <c r="N80" i="45" a="1"/>
  <c r="N80" i="45" s="1"/>
  <c r="Q80" i="45"/>
  <c r="N81" i="45" a="1"/>
  <c r="N81" i="45" s="1"/>
  <c r="Q81" i="45"/>
  <c r="N82" i="45" a="1"/>
  <c r="N82" i="45" s="1"/>
  <c r="Q82" i="45"/>
  <c r="N83" i="45" a="1"/>
  <c r="N83" i="45" s="1"/>
  <c r="Q83" i="45"/>
  <c r="N84" i="45" a="1"/>
  <c r="N84" i="45" s="1"/>
  <c r="Q84" i="45"/>
  <c r="N85" i="45" a="1"/>
  <c r="N85" i="45" s="1"/>
  <c r="Q85" i="45"/>
  <c r="N86" i="45" a="1"/>
  <c r="N86" i="45" s="1"/>
  <c r="Q86" i="45"/>
  <c r="N87" i="45" a="1"/>
  <c r="N87" i="45" s="1"/>
  <c r="Q87" i="45"/>
  <c r="N88" i="45" a="1"/>
  <c r="N88" i="45" s="1"/>
  <c r="Q88" i="45"/>
  <c r="N89" i="45" a="1"/>
  <c r="N89" i="45" s="1"/>
  <c r="Q89" i="45"/>
  <c r="N90" i="45" a="1"/>
  <c r="N90" i="45" s="1"/>
  <c r="Q90" i="45"/>
  <c r="N91" i="45" a="1"/>
  <c r="N91" i="45" s="1"/>
  <c r="Q91" i="45"/>
  <c r="N92" i="45" a="1"/>
  <c r="N92" i="45" s="1"/>
  <c r="Q92" i="45"/>
  <c r="N93" i="45" a="1"/>
  <c r="N93" i="45" s="1"/>
  <c r="Q93" i="45"/>
  <c r="N94" i="45" a="1"/>
  <c r="N94" i="45" s="1"/>
  <c r="Q94" i="45"/>
  <c r="N95" i="45" a="1"/>
  <c r="N95" i="45" s="1"/>
  <c r="Q95" i="45"/>
  <c r="N96" i="45" a="1"/>
  <c r="N96" i="45" s="1"/>
  <c r="Q96" i="45"/>
  <c r="N97" i="45" a="1"/>
  <c r="N97" i="45" s="1"/>
  <c r="Q97" i="45"/>
  <c r="N98" i="45" a="1"/>
  <c r="N98" i="45" s="1"/>
  <c r="Q98" i="45"/>
  <c r="N99" i="45" a="1"/>
  <c r="N99" i="45" s="1"/>
  <c r="Q99" i="45"/>
  <c r="N100" i="45" a="1"/>
  <c r="N100" i="45" s="1"/>
  <c r="Q100" i="45"/>
  <c r="N101" i="45" a="1"/>
  <c r="N101" i="45" s="1"/>
  <c r="Q101" i="45"/>
  <c r="N102" i="45" a="1"/>
  <c r="N102" i="45" s="1"/>
  <c r="Q102" i="45"/>
  <c r="N103" i="45" a="1"/>
  <c r="N103" i="45" s="1"/>
  <c r="Q103" i="45"/>
  <c r="N104" i="45" a="1"/>
  <c r="N104" i="45" s="1"/>
  <c r="Q104" i="45"/>
  <c r="N105" i="45" a="1"/>
  <c r="N105" i="45" s="1"/>
  <c r="Q105" i="45"/>
  <c r="N106" i="45" a="1"/>
  <c r="N106" i="45" s="1"/>
  <c r="Q106" i="45"/>
  <c r="N107" i="45" a="1"/>
  <c r="N107" i="45" s="1"/>
  <c r="Q107" i="45"/>
  <c r="N108" i="45" a="1"/>
  <c r="N108" i="45" s="1"/>
  <c r="Q108" i="45"/>
  <c r="N109" i="45" a="1"/>
  <c r="N109" i="45" s="1"/>
  <c r="Q109" i="45"/>
  <c r="N110" i="45" a="1"/>
  <c r="N110" i="45" s="1"/>
  <c r="Q110" i="45"/>
  <c r="N111" i="45" a="1"/>
  <c r="N111" i="45" s="1"/>
  <c r="Q111" i="45"/>
  <c r="N112" i="45" a="1"/>
  <c r="N112" i="45" s="1"/>
  <c r="Q112" i="45"/>
  <c r="N113" i="45" a="1"/>
  <c r="N113" i="45" s="1"/>
  <c r="Q113" i="45"/>
  <c r="N114" i="45" a="1"/>
  <c r="N114" i="45" s="1"/>
  <c r="Q114" i="45"/>
  <c r="N115" i="45" a="1"/>
  <c r="N115" i="45" s="1"/>
  <c r="Q115" i="45"/>
  <c r="N116" i="45" a="1"/>
  <c r="N116" i="45" s="1"/>
  <c r="Q116" i="45"/>
  <c r="N117" i="45" a="1"/>
  <c r="N117" i="45" s="1"/>
  <c r="Q117" i="45"/>
  <c r="N118" i="45" a="1"/>
  <c r="N118" i="45" s="1"/>
  <c r="Q118" i="45"/>
  <c r="N119" i="45" a="1"/>
  <c r="N119" i="45" s="1"/>
  <c r="Q119" i="45"/>
  <c r="N120" i="45" a="1"/>
  <c r="N120" i="45" s="1"/>
  <c r="Q120" i="45"/>
  <c r="N121" i="45" a="1"/>
  <c r="N121" i="45" s="1"/>
  <c r="Q121" i="45"/>
  <c r="N122" i="45" a="1"/>
  <c r="N122" i="45" s="1"/>
  <c r="Q122" i="45"/>
  <c r="N123" i="45" a="1"/>
  <c r="N123" i="45" s="1"/>
  <c r="Q123" i="45"/>
  <c r="N124" i="45" a="1"/>
  <c r="N124" i="45" s="1"/>
  <c r="Q124" i="45"/>
  <c r="N125" i="45" a="1"/>
  <c r="N125" i="45" s="1"/>
  <c r="Q125" i="45"/>
  <c r="N126" i="45" a="1"/>
  <c r="N126" i="45" s="1"/>
  <c r="Q126" i="45"/>
  <c r="N127" i="45" a="1"/>
  <c r="N127" i="45" s="1"/>
  <c r="Q127" i="45"/>
  <c r="N128" i="45" a="1"/>
  <c r="N128" i="45" s="1"/>
  <c r="Q128" i="45"/>
  <c r="N129" i="45" a="1"/>
  <c r="N129" i="45" s="1"/>
  <c r="Q129" i="45"/>
  <c r="N130" i="45" a="1"/>
  <c r="N130" i="45" s="1"/>
  <c r="Q130" i="45"/>
  <c r="N131" i="45" a="1"/>
  <c r="N131" i="45" s="1"/>
  <c r="Q131" i="45"/>
  <c r="N132" i="45" a="1"/>
  <c r="N132" i="45" s="1"/>
  <c r="Q132" i="45"/>
  <c r="N133" i="45" a="1"/>
  <c r="N133" i="45" s="1"/>
  <c r="Q133" i="45"/>
  <c r="N134" i="45" a="1"/>
  <c r="N134" i="45" s="1"/>
  <c r="Q134" i="45"/>
  <c r="Q135" i="45"/>
  <c r="N136" i="45" a="1"/>
  <c r="N136" i="45" s="1"/>
  <c r="Q136" i="45"/>
  <c r="N137" i="45" a="1"/>
  <c r="N137" i="45" s="1"/>
  <c r="Q137" i="45"/>
  <c r="N138" i="45" a="1"/>
  <c r="N138" i="45" s="1"/>
  <c r="Q138" i="45"/>
  <c r="N139" i="45" a="1"/>
  <c r="N139" i="45" s="1"/>
  <c r="Q139" i="45"/>
  <c r="N140" i="45" a="1"/>
  <c r="N140" i="45" s="1"/>
  <c r="Q140" i="45"/>
  <c r="N141" i="45" a="1"/>
  <c r="N141" i="45" s="1"/>
  <c r="Q141" i="45"/>
  <c r="N142" i="45" a="1"/>
  <c r="N142" i="45" s="1"/>
  <c r="Q142" i="45"/>
  <c r="N143" i="45" a="1"/>
  <c r="N143" i="45" s="1"/>
  <c r="Q143" i="45"/>
  <c r="N144" i="45" a="1"/>
  <c r="N144" i="45" s="1"/>
  <c r="Q144" i="45"/>
  <c r="N145" i="45" a="1"/>
  <c r="N145" i="45" s="1"/>
  <c r="Q145" i="45"/>
  <c r="N146" i="45" a="1"/>
  <c r="N146" i="45" s="1"/>
  <c r="Q146" i="45"/>
  <c r="N147" i="45" a="1"/>
  <c r="N147" i="45" s="1"/>
  <c r="Q147" i="45"/>
  <c r="Q148" i="45"/>
  <c r="J6" i="45"/>
  <c r="X6" i="45" s="1"/>
  <c r="A18" i="45"/>
  <c r="A6" i="45"/>
  <c r="A19" i="45"/>
  <c r="J19" i="45"/>
  <c r="N135" i="45" a="1"/>
  <c r="N135" i="45" l="1"/>
  <c r="A109" i="45" l="1"/>
  <c r="A110" i="45"/>
  <c r="A111" i="45"/>
  <c r="A112" i="45"/>
  <c r="A113" i="45"/>
  <c r="A114" i="45"/>
  <c r="A115" i="45"/>
  <c r="A116" i="45"/>
  <c r="A117" i="45"/>
  <c r="A118" i="45"/>
  <c r="A119" i="45"/>
  <c r="A120" i="45"/>
  <c r="A121" i="45"/>
  <c r="A122" i="45"/>
  <c r="A123" i="45"/>
  <c r="A124" i="45"/>
  <c r="A125" i="45"/>
  <c r="A126" i="45"/>
  <c r="A127" i="45"/>
  <c r="A128" i="45"/>
  <c r="A129" i="45"/>
  <c r="A130" i="45"/>
  <c r="A131" i="45"/>
  <c r="A132" i="45"/>
  <c r="A133" i="45"/>
  <c r="A134" i="45"/>
  <c r="A135" i="45"/>
  <c r="A136" i="45"/>
  <c r="A137" i="45"/>
  <c r="A138" i="45"/>
  <c r="A139" i="45"/>
  <c r="A140" i="45"/>
  <c r="A141" i="45"/>
  <c r="A142" i="45"/>
  <c r="A143" i="45"/>
  <c r="A144" i="45"/>
  <c r="A145" i="45"/>
  <c r="A146" i="45"/>
  <c r="A147" i="45"/>
  <c r="A148" i="45"/>
  <c r="A149" i="45"/>
  <c r="A150" i="45"/>
  <c r="A151" i="45"/>
  <c r="A152" i="45"/>
  <c r="A153" i="45"/>
  <c r="A154" i="45"/>
  <c r="A155" i="45"/>
  <c r="A156" i="45"/>
  <c r="A157" i="45"/>
  <c r="A158" i="45"/>
  <c r="A159" i="45"/>
  <c r="A160" i="45"/>
  <c r="A161" i="45"/>
  <c r="A162" i="45"/>
  <c r="A163" i="45"/>
  <c r="A164" i="45"/>
  <c r="A165" i="45"/>
  <c r="A166" i="45"/>
  <c r="A167" i="45"/>
  <c r="A168" i="45"/>
  <c r="A169" i="45"/>
  <c r="A170" i="45"/>
  <c r="A171" i="45"/>
  <c r="A172" i="45"/>
  <c r="A173" i="45"/>
  <c r="A174" i="45"/>
  <c r="A175" i="45"/>
  <c r="A176" i="45"/>
  <c r="A177" i="45"/>
  <c r="A178" i="45"/>
  <c r="A179" i="45"/>
  <c r="A180" i="45"/>
  <c r="A181" i="45"/>
  <c r="A182" i="45"/>
  <c r="A183" i="45"/>
  <c r="A184" i="45"/>
  <c r="A185" i="45"/>
  <c r="A186" i="45"/>
  <c r="A187" i="45"/>
  <c r="A188" i="45"/>
  <c r="A189" i="45"/>
  <c r="A190" i="45"/>
  <c r="A191" i="45"/>
  <c r="A192" i="45"/>
  <c r="A193" i="45"/>
  <c r="A194" i="45"/>
  <c r="A195" i="45"/>
  <c r="A196" i="45"/>
  <c r="A197" i="45"/>
  <c r="A198" i="45"/>
  <c r="A199" i="45"/>
  <c r="A200" i="45"/>
  <c r="A201" i="45"/>
  <c r="A3" i="45"/>
  <c r="A4" i="45"/>
  <c r="A5" i="45"/>
  <c r="A7" i="45"/>
  <c r="A8" i="45"/>
  <c r="A9" i="45"/>
  <c r="A10" i="45"/>
  <c r="A11" i="45"/>
  <c r="A12" i="45"/>
  <c r="A13" i="45"/>
  <c r="A14" i="45"/>
  <c r="A15" i="45"/>
  <c r="A16" i="45"/>
  <c r="A17" i="45"/>
  <c r="A20" i="45"/>
  <c r="A21" i="45"/>
  <c r="A22" i="45"/>
  <c r="A23" i="45"/>
  <c r="A24" i="45"/>
  <c r="A25" i="45"/>
  <c r="A26" i="45"/>
  <c r="A27" i="45"/>
  <c r="A28" i="45"/>
  <c r="A29" i="45"/>
  <c r="A30" i="45"/>
  <c r="A31" i="45"/>
  <c r="A32" i="45"/>
  <c r="A33" i="45"/>
  <c r="A34" i="45"/>
  <c r="A35" i="45"/>
  <c r="A36" i="45"/>
  <c r="A37" i="45"/>
  <c r="A38" i="45"/>
  <c r="A39" i="45"/>
  <c r="A40" i="45"/>
  <c r="A41" i="45"/>
  <c r="A42" i="45"/>
  <c r="A43" i="45"/>
  <c r="A44" i="45"/>
  <c r="A45" i="45"/>
  <c r="A46" i="45"/>
  <c r="A47" i="45"/>
  <c r="A48" i="45"/>
  <c r="A49" i="45"/>
  <c r="A50" i="45"/>
  <c r="A51" i="45"/>
  <c r="A52" i="45"/>
  <c r="A53" i="45"/>
  <c r="A54" i="45"/>
  <c r="A55" i="45"/>
  <c r="A56" i="45"/>
  <c r="A57" i="45"/>
  <c r="A58" i="45"/>
  <c r="A59" i="45"/>
  <c r="A60" i="45"/>
  <c r="A61" i="45"/>
  <c r="A62" i="45"/>
  <c r="A63" i="45"/>
  <c r="A64" i="45"/>
  <c r="A65" i="45"/>
  <c r="A66" i="45"/>
  <c r="A67" i="45"/>
  <c r="A68" i="45"/>
  <c r="A69" i="45"/>
  <c r="A70" i="45"/>
  <c r="A71" i="45"/>
  <c r="A72" i="45"/>
  <c r="A73" i="45"/>
  <c r="A74" i="45"/>
  <c r="A75" i="45"/>
  <c r="A76" i="45"/>
  <c r="A77" i="45"/>
  <c r="A78" i="45"/>
  <c r="A79" i="45"/>
  <c r="A80" i="45"/>
  <c r="A81" i="45"/>
  <c r="A82" i="45"/>
  <c r="A83" i="45"/>
  <c r="A84" i="45"/>
  <c r="A85" i="45"/>
  <c r="A86" i="45"/>
  <c r="A87" i="45"/>
  <c r="A88" i="45"/>
  <c r="A89" i="45"/>
  <c r="A90" i="45"/>
  <c r="A91" i="45"/>
  <c r="A92" i="45"/>
  <c r="A93" i="45"/>
  <c r="A94" i="45"/>
  <c r="A95" i="45"/>
  <c r="A96" i="45"/>
  <c r="A97" i="45"/>
  <c r="A98" i="45"/>
  <c r="A99" i="45"/>
  <c r="A100" i="45"/>
  <c r="A101" i="45"/>
  <c r="A102" i="45"/>
  <c r="A103" i="45"/>
  <c r="A104" i="45"/>
  <c r="A105" i="45"/>
  <c r="A106" i="45"/>
  <c r="A107" i="45"/>
  <c r="A108" i="45"/>
  <c r="J3" i="45" l="1"/>
  <c r="J4" i="45"/>
  <c r="J5" i="45"/>
  <c r="J7" i="45"/>
  <c r="J8" i="45"/>
  <c r="J10" i="45"/>
  <c r="J11" i="45"/>
  <c r="J12" i="45"/>
  <c r="J13" i="45"/>
  <c r="J14" i="45"/>
  <c r="J15" i="45"/>
  <c r="J16" i="45"/>
  <c r="J17" i="45"/>
  <c r="J20" i="45"/>
  <c r="X20" i="45" s="1"/>
  <c r="J21" i="45"/>
  <c r="X21" i="45" s="1"/>
  <c r="J22" i="45"/>
  <c r="X22" i="45" s="1"/>
  <c r="J23" i="45"/>
  <c r="X23" i="45" s="1"/>
  <c r="J24" i="45"/>
  <c r="J25" i="45"/>
  <c r="J26" i="45"/>
  <c r="J27" i="45"/>
  <c r="J28" i="45"/>
  <c r="X28" i="45" s="1"/>
  <c r="J29" i="45"/>
  <c r="J30" i="45"/>
  <c r="J31" i="45"/>
  <c r="X31" i="45" s="1"/>
  <c r="J32" i="45"/>
  <c r="X32" i="45" s="1"/>
  <c r="J33" i="45"/>
  <c r="X33" i="45" s="1"/>
  <c r="J34" i="45"/>
  <c r="X34" i="45" s="1"/>
  <c r="J35" i="45"/>
  <c r="X35" i="45" s="1"/>
  <c r="J36" i="45"/>
  <c r="X36" i="45" s="1"/>
  <c r="J37" i="45"/>
  <c r="X37" i="45" s="1"/>
  <c r="J38" i="45"/>
  <c r="X38" i="45" s="1"/>
  <c r="J39" i="45"/>
  <c r="X39" i="45" s="1"/>
  <c r="J40" i="45"/>
  <c r="X40" i="45" s="1"/>
  <c r="J41" i="45"/>
  <c r="X41" i="45" s="1"/>
  <c r="J42" i="45"/>
  <c r="X42" i="45" s="1"/>
  <c r="J43" i="45"/>
  <c r="X43" i="45" s="1"/>
  <c r="J44" i="45"/>
  <c r="X44" i="45" s="1"/>
  <c r="J45" i="45"/>
  <c r="X45" i="45" s="1"/>
  <c r="J46" i="45"/>
  <c r="X46" i="45" s="1"/>
  <c r="J47" i="45"/>
  <c r="X47" i="45" s="1"/>
  <c r="J48" i="45"/>
  <c r="X48" i="45" s="1"/>
  <c r="J49" i="45"/>
  <c r="X49" i="45" s="1"/>
  <c r="J50" i="45"/>
  <c r="X50" i="45" s="1"/>
  <c r="J51" i="45"/>
  <c r="X51" i="45" s="1"/>
  <c r="J52" i="45"/>
  <c r="X52" i="45" s="1"/>
  <c r="J53" i="45"/>
  <c r="X53" i="45" s="1"/>
  <c r="J54" i="45"/>
  <c r="X54" i="45" s="1"/>
  <c r="J55" i="45"/>
  <c r="X55" i="45" s="1"/>
  <c r="J56" i="45"/>
  <c r="X56" i="45" s="1"/>
  <c r="J57" i="45"/>
  <c r="X57" i="45" s="1"/>
  <c r="J58" i="45"/>
  <c r="X58" i="45" s="1"/>
  <c r="J59" i="45"/>
  <c r="X59" i="45" s="1"/>
  <c r="J60" i="45"/>
  <c r="X60" i="45" s="1"/>
  <c r="J61" i="45"/>
  <c r="X61" i="45" s="1"/>
  <c r="J62" i="45"/>
  <c r="X62" i="45" s="1"/>
  <c r="J63" i="45"/>
  <c r="X63" i="45" s="1"/>
  <c r="J64" i="45"/>
  <c r="X64" i="45" s="1"/>
  <c r="J65" i="45"/>
  <c r="X65" i="45" s="1"/>
  <c r="J66" i="45"/>
  <c r="X66" i="45" s="1"/>
  <c r="J67" i="45"/>
  <c r="X67" i="45" s="1"/>
  <c r="J68" i="45"/>
  <c r="X68" i="45" s="1"/>
  <c r="J69" i="45"/>
  <c r="X69" i="45" s="1"/>
  <c r="J70" i="45"/>
  <c r="X70" i="45" s="1"/>
  <c r="J71" i="45"/>
  <c r="X71" i="45" s="1"/>
  <c r="J72" i="45"/>
  <c r="X72" i="45" s="1"/>
  <c r="J73" i="45"/>
  <c r="X73" i="45" s="1"/>
  <c r="J74" i="45"/>
  <c r="X74" i="45" s="1"/>
  <c r="J75" i="45"/>
  <c r="X75" i="45" s="1"/>
  <c r="J76" i="45"/>
  <c r="X76" i="45" s="1"/>
  <c r="J77" i="45"/>
  <c r="X77" i="45" s="1"/>
  <c r="J78" i="45"/>
  <c r="X78" i="45" s="1"/>
  <c r="J79" i="45"/>
  <c r="X79" i="45" s="1"/>
  <c r="J80" i="45"/>
  <c r="X80" i="45" s="1"/>
  <c r="J81" i="45"/>
  <c r="X81" i="45" s="1"/>
  <c r="J82" i="45"/>
  <c r="X82" i="45" s="1"/>
  <c r="J83" i="45"/>
  <c r="X83" i="45" s="1"/>
  <c r="J84" i="45"/>
  <c r="X84" i="45" s="1"/>
  <c r="J85" i="45"/>
  <c r="X85" i="45" s="1"/>
  <c r="J86" i="45"/>
  <c r="X86" i="45" s="1"/>
  <c r="J87" i="45"/>
  <c r="X87" i="45" s="1"/>
  <c r="J88" i="45"/>
  <c r="X88" i="45" s="1"/>
  <c r="J89" i="45"/>
  <c r="X89" i="45" s="1"/>
  <c r="J90" i="45"/>
  <c r="X90" i="45" s="1"/>
  <c r="J91" i="45"/>
  <c r="X91" i="45" s="1"/>
  <c r="J92" i="45"/>
  <c r="X92" i="45" s="1"/>
  <c r="J93" i="45"/>
  <c r="X93" i="45" s="1"/>
  <c r="J94" i="45"/>
  <c r="X94" i="45" s="1"/>
  <c r="J95" i="45"/>
  <c r="X95" i="45" s="1"/>
  <c r="J96" i="45"/>
  <c r="X96" i="45" s="1"/>
  <c r="J97" i="45"/>
  <c r="X97" i="45" s="1"/>
  <c r="J98" i="45"/>
  <c r="X98" i="45" s="1"/>
  <c r="J99" i="45"/>
  <c r="X99" i="45" s="1"/>
  <c r="J100" i="45"/>
  <c r="X100" i="45" s="1"/>
  <c r="J101" i="45"/>
  <c r="X101" i="45" s="1"/>
  <c r="J102" i="45"/>
  <c r="X102" i="45" s="1"/>
  <c r="J103" i="45"/>
  <c r="X103" i="45" s="1"/>
  <c r="J104" i="45"/>
  <c r="X104" i="45" s="1"/>
  <c r="J105" i="45"/>
  <c r="X105" i="45" s="1"/>
  <c r="J106" i="45"/>
  <c r="X106" i="45" s="1"/>
  <c r="J107" i="45"/>
  <c r="X107" i="45" s="1"/>
  <c r="J108" i="45"/>
  <c r="X108" i="45" s="1"/>
  <c r="J109" i="45"/>
  <c r="X109" i="45" s="1"/>
  <c r="J110" i="45"/>
  <c r="X110" i="45" s="1"/>
  <c r="J111" i="45"/>
  <c r="X111" i="45" s="1"/>
  <c r="J112" i="45"/>
  <c r="X112" i="45" s="1"/>
  <c r="J113" i="45"/>
  <c r="X113" i="45" s="1"/>
  <c r="J114" i="45"/>
  <c r="X114" i="45" s="1"/>
  <c r="J115" i="45"/>
  <c r="X115" i="45" s="1"/>
  <c r="J116" i="45"/>
  <c r="X116" i="45" s="1"/>
  <c r="J117" i="45"/>
  <c r="X117" i="45" s="1"/>
  <c r="J118" i="45"/>
  <c r="X118" i="45" s="1"/>
  <c r="J119" i="45"/>
  <c r="X119" i="45" s="1"/>
  <c r="J120" i="45"/>
  <c r="X120" i="45" s="1"/>
  <c r="J121" i="45"/>
  <c r="X121" i="45" s="1"/>
  <c r="J122" i="45"/>
  <c r="X122" i="45" s="1"/>
  <c r="J123" i="45"/>
  <c r="X123" i="45" s="1"/>
  <c r="J124" i="45"/>
  <c r="X124" i="45" s="1"/>
  <c r="J125" i="45"/>
  <c r="X125" i="45" s="1"/>
  <c r="J126" i="45"/>
  <c r="X126" i="45" s="1"/>
  <c r="J127" i="45"/>
  <c r="X127" i="45" s="1"/>
  <c r="J128" i="45"/>
  <c r="X128" i="45" s="1"/>
  <c r="J129" i="45"/>
  <c r="X129" i="45" s="1"/>
  <c r="J130" i="45"/>
  <c r="X130" i="45" s="1"/>
  <c r="J131" i="45"/>
  <c r="X131" i="45" s="1"/>
  <c r="J133" i="45"/>
  <c r="X133" i="45" s="1"/>
  <c r="J134" i="45"/>
  <c r="X134" i="45" s="1"/>
  <c r="J135" i="45"/>
  <c r="X135" i="45" s="1"/>
  <c r="J136" i="45"/>
  <c r="X136" i="45" s="1"/>
  <c r="J137" i="45"/>
  <c r="X137" i="45" s="1"/>
  <c r="J138" i="45"/>
  <c r="X138" i="45" s="1"/>
  <c r="J139" i="45"/>
  <c r="X139" i="45" s="1"/>
  <c r="J140" i="45"/>
  <c r="X140" i="45" s="1"/>
  <c r="J141" i="45"/>
  <c r="X141" i="45" s="1"/>
  <c r="A546" i="45"/>
  <c r="Q149" i="45"/>
  <c r="Q150" i="45"/>
  <c r="Q151" i="45"/>
  <c r="Q152" i="45"/>
  <c r="Q153" i="45"/>
  <c r="Q154" i="45"/>
  <c r="Q155" i="45"/>
  <c r="Q156" i="45"/>
  <c r="Q157" i="45"/>
  <c r="Q158" i="45"/>
  <c r="Q159" i="45"/>
  <c r="Q160" i="45"/>
  <c r="Q161" i="45"/>
  <c r="Q162" i="45"/>
  <c r="Q163" i="45"/>
  <c r="Q164" i="45"/>
  <c r="Q165" i="45"/>
  <c r="Q166" i="45"/>
  <c r="Q167" i="45"/>
  <c r="Q168" i="45"/>
  <c r="Q169" i="45"/>
  <c r="Q170" i="45"/>
  <c r="Q171" i="45"/>
  <c r="Q172" i="45"/>
  <c r="Q173" i="45"/>
  <c r="Q174" i="45"/>
  <c r="Q175" i="45"/>
  <c r="Q176" i="45"/>
  <c r="Q177" i="45"/>
  <c r="Q178" i="45"/>
  <c r="Q179" i="45"/>
  <c r="Q180" i="45"/>
  <c r="Q181" i="45"/>
  <c r="Q182" i="45"/>
  <c r="Q183" i="45"/>
  <c r="Q184" i="45"/>
  <c r="Q185" i="45"/>
  <c r="Q186" i="45"/>
  <c r="Q187" i="45"/>
  <c r="Q188" i="45"/>
  <c r="Q189" i="45"/>
  <c r="Q190" i="45"/>
  <c r="Q191" i="45"/>
  <c r="Q192" i="45"/>
  <c r="Q193" i="45"/>
  <c r="Q194" i="45"/>
  <c r="Q195" i="45"/>
  <c r="Q196" i="45"/>
  <c r="Q197" i="45"/>
  <c r="Q198" i="45"/>
  <c r="Q199" i="45"/>
  <c r="Q200" i="45"/>
  <c r="Q201" i="45"/>
  <c r="Q202" i="45"/>
  <c r="Q203" i="45"/>
  <c r="Q204" i="45"/>
  <c r="Q205" i="45"/>
  <c r="Q206" i="45"/>
  <c r="Q207" i="45"/>
  <c r="Q208" i="45"/>
  <c r="Q209" i="45"/>
  <c r="Q210" i="45"/>
  <c r="Q211" i="45"/>
  <c r="Q212" i="45"/>
  <c r="Q213" i="45"/>
  <c r="Q214" i="45"/>
  <c r="Q215" i="45"/>
  <c r="Q216" i="45"/>
  <c r="Q217" i="45"/>
  <c r="Q218" i="45"/>
  <c r="Q219" i="45"/>
  <c r="Q220" i="45"/>
  <c r="Q221" i="45"/>
  <c r="Q222" i="45"/>
  <c r="Q223" i="45"/>
  <c r="Q224" i="45"/>
  <c r="Q225" i="45"/>
  <c r="Q226" i="45"/>
  <c r="Q227" i="45"/>
  <c r="Q228" i="45"/>
  <c r="Q229" i="45"/>
  <c r="Q230" i="45"/>
  <c r="Q231" i="45"/>
  <c r="Q232" i="45"/>
  <c r="Q233" i="45"/>
  <c r="Q234" i="45"/>
  <c r="Q235" i="45"/>
  <c r="Q236" i="45"/>
  <c r="Q237" i="45"/>
  <c r="Q238" i="45"/>
  <c r="Q239" i="45"/>
  <c r="Q240" i="45"/>
  <c r="Q241" i="45"/>
  <c r="Q242" i="45"/>
  <c r="Q243" i="45"/>
  <c r="Q244" i="45"/>
  <c r="Q245" i="45"/>
  <c r="Q246" i="45"/>
  <c r="Q247" i="45"/>
  <c r="Q248" i="45"/>
  <c r="Q249" i="45"/>
  <c r="Q250" i="45"/>
  <c r="Q251" i="45"/>
  <c r="Q252" i="45"/>
  <c r="Q253" i="45"/>
  <c r="Q254" i="45"/>
  <c r="Q255" i="45"/>
  <c r="Q256" i="45"/>
  <c r="Q257" i="45"/>
  <c r="Q258" i="45"/>
  <c r="Q259" i="45"/>
  <c r="Q260" i="45"/>
  <c r="Q261" i="45"/>
  <c r="Q262" i="45"/>
  <c r="Q263" i="45"/>
  <c r="Q264" i="45"/>
  <c r="Q265" i="45"/>
  <c r="Q266" i="45"/>
  <c r="Q267" i="45"/>
  <c r="Q268" i="45"/>
  <c r="Q269" i="45"/>
  <c r="Q270" i="45"/>
  <c r="Q271" i="45"/>
  <c r="Q272" i="45"/>
  <c r="Q273" i="45"/>
  <c r="Q274" i="45"/>
  <c r="Q275" i="45"/>
  <c r="Q276" i="45"/>
  <c r="Q277" i="45"/>
  <c r="Q278" i="45"/>
  <c r="Q279" i="45"/>
  <c r="Q280" i="45"/>
  <c r="Q281" i="45"/>
  <c r="Q282" i="45"/>
  <c r="Q283" i="45"/>
  <c r="Q284" i="45"/>
  <c r="Q285" i="45"/>
  <c r="Q286" i="45"/>
  <c r="Q287" i="45"/>
  <c r="Q288" i="45"/>
  <c r="Q289" i="45"/>
  <c r="Q290" i="45"/>
  <c r="Q291" i="45"/>
  <c r="Q292" i="45"/>
  <c r="Q293" i="45"/>
  <c r="Q294" i="45"/>
  <c r="Q295" i="45"/>
  <c r="Q296" i="45"/>
  <c r="Q297" i="45"/>
  <c r="Q298" i="45"/>
  <c r="Q299" i="45"/>
  <c r="Q300" i="45"/>
  <c r="Q301" i="45"/>
  <c r="Q302" i="45"/>
  <c r="Q303" i="45"/>
  <c r="Q304" i="45"/>
  <c r="Q305" i="45"/>
  <c r="Q306" i="45"/>
  <c r="Q307" i="45"/>
  <c r="Q308" i="45"/>
  <c r="Q309" i="45"/>
  <c r="Q310" i="45"/>
  <c r="Q311" i="45"/>
  <c r="Q312" i="45"/>
  <c r="Q313" i="45"/>
  <c r="Q314" i="45"/>
  <c r="Q315" i="45"/>
  <c r="Q316" i="45"/>
  <c r="Q317" i="45"/>
  <c r="Q318" i="45"/>
  <c r="Q319" i="45"/>
  <c r="Q320" i="45"/>
  <c r="Q321" i="45"/>
  <c r="Q322" i="45"/>
  <c r="Q323" i="45"/>
  <c r="Q324" i="45"/>
  <c r="Q325" i="45"/>
  <c r="Q326" i="45"/>
  <c r="Q327" i="45"/>
  <c r="Q328" i="45"/>
  <c r="Q329" i="45"/>
  <c r="Q330" i="45"/>
  <c r="Q331" i="45"/>
  <c r="Q332" i="45"/>
  <c r="Q333" i="45"/>
  <c r="Q334" i="45"/>
  <c r="Q335" i="45"/>
  <c r="Q336" i="45"/>
  <c r="Q337" i="45"/>
  <c r="Q338" i="45"/>
  <c r="Q339" i="45"/>
  <c r="Q340" i="45"/>
  <c r="Q341" i="45"/>
  <c r="Q342" i="45"/>
  <c r="Q343" i="45"/>
  <c r="Q344" i="45"/>
  <c r="Q345" i="45"/>
  <c r="Q346" i="45"/>
  <c r="Q347" i="45"/>
  <c r="Q348" i="45"/>
  <c r="Q349" i="45"/>
  <c r="Q350" i="45"/>
  <c r="Q351" i="45"/>
  <c r="Q352" i="45"/>
  <c r="Q353" i="45"/>
  <c r="Q354" i="45"/>
  <c r="Q355" i="45"/>
  <c r="Q356" i="45"/>
  <c r="Q357" i="45"/>
  <c r="Q358" i="45"/>
  <c r="Q359" i="45"/>
  <c r="Q360" i="45"/>
  <c r="Q361" i="45"/>
  <c r="Q362" i="45"/>
  <c r="Q363" i="45"/>
  <c r="Q364" i="45"/>
  <c r="Q365" i="45"/>
  <c r="Q366" i="45"/>
  <c r="Q367" i="45"/>
  <c r="Q368" i="45"/>
  <c r="Q369" i="45"/>
  <c r="Q370" i="45"/>
  <c r="Q371" i="45"/>
  <c r="Q372" i="45"/>
  <c r="Q373" i="45"/>
  <c r="Q374" i="45"/>
  <c r="Q375" i="45"/>
  <c r="Q376" i="45"/>
  <c r="Q377" i="45"/>
  <c r="Q378" i="45"/>
  <c r="Q379" i="45"/>
  <c r="Q380" i="45"/>
  <c r="Q381" i="45"/>
  <c r="Q382" i="45"/>
  <c r="Q383" i="45"/>
  <c r="Q384" i="45"/>
  <c r="Q385" i="45"/>
  <c r="Q386" i="45"/>
  <c r="Q387" i="45"/>
  <c r="Q388" i="45"/>
  <c r="Q389" i="45"/>
  <c r="Q390" i="45"/>
  <c r="Q391" i="45"/>
  <c r="Q392" i="45"/>
  <c r="Q393" i="45"/>
  <c r="Q394" i="45"/>
  <c r="Q395" i="45"/>
  <c r="Q396" i="45"/>
  <c r="Q397" i="45"/>
  <c r="Q398" i="45"/>
  <c r="Q399" i="45"/>
  <c r="Q400" i="45"/>
  <c r="Q401" i="45"/>
  <c r="Q402" i="45"/>
  <c r="Q403" i="45"/>
  <c r="Q404" i="45"/>
  <c r="Q405" i="45"/>
  <c r="Q406" i="45"/>
  <c r="Q407" i="45"/>
  <c r="Q408" i="45"/>
  <c r="Q409" i="45"/>
  <c r="Q410" i="45"/>
  <c r="Q411" i="45"/>
  <c r="Q412" i="45"/>
  <c r="Q413" i="45"/>
  <c r="Q414" i="45"/>
  <c r="Q415" i="45"/>
  <c r="Q416" i="45"/>
  <c r="Q417" i="45"/>
  <c r="Q418" i="45"/>
  <c r="Q419" i="45"/>
  <c r="Q420" i="45"/>
  <c r="Q421" i="45"/>
  <c r="Q422" i="45"/>
  <c r="Q423" i="45"/>
  <c r="Q424" i="45"/>
  <c r="Q425" i="45"/>
  <c r="Q426" i="45"/>
  <c r="Q427" i="45"/>
  <c r="Q428" i="45"/>
  <c r="Q429" i="45"/>
  <c r="Q430" i="45"/>
  <c r="Q431" i="45"/>
  <c r="Q432" i="45"/>
  <c r="Q433" i="45"/>
  <c r="Q434" i="45"/>
  <c r="Q435" i="45"/>
  <c r="Q436" i="45"/>
  <c r="Q437" i="45"/>
  <c r="Q438" i="45"/>
  <c r="Q439" i="45"/>
  <c r="Q440" i="45"/>
  <c r="Q441" i="45"/>
  <c r="Q442" i="45"/>
  <c r="Q443" i="45"/>
  <c r="Q444" i="45"/>
  <c r="Q445" i="45"/>
  <c r="Q446" i="45"/>
  <c r="Q447" i="45"/>
  <c r="Q448" i="45"/>
  <c r="Q449" i="45"/>
  <c r="Q450" i="45"/>
  <c r="Q451" i="45"/>
  <c r="Q452" i="45"/>
  <c r="Q453" i="45"/>
  <c r="Q454" i="45"/>
  <c r="Q455" i="45"/>
  <c r="Q456" i="45"/>
  <c r="Q457" i="45"/>
  <c r="Q458" i="45"/>
  <c r="Q459" i="45"/>
  <c r="Q460" i="45"/>
  <c r="Q461" i="45"/>
  <c r="Q462" i="45"/>
  <c r="Q463" i="45"/>
  <c r="Q464" i="45"/>
  <c r="Q465" i="45"/>
  <c r="Q466" i="45"/>
  <c r="Q467" i="45"/>
  <c r="Q468" i="45"/>
  <c r="Q469" i="45"/>
  <c r="Q470" i="45"/>
  <c r="Q471" i="45"/>
  <c r="Q472" i="45"/>
  <c r="Q473" i="45"/>
  <c r="Q474" i="45"/>
  <c r="Q475" i="45"/>
  <c r="Q476" i="45"/>
  <c r="Q477" i="45"/>
  <c r="Q478" i="45"/>
  <c r="Q479" i="45"/>
  <c r="Q480" i="45"/>
  <c r="Q481" i="45"/>
  <c r="Q482" i="45"/>
  <c r="Q483" i="45"/>
  <c r="Q484" i="45"/>
  <c r="Q485" i="45"/>
  <c r="Q486" i="45"/>
  <c r="Q487" i="45"/>
  <c r="Q488" i="45"/>
  <c r="Q489" i="45"/>
  <c r="Q490" i="45"/>
  <c r="Q491" i="45"/>
  <c r="Q492" i="45"/>
  <c r="Q493" i="45"/>
  <c r="Q494" i="45"/>
  <c r="Q495" i="45"/>
  <c r="Q496" i="45"/>
  <c r="Q497" i="45"/>
  <c r="Q498" i="45"/>
  <c r="Q499" i="45"/>
  <c r="Q500" i="45"/>
  <c r="Q501" i="45"/>
  <c r="Q502" i="45"/>
  <c r="Q503" i="45"/>
  <c r="Q504" i="45"/>
  <c r="Q505" i="45"/>
  <c r="Q506" i="45"/>
  <c r="Q507" i="45"/>
  <c r="Q508" i="45"/>
  <c r="Q509" i="45"/>
  <c r="Q510" i="45"/>
  <c r="Q511" i="45"/>
  <c r="Q512" i="45"/>
  <c r="Q513" i="45"/>
  <c r="Q514" i="45"/>
  <c r="Q515" i="45"/>
  <c r="Q516" i="45"/>
  <c r="Q517" i="45"/>
  <c r="Q518" i="45"/>
  <c r="Q519" i="45"/>
  <c r="Q520" i="45"/>
  <c r="Q521" i="45"/>
  <c r="Q522" i="45"/>
  <c r="Q523" i="45"/>
  <c r="Q524" i="45"/>
  <c r="Q525" i="45"/>
  <c r="Q526" i="45"/>
  <c r="Q527" i="45"/>
  <c r="Q528" i="45"/>
  <c r="Q529" i="45"/>
  <c r="Q530" i="45"/>
  <c r="Q531" i="45"/>
  <c r="Q532" i="45"/>
  <c r="Q533" i="45"/>
  <c r="Q534" i="45"/>
  <c r="Q535" i="45"/>
  <c r="Q536" i="45"/>
  <c r="Q537" i="45"/>
  <c r="Q538" i="45"/>
  <c r="Q539" i="45"/>
  <c r="Q540" i="45"/>
  <c r="Q541" i="45"/>
  <c r="Q542" i="45"/>
  <c r="Q543" i="45"/>
  <c r="Q544" i="45"/>
  <c r="Q545" i="45"/>
  <c r="Q546" i="45"/>
  <c r="N149" i="45" a="1"/>
  <c r="N149" i="45" s="1"/>
  <c r="N151" i="45" a="1"/>
  <c r="N151" i="45" s="1"/>
  <c r="N152" i="45" a="1"/>
  <c r="N152" i="45" s="1"/>
  <c r="N154" i="45" a="1"/>
  <c r="N154" i="45" s="1"/>
  <c r="N155" i="45" a="1"/>
  <c r="N155" i="45" s="1"/>
  <c r="N156" i="45" a="1"/>
  <c r="N156" i="45" s="1"/>
  <c r="N157" i="45" a="1"/>
  <c r="N157" i="45" s="1"/>
  <c r="N158" i="45" a="1"/>
  <c r="N158" i="45" s="1"/>
  <c r="N159" i="45" a="1"/>
  <c r="N159" i="45" s="1"/>
  <c r="N160" i="45" a="1"/>
  <c r="N160" i="45" s="1"/>
  <c r="N161" i="45" a="1"/>
  <c r="N161" i="45" s="1"/>
  <c r="N162" i="45" a="1"/>
  <c r="N162" i="45" s="1"/>
  <c r="N163" i="45" a="1"/>
  <c r="N163" i="45" s="1"/>
  <c r="N164" i="45" a="1"/>
  <c r="N164" i="45" s="1"/>
  <c r="N166" i="45" a="1"/>
  <c r="N166" i="45" s="1"/>
  <c r="N167" i="45" a="1"/>
  <c r="N167" i="45" s="1"/>
  <c r="N168" i="45" a="1"/>
  <c r="N168" i="45" s="1"/>
  <c r="N169" i="45" a="1"/>
  <c r="N169" i="45" s="1"/>
  <c r="N170" i="45" a="1"/>
  <c r="N170" i="45" s="1"/>
  <c r="N171" i="45" a="1"/>
  <c r="N171" i="45" s="1"/>
  <c r="N172" i="45" a="1"/>
  <c r="N172" i="45" s="1"/>
  <c r="N173" i="45" a="1"/>
  <c r="N173" i="45" s="1"/>
  <c r="N174" i="45" a="1"/>
  <c r="N174" i="45" s="1"/>
  <c r="N175" i="45" a="1"/>
  <c r="N175" i="45" s="1"/>
  <c r="N176" i="45" a="1"/>
  <c r="N176" i="45" s="1"/>
  <c r="N177" i="45" a="1"/>
  <c r="N177" i="45" s="1"/>
  <c r="N178" i="45" a="1"/>
  <c r="N178" i="45" s="1"/>
  <c r="N179" i="45" a="1"/>
  <c r="N179" i="45" s="1"/>
  <c r="N180" i="45" a="1"/>
  <c r="N180" i="45" s="1"/>
  <c r="N181" i="45" a="1"/>
  <c r="N181" i="45" s="1"/>
  <c r="N182" i="45" a="1"/>
  <c r="N182" i="45" s="1"/>
  <c r="N183" i="45" a="1"/>
  <c r="N183" i="45" s="1"/>
  <c r="N184" i="45" a="1"/>
  <c r="N184" i="45" s="1"/>
  <c r="N185" i="45" a="1"/>
  <c r="N185" i="45" s="1"/>
  <c r="N186" i="45" a="1"/>
  <c r="N186" i="45" s="1"/>
  <c r="N187" i="45" a="1"/>
  <c r="N187" i="45" s="1"/>
  <c r="N188" i="45" a="1"/>
  <c r="N188" i="45" s="1"/>
  <c r="N189" i="45" a="1"/>
  <c r="N189" i="45" s="1"/>
  <c r="N191" i="45" a="1"/>
  <c r="N191" i="45" s="1"/>
  <c r="N193" i="45" a="1"/>
  <c r="N193" i="45" s="1"/>
  <c r="N194" i="45" a="1"/>
  <c r="N194" i="45" s="1"/>
  <c r="N195" i="45" a="1"/>
  <c r="N195" i="45" s="1"/>
  <c r="N196" i="45" a="1"/>
  <c r="N196" i="45" s="1"/>
  <c r="N197" i="45" a="1"/>
  <c r="N197" i="45" s="1"/>
  <c r="N198" i="45" a="1"/>
  <c r="N198" i="45" s="1"/>
  <c r="N199" i="45" a="1"/>
  <c r="N199" i="45" s="1"/>
  <c r="N200" i="45" a="1"/>
  <c r="N200" i="45" s="1"/>
  <c r="N201" i="45" a="1"/>
  <c r="N201" i="45" s="1"/>
  <c r="N202" i="45" a="1"/>
  <c r="N202" i="45" s="1"/>
  <c r="N203" i="45" a="1"/>
  <c r="N203" i="45" s="1"/>
  <c r="N204" i="45" a="1"/>
  <c r="N204" i="45" s="1"/>
  <c r="N205" i="45" a="1"/>
  <c r="N205" i="45" s="1"/>
  <c r="N206" i="45" a="1"/>
  <c r="N206" i="45" s="1"/>
  <c r="N207" i="45" a="1"/>
  <c r="N207" i="45" s="1"/>
  <c r="N208" i="45" a="1"/>
  <c r="N208" i="45" s="1"/>
  <c r="N209" i="45" a="1"/>
  <c r="N209" i="45" s="1"/>
  <c r="N212" i="45" a="1"/>
  <c r="N212" i="45" s="1"/>
  <c r="N213" i="45" a="1"/>
  <c r="N213" i="45" s="1"/>
  <c r="N214" i="45" a="1"/>
  <c r="N214" i="45" s="1"/>
  <c r="N215" i="45" a="1"/>
  <c r="N215" i="45" s="1"/>
  <c r="N216" i="45" a="1"/>
  <c r="N216" i="45" s="1"/>
  <c r="N217" i="45" a="1"/>
  <c r="N217" i="45" s="1"/>
  <c r="N218" i="45" a="1"/>
  <c r="N218" i="45" s="1"/>
  <c r="N221" i="45" a="1"/>
  <c r="N221" i="45" s="1"/>
  <c r="N223" i="45" a="1"/>
  <c r="N223" i="45" s="1"/>
  <c r="N224" i="45" a="1"/>
  <c r="N224" i="45" s="1"/>
  <c r="N225" i="45" a="1"/>
  <c r="N225" i="45" s="1"/>
  <c r="N226" i="45" a="1"/>
  <c r="N226" i="45" s="1"/>
  <c r="N227" i="45" a="1"/>
  <c r="N227" i="45" s="1"/>
  <c r="N228" i="45" a="1"/>
  <c r="N228" i="45" s="1"/>
  <c r="N229" i="45" a="1"/>
  <c r="N229" i="45" s="1"/>
  <c r="N230" i="45" a="1"/>
  <c r="N230" i="45" s="1"/>
  <c r="N231" i="45" a="1"/>
  <c r="N231" i="45" s="1"/>
  <c r="N233" i="45" a="1"/>
  <c r="N233" i="45" s="1"/>
  <c r="N234" i="45" a="1"/>
  <c r="N234" i="45" s="1"/>
  <c r="N235" i="45" a="1"/>
  <c r="N235" i="45" s="1"/>
  <c r="N236" i="45" a="1"/>
  <c r="N236" i="45" s="1"/>
  <c r="N237" i="45" a="1"/>
  <c r="N237" i="45" s="1"/>
  <c r="N238" i="45" a="1"/>
  <c r="N238" i="45" s="1"/>
  <c r="N239" i="45" a="1"/>
  <c r="N239" i="45" s="1"/>
  <c r="N240" i="45" a="1"/>
  <c r="N240" i="45" s="1"/>
  <c r="N241" i="45" a="1"/>
  <c r="N241" i="45" s="1"/>
  <c r="N242" i="45" a="1"/>
  <c r="N242" i="45" s="1"/>
  <c r="N243" i="45" a="1"/>
  <c r="N243" i="45" s="1"/>
  <c r="N244" i="45" a="1"/>
  <c r="N244" i="45" s="1"/>
  <c r="N245" i="45" a="1"/>
  <c r="N245" i="45" s="1"/>
  <c r="N246" i="45" a="1"/>
  <c r="N246" i="45" s="1"/>
  <c r="N247" i="45" a="1"/>
  <c r="N247" i="45" s="1"/>
  <c r="N248" i="45" a="1"/>
  <c r="N248" i="45" s="1"/>
  <c r="N249" i="45" a="1"/>
  <c r="N249" i="45" s="1"/>
  <c r="N250" i="45" a="1"/>
  <c r="N250" i="45" s="1"/>
  <c r="N252" i="45" a="1"/>
  <c r="N252" i="45" s="1"/>
  <c r="N253" i="45" a="1"/>
  <c r="N253" i="45" s="1"/>
  <c r="N254" i="45" a="1"/>
  <c r="N254" i="45" s="1"/>
  <c r="N255" i="45" a="1"/>
  <c r="N255" i="45" s="1"/>
  <c r="N256" i="45" a="1"/>
  <c r="N256" i="45" s="1"/>
  <c r="N257" i="45" a="1"/>
  <c r="N257" i="45" s="1"/>
  <c r="N258" i="45" a="1"/>
  <c r="N258" i="45" s="1"/>
  <c r="N259" i="45" a="1"/>
  <c r="N259" i="45" s="1"/>
  <c r="N260" i="45" a="1"/>
  <c r="N260" i="45" s="1"/>
  <c r="N261" i="45" a="1"/>
  <c r="N261" i="45" s="1"/>
  <c r="N265" i="45" a="1"/>
  <c r="N265" i="45" s="1"/>
  <c r="N266" i="45" a="1"/>
  <c r="N266" i="45" s="1"/>
  <c r="N267" i="45" a="1"/>
  <c r="N267" i="45" s="1"/>
  <c r="N268" i="45" a="1"/>
  <c r="N268" i="45" s="1"/>
  <c r="N269" i="45" a="1"/>
  <c r="N269" i="45" s="1"/>
  <c r="N270" i="45" a="1"/>
  <c r="N270" i="45" s="1"/>
  <c r="N271" i="45" a="1"/>
  <c r="N271" i="45" s="1"/>
  <c r="N272" i="45" a="1"/>
  <c r="N272" i="45" s="1"/>
  <c r="N273" i="45" a="1"/>
  <c r="N273" i="45" s="1"/>
  <c r="N274" i="45" a="1"/>
  <c r="N274" i="45" s="1"/>
  <c r="N275" i="45" a="1"/>
  <c r="N275" i="45" s="1"/>
  <c r="N276" i="45" a="1"/>
  <c r="N276" i="45" s="1"/>
  <c r="N277" i="45" a="1"/>
  <c r="N277" i="45" s="1"/>
  <c r="N278" i="45" a="1"/>
  <c r="N278" i="45" s="1"/>
  <c r="N279" i="45" a="1"/>
  <c r="N279" i="45" s="1"/>
  <c r="N280" i="45" a="1"/>
  <c r="N280" i="45" s="1"/>
  <c r="N281" i="45" a="1"/>
  <c r="N281" i="45" s="1"/>
  <c r="N282" i="45" a="1"/>
  <c r="N282" i="45" s="1"/>
  <c r="N283" i="45" a="1"/>
  <c r="N283" i="45" s="1"/>
  <c r="N284" i="45" a="1"/>
  <c r="N284" i="45" s="1"/>
  <c r="N285" i="45" a="1"/>
  <c r="N285" i="45" s="1"/>
  <c r="N286" i="45" a="1"/>
  <c r="N286" i="45" s="1"/>
  <c r="N287" i="45" a="1"/>
  <c r="N287" i="45" s="1"/>
  <c r="N288" i="45" a="1"/>
  <c r="N288" i="45" s="1"/>
  <c r="N289" i="45" a="1"/>
  <c r="N289" i="45" s="1"/>
  <c r="N290" i="45" a="1"/>
  <c r="N290" i="45" s="1"/>
  <c r="N291" i="45" a="1"/>
  <c r="N291" i="45" s="1"/>
  <c r="N292" i="45" a="1"/>
  <c r="N292" i="45" s="1"/>
  <c r="N293" i="45" a="1"/>
  <c r="N293" i="45" s="1"/>
  <c r="N294" i="45" a="1"/>
  <c r="N294" i="45" s="1"/>
  <c r="N295" i="45" a="1"/>
  <c r="N295" i="45" s="1"/>
  <c r="N296" i="45" a="1"/>
  <c r="N296" i="45" s="1"/>
  <c r="N297" i="45" a="1"/>
  <c r="N297" i="45" s="1"/>
  <c r="N298" i="45" a="1"/>
  <c r="N298" i="45" s="1"/>
  <c r="N299" i="45" a="1"/>
  <c r="N299" i="45" s="1"/>
  <c r="N300" i="45" a="1"/>
  <c r="N300" i="45" s="1"/>
  <c r="N301" i="45" a="1"/>
  <c r="N301" i="45" s="1"/>
  <c r="N302" i="45" a="1"/>
  <c r="N302" i="45" s="1"/>
  <c r="N303" i="45" a="1"/>
  <c r="N303" i="45" s="1"/>
  <c r="N304" i="45" a="1"/>
  <c r="N304" i="45" s="1"/>
  <c r="N305" i="45" a="1"/>
  <c r="N305" i="45" s="1"/>
  <c r="N306" i="45" a="1"/>
  <c r="N306" i="45" s="1"/>
  <c r="N307" i="45" a="1"/>
  <c r="N307" i="45" s="1"/>
  <c r="N308" i="45" a="1"/>
  <c r="N308" i="45" s="1"/>
  <c r="N309" i="45" a="1"/>
  <c r="N309" i="45" s="1"/>
  <c r="N311" i="45" a="1"/>
  <c r="N311" i="45" s="1"/>
  <c r="N312" i="45" a="1"/>
  <c r="N312" i="45" s="1"/>
  <c r="N313" i="45" a="1"/>
  <c r="N313" i="45" s="1"/>
  <c r="N314" i="45" a="1"/>
  <c r="N314" i="45" s="1"/>
  <c r="N315" i="45" a="1"/>
  <c r="N315" i="45" s="1"/>
  <c r="N316" i="45" a="1"/>
  <c r="N316" i="45" s="1"/>
  <c r="N317" i="45" a="1"/>
  <c r="N317" i="45" s="1"/>
  <c r="N318" i="45" a="1"/>
  <c r="N318" i="45" s="1"/>
  <c r="N319" i="45" a="1"/>
  <c r="N319" i="45" s="1"/>
  <c r="N320" i="45" a="1"/>
  <c r="N320" i="45" s="1"/>
  <c r="N321" i="45" a="1"/>
  <c r="N321" i="45" s="1"/>
  <c r="N322" i="45" a="1"/>
  <c r="N322" i="45" s="1"/>
  <c r="N323" i="45" a="1"/>
  <c r="N323" i="45" s="1"/>
  <c r="N324" i="45" a="1"/>
  <c r="N324" i="45" s="1"/>
  <c r="N325" i="45" a="1"/>
  <c r="N325" i="45" s="1"/>
  <c r="N326" i="45" a="1"/>
  <c r="N326" i="45" s="1"/>
  <c r="N327" i="45" a="1"/>
  <c r="N327" i="45" s="1"/>
  <c r="N328" i="45" a="1"/>
  <c r="N328" i="45" s="1"/>
  <c r="N329" i="45" a="1"/>
  <c r="N329" i="45" s="1"/>
  <c r="N330" i="45" a="1"/>
  <c r="N330" i="45" s="1"/>
  <c r="N331" i="45" a="1"/>
  <c r="N331" i="45" s="1"/>
  <c r="N332" i="45" a="1"/>
  <c r="N332" i="45" s="1"/>
  <c r="N333" i="45" a="1"/>
  <c r="N333" i="45" s="1"/>
  <c r="N334" i="45" a="1"/>
  <c r="N334" i="45" s="1"/>
  <c r="N335" i="45" a="1"/>
  <c r="N335" i="45" s="1"/>
  <c r="N336" i="45" a="1"/>
  <c r="N336" i="45" s="1"/>
  <c r="N337" i="45" a="1"/>
  <c r="N337" i="45" s="1"/>
  <c r="N338" i="45" a="1"/>
  <c r="N338" i="45" s="1"/>
  <c r="N339" i="45" a="1"/>
  <c r="N339" i="45" s="1"/>
  <c r="N340" i="45" a="1"/>
  <c r="N340" i="45" s="1"/>
  <c r="N341" i="45" a="1"/>
  <c r="N341" i="45" s="1"/>
  <c r="N342" i="45" a="1"/>
  <c r="N342" i="45" s="1"/>
  <c r="N343" i="45" a="1"/>
  <c r="N343" i="45" s="1"/>
  <c r="N344" i="45" a="1"/>
  <c r="N344" i="45" s="1"/>
  <c r="N345" i="45" a="1"/>
  <c r="N345" i="45" s="1"/>
  <c r="N346" i="45" a="1"/>
  <c r="N346" i="45" s="1"/>
  <c r="N347" i="45" a="1"/>
  <c r="N347" i="45" s="1"/>
  <c r="N348" i="45" a="1"/>
  <c r="N348" i="45" s="1"/>
  <c r="N349" i="45" a="1"/>
  <c r="N349" i="45" s="1"/>
  <c r="N350" i="45" a="1"/>
  <c r="N350" i="45" s="1"/>
  <c r="N352" i="45" a="1"/>
  <c r="N352" i="45" s="1"/>
  <c r="N353" i="45" a="1"/>
  <c r="N353" i="45" s="1"/>
  <c r="N354" i="45" a="1"/>
  <c r="N354" i="45" s="1"/>
  <c r="N355" i="45" a="1"/>
  <c r="N355" i="45" s="1"/>
  <c r="N356" i="45" a="1"/>
  <c r="N356" i="45" s="1"/>
  <c r="N357" i="45" a="1"/>
  <c r="N357" i="45" s="1"/>
  <c r="N358" i="45" a="1"/>
  <c r="N358" i="45" s="1"/>
  <c r="N359" i="45" a="1"/>
  <c r="N359" i="45" s="1"/>
  <c r="N360" i="45" a="1"/>
  <c r="N360" i="45" s="1"/>
  <c r="N361" i="45" a="1"/>
  <c r="N361" i="45" s="1"/>
  <c r="N362" i="45" a="1"/>
  <c r="N362" i="45" s="1"/>
  <c r="N363" i="45" a="1"/>
  <c r="N363" i="45" s="1"/>
  <c r="N364" i="45" a="1"/>
  <c r="N364" i="45" s="1"/>
  <c r="N365" i="45" a="1"/>
  <c r="N365" i="45" s="1"/>
  <c r="N366" i="45" a="1"/>
  <c r="N366" i="45" s="1"/>
  <c r="N367" i="45" a="1"/>
  <c r="N367" i="45" s="1"/>
  <c r="N368" i="45" a="1"/>
  <c r="N368" i="45" s="1"/>
  <c r="N369" i="45" a="1"/>
  <c r="N369" i="45" s="1"/>
  <c r="N370" i="45" a="1"/>
  <c r="N370" i="45" s="1"/>
  <c r="N371" i="45" a="1"/>
  <c r="N371" i="45" s="1"/>
  <c r="N375" i="45" a="1"/>
  <c r="N375" i="45" s="1"/>
  <c r="N376" i="45" a="1"/>
  <c r="N376" i="45" s="1"/>
  <c r="N377" i="45" a="1"/>
  <c r="N377" i="45" s="1"/>
  <c r="N378" i="45" a="1"/>
  <c r="N378" i="45" s="1"/>
  <c r="N379" i="45" a="1"/>
  <c r="N379" i="45" s="1"/>
  <c r="N380" i="45" a="1"/>
  <c r="N380" i="45" s="1"/>
  <c r="N381" i="45" a="1"/>
  <c r="N381" i="45" s="1"/>
  <c r="N382" i="45" a="1"/>
  <c r="N382" i="45" s="1"/>
  <c r="N383" i="45" a="1"/>
  <c r="N383" i="45" s="1"/>
  <c r="N384" i="45" a="1"/>
  <c r="N384" i="45" s="1"/>
  <c r="N385" i="45" a="1"/>
  <c r="N385" i="45" s="1"/>
  <c r="N386" i="45" a="1"/>
  <c r="N386" i="45" s="1"/>
  <c r="N387" i="45" a="1"/>
  <c r="N387" i="45" s="1"/>
  <c r="N388" i="45" a="1"/>
  <c r="N388" i="45" s="1"/>
  <c r="N389" i="45" a="1"/>
  <c r="N389" i="45" s="1"/>
  <c r="N390" i="45" a="1"/>
  <c r="N390" i="45" s="1"/>
  <c r="N391" i="45" a="1"/>
  <c r="N391" i="45" s="1"/>
  <c r="N392" i="45" a="1"/>
  <c r="N392" i="45" s="1"/>
  <c r="N393" i="45" a="1"/>
  <c r="N393" i="45" s="1"/>
  <c r="N394" i="45" a="1"/>
  <c r="N394" i="45" s="1"/>
  <c r="N395" i="45" a="1"/>
  <c r="N395" i="45" s="1"/>
  <c r="N396" i="45" a="1"/>
  <c r="N396" i="45" s="1"/>
  <c r="N397" i="45" a="1"/>
  <c r="N397" i="45" s="1"/>
  <c r="N398" i="45" a="1"/>
  <c r="N398" i="45" s="1"/>
  <c r="N401" i="45" a="1"/>
  <c r="N401" i="45" s="1"/>
  <c r="N402" i="45" a="1"/>
  <c r="N402" i="45" s="1"/>
  <c r="N403" i="45" a="1"/>
  <c r="N403" i="45" s="1"/>
  <c r="N404" i="45" a="1"/>
  <c r="N404" i="45" s="1"/>
  <c r="N405" i="45" a="1"/>
  <c r="N405" i="45" s="1"/>
  <c r="N406" i="45" a="1"/>
  <c r="N406" i="45" s="1"/>
  <c r="N407" i="45" a="1"/>
  <c r="N407" i="45" s="1"/>
  <c r="N408" i="45" a="1"/>
  <c r="N408" i="45" s="1"/>
  <c r="N409" i="45" a="1"/>
  <c r="N409" i="45" s="1"/>
  <c r="N410" i="45" a="1"/>
  <c r="N410" i="45" s="1"/>
  <c r="N411" i="45" a="1"/>
  <c r="N411" i="45" s="1"/>
  <c r="N412" i="45" a="1"/>
  <c r="N412" i="45" s="1"/>
  <c r="N413" i="45" a="1"/>
  <c r="N413" i="45" s="1"/>
  <c r="N414" i="45" a="1"/>
  <c r="N414" i="45" s="1"/>
  <c r="N415" i="45" a="1"/>
  <c r="N415" i="45" s="1"/>
  <c r="N416" i="45" a="1"/>
  <c r="N416" i="45" s="1"/>
  <c r="N417" i="45" a="1"/>
  <c r="N417" i="45" s="1"/>
  <c r="N418" i="45" a="1"/>
  <c r="N418" i="45" s="1"/>
  <c r="N419" i="45" a="1"/>
  <c r="N419" i="45" s="1"/>
  <c r="N420" i="45" a="1"/>
  <c r="N420" i="45" s="1"/>
  <c r="N421" i="45" a="1"/>
  <c r="N421" i="45" s="1"/>
  <c r="N422" i="45" a="1"/>
  <c r="N422" i="45" s="1"/>
  <c r="N424" i="45" a="1"/>
  <c r="N424" i="45" s="1"/>
  <c r="N425" i="45" a="1"/>
  <c r="N425" i="45" s="1"/>
  <c r="N426" i="45" a="1"/>
  <c r="N426" i="45" s="1"/>
  <c r="N427" i="45" a="1"/>
  <c r="N427" i="45" s="1"/>
  <c r="N428" i="45" a="1"/>
  <c r="N428" i="45" s="1"/>
  <c r="N429" i="45" a="1"/>
  <c r="N429" i="45" s="1"/>
  <c r="N430" i="45" a="1"/>
  <c r="N430" i="45" s="1"/>
  <c r="N431" i="45" a="1"/>
  <c r="N431" i="45" s="1"/>
  <c r="N433" i="45" a="1"/>
  <c r="N433" i="45" s="1"/>
  <c r="N434" i="45" a="1"/>
  <c r="N434" i="45" s="1"/>
  <c r="N435" i="45" a="1"/>
  <c r="N435" i="45" s="1"/>
  <c r="N436" i="45" a="1"/>
  <c r="N436" i="45" s="1"/>
  <c r="N437" i="45" a="1"/>
  <c r="N437" i="45" s="1"/>
  <c r="N438" i="45" a="1"/>
  <c r="N438" i="45" s="1"/>
  <c r="N439" i="45" a="1"/>
  <c r="N439" i="45" s="1"/>
  <c r="N440" i="45" a="1"/>
  <c r="N440" i="45" s="1"/>
  <c r="N441" i="45" a="1"/>
  <c r="N441" i="45" s="1"/>
  <c r="N442" i="45" a="1"/>
  <c r="N442" i="45" s="1"/>
  <c r="N443" i="45" a="1"/>
  <c r="N443" i="45" s="1"/>
  <c r="N444" i="45" a="1"/>
  <c r="N444" i="45" s="1"/>
  <c r="N445" i="45" a="1"/>
  <c r="N445" i="45" s="1"/>
  <c r="N446" i="45" a="1"/>
  <c r="N446" i="45" s="1"/>
  <c r="N447" i="45" a="1"/>
  <c r="N447" i="45" s="1"/>
  <c r="N448" i="45" a="1"/>
  <c r="N448" i="45" s="1"/>
  <c r="N449" i="45" a="1"/>
  <c r="N449" i="45" s="1"/>
  <c r="N450" i="45" a="1"/>
  <c r="N450" i="45" s="1"/>
  <c r="N451" i="45" a="1"/>
  <c r="N451" i="45" s="1"/>
  <c r="N452" i="45" a="1"/>
  <c r="N452" i="45" s="1"/>
  <c r="N453" i="45" a="1"/>
  <c r="N453" i="45" s="1"/>
  <c r="N454" i="45" a="1"/>
  <c r="N454" i="45" s="1"/>
  <c r="N455" i="45" a="1"/>
  <c r="N455" i="45" s="1"/>
  <c r="N456" i="45" a="1"/>
  <c r="N456" i="45" s="1"/>
  <c r="N457" i="45" a="1"/>
  <c r="N457" i="45" s="1"/>
  <c r="N458" i="45" a="1"/>
  <c r="N458" i="45" s="1"/>
  <c r="N459" i="45" a="1"/>
  <c r="N459" i="45" s="1"/>
  <c r="N460" i="45" a="1"/>
  <c r="N460" i="45" s="1"/>
  <c r="N461" i="45" a="1"/>
  <c r="N461" i="45" s="1"/>
  <c r="N462" i="45" a="1"/>
  <c r="N462" i="45" s="1"/>
  <c r="N463" i="45" a="1"/>
  <c r="N463" i="45" s="1"/>
  <c r="N464" i="45" a="1"/>
  <c r="N464" i="45" s="1"/>
  <c r="N465" i="45" a="1"/>
  <c r="N465" i="45" s="1"/>
  <c r="N466" i="45" a="1"/>
  <c r="N466" i="45" s="1"/>
  <c r="N467" i="45" a="1"/>
  <c r="N467" i="45" s="1"/>
  <c r="N468" i="45" a="1"/>
  <c r="N468" i="45" s="1"/>
  <c r="N469" i="45" a="1"/>
  <c r="N469" i="45" s="1"/>
  <c r="N470" i="45" a="1"/>
  <c r="N470" i="45" s="1"/>
  <c r="N471" i="45" a="1"/>
  <c r="N471" i="45" s="1"/>
  <c r="N472" i="45" a="1"/>
  <c r="N472" i="45" s="1"/>
  <c r="N473" i="45" a="1"/>
  <c r="N473" i="45" s="1"/>
  <c r="N474" i="45" a="1"/>
  <c r="N474" i="45" s="1"/>
  <c r="N475" i="45" a="1"/>
  <c r="N475" i="45" s="1"/>
  <c r="N476" i="45" a="1"/>
  <c r="N476" i="45" s="1"/>
  <c r="N477" i="45" a="1"/>
  <c r="N477" i="45" s="1"/>
  <c r="N478" i="45" a="1"/>
  <c r="N478" i="45" s="1"/>
  <c r="N479" i="45" a="1"/>
  <c r="N479" i="45" s="1"/>
  <c r="N480" i="45" a="1"/>
  <c r="N480" i="45" s="1"/>
  <c r="N481" i="45" a="1"/>
  <c r="N481" i="45" s="1"/>
  <c r="N482" i="45" a="1"/>
  <c r="N482" i="45" s="1"/>
  <c r="N483" i="45" a="1"/>
  <c r="N483" i="45" s="1"/>
  <c r="N484" i="45" a="1"/>
  <c r="N484" i="45" s="1"/>
  <c r="N485" i="45" a="1"/>
  <c r="N485" i="45" s="1"/>
  <c r="N486" i="45" a="1"/>
  <c r="N486" i="45" s="1"/>
  <c r="N487" i="45" a="1"/>
  <c r="N487" i="45" s="1"/>
  <c r="N488" i="45" a="1"/>
  <c r="N488" i="45" s="1"/>
  <c r="N489" i="45" a="1"/>
  <c r="N489" i="45" s="1"/>
  <c r="N490" i="45" a="1"/>
  <c r="N490" i="45" s="1"/>
  <c r="N491" i="45" a="1"/>
  <c r="N491" i="45" s="1"/>
  <c r="N492" i="45" a="1"/>
  <c r="N492" i="45" s="1"/>
  <c r="N493" i="45" a="1"/>
  <c r="N493" i="45" s="1"/>
  <c r="N494" i="45" a="1"/>
  <c r="N494" i="45" s="1"/>
  <c r="N495" i="45" a="1"/>
  <c r="N495" i="45" s="1"/>
  <c r="N496" i="45" a="1"/>
  <c r="N496" i="45" s="1"/>
  <c r="N497" i="45" a="1"/>
  <c r="N497" i="45" s="1"/>
  <c r="N498" i="45" a="1"/>
  <c r="N498" i="45" s="1"/>
  <c r="N499" i="45" a="1"/>
  <c r="N499" i="45" s="1"/>
  <c r="N500" i="45" a="1"/>
  <c r="N500" i="45" s="1"/>
  <c r="N501" i="45" a="1"/>
  <c r="N501" i="45" s="1"/>
  <c r="N502" i="45" a="1"/>
  <c r="N502" i="45" s="1"/>
  <c r="N503" i="45" a="1"/>
  <c r="N503" i="45" s="1"/>
  <c r="N504" i="45" a="1"/>
  <c r="N504" i="45" s="1"/>
  <c r="N505" i="45" a="1"/>
  <c r="N505" i="45" s="1"/>
  <c r="N506" i="45" a="1"/>
  <c r="N506" i="45" s="1"/>
  <c r="N507" i="45" a="1"/>
  <c r="N507" i="45" s="1"/>
  <c r="N508" i="45" a="1"/>
  <c r="N508" i="45" s="1"/>
  <c r="N509" i="45" a="1"/>
  <c r="N509" i="45" s="1"/>
  <c r="N510" i="45" a="1"/>
  <c r="N510" i="45" s="1"/>
  <c r="N511" i="45" a="1"/>
  <c r="N511" i="45" s="1"/>
  <c r="N512" i="45" a="1"/>
  <c r="N512" i="45" s="1"/>
  <c r="N513" i="45" a="1"/>
  <c r="N513" i="45" s="1"/>
  <c r="N514" i="45" a="1"/>
  <c r="N514" i="45" s="1"/>
  <c r="N515" i="45" a="1"/>
  <c r="N515" i="45" s="1"/>
  <c r="N516" i="45" a="1"/>
  <c r="N516" i="45" s="1"/>
  <c r="N517" i="45" a="1"/>
  <c r="N517" i="45" s="1"/>
  <c r="N518" i="45" a="1"/>
  <c r="N518" i="45" s="1"/>
  <c r="N519" i="45" a="1"/>
  <c r="N519" i="45" s="1"/>
  <c r="N520" i="45" a="1"/>
  <c r="N520" i="45" s="1"/>
  <c r="N521" i="45" a="1"/>
  <c r="N521" i="45" s="1"/>
  <c r="N522" i="45" a="1"/>
  <c r="N522" i="45" s="1"/>
  <c r="N523" i="45" a="1"/>
  <c r="N523" i="45" s="1"/>
  <c r="N524" i="45" a="1"/>
  <c r="N524" i="45" s="1"/>
  <c r="N525" i="45" a="1"/>
  <c r="N525" i="45" s="1"/>
  <c r="N526" i="45" a="1"/>
  <c r="N526" i="45" s="1"/>
  <c r="N527" i="45" a="1"/>
  <c r="N527" i="45" s="1"/>
  <c r="N528" i="45" a="1"/>
  <c r="N528" i="45" s="1"/>
  <c r="N529" i="45" a="1"/>
  <c r="N529" i="45" s="1"/>
  <c r="N530" i="45" a="1"/>
  <c r="N530" i="45" s="1"/>
  <c r="N531" i="45" a="1"/>
  <c r="N531" i="45" s="1"/>
  <c r="N532" i="45" a="1"/>
  <c r="N532" i="45" s="1"/>
  <c r="N533" i="45" a="1"/>
  <c r="N533" i="45" s="1"/>
  <c r="N534" i="45" a="1"/>
  <c r="N534" i="45" s="1"/>
  <c r="N535" i="45" a="1"/>
  <c r="N535" i="45" s="1"/>
  <c r="N536" i="45" a="1"/>
  <c r="N536" i="45" s="1"/>
  <c r="N537" i="45" a="1"/>
  <c r="N537" i="45" s="1"/>
  <c r="N538" i="45" a="1"/>
  <c r="N538" i="45" s="1"/>
  <c r="N539" i="45" a="1"/>
  <c r="N539" i="45" s="1"/>
  <c r="N540" i="45" a="1"/>
  <c r="N540" i="45" s="1"/>
  <c r="N541" i="45" a="1"/>
  <c r="N541" i="45" s="1"/>
  <c r="N542" i="45" a="1"/>
  <c r="N542" i="45" s="1"/>
  <c r="N543" i="45" a="1"/>
  <c r="N543" i="45" s="1"/>
  <c r="N544" i="45" a="1"/>
  <c r="N544" i="45" s="1"/>
  <c r="N545" i="45" a="1"/>
  <c r="N545" i="45" s="1"/>
  <c r="N546" i="45" a="1"/>
  <c r="N546" i="45" s="1"/>
  <c r="A543" i="45"/>
  <c r="J544" i="45"/>
  <c r="A544" i="45"/>
  <c r="J545" i="45"/>
  <c r="A545" i="45"/>
  <c r="J546" i="45"/>
  <c r="A372" i="45"/>
  <c r="A373" i="45"/>
  <c r="A374" i="45"/>
  <c r="A375" i="45"/>
  <c r="A376" i="45"/>
  <c r="A377" i="45"/>
  <c r="A378" i="45"/>
  <c r="A379" i="45"/>
  <c r="A380" i="45"/>
  <c r="A381" i="45"/>
  <c r="A382" i="45"/>
  <c r="A383" i="45"/>
  <c r="A384" i="45"/>
  <c r="A385" i="45"/>
  <c r="A386" i="45"/>
  <c r="A387" i="45"/>
  <c r="A388" i="45"/>
  <c r="A389" i="45"/>
  <c r="A390" i="45"/>
  <c r="A391" i="45"/>
  <c r="A392" i="45"/>
  <c r="A393" i="45"/>
  <c r="A394" i="45"/>
  <c r="A395" i="45"/>
  <c r="A396" i="45"/>
  <c r="A397" i="45"/>
  <c r="A398" i="45"/>
  <c r="A399" i="45"/>
  <c r="A400" i="45"/>
  <c r="A401" i="45"/>
  <c r="A402" i="45"/>
  <c r="A403" i="45"/>
  <c r="A404" i="45"/>
  <c r="A405" i="45"/>
  <c r="A406" i="45"/>
  <c r="A407" i="45"/>
  <c r="A408" i="45"/>
  <c r="A409" i="45"/>
  <c r="A410" i="45"/>
  <c r="A411" i="45"/>
  <c r="A412" i="45"/>
  <c r="A413" i="45"/>
  <c r="A414" i="45"/>
  <c r="A415" i="45"/>
  <c r="A416" i="45"/>
  <c r="A417" i="45"/>
  <c r="A418" i="45"/>
  <c r="A419" i="45"/>
  <c r="A420" i="45"/>
  <c r="A421" i="45"/>
  <c r="A422" i="45"/>
  <c r="A423" i="45"/>
  <c r="A424" i="45"/>
  <c r="A425" i="45"/>
  <c r="A426" i="45"/>
  <c r="A427" i="45"/>
  <c r="A428" i="45"/>
  <c r="A429" i="45"/>
  <c r="A430" i="45"/>
  <c r="A431" i="45"/>
  <c r="A432" i="45"/>
  <c r="A433" i="45"/>
  <c r="A434" i="45"/>
  <c r="A435" i="45"/>
  <c r="A436" i="45"/>
  <c r="A437" i="45"/>
  <c r="A438" i="45"/>
  <c r="A439" i="45"/>
  <c r="A440" i="45"/>
  <c r="A441" i="45"/>
  <c r="A442" i="45"/>
  <c r="A443" i="45"/>
  <c r="A444" i="45"/>
  <c r="A445" i="45"/>
  <c r="A446" i="45"/>
  <c r="A447" i="45"/>
  <c r="A448" i="45"/>
  <c r="A449" i="45"/>
  <c r="A450" i="45"/>
  <c r="A451" i="45"/>
  <c r="A452" i="45"/>
  <c r="A453" i="45"/>
  <c r="A454" i="45"/>
  <c r="A455" i="45"/>
  <c r="A456" i="45"/>
  <c r="A457" i="45"/>
  <c r="A458" i="45"/>
  <c r="A459" i="45"/>
  <c r="A460" i="45"/>
  <c r="A461" i="45"/>
  <c r="A462" i="45"/>
  <c r="A463" i="45"/>
  <c r="A464" i="45"/>
  <c r="A465" i="45"/>
  <c r="A466" i="45"/>
  <c r="A467" i="45"/>
  <c r="A468" i="45"/>
  <c r="A469" i="45"/>
  <c r="A470" i="45"/>
  <c r="A471" i="45"/>
  <c r="A472" i="45"/>
  <c r="A473" i="45"/>
  <c r="A474" i="45"/>
  <c r="A475" i="45"/>
  <c r="A476" i="45"/>
  <c r="A477" i="45"/>
  <c r="A478" i="45"/>
  <c r="A479" i="45"/>
  <c r="A480" i="45"/>
  <c r="A481" i="45"/>
  <c r="A482" i="45"/>
  <c r="A483" i="45"/>
  <c r="A484" i="45"/>
  <c r="A485" i="45"/>
  <c r="A486" i="45"/>
  <c r="A487" i="45"/>
  <c r="A488" i="45"/>
  <c r="A489" i="45"/>
  <c r="A490" i="45"/>
  <c r="A491" i="45"/>
  <c r="A492" i="45"/>
  <c r="A493" i="45"/>
  <c r="A494" i="45"/>
  <c r="A495" i="45"/>
  <c r="A496" i="45"/>
  <c r="A497" i="45"/>
  <c r="A498" i="45"/>
  <c r="A499" i="45"/>
  <c r="A500" i="45"/>
  <c r="A501" i="45"/>
  <c r="A502" i="45"/>
  <c r="A503" i="45"/>
  <c r="A504" i="45"/>
  <c r="A505" i="45"/>
  <c r="A506" i="45"/>
  <c r="A507" i="45"/>
  <c r="A508" i="45"/>
  <c r="A509" i="45"/>
  <c r="A510" i="45"/>
  <c r="A511" i="45"/>
  <c r="A512" i="45"/>
  <c r="A513" i="45"/>
  <c r="A514" i="45"/>
  <c r="A515" i="45"/>
  <c r="A516" i="45"/>
  <c r="A517" i="45"/>
  <c r="A518" i="45"/>
  <c r="A519" i="45"/>
  <c r="A520" i="45"/>
  <c r="A521" i="45"/>
  <c r="A522" i="45"/>
  <c r="A523" i="45"/>
  <c r="A524" i="45"/>
  <c r="A525" i="45"/>
  <c r="A526" i="45"/>
  <c r="A527" i="45"/>
  <c r="A528" i="45"/>
  <c r="A529" i="45"/>
  <c r="A530" i="45"/>
  <c r="A531" i="45"/>
  <c r="A532" i="45"/>
  <c r="A533" i="45"/>
  <c r="A534" i="45"/>
  <c r="A535" i="45"/>
  <c r="A536" i="45"/>
  <c r="A537" i="45"/>
  <c r="A538" i="45"/>
  <c r="A539" i="45"/>
  <c r="A540" i="45"/>
  <c r="A541" i="45"/>
  <c r="A542" i="45"/>
  <c r="A371" i="45" l="1"/>
  <c r="A370" i="45"/>
  <c r="A369" i="45"/>
  <c r="A368" i="45"/>
  <c r="A367" i="45"/>
  <c r="A366" i="45"/>
  <c r="A365" i="45"/>
  <c r="A364" i="45"/>
  <c r="A363" i="45"/>
  <c r="A362" i="45"/>
  <c r="A361" i="45"/>
  <c r="A360" i="45"/>
  <c r="A359" i="45"/>
  <c r="A358" i="45"/>
  <c r="A357" i="45"/>
  <c r="A356" i="45"/>
  <c r="A355" i="45"/>
  <c r="A354" i="45"/>
  <c r="A353" i="45"/>
  <c r="A352" i="45"/>
  <c r="A351" i="45"/>
  <c r="A350" i="45"/>
  <c r="A349" i="45"/>
  <c r="A348" i="45"/>
  <c r="A347" i="45"/>
  <c r="A346" i="45"/>
  <c r="A345" i="45"/>
  <c r="A344" i="45"/>
  <c r="A343" i="45"/>
  <c r="A342" i="45"/>
  <c r="A341" i="45"/>
  <c r="A340" i="45"/>
  <c r="A339" i="45"/>
  <c r="A338" i="45"/>
  <c r="A337" i="45"/>
  <c r="A336" i="45"/>
  <c r="A335" i="45"/>
  <c r="A334" i="45"/>
  <c r="A333" i="45"/>
  <c r="A332" i="45"/>
  <c r="A331" i="45"/>
  <c r="A330" i="45"/>
  <c r="A329" i="45"/>
  <c r="A328" i="45"/>
  <c r="A327" i="45"/>
  <c r="A326" i="45"/>
  <c r="A325" i="45"/>
  <c r="A324" i="45"/>
  <c r="A323" i="45"/>
  <c r="A322" i="45"/>
  <c r="A321" i="45"/>
  <c r="A320" i="45"/>
  <c r="A319" i="45"/>
  <c r="A318" i="45"/>
  <c r="A317" i="45"/>
  <c r="A316" i="45"/>
  <c r="A315" i="45"/>
  <c r="A314" i="45"/>
  <c r="A313" i="45"/>
  <c r="A312" i="45"/>
  <c r="A311" i="45"/>
  <c r="A310" i="45"/>
  <c r="A309" i="45"/>
  <c r="A308" i="45"/>
  <c r="A307" i="45"/>
  <c r="A306" i="45"/>
  <c r="A305" i="45"/>
  <c r="A304" i="45"/>
  <c r="A303" i="45"/>
  <c r="A302" i="45"/>
  <c r="A301" i="45"/>
  <c r="A300" i="45"/>
  <c r="A299" i="45"/>
  <c r="A298" i="45"/>
  <c r="A297" i="45"/>
  <c r="A296" i="45"/>
  <c r="A295" i="45"/>
  <c r="A294" i="45"/>
  <c r="A293" i="45"/>
  <c r="A292" i="45"/>
  <c r="A291" i="45"/>
  <c r="A290" i="45"/>
  <c r="A289" i="45"/>
  <c r="A288" i="45"/>
  <c r="A287" i="45"/>
  <c r="A286" i="45"/>
  <c r="A285" i="45"/>
  <c r="A284" i="45"/>
  <c r="A283" i="45"/>
  <c r="A282" i="45"/>
  <c r="A281" i="45"/>
  <c r="A280" i="45"/>
  <c r="A279" i="45"/>
  <c r="A278" i="45"/>
  <c r="A277" i="45"/>
  <c r="A276" i="45"/>
  <c r="A275" i="45"/>
  <c r="A274" i="45"/>
  <c r="A273" i="45"/>
  <c r="A272" i="45"/>
  <c r="A271" i="45"/>
  <c r="A270" i="45"/>
  <c r="A269" i="45"/>
  <c r="A268" i="45"/>
  <c r="A267" i="45"/>
  <c r="A266" i="45"/>
  <c r="A265" i="45"/>
  <c r="A264" i="45"/>
  <c r="A263" i="45"/>
  <c r="A262" i="45"/>
  <c r="A261" i="45"/>
  <c r="A260" i="45"/>
  <c r="A259" i="45"/>
  <c r="A258" i="45"/>
  <c r="A257" i="45"/>
  <c r="A256" i="45"/>
  <c r="A255" i="45"/>
  <c r="A254" i="45"/>
  <c r="A253" i="45"/>
  <c r="A252" i="45"/>
  <c r="A251" i="45"/>
  <c r="A250" i="45"/>
  <c r="A249" i="45"/>
  <c r="A248" i="45"/>
  <c r="A247" i="45"/>
  <c r="A246" i="45"/>
  <c r="A245" i="45"/>
  <c r="A244" i="45"/>
  <c r="A243" i="45"/>
  <c r="A242" i="45"/>
  <c r="A241" i="45"/>
  <c r="A240" i="45"/>
  <c r="A239" i="45"/>
  <c r="A238" i="45"/>
  <c r="A237" i="45"/>
  <c r="A236" i="45"/>
  <c r="A235" i="45"/>
  <c r="A234" i="45"/>
  <c r="A233" i="45"/>
  <c r="A232" i="45"/>
  <c r="A231" i="45"/>
  <c r="A230" i="45"/>
  <c r="A229" i="45"/>
  <c r="A228" i="45"/>
  <c r="A227" i="45"/>
  <c r="A226" i="45"/>
  <c r="A225" i="45"/>
  <c r="A224" i="45"/>
  <c r="A223" i="45"/>
  <c r="A222" i="45"/>
  <c r="A221" i="45"/>
  <c r="A220" i="45"/>
  <c r="A219" i="45"/>
  <c r="A218" i="45"/>
  <c r="A217" i="45"/>
  <c r="A216" i="45"/>
  <c r="A215" i="45"/>
  <c r="A214" i="45"/>
  <c r="A213" i="45"/>
  <c r="A212" i="45"/>
  <c r="A211" i="45"/>
  <c r="A210" i="45"/>
  <c r="A209" i="45"/>
  <c r="A208" i="45"/>
  <c r="A207" i="45"/>
  <c r="A206" i="45"/>
  <c r="A205" i="45"/>
  <c r="A204" i="45"/>
  <c r="A203" i="45"/>
  <c r="A202" i="45"/>
  <c r="T83" i="45" l="1"/>
  <c r="AL83" i="45" s="1"/>
  <c r="T81" i="45"/>
  <c r="AL81" i="45" s="1"/>
  <c r="T98" i="45"/>
  <c r="AL98" i="45" s="1"/>
  <c r="T88" i="45"/>
  <c r="AL88" i="45" s="1"/>
  <c r="T95" i="45"/>
  <c r="AL95" i="45" s="1"/>
  <c r="T99" i="45"/>
  <c r="AL99" i="45" s="1"/>
  <c r="T82" i="45"/>
  <c r="AL82" i="45" s="1"/>
  <c r="T87" i="45"/>
  <c r="AL87" i="45" s="1"/>
  <c r="T97" i="45"/>
  <c r="AL97" i="45" s="1"/>
  <c r="T495" i="45"/>
  <c r="AL495" i="45" s="1"/>
  <c r="T96" i="45"/>
  <c r="AL96" i="45" s="1"/>
  <c r="T84" i="45"/>
  <c r="AL84" i="45" s="1"/>
  <c r="T94" i="45"/>
  <c r="AL94" i="45" s="1"/>
  <c r="T91" i="45"/>
  <c r="AL91" i="45" s="1"/>
  <c r="T93" i="45"/>
  <c r="AL93" i="45" s="1"/>
  <c r="T90" i="45"/>
  <c r="AL90" i="45" s="1"/>
  <c r="T92" i="45"/>
  <c r="AL92" i="45" s="1"/>
  <c r="T89" i="45"/>
  <c r="AL89" i="45" s="1"/>
  <c r="T85" i="45"/>
  <c r="AL85" i="45" s="1"/>
  <c r="T86" i="45"/>
  <c r="AL86" i="45" s="1"/>
  <c r="T100" i="45"/>
  <c r="AL100" i="45" s="1"/>
  <c r="L86" i="45" a="1"/>
  <c r="L517" i="45" a="1"/>
  <c r="L373" i="45" a="1"/>
  <c r="L106" i="45" a="1"/>
  <c r="L62" i="45" a="1"/>
  <c r="L195" i="45" a="1"/>
  <c r="L110" i="45" a="1"/>
  <c r="N210" i="45" a="1"/>
  <c r="L471" i="45" a="1"/>
  <c r="L264" i="45" a="1"/>
  <c r="L298" i="45" a="1"/>
  <c r="L406" i="45" a="1"/>
  <c r="L541" i="45" a="1"/>
  <c r="L155" i="45" a="1"/>
  <c r="L71" i="45" a="1"/>
  <c r="L48" i="45" a="1"/>
  <c r="L44" i="45" a="1"/>
  <c r="L64" i="45" a="1"/>
  <c r="L265" i="45" a="1"/>
  <c r="L156" i="45" a="1"/>
  <c r="L302" i="45" a="1"/>
  <c r="L338" i="45" a="1"/>
  <c r="L80" i="45" a="1"/>
  <c r="L149" i="45" a="1"/>
  <c r="L43" i="45" a="1"/>
  <c r="L525" i="45" a="1"/>
  <c r="L76" i="45" a="1"/>
  <c r="L369" i="45" a="1"/>
  <c r="L267" i="45" a="1"/>
  <c r="L344" i="45" a="1"/>
  <c r="L423" i="45" a="1"/>
  <c r="L190" i="45" a="1"/>
  <c r="L359" i="45" a="1"/>
  <c r="L300" i="45" a="1"/>
  <c r="L130" i="45" a="1"/>
  <c r="L434" i="45" a="1"/>
  <c r="L137" i="45" a="1"/>
  <c r="L412" i="45" a="1"/>
  <c r="L521" i="45" a="1"/>
  <c r="L349" i="45" a="1"/>
  <c r="L108" i="45" a="1"/>
  <c r="L532" i="45" a="1"/>
  <c r="L72" i="45" a="1"/>
  <c r="L417" i="45" a="1"/>
  <c r="L134" i="45" a="1"/>
  <c r="L393" i="45" a="1"/>
  <c r="L445" i="45" a="1"/>
  <c r="L73" i="45" a="1"/>
  <c r="L480" i="45" a="1"/>
  <c r="L305" i="45" a="1"/>
  <c r="L242" i="45" a="1"/>
  <c r="L88" i="45" a="1"/>
  <c r="L75" i="45" a="1"/>
  <c r="L174" i="45" a="1"/>
  <c r="L415" i="45" a="1"/>
  <c r="L381" i="45" a="1"/>
  <c r="L96" i="45" a="1"/>
  <c r="L230" i="45" a="1"/>
  <c r="L37" i="45" a="1"/>
  <c r="L184" i="45" a="1"/>
  <c r="L485" i="45" a="1"/>
  <c r="L3" i="45" a="1"/>
  <c r="L326" i="45" a="1"/>
  <c r="L419" i="45" a="1"/>
  <c r="L269" i="45" a="1"/>
  <c r="L535" i="45" a="1"/>
  <c r="L430" i="45" a="1"/>
  <c r="L26" i="45" a="1"/>
  <c r="L246" i="45" a="1"/>
  <c r="L170" i="45" a="1"/>
  <c r="L446" i="45" a="1"/>
  <c r="L57" i="45" a="1"/>
  <c r="L122" i="45" a="1"/>
  <c r="L148" i="45" a="1"/>
  <c r="L5" i="45" a="1"/>
  <c r="L456" i="45" a="1"/>
  <c r="L360" i="45" a="1"/>
  <c r="L208" i="45" a="1"/>
  <c r="N373" i="45" a="1"/>
  <c r="L314" i="45" a="1"/>
  <c r="L357" i="45" a="1"/>
  <c r="L389" i="45" a="1"/>
  <c r="N372" i="45" a="1"/>
  <c r="L6" i="45" a="1"/>
  <c r="L135" i="45" a="1"/>
  <c r="L30" i="45" a="1"/>
  <c r="L238" i="45" a="1"/>
  <c r="L284" i="45" a="1"/>
  <c r="L121" i="45" a="1"/>
  <c r="L522" i="45" a="1"/>
  <c r="L306" i="45" a="1"/>
  <c r="L273" i="45" a="1"/>
  <c r="L506" i="45" a="1"/>
  <c r="L79" i="45" a="1"/>
  <c r="L38" i="45" a="1"/>
  <c r="L376" i="45" a="1"/>
  <c r="L183" i="45" a="1"/>
  <c r="L283" i="45" a="1"/>
  <c r="L536" i="45" a="1"/>
  <c r="L401" i="45" a="1"/>
  <c r="L399" i="45" a="1"/>
  <c r="L379" i="45" a="1"/>
  <c r="L350" i="45" a="1"/>
  <c r="L395" i="45" a="1"/>
  <c r="L128" i="45" a="1"/>
  <c r="L356" i="45" a="1"/>
  <c r="L222" i="45" a="1"/>
  <c r="L205" i="45" a="1"/>
  <c r="L358" i="45" a="1"/>
  <c r="L248" i="45" a="1"/>
  <c r="L529" i="45" a="1"/>
  <c r="L470" i="45" a="1"/>
  <c r="L243" i="45" a="1"/>
  <c r="L449" i="45" a="1"/>
  <c r="L364" i="45" a="1"/>
  <c r="L307" i="45" a="1"/>
  <c r="L260" i="45" a="1"/>
  <c r="L285" i="45" a="1"/>
  <c r="L490" i="45" a="1"/>
  <c r="L414" i="45" a="1"/>
  <c r="L151" i="45" a="1"/>
  <c r="L486" i="45" a="1"/>
  <c r="L45" i="45" a="1"/>
  <c r="L422" i="45" a="1"/>
  <c r="L119" i="45" a="1"/>
  <c r="L472" i="45" a="1"/>
  <c r="L420" i="45" a="1"/>
  <c r="L270" i="45" a="1"/>
  <c r="L332" i="45" a="1"/>
  <c r="L224" i="45" a="1"/>
  <c r="N148" i="45" a="1"/>
  <c r="N36" i="45" a="1"/>
  <c r="L416" i="45" a="1"/>
  <c r="L124" i="45" a="1"/>
  <c r="L41" i="45" a="1"/>
  <c r="L348" i="45" a="1"/>
  <c r="L291" i="45" a="1"/>
  <c r="L459" i="45" a="1"/>
  <c r="L280" i="45" a="1"/>
  <c r="L175" i="45" a="1"/>
  <c r="L385" i="45" a="1"/>
  <c r="L337" i="45" a="1"/>
  <c r="L320" i="45" a="1"/>
  <c r="L363" i="45" a="1"/>
  <c r="N153" i="45" a="1"/>
  <c r="L496" i="45" a="1"/>
  <c r="L209" i="45" a="1"/>
  <c r="L100" i="45" a="1"/>
  <c r="L173" i="45" a="1"/>
  <c r="L226" i="45" a="1"/>
  <c r="L98" i="45" a="1"/>
  <c r="L323" i="45" a="1"/>
  <c r="L10" i="45" a="1"/>
  <c r="L353" i="45" a="1"/>
  <c r="L192" i="45" a="1"/>
  <c r="L518" i="45" a="1"/>
  <c r="L433" i="45" a="1"/>
  <c r="L374" i="45" a="1"/>
  <c r="L295" i="45" a="1"/>
  <c r="L92" i="45" a="1"/>
  <c r="L400" i="45" a="1"/>
  <c r="L237" i="45" a="1"/>
  <c r="L368" i="45" a="1"/>
  <c r="L436" i="45" a="1"/>
  <c r="L438" i="45" a="1"/>
  <c r="L274" i="45" a="1"/>
  <c r="L530" i="45" a="1"/>
  <c r="L125" i="45" a="1"/>
  <c r="L207" i="45" a="1"/>
  <c r="L410" i="45" a="1"/>
  <c r="L299" i="45" a="1"/>
  <c r="L107" i="45" a="1"/>
  <c r="L235" i="45" a="1"/>
  <c r="L425" i="45" a="1"/>
  <c r="L221" i="45" a="1"/>
  <c r="L329" i="45" a="1"/>
  <c r="L223" i="45" a="1"/>
  <c r="L509" i="45" a="1"/>
  <c r="L488" i="45" a="1"/>
  <c r="L266" i="45" a="1"/>
  <c r="L35" i="45" a="1"/>
  <c r="L213" i="45" a="1"/>
  <c r="L481" i="45" a="1"/>
  <c r="L179" i="45" a="1"/>
  <c r="L334" i="45" a="1"/>
  <c r="L388" i="45" a="1"/>
  <c r="L327" i="45" a="1"/>
  <c r="L482" i="45" a="1"/>
  <c r="L67" i="45" a="1"/>
  <c r="L255" i="45" a="1"/>
  <c r="L467" i="45" a="1"/>
  <c r="L466" i="45" a="1"/>
  <c r="L204" i="45" a="1"/>
  <c r="L418" i="45" a="1"/>
  <c r="L18" i="45" a="1"/>
  <c r="L85" i="45" a="1"/>
  <c r="L167" i="45" a="1"/>
  <c r="L330" i="45" a="1"/>
  <c r="L163" i="45" a="1"/>
  <c r="L159" i="45" a="1"/>
  <c r="L228" i="45" a="1"/>
  <c r="N165" i="45" a="1"/>
  <c r="L289" i="45" a="1"/>
  <c r="N351" i="45" a="1"/>
  <c r="N211" i="45" a="1"/>
  <c r="L370" i="45" a="1"/>
  <c r="L297" i="45" a="1"/>
  <c r="L465" i="45" a="1"/>
  <c r="L475" i="45" a="1"/>
  <c r="L411" i="45" a="1"/>
  <c r="L501" i="45" a="1"/>
  <c r="L50" i="45" a="1"/>
  <c r="N219" i="45" a="1"/>
  <c r="L318" i="45" a="1"/>
  <c r="L203" i="45" a="1"/>
  <c r="L70" i="45" a="1"/>
  <c r="L239" i="45" a="1"/>
  <c r="L217" i="45" a="1"/>
  <c r="L508" i="45" a="1"/>
  <c r="L114" i="45" a="1"/>
  <c r="L168" i="45" a="1"/>
  <c r="N262" i="45" a="1"/>
  <c r="L102" i="45" a="1"/>
  <c r="N49" i="45" a="1"/>
  <c r="L287" i="45" a="1"/>
  <c r="L328" i="45" a="1"/>
  <c r="L537" i="45" a="1"/>
  <c r="L118" i="45" a="1"/>
  <c r="N190" i="45" a="1"/>
  <c r="L504" i="45" a="1"/>
  <c r="L47" i="45" a="1"/>
  <c r="L372" i="45" a="1"/>
  <c r="L33" i="45" a="1"/>
  <c r="L21" i="45" a="1"/>
  <c r="L441" i="45" a="1"/>
  <c r="L220" i="45" a="1"/>
  <c r="L231" i="45" a="1"/>
  <c r="L145" i="45" a="1"/>
  <c r="L258" i="45" a="1"/>
  <c r="L324" i="45" a="1"/>
  <c r="L458" i="45" a="1"/>
  <c r="L250" i="45" a="1"/>
  <c r="L199" i="45" a="1"/>
  <c r="L236" i="45" a="1"/>
  <c r="L162" i="45" a="1"/>
  <c r="L321" i="45" a="1"/>
  <c r="L144" i="45" a="1"/>
  <c r="L293" i="45" a="1"/>
  <c r="L154" i="45" a="1"/>
  <c r="L24" i="45" a="1"/>
  <c r="L312" i="45" a="1"/>
  <c r="L97" i="45" a="1"/>
  <c r="L82" i="45" a="1"/>
  <c r="L262" i="45" a="1"/>
  <c r="L294" i="45" a="1"/>
  <c r="L263" i="45" a="1"/>
  <c r="L309" i="45" a="1"/>
  <c r="L313" i="45" a="1"/>
  <c r="L215" i="45" a="1"/>
  <c r="L12" i="45" a="1"/>
  <c r="L352" i="45" a="1"/>
  <c r="L391" i="45" a="1"/>
  <c r="L429" i="45" a="1"/>
  <c r="L288" i="45" a="1"/>
  <c r="L498" i="45" a="1"/>
  <c r="L172" i="45" a="1"/>
  <c r="L66" i="45" a="1"/>
  <c r="L296" i="45" a="1"/>
  <c r="L138" i="45" a="1"/>
  <c r="L354" i="45" a="1"/>
  <c r="L502" i="45" a="1"/>
  <c r="L126" i="45" a="1"/>
  <c r="L40" i="45" a="1"/>
  <c r="L89" i="45" a="1"/>
  <c r="L42" i="45" a="1"/>
  <c r="L227" i="45" a="1"/>
  <c r="L27" i="45" a="1"/>
  <c r="L104" i="45" a="1"/>
  <c r="L424" i="45" a="1"/>
  <c r="L421" i="45" a="1"/>
  <c r="L426" i="45" a="1"/>
  <c r="L427" i="45" a="1"/>
  <c r="L234" i="45" a="1"/>
  <c r="L339" i="45" a="1"/>
  <c r="N310" i="45" a="1"/>
  <c r="L398" i="45" a="1"/>
  <c r="L93" i="45" a="1"/>
  <c r="L206" i="45" a="1"/>
  <c r="L469" i="45" a="1"/>
  <c r="L478" i="45" a="1"/>
  <c r="L519" i="45" a="1"/>
  <c r="L52" i="45" a="1"/>
  <c r="L319" i="45" a="1"/>
  <c r="L497" i="45" a="1"/>
  <c r="L365" i="45" a="1"/>
  <c r="N432" i="45" a="1"/>
  <c r="L247" i="45" a="1"/>
  <c r="L69" i="45" a="1"/>
  <c r="L4" i="45" a="1"/>
  <c r="L176" i="45" a="1"/>
  <c r="L61" i="45" a="1"/>
  <c r="L278" i="45" a="1"/>
  <c r="L58" i="45" a="1"/>
  <c r="N399" i="45" a="1"/>
  <c r="L413" i="45" a="1"/>
  <c r="L152" i="45" a="1"/>
  <c r="L196" i="45" a="1"/>
  <c r="L493" i="45" a="1"/>
  <c r="L16" i="45" a="1"/>
  <c r="L131" i="45" a="1"/>
  <c r="L55" i="45" a="1"/>
  <c r="L351" i="45" a="1"/>
  <c r="L29" i="45" a="1"/>
  <c r="L111" i="45" a="1"/>
  <c r="L375" i="45" a="1"/>
  <c r="L380" i="45" a="1"/>
  <c r="L7" i="45" a="1"/>
  <c r="L117" i="45" a="1"/>
  <c r="L244" i="45" a="1"/>
  <c r="L394" i="45" a="1"/>
  <c r="L277" i="45" a="1"/>
  <c r="L218" i="45" a="1"/>
  <c r="L440" i="45" a="1"/>
  <c r="L15" i="45" a="1"/>
  <c r="N423" i="45" a="1"/>
  <c r="L495" i="45" a="1"/>
  <c r="L83" i="45" a="1"/>
  <c r="L346" i="45" a="1"/>
  <c r="L317" i="45" a="1"/>
  <c r="L185" i="45" a="1"/>
  <c r="L161" i="45" a="1"/>
  <c r="L450" i="45" a="1"/>
  <c r="L165" i="45" a="1"/>
  <c r="L31" i="45" a="1"/>
  <c r="L197" i="45" a="1"/>
  <c r="L476" i="45" a="1"/>
  <c r="L404" i="45" a="1"/>
  <c r="L164" i="45" a="1"/>
  <c r="L378" i="45" a="1"/>
  <c r="L405" i="45" a="1"/>
  <c r="L78" i="45" a="1"/>
  <c r="L49" i="45" a="1"/>
  <c r="L341" i="45" a="1"/>
  <c r="L59" i="45" a="1"/>
  <c r="L301" i="45" a="1"/>
  <c r="L20" i="45" a="1"/>
  <c r="L322" i="45" a="1"/>
  <c r="L361" i="45" a="1"/>
  <c r="L461" i="45" a="1"/>
  <c r="L455" i="45" a="1"/>
  <c r="L303" i="45" a="1"/>
  <c r="N46" i="45" a="1"/>
  <c r="L32" i="45" a="1"/>
  <c r="L39" i="45" a="1"/>
  <c r="L53" i="45" a="1"/>
  <c r="L257" i="45" a="1"/>
  <c r="L141" i="45" a="1"/>
  <c r="L345" i="45" a="1"/>
  <c r="L512" i="45" a="1"/>
  <c r="L186" i="45" a="1"/>
  <c r="L408" i="45" a="1"/>
  <c r="L271" i="45" a="1"/>
  <c r="L402" i="45" a="1"/>
  <c r="L193" i="45" a="1"/>
  <c r="L325" i="45" a="1"/>
  <c r="L528" i="45" a="1"/>
  <c r="N263" i="45" a="1"/>
  <c r="L292" i="45" a="1"/>
  <c r="L133" i="45" a="1"/>
  <c r="L527" i="45" a="1"/>
  <c r="L112" i="45" a="1"/>
  <c r="L8" i="45" a="1"/>
  <c r="L101" i="45" a="1"/>
  <c r="L77" i="45" a="1"/>
  <c r="L202" i="45" a="1"/>
  <c r="L103" i="45" a="1"/>
  <c r="L28" i="45" a="1"/>
  <c r="L253" i="45" a="1"/>
  <c r="L113" i="45" a="1"/>
  <c r="L54" i="45" a="1"/>
  <c r="L256" i="45" a="1"/>
  <c r="L460" i="45" a="1"/>
  <c r="L191" i="45" a="1"/>
  <c r="L316" i="45" a="1"/>
  <c r="L14" i="45" a="1"/>
  <c r="L233" i="45" a="1"/>
  <c r="L139" i="45" a="1"/>
  <c r="L454" i="45" a="1"/>
  <c r="L56" i="45" a="1"/>
  <c r="L13" i="45" a="1"/>
  <c r="L304" i="45" a="1"/>
  <c r="L169" i="45" a="1"/>
  <c r="L120" i="45" a="1"/>
  <c r="L90" i="45" a="1"/>
  <c r="L396" i="45" a="1"/>
  <c r="N251" i="45" a="1"/>
  <c r="N150" i="45" a="1"/>
  <c r="N79" i="45" a="1"/>
  <c r="L214" i="45" a="1"/>
  <c r="L538" i="45" a="1"/>
  <c r="L448" i="45" a="1"/>
  <c r="N374" i="45" a="1"/>
  <c r="L477" i="45" a="1"/>
  <c r="L254" i="45" a="1"/>
  <c r="L91" i="45" a="1"/>
  <c r="L451" i="45" a="1"/>
  <c r="L468" i="45" a="1"/>
  <c r="L105" i="45" a="1"/>
  <c r="L65" i="45" a="1"/>
  <c r="L194" i="45" a="1"/>
  <c r="L453" i="45" a="1"/>
  <c r="L212" i="45" a="1"/>
  <c r="L177" i="45" a="1"/>
  <c r="L198" i="45" a="1"/>
  <c r="L483" i="45" a="1"/>
  <c r="L524" i="45" a="1"/>
  <c r="L132" i="45" a="1"/>
  <c r="L534" i="45" a="1"/>
  <c r="N232" i="45" a="1"/>
  <c r="L51" i="45" a="1"/>
  <c r="L136" i="45" a="1"/>
  <c r="L403" i="45" a="1"/>
  <c r="L219" i="45" a="1"/>
  <c r="L249" i="45" a="1"/>
  <c r="L81" i="45" a="1"/>
  <c r="L11" i="45" a="1"/>
  <c r="L95" i="45" a="1"/>
  <c r="L439" i="45" a="1"/>
  <c r="L367" i="45" a="1"/>
  <c r="L540" i="45" a="1"/>
  <c r="L84" i="45" a="1"/>
  <c r="L533" i="45" a="1"/>
  <c r="L160" i="45" a="1"/>
  <c r="L180" i="45" a="1"/>
  <c r="L25" i="45" a="1"/>
  <c r="L17" i="45" a="1"/>
  <c r="L492" i="45" a="1"/>
  <c r="L268" i="45" a="1"/>
  <c r="L432" i="45" a="1"/>
  <c r="N400" i="45" a="1"/>
  <c r="L210" i="45" a="1"/>
  <c r="L491" i="45" a="1"/>
  <c r="L286" i="45" a="1"/>
  <c r="L531" i="45" a="1"/>
  <c r="L343" i="45" a="1"/>
  <c r="L46" i="45" a="1"/>
  <c r="L68" i="45" a="1"/>
  <c r="L251" i="45" a="1"/>
  <c r="L166" i="45" a="1"/>
  <c r="L333" i="45" a="1"/>
  <c r="L146" i="45" a="1"/>
  <c r="L431" i="45" a="1"/>
  <c r="N222" i="45" a="1"/>
  <c r="L23" i="45" a="1"/>
  <c r="L63" i="45" a="1"/>
  <c r="L261" i="45" a="1"/>
  <c r="L507" i="45" a="1"/>
  <c r="L245" i="45" a="1"/>
  <c r="L383" i="45" a="1"/>
  <c r="N192" i="45" a="1"/>
  <c r="L127" i="45" a="1"/>
  <c r="L252" i="45" a="1"/>
  <c r="L377" i="45" a="1"/>
  <c r="L382" i="45" a="1"/>
  <c r="L310" i="45" a="1"/>
  <c r="L240" i="45" a="1"/>
  <c r="L140" i="45" a="1"/>
  <c r="L142" i="45" a="1"/>
  <c r="L516" i="45" a="1"/>
  <c r="L331" i="45" a="1"/>
  <c r="L147" i="45" a="1"/>
  <c r="L36" i="45" a="1"/>
  <c r="L171" i="45" a="1"/>
  <c r="L116" i="45" a="1"/>
  <c r="L158" i="45" a="1"/>
  <c r="L201" i="45" a="1"/>
  <c r="L181" i="45" a="1"/>
  <c r="L282" i="45" a="1"/>
  <c r="L371" i="45" a="1"/>
  <c r="L281" i="45" a="1"/>
  <c r="L487" i="45" a="1"/>
  <c r="L513" i="45" a="1"/>
  <c r="L22" i="45" a="1"/>
  <c r="L386" i="45" a="1"/>
  <c r="L355" i="45" a="1"/>
  <c r="L123" i="45" a="1"/>
  <c r="L9" i="45" a="1"/>
  <c r="L225" i="45" a="1"/>
  <c r="L435" i="45" a="1"/>
  <c r="L87" i="45" a="1"/>
  <c r="L503" i="45" a="1"/>
  <c r="L115" i="45" a="1"/>
  <c r="L150" i="45" a="1"/>
  <c r="L34" i="45" a="1"/>
  <c r="L340" i="45" a="1"/>
  <c r="L499" i="45" a="1"/>
  <c r="L523" i="45" a="1"/>
  <c r="L308" i="45" a="1"/>
  <c r="L335" i="45" a="1"/>
  <c r="L157" i="45" a="1"/>
  <c r="L539" i="45" a="1"/>
  <c r="L387" i="45" a="1"/>
  <c r="L336" i="45" a="1"/>
  <c r="L342" i="45" a="1"/>
  <c r="L188" i="45" a="1"/>
  <c r="L526" i="45" a="1"/>
  <c r="L60" i="45" a="1"/>
  <c r="L178" i="45" a="1"/>
  <c r="L189" i="45" a="1"/>
  <c r="L443" i="45" a="1"/>
  <c r="L259" i="45" a="1"/>
  <c r="L211" i="45" a="1"/>
  <c r="L444" i="45" a="1"/>
  <c r="L200" i="45" a="1"/>
  <c r="L511" i="45" a="1"/>
  <c r="L473" i="45" a="1"/>
  <c r="L182" i="45" a="1"/>
  <c r="L216" i="45" a="1"/>
  <c r="L143" i="45" a="1"/>
  <c r="L275" i="45" a="1"/>
  <c r="L407" i="45" a="1"/>
  <c r="L315" i="45" a="1"/>
  <c r="L129" i="45" a="1"/>
  <c r="L94" i="45" a="1"/>
  <c r="L19" i="45" a="1"/>
  <c r="L428" i="45" a="1"/>
  <c r="L276" i="45" a="1"/>
  <c r="L464" i="45" a="1"/>
  <c r="L241" i="45" a="1"/>
  <c r="L347" i="45" a="1"/>
  <c r="L514" i="45" a="1"/>
  <c r="L392" i="45" a="1"/>
  <c r="N264" i="45" a="1"/>
  <c r="L397" i="45" a="1"/>
  <c r="L153" i="45" a="1"/>
  <c r="L311" i="45" a="1"/>
  <c r="L409" i="45" a="1"/>
  <c r="L290" i="45" a="1"/>
  <c r="L390" i="45" a="1"/>
  <c r="L74" i="45" a="1"/>
  <c r="L362" i="45" a="1"/>
  <c r="L99" i="45" a="1"/>
  <c r="N220" i="45" a="1"/>
  <c r="N41" i="45" a="1"/>
  <c r="L109" i="45" a="1"/>
  <c r="L232" i="45" a="1"/>
  <c r="L187" i="45" a="1"/>
  <c r="L366" i="45" a="1"/>
  <c r="L279" i="45" a="1"/>
  <c r="L229" i="45" a="1"/>
  <c r="L463" i="45" a="1"/>
  <c r="L272" i="45" a="1"/>
  <c r="L384" i="45" a="1"/>
  <c r="N263" i="45" l="1"/>
  <c r="L258" i="45"/>
  <c r="L409" i="45"/>
  <c r="L369" i="45"/>
  <c r="M369" i="45" s="1"/>
  <c r="L20" i="45"/>
  <c r="L260" i="45"/>
  <c r="L170" i="45"/>
  <c r="M170" i="45" s="1"/>
  <c r="L501" i="45"/>
  <c r="L97" i="45"/>
  <c r="L176" i="45"/>
  <c r="M176" i="45" s="1"/>
  <c r="L221" i="45"/>
  <c r="L388" i="45"/>
  <c r="L337" i="45"/>
  <c r="L465" i="45"/>
  <c r="L335" i="45"/>
  <c r="L537" i="45"/>
  <c r="L389" i="45"/>
  <c r="M389" i="45" s="1"/>
  <c r="L156" i="45"/>
  <c r="M156" i="45" s="1"/>
  <c r="L504" i="45"/>
  <c r="L226" i="45"/>
  <c r="M226" i="45" s="1"/>
  <c r="L314" i="45"/>
  <c r="L365" i="45"/>
  <c r="M365" i="45" s="1"/>
  <c r="L441" i="45"/>
  <c r="L136" i="45"/>
  <c r="L224" i="45"/>
  <c r="M224" i="45" s="1"/>
  <c r="L492" i="45"/>
  <c r="L478" i="45"/>
  <c r="L16" i="45"/>
  <c r="L375" i="45"/>
  <c r="L276" i="45"/>
  <c r="N423" i="45"/>
  <c r="L229" i="45"/>
  <c r="L243" i="45"/>
  <c r="M243" i="45" s="1"/>
  <c r="L293" i="45"/>
  <c r="L334" i="45"/>
  <c r="L509" i="45"/>
  <c r="L49" i="45"/>
  <c r="L455" i="45"/>
  <c r="L531" i="45"/>
  <c r="L153" i="45"/>
  <c r="L368" i="45"/>
  <c r="L435" i="45"/>
  <c r="L171" i="45"/>
  <c r="M171" i="45" s="1"/>
  <c r="L283" i="45"/>
  <c r="L48" i="45"/>
  <c r="M48" i="45" s="1"/>
  <c r="L456" i="45"/>
  <c r="L310" i="45"/>
  <c r="L21" i="45"/>
  <c r="N374" i="45"/>
  <c r="L485" i="45"/>
  <c r="L482" i="45"/>
  <c r="L125" i="45"/>
  <c r="M125" i="45" s="1"/>
  <c r="L285" i="45"/>
  <c r="L180" i="45"/>
  <c r="M180" i="45" s="1"/>
  <c r="L305" i="45"/>
  <c r="L26" i="45"/>
  <c r="N210" i="45"/>
  <c r="L358" i="45"/>
  <c r="L30" i="45"/>
  <c r="L124" i="45"/>
  <c r="L359" i="45"/>
  <c r="M359" i="45" s="1"/>
  <c r="L108" i="45"/>
  <c r="M108" i="45" s="1"/>
  <c r="L56" i="45"/>
  <c r="L523" i="45"/>
  <c r="L429" i="45"/>
  <c r="L113" i="45"/>
  <c r="M113" i="45" s="1"/>
  <c r="L116" i="45"/>
  <c r="M116" i="45" s="1"/>
  <c r="L379" i="45"/>
  <c r="M379" i="45" s="1"/>
  <c r="L355" i="45"/>
  <c r="M355" i="45" s="1"/>
  <c r="L406" i="45"/>
  <c r="N190" i="45"/>
  <c r="L274" i="45"/>
  <c r="L495" i="45"/>
  <c r="L244" i="45"/>
  <c r="M244" i="45" s="1"/>
  <c r="L398" i="45"/>
  <c r="L239" i="45"/>
  <c r="M239" i="45" s="1"/>
  <c r="L348" i="45"/>
  <c r="L402" i="45"/>
  <c r="L223" i="45"/>
  <c r="L315" i="45"/>
  <c r="L540" i="45"/>
  <c r="L106" i="45"/>
  <c r="M106" i="45" s="1"/>
  <c r="L287" i="45"/>
  <c r="L35" i="45"/>
  <c r="L55" i="45"/>
  <c r="L460" i="45"/>
  <c r="L51" i="45"/>
  <c r="M51" i="45" s="1"/>
  <c r="L491" i="45"/>
  <c r="L302" i="45"/>
  <c r="L164" i="45"/>
  <c r="L206" i="45"/>
  <c r="M206" i="45" s="1"/>
  <c r="L329" i="45"/>
  <c r="L202" i="45"/>
  <c r="L487" i="45"/>
  <c r="L194" i="45"/>
  <c r="L107" i="45"/>
  <c r="L74" i="45"/>
  <c r="L232" i="45"/>
  <c r="L207" i="45"/>
  <c r="M207" i="45" s="1"/>
  <c r="L89" i="45"/>
  <c r="L422" i="45"/>
  <c r="L196" i="45"/>
  <c r="L36" i="45"/>
  <c r="L73" i="45"/>
  <c r="L512" i="45"/>
  <c r="L11" i="45"/>
  <c r="L198" i="45"/>
  <c r="M198" i="45" s="1"/>
  <c r="L354" i="45"/>
  <c r="L67" i="45"/>
  <c r="L438" i="45"/>
  <c r="L361" i="45"/>
  <c r="M361" i="45" s="1"/>
  <c r="L139" i="45"/>
  <c r="M139" i="45" s="1"/>
  <c r="L464" i="45"/>
  <c r="L70" i="45"/>
  <c r="L129" i="45"/>
  <c r="L430" i="45"/>
  <c r="L31" i="45"/>
  <c r="M31" i="45" s="1"/>
  <c r="L112" i="45"/>
  <c r="L235" i="45"/>
  <c r="M235" i="45" s="1"/>
  <c r="L151" i="45"/>
  <c r="L387" i="45"/>
  <c r="M387" i="45" s="1"/>
  <c r="L443" i="45"/>
  <c r="N372" i="45"/>
  <c r="L309" i="45"/>
  <c r="L76" i="45"/>
  <c r="L294" i="45"/>
  <c r="N310" i="45"/>
  <c r="L480" i="45"/>
  <c r="L58" i="45"/>
  <c r="L53" i="45"/>
  <c r="M53" i="45" s="1"/>
  <c r="L377" i="45"/>
  <c r="L421" i="45"/>
  <c r="L266" i="45"/>
  <c r="L66" i="45"/>
  <c r="L42" i="45"/>
  <c r="M42" i="45" s="1"/>
  <c r="L6" i="45"/>
  <c r="L397" i="45"/>
  <c r="M397" i="45" s="1"/>
  <c r="L357" i="45"/>
  <c r="M357" i="45" s="1"/>
  <c r="L407" i="45"/>
  <c r="L339" i="45"/>
  <c r="L374" i="45"/>
  <c r="L185" i="45"/>
  <c r="M185" i="45" s="1"/>
  <c r="L181" i="45"/>
  <c r="M181" i="45" s="1"/>
  <c r="L320" i="45"/>
  <c r="L284" i="45"/>
  <c r="L528" i="45"/>
  <c r="L7" i="45"/>
  <c r="L418" i="45"/>
  <c r="L87" i="45"/>
  <c r="L307" i="45"/>
  <c r="L143" i="45"/>
  <c r="L366" i="45"/>
  <c r="L312" i="45"/>
  <c r="L4" i="45"/>
  <c r="L213" i="45"/>
  <c r="L475" i="45"/>
  <c r="L68" i="45"/>
  <c r="L63" i="45"/>
  <c r="L297" i="45"/>
  <c r="L230" i="45"/>
  <c r="L499" i="45"/>
  <c r="L265" i="45"/>
  <c r="N49" i="45"/>
  <c r="L445" i="45"/>
  <c r="N373" i="45"/>
  <c r="L497" i="45"/>
  <c r="L427" i="45"/>
  <c r="L149" i="45"/>
  <c r="L299" i="45"/>
  <c r="L175" i="45"/>
  <c r="M175" i="45" s="1"/>
  <c r="L490" i="45"/>
  <c r="L412" i="45"/>
  <c r="L210" i="45"/>
  <c r="L428" i="45"/>
  <c r="L433" i="45"/>
  <c r="L140" i="45"/>
  <c r="M140" i="45" s="1"/>
  <c r="L470" i="45"/>
  <c r="L144" i="45"/>
  <c r="L432" i="45"/>
  <c r="L419" i="45"/>
  <c r="L169" i="45"/>
  <c r="M169" i="45" s="1"/>
  <c r="L270" i="45"/>
  <c r="L436" i="45"/>
  <c r="L142" i="45"/>
  <c r="L25" i="45"/>
  <c r="L225" i="45"/>
  <c r="M225" i="45" s="1"/>
  <c r="L518" i="45"/>
  <c r="L240" i="45"/>
  <c r="M240" i="45" s="1"/>
  <c r="L71" i="45"/>
  <c r="L5" i="45"/>
  <c r="L192" i="45"/>
  <c r="L417" i="45"/>
  <c r="L215" i="45"/>
  <c r="L538" i="45"/>
  <c r="L37" i="45"/>
  <c r="L60" i="45"/>
  <c r="L233" i="45"/>
  <c r="M233" i="45" s="1"/>
  <c r="L160" i="45"/>
  <c r="M160" i="45" s="1"/>
  <c r="L220" i="45"/>
  <c r="L382" i="45"/>
  <c r="M382" i="45" s="1"/>
  <c r="L110" i="45"/>
  <c r="M110" i="45" s="1"/>
  <c r="L205" i="45"/>
  <c r="M205" i="45" s="1"/>
  <c r="N192" i="45"/>
  <c r="L514" i="45"/>
  <c r="L104" i="45"/>
  <c r="M104" i="45" s="1"/>
  <c r="L78" i="45"/>
  <c r="L498" i="45"/>
  <c r="L431" i="45"/>
  <c r="L469" i="45"/>
  <c r="L253" i="45"/>
  <c r="M253" i="45" s="1"/>
  <c r="L182" i="45"/>
  <c r="M182" i="45" s="1"/>
  <c r="L83" i="45"/>
  <c r="L386" i="45"/>
  <c r="M386" i="45" s="1"/>
  <c r="L298" i="45"/>
  <c r="L316" i="45"/>
  <c r="L187" i="45"/>
  <c r="M187" i="45" s="1"/>
  <c r="L18" i="45"/>
  <c r="L423" i="45"/>
  <c r="L521" i="45"/>
  <c r="N150" i="45"/>
  <c r="L54" i="45"/>
  <c r="L271" i="45"/>
  <c r="L483" i="45"/>
  <c r="N232" i="45"/>
  <c r="L367" i="45"/>
  <c r="M367" i="45" s="1"/>
  <c r="L373" i="45"/>
  <c r="L91" i="45"/>
  <c r="N148" i="45"/>
  <c r="L209" i="45"/>
  <c r="M209" i="45" s="1"/>
  <c r="L201" i="45"/>
  <c r="M201" i="45" s="1"/>
  <c r="L338" i="45"/>
  <c r="L272" i="45"/>
  <c r="L301" i="45"/>
  <c r="L404" i="45"/>
  <c r="L411" i="45"/>
  <c r="L10" i="45"/>
  <c r="L77" i="45"/>
  <c r="M77" i="45" s="1"/>
  <c r="L281" i="45"/>
  <c r="L199" i="45"/>
  <c r="L444" i="45"/>
  <c r="L303" i="45"/>
  <c r="L290" i="45"/>
  <c r="L459" i="45"/>
  <c r="L327" i="45"/>
  <c r="L193" i="45"/>
  <c r="L152" i="45"/>
  <c r="L212" i="45"/>
  <c r="L105" i="45"/>
  <c r="L345" i="45"/>
  <c r="L81" i="45"/>
  <c r="N262" i="45"/>
  <c r="L300" i="45"/>
  <c r="L416" i="45"/>
  <c r="L93" i="45"/>
  <c r="L109" i="45"/>
  <c r="L488" i="45"/>
  <c r="L111" i="45"/>
  <c r="M111" i="45" s="1"/>
  <c r="L295" i="45"/>
  <c r="L453" i="45"/>
  <c r="L135" i="45"/>
  <c r="M135" i="45" s="1"/>
  <c r="L165" i="45"/>
  <c r="L527" i="45"/>
  <c r="L255" i="45"/>
  <c r="M255" i="45" s="1"/>
  <c r="L150" i="45"/>
  <c r="L394" i="45"/>
  <c r="M394" i="45" s="1"/>
  <c r="L157" i="45"/>
  <c r="M157" i="45" s="1"/>
  <c r="L472" i="45"/>
  <c r="L306" i="45"/>
  <c r="L508" i="45"/>
  <c r="L262" i="45"/>
  <c r="L179" i="45"/>
  <c r="M179" i="45" s="1"/>
  <c r="L65" i="45"/>
  <c r="L278" i="45"/>
  <c r="L39" i="45"/>
  <c r="L463" i="45"/>
  <c r="L362" i="45"/>
  <c r="L3" i="45"/>
  <c r="L131" i="45"/>
  <c r="M131" i="45" s="1"/>
  <c r="L241" i="45"/>
  <c r="M241" i="45" s="1"/>
  <c r="L40" i="45"/>
  <c r="M40" i="45" s="1"/>
  <c r="L378" i="45"/>
  <c r="N36" i="45"/>
  <c r="L252" i="45"/>
  <c r="M252" i="45" s="1"/>
  <c r="N219" i="45"/>
  <c r="L318" i="45"/>
  <c r="L317" i="45"/>
  <c r="L502" i="45"/>
  <c r="L245" i="45"/>
  <c r="L414" i="45"/>
  <c r="L343" i="45"/>
  <c r="L267" i="45"/>
  <c r="L370" i="45"/>
  <c r="L391" i="45"/>
  <c r="M391" i="45" s="1"/>
  <c r="L364" i="45"/>
  <c r="L177" i="45"/>
  <c r="M177" i="45" s="1"/>
  <c r="L473" i="45"/>
  <c r="L24" i="45"/>
  <c r="L69" i="45"/>
  <c r="L183" i="45"/>
  <c r="M183" i="45" s="1"/>
  <c r="L336" i="45"/>
  <c r="L168" i="45"/>
  <c r="M168" i="45" s="1"/>
  <c r="L440" i="45"/>
  <c r="L178" i="45"/>
  <c r="M178" i="45" s="1"/>
  <c r="L96" i="45"/>
  <c r="L493" i="45"/>
  <c r="L64" i="45"/>
  <c r="M64" i="45" s="1"/>
  <c r="L535" i="45"/>
  <c r="L98" i="45"/>
  <c r="L208" i="45"/>
  <c r="M208" i="45" s="1"/>
  <c r="L319" i="45"/>
  <c r="L363" i="45"/>
  <c r="M363" i="45" s="1"/>
  <c r="L477" i="45"/>
  <c r="L532" i="45"/>
  <c r="L13" i="45"/>
  <c r="L311" i="45"/>
  <c r="L137" i="45"/>
  <c r="L41" i="45"/>
  <c r="L19" i="45"/>
  <c r="L147" i="45"/>
  <c r="L323" i="45"/>
  <c r="L529" i="45"/>
  <c r="L321" i="45"/>
  <c r="L506" i="45"/>
  <c r="L268" i="45"/>
  <c r="L296" i="45"/>
  <c r="L410" i="45"/>
  <c r="L503" i="45"/>
  <c r="N41" i="45"/>
  <c r="L45" i="45"/>
  <c r="M45" i="45" s="1"/>
  <c r="L9" i="45"/>
  <c r="L15" i="45"/>
  <c r="L446" i="45"/>
  <c r="L155" i="45"/>
  <c r="M155" i="45" s="1"/>
  <c r="N165" i="45"/>
  <c r="L341" i="45"/>
  <c r="L251" i="45"/>
  <c r="L516" i="45"/>
  <c r="L400" i="45"/>
  <c r="L308" i="45"/>
  <c r="L526" i="45"/>
  <c r="L92" i="45"/>
  <c r="L533" i="45"/>
  <c r="L79" i="45"/>
  <c r="L519" i="45"/>
  <c r="L195" i="45"/>
  <c r="M195" i="45" s="1"/>
  <c r="L222" i="45"/>
  <c r="L415" i="45"/>
  <c r="L330" i="45"/>
  <c r="L80" i="45"/>
  <c r="L350" i="45"/>
  <c r="L286" i="45"/>
  <c r="L146" i="45"/>
  <c r="L525" i="45"/>
  <c r="L28" i="45"/>
  <c r="L468" i="45"/>
  <c r="L204" i="45"/>
  <c r="M204" i="45" s="1"/>
  <c r="L22" i="45"/>
  <c r="L264" i="45"/>
  <c r="L426" i="45"/>
  <c r="M426" i="45" s="1"/>
  <c r="L120" i="45"/>
  <c r="M120" i="45" s="1"/>
  <c r="L385" i="45"/>
  <c r="M385" i="45" s="1"/>
  <c r="L227" i="45"/>
  <c r="M227" i="45" s="1"/>
  <c r="L454" i="45"/>
  <c r="N251" i="45"/>
  <c r="L263" i="45"/>
  <c r="L408" i="45"/>
  <c r="L234" i="45"/>
  <c r="M234" i="45" s="1"/>
  <c r="L127" i="45"/>
  <c r="L439" i="45"/>
  <c r="L517" i="45"/>
  <c r="L130" i="45"/>
  <c r="L33" i="45"/>
  <c r="M33" i="45" s="1"/>
  <c r="L259" i="45"/>
  <c r="L461" i="45"/>
  <c r="L17" i="45"/>
  <c r="L167" i="45"/>
  <c r="M167" i="45" s="1"/>
  <c r="N264" i="45"/>
  <c r="L476" i="45"/>
  <c r="L393" i="45"/>
  <c r="M393" i="45" s="1"/>
  <c r="L122" i="45"/>
  <c r="M122" i="45" s="1"/>
  <c r="L101" i="45"/>
  <c r="L371" i="45"/>
  <c r="M371" i="45" s="1"/>
  <c r="L173" i="45"/>
  <c r="M173" i="45" s="1"/>
  <c r="L118" i="45"/>
  <c r="L332" i="45"/>
  <c r="L496" i="45"/>
  <c r="L158" i="45"/>
  <c r="M158" i="45" s="1"/>
  <c r="L47" i="45"/>
  <c r="M47" i="45" s="1"/>
  <c r="L340" i="45"/>
  <c r="L413" i="45"/>
  <c r="L159" i="45"/>
  <c r="M159" i="45" s="1"/>
  <c r="L57" i="45"/>
  <c r="L141" i="45"/>
  <c r="M141" i="45" s="1"/>
  <c r="L249" i="45"/>
  <c r="L351" i="45"/>
  <c r="L324" i="45"/>
  <c r="L261" i="45"/>
  <c r="L117" i="45"/>
  <c r="M117" i="45" s="1"/>
  <c r="N222" i="45"/>
  <c r="L328" i="45"/>
  <c r="N400" i="45"/>
  <c r="L203" i="45"/>
  <c r="M203" i="45" s="1"/>
  <c r="L236" i="45"/>
  <c r="M236" i="45" s="1"/>
  <c r="L242" i="45"/>
  <c r="M242" i="45" s="1"/>
  <c r="L450" i="45"/>
  <c r="L133" i="45"/>
  <c r="L99" i="45"/>
  <c r="L102" i="45"/>
  <c r="M102" i="45" s="1"/>
  <c r="L347" i="45"/>
  <c r="L114" i="45"/>
  <c r="M114" i="45" s="1"/>
  <c r="L322" i="45"/>
  <c r="L530" i="45"/>
  <c r="L14" i="45"/>
  <c r="L82" i="45"/>
  <c r="L353" i="45"/>
  <c r="M353" i="45" s="1"/>
  <c r="L467" i="45"/>
  <c r="L61" i="45"/>
  <c r="L32" i="45"/>
  <c r="M32" i="45" s="1"/>
  <c r="L269" i="45"/>
  <c r="L424" i="45"/>
  <c r="M424" i="45" s="1"/>
  <c r="L190" i="45"/>
  <c r="L184" i="45"/>
  <c r="M184" i="45" s="1"/>
  <c r="L256" i="45"/>
  <c r="M256" i="45" s="1"/>
  <c r="L126" i="45"/>
  <c r="M126" i="45" s="1"/>
  <c r="L145" i="45"/>
  <c r="L289" i="45"/>
  <c r="L384" i="45"/>
  <c r="M384" i="45" s="1"/>
  <c r="L148" i="45"/>
  <c r="N432" i="45"/>
  <c r="L346" i="45"/>
  <c r="L342" i="45"/>
  <c r="L100" i="45"/>
  <c r="L448" i="45"/>
  <c r="L172" i="45"/>
  <c r="M172" i="45" s="1"/>
  <c r="L380" i="45"/>
  <c r="M380" i="45" s="1"/>
  <c r="N153" i="45"/>
  <c r="L59" i="45"/>
  <c r="L449" i="45"/>
  <c r="L38" i="45"/>
  <c r="M38" i="45" s="1"/>
  <c r="L451" i="45"/>
  <c r="L154" i="45"/>
  <c r="L247" i="45"/>
  <c r="L217" i="45"/>
  <c r="M217" i="45" s="1"/>
  <c r="L326" i="45"/>
  <c r="L390" i="45"/>
  <c r="M390" i="45" s="1"/>
  <c r="L349" i="45"/>
  <c r="L121" i="45"/>
  <c r="L381" i="45"/>
  <c r="M381" i="45" s="1"/>
  <c r="N351" i="45"/>
  <c r="L44" i="45"/>
  <c r="M44" i="45" s="1"/>
  <c r="L331" i="45"/>
  <c r="L246" i="45"/>
  <c r="L360" i="45"/>
  <c r="L52" i="45"/>
  <c r="L134" i="45"/>
  <c r="M134" i="45" s="1"/>
  <c r="L191" i="45"/>
  <c r="L250" i="45"/>
  <c r="L280" i="45"/>
  <c r="L325" i="45"/>
  <c r="L434" i="45"/>
  <c r="L29" i="45"/>
  <c r="L94" i="45"/>
  <c r="L216" i="45"/>
  <c r="L128" i="45"/>
  <c r="M128" i="45" s="1"/>
  <c r="L248" i="45"/>
  <c r="L162" i="45"/>
  <c r="M162" i="45" s="1"/>
  <c r="L166" i="45"/>
  <c r="L72" i="45"/>
  <c r="L401" i="45"/>
  <c r="L524" i="45"/>
  <c r="L288" i="45"/>
  <c r="N220" i="45"/>
  <c r="L237" i="45"/>
  <c r="M237" i="45" s="1"/>
  <c r="L123" i="45"/>
  <c r="M123" i="45" s="1"/>
  <c r="L425" i="45"/>
  <c r="M425" i="45" s="1"/>
  <c r="L279" i="45"/>
  <c r="L541" i="45"/>
  <c r="L228" i="45"/>
  <c r="M228" i="45" s="1"/>
  <c r="L534" i="45"/>
  <c r="L132" i="45"/>
  <c r="L539" i="45"/>
  <c r="L420" i="45"/>
  <c r="N79" i="45"/>
  <c r="L188" i="45"/>
  <c r="M188" i="45" s="1"/>
  <c r="L352" i="45"/>
  <c r="L84" i="45"/>
  <c r="L50" i="45"/>
  <c r="L481" i="45"/>
  <c r="L62" i="45"/>
  <c r="L356" i="45"/>
  <c r="L90" i="45"/>
  <c r="N46" i="45"/>
  <c r="L376" i="45"/>
  <c r="L189" i="45"/>
  <c r="L291" i="45"/>
  <c r="L333" i="45"/>
  <c r="N211" i="45"/>
  <c r="L103" i="45"/>
  <c r="L399" i="45"/>
  <c r="L174" i="45"/>
  <c r="M174" i="45" s="1"/>
  <c r="L513" i="45"/>
  <c r="L471" i="45"/>
  <c r="L200" i="45"/>
  <c r="L211" i="45"/>
  <c r="L46" i="45"/>
  <c r="L313" i="45"/>
  <c r="L395" i="45"/>
  <c r="M395" i="45" s="1"/>
  <c r="L396" i="45"/>
  <c r="M396" i="45" s="1"/>
  <c r="L486" i="45"/>
  <c r="L186" i="45"/>
  <c r="M186" i="45" s="1"/>
  <c r="L403" i="45"/>
  <c r="L163" i="45"/>
  <c r="M163" i="45" s="1"/>
  <c r="L95" i="45"/>
  <c r="L86" i="45"/>
  <c r="L383" i="45"/>
  <c r="M383" i="45" s="1"/>
  <c r="L277" i="45"/>
  <c r="L273" i="45"/>
  <c r="L344" i="45"/>
  <c r="L119" i="45"/>
  <c r="M119" i="45" s="1"/>
  <c r="L458" i="45"/>
  <c r="L43" i="45"/>
  <c r="M43" i="45" s="1"/>
  <c r="L197" i="45"/>
  <c r="L511" i="45"/>
  <c r="L75" i="45"/>
  <c r="L8" i="45"/>
  <c r="L282" i="45"/>
  <c r="L254" i="45"/>
  <c r="M254" i="45" s="1"/>
  <c r="L522" i="45"/>
  <c r="L27" i="45"/>
  <c r="L23" i="45"/>
  <c r="L372" i="45"/>
  <c r="L536" i="45"/>
  <c r="L392" i="45"/>
  <c r="M392" i="45" s="1"/>
  <c r="N399" i="45"/>
  <c r="L231" i="45"/>
  <c r="L88" i="45"/>
  <c r="L257" i="45"/>
  <c r="L219" i="45"/>
  <c r="L12" i="45"/>
  <c r="L138" i="45"/>
  <c r="M138" i="45" s="1"/>
  <c r="L115" i="45"/>
  <c r="L214" i="45"/>
  <c r="M214" i="45" s="1"/>
  <c r="L405" i="45"/>
  <c r="L218" i="45"/>
  <c r="L34" i="45"/>
  <c r="M34" i="45" s="1"/>
  <c r="L238" i="45"/>
  <c r="M238" i="45" s="1"/>
  <c r="L466" i="45"/>
  <c r="L275" i="45"/>
  <c r="L161" i="45"/>
  <c r="M161" i="45" s="1"/>
  <c r="L292" i="45"/>
  <c r="L85" i="45"/>
  <c r="L507" i="45"/>
  <c r="L304" i="45"/>
  <c r="T422" i="45" l="1"/>
  <c r="AL422" i="45" s="1"/>
  <c r="T194" i="45"/>
  <c r="AL194" i="45" s="1"/>
  <c r="T169" i="45"/>
  <c r="AL169" i="45" s="1"/>
  <c r="T349" i="45"/>
  <c r="AL349" i="45" s="1"/>
  <c r="T37" i="45"/>
  <c r="AL37" i="45" s="1"/>
  <c r="T314" i="45"/>
  <c r="AL314" i="45" s="1"/>
  <c r="T376" i="45"/>
  <c r="AL376" i="45" s="1"/>
  <c r="T106" i="45"/>
  <c r="AL106" i="45" s="1"/>
  <c r="T245" i="45"/>
  <c r="AL245" i="45" s="1"/>
  <c r="T158" i="45"/>
  <c r="AL158" i="45" s="1"/>
  <c r="T74" i="45"/>
  <c r="AL74" i="45" s="1"/>
  <c r="T342" i="45"/>
  <c r="AL342" i="45" s="1"/>
  <c r="T52" i="45"/>
  <c r="AL52" i="45" s="1"/>
  <c r="T340" i="45"/>
  <c r="AL340" i="45" s="1"/>
  <c r="T36" i="45"/>
  <c r="AL36" i="45" s="1"/>
  <c r="T65" i="45"/>
  <c r="AL65" i="45" s="1"/>
  <c r="T430" i="45"/>
  <c r="AL430" i="45" s="1"/>
  <c r="T120" i="45"/>
  <c r="AL120" i="45" s="1"/>
  <c r="T139" i="45"/>
  <c r="AL139" i="45" s="1"/>
  <c r="T332" i="45"/>
  <c r="AL332" i="45" s="1"/>
  <c r="T177" i="45"/>
  <c r="AL177" i="45" s="1"/>
  <c r="T355" i="45"/>
  <c r="AL355" i="45" s="1"/>
  <c r="T38" i="45"/>
  <c r="AL38" i="45" s="1"/>
  <c r="T181" i="45"/>
  <c r="AL181" i="45" s="1"/>
  <c r="T148" i="45"/>
  <c r="AL148" i="45" s="1"/>
  <c r="T317" i="45"/>
  <c r="AL317" i="45" s="1"/>
  <c r="T407" i="45"/>
  <c r="AL407" i="45" s="1"/>
  <c r="T174" i="45"/>
  <c r="AL174" i="45" s="1"/>
  <c r="T397" i="45"/>
  <c r="AL397" i="45" s="1"/>
  <c r="T49" i="45"/>
  <c r="AL49" i="45" s="1"/>
  <c r="T164" i="45"/>
  <c r="AL164" i="45" s="1"/>
  <c r="T35" i="45"/>
  <c r="AL35" i="45" s="1"/>
  <c r="T315" i="45"/>
  <c r="AL315" i="45" s="1"/>
  <c r="T182" i="45"/>
  <c r="AL182" i="45" s="1"/>
  <c r="T271" i="45"/>
  <c r="AL271" i="45" s="1"/>
  <c r="T350" i="45"/>
  <c r="AL350" i="45" s="1"/>
  <c r="T43" i="45"/>
  <c r="AL43" i="45" s="1"/>
  <c r="T231" i="45"/>
  <c r="AL231" i="45" s="1"/>
  <c r="T298" i="45"/>
  <c r="AL298" i="45" s="1"/>
  <c r="T335" i="45"/>
  <c r="AL335" i="45" s="1"/>
  <c r="T59" i="45"/>
  <c r="AL59" i="45" s="1"/>
  <c r="T256" i="45"/>
  <c r="AL256" i="45" s="1"/>
  <c r="T134" i="45"/>
  <c r="AL134" i="45" s="1"/>
  <c r="T156" i="45"/>
  <c r="AL156" i="45" s="1"/>
  <c r="T51" i="45"/>
  <c r="AL51" i="45" s="1"/>
  <c r="T234" i="45"/>
  <c r="AL234" i="45" s="1"/>
  <c r="T129" i="45"/>
  <c r="AL129" i="45" s="1"/>
  <c r="T399" i="45"/>
  <c r="AL399" i="45" s="1"/>
  <c r="T78" i="45"/>
  <c r="AL78" i="45" s="1"/>
  <c r="T64" i="45"/>
  <c r="AL64" i="45" s="1"/>
  <c r="T47" i="45"/>
  <c r="AL47" i="45" s="1"/>
  <c r="T369" i="45"/>
  <c r="AL369" i="45" s="1"/>
  <c r="T300" i="45"/>
  <c r="AL300" i="45" s="1"/>
  <c r="T357" i="45"/>
  <c r="AL357" i="45" s="1"/>
  <c r="T248" i="45"/>
  <c r="AL248" i="45" s="1"/>
  <c r="T220" i="45"/>
  <c r="AL220" i="45" s="1"/>
  <c r="T291" i="45"/>
  <c r="AL291" i="45" s="1"/>
  <c r="T125" i="45"/>
  <c r="AL125" i="45" s="1"/>
  <c r="T136" i="45"/>
  <c r="AL136" i="45" s="1"/>
  <c r="T302" i="45"/>
  <c r="AL302" i="45" s="1"/>
  <c r="T319" i="45"/>
  <c r="AL319" i="45" s="1"/>
  <c r="T334" i="45"/>
  <c r="AL334" i="45" s="1"/>
  <c r="T348" i="45"/>
  <c r="AL348" i="45" s="1"/>
  <c r="T398" i="45"/>
  <c r="AL398" i="45" s="1"/>
  <c r="T413" i="45"/>
  <c r="AL413" i="45" s="1"/>
  <c r="T235" i="45"/>
  <c r="AL235" i="45" s="1"/>
  <c r="T274" i="45"/>
  <c r="AL274" i="45" s="1"/>
  <c r="T416" i="45"/>
  <c r="AL416" i="45" s="1"/>
  <c r="T417" i="45"/>
  <c r="AL417" i="45" s="1"/>
  <c r="T230" i="45"/>
  <c r="AL230" i="45" s="1"/>
  <c r="T385" i="45"/>
  <c r="AL385" i="45" s="1"/>
  <c r="T329" i="45"/>
  <c r="AL329" i="45" s="1"/>
  <c r="T269" i="45"/>
  <c r="AL269" i="45" s="1"/>
  <c r="T121" i="45"/>
  <c r="AL121" i="45" s="1"/>
  <c r="T239" i="45"/>
  <c r="AL239" i="45" s="1"/>
  <c r="T322" i="45"/>
  <c r="AL322" i="45" s="1"/>
  <c r="T278" i="45"/>
  <c r="AL278" i="45" s="1"/>
  <c r="T110" i="45"/>
  <c r="AL110" i="45" s="1"/>
  <c r="T31" i="45"/>
  <c r="AL31" i="45" s="1"/>
  <c r="T222" i="45"/>
  <c r="AL222" i="45" s="1"/>
  <c r="T131" i="45"/>
  <c r="AL131" i="45" s="1"/>
  <c r="T396" i="45"/>
  <c r="AL396" i="45" s="1"/>
  <c r="T259" i="45"/>
  <c r="AL259" i="45" s="1"/>
  <c r="T178" i="45"/>
  <c r="AL178" i="45" s="1"/>
  <c r="T203" i="45"/>
  <c r="AL203" i="45" s="1"/>
  <c r="T305" i="45"/>
  <c r="AL305" i="45" s="1"/>
  <c r="T207" i="45"/>
  <c r="AL207" i="45" s="1"/>
  <c r="T285" i="45"/>
  <c r="AL285" i="45" s="1"/>
  <c r="T411" i="45"/>
  <c r="AL411" i="45" s="1"/>
  <c r="T383" i="45"/>
  <c r="AL383" i="45" s="1"/>
  <c r="T61" i="45"/>
  <c r="AL61" i="45" s="1"/>
  <c r="T297" i="45"/>
  <c r="AL297" i="45" s="1"/>
  <c r="T152" i="45"/>
  <c r="AL152" i="45" s="1"/>
  <c r="T184" i="45"/>
  <c r="AL184" i="45" s="1"/>
  <c r="T351" i="45"/>
  <c r="AL351" i="45" s="1"/>
  <c r="T200" i="45"/>
  <c r="AL200" i="45" s="1"/>
  <c r="T62" i="45"/>
  <c r="AL62" i="45" s="1"/>
  <c r="T252" i="45"/>
  <c r="AL252" i="45" s="1"/>
  <c r="T53" i="45"/>
  <c r="AL53" i="45" s="1"/>
  <c r="T308" i="45"/>
  <c r="AL308" i="45" s="1"/>
  <c r="T379" i="45"/>
  <c r="AL379" i="45" s="1"/>
  <c r="T272" i="45"/>
  <c r="AL272" i="45" s="1"/>
  <c r="T331" i="45"/>
  <c r="AL331" i="45" s="1"/>
  <c r="T400" i="45"/>
  <c r="AL400" i="45" s="1"/>
  <c r="T188" i="45"/>
  <c r="AL188" i="45" s="1"/>
  <c r="T165" i="45"/>
  <c r="AL165" i="45" s="1"/>
  <c r="T191" i="45"/>
  <c r="AL191" i="45" s="1"/>
  <c r="T414" i="45"/>
  <c r="AL414" i="45" s="1"/>
  <c r="T22" i="45"/>
  <c r="AL22" i="45" s="1"/>
  <c r="T159" i="45"/>
  <c r="AL159" i="45" s="1"/>
  <c r="T362" i="45"/>
  <c r="AL362" i="45" s="1"/>
  <c r="T144" i="45"/>
  <c r="AL144" i="45" s="1"/>
  <c r="T221" i="45"/>
  <c r="AL221" i="45" s="1"/>
  <c r="T267" i="45"/>
  <c r="AL267" i="45" s="1"/>
  <c r="T380" i="45"/>
  <c r="AL380" i="45" s="1"/>
  <c r="T153" i="45"/>
  <c r="AL153" i="45" s="1"/>
  <c r="T318" i="45"/>
  <c r="AL318" i="45" s="1"/>
  <c r="T304" i="45"/>
  <c r="AL304" i="45" s="1"/>
  <c r="T175" i="45"/>
  <c r="AL175" i="45" s="1"/>
  <c r="T359" i="45"/>
  <c r="AL359" i="45" s="1"/>
  <c r="T122" i="45"/>
  <c r="AL122" i="45" s="1"/>
  <c r="T282" i="45"/>
  <c r="AL282" i="45" s="1"/>
  <c r="T151" i="45"/>
  <c r="AL151" i="45" s="1"/>
  <c r="T288" i="45"/>
  <c r="AL288" i="45" s="1"/>
  <c r="T214" i="45"/>
  <c r="AL214" i="45" s="1"/>
  <c r="T236" i="45"/>
  <c r="AL236" i="45" s="1"/>
  <c r="T293" i="45"/>
  <c r="AL293" i="45" s="1"/>
  <c r="T432" i="45"/>
  <c r="AL432" i="45" s="1"/>
  <c r="T323" i="45"/>
  <c r="AL323" i="45" s="1"/>
  <c r="T224" i="45"/>
  <c r="AL224" i="45" s="1"/>
  <c r="T244" i="45"/>
  <c r="AL244" i="45" s="1"/>
  <c r="T404" i="45"/>
  <c r="AL404" i="45" s="1"/>
  <c r="T344" i="45"/>
  <c r="AL344" i="45" s="1"/>
  <c r="T373" i="45"/>
  <c r="AL373" i="45" s="1"/>
  <c r="T80" i="45"/>
  <c r="AL80" i="45" s="1"/>
  <c r="T154" i="45"/>
  <c r="AL154" i="45" s="1"/>
  <c r="T219" i="45"/>
  <c r="AL219" i="45" s="1"/>
  <c r="T213" i="45"/>
  <c r="AL213" i="45" s="1"/>
  <c r="T382" i="45"/>
  <c r="AL382" i="45" s="1"/>
  <c r="T337" i="45"/>
  <c r="AL337" i="45" s="1"/>
  <c r="T279" i="45"/>
  <c r="AL279" i="45" s="1"/>
  <c r="T142" i="45"/>
  <c r="AL142" i="45" s="1"/>
  <c r="T363" i="45"/>
  <c r="AL363" i="45" s="1"/>
  <c r="T206" i="45"/>
  <c r="AL206" i="45" s="1"/>
  <c r="T32" i="45"/>
  <c r="AL32" i="45" s="1"/>
  <c r="T242" i="45"/>
  <c r="AL242" i="45" s="1"/>
  <c r="T295" i="45"/>
  <c r="AL295" i="45" s="1"/>
  <c r="T140" i="45"/>
  <c r="AL140" i="45" s="1"/>
  <c r="T113" i="45"/>
  <c r="AL113" i="45" s="1"/>
  <c r="T57" i="45"/>
  <c r="AL57" i="45" s="1"/>
  <c r="T197" i="45"/>
  <c r="AL197" i="45" s="1"/>
  <c r="T388" i="45"/>
  <c r="AL388" i="45" s="1"/>
  <c r="T204" i="45"/>
  <c r="AL204" i="45" s="1"/>
  <c r="T255" i="45"/>
  <c r="AL255" i="45" s="1"/>
  <c r="T266" i="45"/>
  <c r="AL266" i="45" s="1"/>
  <c r="T146" i="45"/>
  <c r="AL146" i="45" s="1"/>
  <c r="T79" i="45"/>
  <c r="AL79" i="45" s="1"/>
  <c r="T243" i="45"/>
  <c r="AL243" i="45" s="1"/>
  <c r="T289" i="45"/>
  <c r="AL289" i="45" s="1"/>
  <c r="T393" i="45"/>
  <c r="AL393" i="45" s="1"/>
  <c r="T71" i="45"/>
  <c r="AL71" i="45" s="1"/>
  <c r="T133" i="45"/>
  <c r="AL133" i="45" s="1"/>
  <c r="T321" i="45"/>
  <c r="AL321" i="45" s="1"/>
  <c r="T199" i="45"/>
  <c r="AL199" i="45" s="1"/>
  <c r="T33" i="45"/>
  <c r="AL33" i="45" s="1"/>
  <c r="T354" i="45"/>
  <c r="AL354" i="45" s="1"/>
  <c r="T346" i="45"/>
  <c r="AL346" i="45" s="1"/>
  <c r="T367" i="45"/>
  <c r="AL367" i="45" s="1"/>
  <c r="T128" i="45"/>
  <c r="AL128" i="45" s="1"/>
  <c r="T180" i="45"/>
  <c r="AL180" i="45" s="1"/>
  <c r="T115" i="45"/>
  <c r="AL115" i="45" s="1"/>
  <c r="T23" i="45"/>
  <c r="AL23" i="45" s="1"/>
  <c r="T273" i="45"/>
  <c r="AL273" i="45" s="1"/>
  <c r="T45" i="45"/>
  <c r="AL45" i="45" s="1"/>
  <c r="T186" i="45"/>
  <c r="AL186" i="45" s="1"/>
  <c r="T193" i="45"/>
  <c r="AL193" i="45" s="1"/>
  <c r="T44" i="45"/>
  <c r="AL44" i="45" s="1"/>
  <c r="T48" i="45"/>
  <c r="AL48" i="45" s="1"/>
  <c r="T338" i="45"/>
  <c r="AL338" i="45" s="1"/>
  <c r="T227" i="45"/>
  <c r="AL227" i="45" s="1"/>
  <c r="T6" i="45"/>
  <c r="AL6" i="45" s="1"/>
  <c r="T173" i="45"/>
  <c r="AL173" i="45" s="1"/>
  <c r="T307" i="45"/>
  <c r="AL307" i="45" s="1"/>
  <c r="T190" i="45"/>
  <c r="AL190" i="45" s="1"/>
  <c r="T325" i="45"/>
  <c r="AL325" i="45" s="1"/>
  <c r="T143" i="45"/>
  <c r="AL143" i="45" s="1"/>
  <c r="T264" i="45"/>
  <c r="AL264" i="45" s="1"/>
  <c r="T246" i="45"/>
  <c r="AL246" i="45" s="1"/>
  <c r="T395" i="45"/>
  <c r="AL395" i="45" s="1"/>
  <c r="T228" i="45"/>
  <c r="AL228" i="45" s="1"/>
  <c r="T360" i="45"/>
  <c r="AL360" i="45" s="1"/>
  <c r="T265" i="45"/>
  <c r="AL265" i="45" s="1"/>
  <c r="T427" i="45"/>
  <c r="AL427" i="45" s="1"/>
  <c r="T223" i="45"/>
  <c r="AL223" i="45" s="1"/>
  <c r="T428" i="45"/>
  <c r="AL428" i="45" s="1"/>
  <c r="T391" i="45"/>
  <c r="AL391" i="45" s="1"/>
  <c r="T34" i="45"/>
  <c r="AL34" i="45" s="1"/>
  <c r="T361" i="45"/>
  <c r="AL361" i="45" s="1"/>
  <c r="T69" i="45"/>
  <c r="AL69" i="45" s="1"/>
  <c r="T405" i="45"/>
  <c r="AL405" i="45" s="1"/>
  <c r="T54" i="45"/>
  <c r="AL54" i="45" s="1"/>
  <c r="T375" i="45"/>
  <c r="AL375" i="45" s="1"/>
  <c r="T238" i="45"/>
  <c r="AL238" i="45" s="1"/>
  <c r="T109" i="45"/>
  <c r="AL109" i="45" s="1"/>
  <c r="T374" i="45"/>
  <c r="AL374" i="45" s="1"/>
  <c r="T137" i="45"/>
  <c r="AL137" i="45" s="1"/>
  <c r="T353" i="45"/>
  <c r="AL353" i="45" s="1"/>
  <c r="T20" i="45"/>
  <c r="AL20" i="45" s="1"/>
  <c r="T381" i="45"/>
  <c r="AL381" i="45" s="1"/>
  <c r="T262" i="45"/>
  <c r="AL262" i="45" s="1"/>
  <c r="T172" i="45"/>
  <c r="AL172" i="45" s="1"/>
  <c r="T371" i="45"/>
  <c r="AL371" i="45" s="1"/>
  <c r="T108" i="45"/>
  <c r="AL108" i="45" s="1"/>
  <c r="T328" i="45"/>
  <c r="AL328" i="45" s="1"/>
  <c r="T112" i="45"/>
  <c r="AL112" i="45" s="1"/>
  <c r="T276" i="45"/>
  <c r="AL276" i="45" s="1"/>
  <c r="T301" i="45"/>
  <c r="AL301" i="45" s="1"/>
  <c r="T287" i="45"/>
  <c r="AL287" i="45" s="1"/>
  <c r="T320" i="45"/>
  <c r="AL320" i="45" s="1"/>
  <c r="T292" i="45"/>
  <c r="AL292" i="45" s="1"/>
  <c r="T117" i="45"/>
  <c r="AL117" i="45" s="1"/>
  <c r="T261" i="45"/>
  <c r="AL261" i="45" s="1"/>
  <c r="T356" i="45"/>
  <c r="AL356" i="45" s="1"/>
  <c r="T39" i="45"/>
  <c r="AL39" i="45" s="1"/>
  <c r="T46" i="45"/>
  <c r="AL46" i="45" s="1"/>
  <c r="T130" i="45"/>
  <c r="AL130" i="45" s="1"/>
  <c r="T209" i="45"/>
  <c r="AL209" i="45" s="1"/>
  <c r="T352" i="45"/>
  <c r="AL352" i="45" s="1"/>
  <c r="T217" i="45"/>
  <c r="AL217" i="45" s="1"/>
  <c r="T176" i="45"/>
  <c r="AL176" i="45" s="1"/>
  <c r="T55" i="45"/>
  <c r="AL55" i="45" s="1"/>
  <c r="T364" i="45"/>
  <c r="AL364" i="45" s="1"/>
  <c r="T366" i="45"/>
  <c r="AL366" i="45" s="1"/>
  <c r="T254" i="45"/>
  <c r="AL254" i="45" s="1"/>
  <c r="T198" i="45"/>
  <c r="AL198" i="45" s="1"/>
  <c r="T77" i="45"/>
  <c r="AL77" i="45" s="1"/>
  <c r="T341" i="45"/>
  <c r="AL341" i="45" s="1"/>
  <c r="T189" i="45"/>
  <c r="AL189" i="45" s="1"/>
  <c r="T229" i="45"/>
  <c r="AL229" i="45" s="1"/>
  <c r="T147" i="45"/>
  <c r="AL147" i="45" s="1"/>
  <c r="T303" i="45"/>
  <c r="AL303" i="45" s="1"/>
  <c r="T418" i="45"/>
  <c r="AL418" i="45" s="1"/>
  <c r="T103" i="45"/>
  <c r="AL103" i="45" s="1"/>
  <c r="T311" i="45"/>
  <c r="AL311" i="45" s="1"/>
  <c r="T296" i="45"/>
  <c r="AL296" i="45" s="1"/>
  <c r="T424" i="45"/>
  <c r="AL424" i="45" s="1"/>
  <c r="T343" i="45"/>
  <c r="AL343" i="45" s="1"/>
  <c r="T205" i="45"/>
  <c r="AL205" i="45" s="1"/>
  <c r="T168" i="45"/>
  <c r="AL168" i="45" s="1"/>
  <c r="T240" i="45"/>
  <c r="AL240" i="45" s="1"/>
  <c r="T324" i="45"/>
  <c r="AL324" i="45" s="1"/>
  <c r="T280" i="45"/>
  <c r="AL280" i="45" s="1"/>
  <c r="T419" i="45"/>
  <c r="AL419" i="45" s="1"/>
  <c r="T212" i="45"/>
  <c r="AL212" i="45" s="1"/>
  <c r="T425" i="45"/>
  <c r="AL425" i="45" s="1"/>
  <c r="T58" i="45"/>
  <c r="AL58" i="45" s="1"/>
  <c r="T312" i="45"/>
  <c r="AL312" i="45" s="1"/>
  <c r="T215" i="45"/>
  <c r="AL215" i="45" s="1"/>
  <c r="T141" i="45"/>
  <c r="AL141" i="45" s="1"/>
  <c r="T138" i="45"/>
  <c r="AL138" i="45" s="1"/>
  <c r="T316" i="45"/>
  <c r="AL316" i="45" s="1"/>
  <c r="T149" i="45"/>
  <c r="AL149" i="45" s="1"/>
  <c r="T257" i="45"/>
  <c r="AL257" i="45" s="1"/>
  <c r="T386" i="45"/>
  <c r="AL386" i="45" s="1"/>
  <c r="T241" i="45"/>
  <c r="AL241" i="45" s="1"/>
  <c r="T123" i="45"/>
  <c r="AL123" i="45" s="1"/>
  <c r="T387" i="45"/>
  <c r="AL387" i="45" s="1"/>
  <c r="T101" i="45"/>
  <c r="AL101" i="45" s="1"/>
  <c r="T18" i="45"/>
  <c r="AL18" i="45" s="1"/>
  <c r="T336" i="45"/>
  <c r="AL336" i="45" s="1"/>
  <c r="T218" i="45"/>
  <c r="AL218" i="45" s="1"/>
  <c r="T275" i="45"/>
  <c r="AL275" i="45" s="1"/>
  <c r="T211" i="45"/>
  <c r="AL211" i="45" s="1"/>
  <c r="T162" i="45"/>
  <c r="AL162" i="45" s="1"/>
  <c r="T403" i="45"/>
  <c r="AL403" i="45" s="1"/>
  <c r="T412" i="45"/>
  <c r="AL412" i="45" s="1"/>
  <c r="T333" i="45"/>
  <c r="AL333" i="45" s="1"/>
  <c r="T268" i="45"/>
  <c r="AL268" i="45" s="1"/>
  <c r="T286" i="45"/>
  <c r="AL286" i="45" s="1"/>
  <c r="T263" i="45"/>
  <c r="AL263" i="45" s="1"/>
  <c r="T347" i="45"/>
  <c r="AL347" i="45" s="1"/>
  <c r="T73" i="45"/>
  <c r="AL73" i="45" s="1"/>
  <c r="T50" i="45"/>
  <c r="AL50" i="45" s="1"/>
  <c r="T104" i="45"/>
  <c r="AL104" i="45" s="1"/>
  <c r="T326" i="45"/>
  <c r="AL326" i="45" s="1"/>
  <c r="T309" i="45"/>
  <c r="AL309" i="45" s="1"/>
  <c r="T384" i="45"/>
  <c r="AL384" i="45" s="1"/>
  <c r="T66" i="45"/>
  <c r="AL66" i="45" s="1"/>
  <c r="T170" i="45"/>
  <c r="AL170" i="45" s="1"/>
  <c r="T145" i="45"/>
  <c r="AL145" i="45" s="1"/>
  <c r="T179" i="45"/>
  <c r="AL179" i="45" s="1"/>
  <c r="T196" i="45"/>
  <c r="AL196" i="45" s="1"/>
  <c r="T260" i="45"/>
  <c r="AL260" i="45" s="1"/>
  <c r="T195" i="45"/>
  <c r="AL195" i="45" s="1"/>
  <c r="T40" i="45"/>
  <c r="AL40" i="45" s="1"/>
  <c r="T313" i="45"/>
  <c r="AL313" i="45" s="1"/>
  <c r="T111" i="45"/>
  <c r="AL111" i="45" s="1"/>
  <c r="T163" i="45"/>
  <c r="AL163" i="45" s="1"/>
  <c r="T67" i="45"/>
  <c r="AL67" i="45" s="1"/>
  <c r="T192" i="45"/>
  <c r="AL192" i="45" s="1"/>
  <c r="T76" i="45"/>
  <c r="AL76" i="45" s="1"/>
  <c r="T277" i="45"/>
  <c r="AL277" i="45" s="1"/>
  <c r="T28" i="45"/>
  <c r="AL28" i="45" s="1"/>
  <c r="T116" i="45"/>
  <c r="AL116" i="45" s="1"/>
  <c r="T135" i="45"/>
  <c r="AL135" i="45" s="1"/>
  <c r="T402" i="45"/>
  <c r="AL402" i="45" s="1"/>
  <c r="T429" i="45"/>
  <c r="AL429" i="45" s="1"/>
  <c r="T42" i="45"/>
  <c r="AL42" i="45" s="1"/>
  <c r="T225" i="45"/>
  <c r="AL225" i="45" s="1"/>
  <c r="T294" i="45"/>
  <c r="AL294" i="45" s="1"/>
  <c r="T401" i="45"/>
  <c r="AL401" i="45" s="1"/>
  <c r="T216" i="45"/>
  <c r="AL216" i="45" s="1"/>
  <c r="T258" i="45"/>
  <c r="AL258" i="45" s="1"/>
  <c r="T210" i="45"/>
  <c r="AL210" i="45" s="1"/>
  <c r="T56" i="45"/>
  <c r="AL56" i="45" s="1"/>
  <c r="T408" i="45"/>
  <c r="AL408" i="45" s="1"/>
  <c r="T250" i="45"/>
  <c r="AL250" i="45" s="1"/>
  <c r="T160" i="45"/>
  <c r="AL160" i="45" s="1"/>
  <c r="T167" i="45"/>
  <c r="AL167" i="45" s="1"/>
  <c r="T290" i="45"/>
  <c r="AL290" i="45" s="1"/>
  <c r="T105" i="45"/>
  <c r="AL105" i="45" s="1"/>
  <c r="T161" i="45"/>
  <c r="AL161" i="45" s="1"/>
  <c r="T377" i="45"/>
  <c r="AL377" i="45" s="1"/>
  <c r="T166" i="45"/>
  <c r="AL166" i="45" s="1"/>
  <c r="T202" i="45"/>
  <c r="AL202" i="45" s="1"/>
  <c r="T183" i="45"/>
  <c r="AL183" i="45" s="1"/>
  <c r="T389" i="45"/>
  <c r="AL389" i="45" s="1"/>
  <c r="T281" i="45"/>
  <c r="AL281" i="45" s="1"/>
  <c r="T21" i="45"/>
  <c r="AL21" i="45" s="1"/>
  <c r="T41" i="45"/>
  <c r="AL41" i="45" s="1"/>
  <c r="T330" i="45"/>
  <c r="AL330" i="45" s="1"/>
  <c r="T68" i="45"/>
  <c r="AL68" i="45" s="1"/>
  <c r="T70" i="45"/>
  <c r="AL70" i="45" s="1"/>
  <c r="T114" i="45"/>
  <c r="AL114" i="45" s="1"/>
  <c r="T132" i="45"/>
  <c r="AL132" i="45" s="1"/>
  <c r="T251" i="45"/>
  <c r="AL251" i="45" s="1"/>
  <c r="T345" i="45"/>
  <c r="AL345" i="45" s="1"/>
  <c r="T415" i="45"/>
  <c r="AL415" i="45" s="1"/>
  <c r="T310" i="45"/>
  <c r="AL310" i="45" s="1"/>
  <c r="T118" i="45"/>
  <c r="AL118" i="45" s="1"/>
  <c r="T420" i="45"/>
  <c r="AL420" i="45" s="1"/>
  <c r="T201" i="45"/>
  <c r="AL201" i="45" s="1"/>
  <c r="T410" i="45"/>
  <c r="AL410" i="45" s="1"/>
  <c r="T157" i="45"/>
  <c r="AL157" i="45" s="1"/>
  <c r="T232" i="45"/>
  <c r="AL232" i="45" s="1"/>
  <c r="T127" i="45"/>
  <c r="AL127" i="45" s="1"/>
  <c r="T126" i="45"/>
  <c r="AL126" i="45" s="1"/>
  <c r="T365" i="45"/>
  <c r="AL365" i="45" s="1"/>
  <c r="T75" i="45"/>
  <c r="AL75" i="45" s="1"/>
  <c r="T185" i="45"/>
  <c r="AL185" i="45" s="1"/>
  <c r="T270" i="45"/>
  <c r="AL270" i="45" s="1"/>
  <c r="T421" i="45"/>
  <c r="AL421" i="45" s="1"/>
  <c r="T370" i="45"/>
  <c r="AL370" i="45" s="1"/>
  <c r="T327" i="45"/>
  <c r="AL327" i="45" s="1"/>
  <c r="T119" i="45"/>
  <c r="AL119" i="45" s="1"/>
  <c r="T247" i="45"/>
  <c r="AL247" i="45" s="1"/>
  <c r="T107" i="45"/>
  <c r="AL107" i="45" s="1"/>
  <c r="T426" i="45"/>
  <c r="AL426" i="45" s="1"/>
  <c r="T249" i="45"/>
  <c r="AL249" i="45" s="1"/>
  <c r="T150" i="45"/>
  <c r="AL150" i="45" s="1"/>
  <c r="T392" i="45"/>
  <c r="AL392" i="45" s="1"/>
  <c r="T63" i="45"/>
  <c r="AL63" i="45" s="1"/>
  <c r="T233" i="45"/>
  <c r="AL233" i="45" s="1"/>
  <c r="T299" i="45"/>
  <c r="AL299" i="45" s="1"/>
  <c r="T226" i="45"/>
  <c r="AL226" i="45" s="1"/>
  <c r="T339" i="45"/>
  <c r="AL339" i="45" s="1"/>
  <c r="T155" i="45"/>
  <c r="AL155" i="45" s="1"/>
  <c r="T306" i="45"/>
  <c r="AL306" i="45" s="1"/>
  <c r="T284" i="45"/>
  <c r="AL284" i="45" s="1"/>
  <c r="T409" i="45"/>
  <c r="AL409" i="45" s="1"/>
  <c r="T187" i="45"/>
  <c r="AL187" i="45" s="1"/>
  <c r="T283" i="45"/>
  <c r="AL283" i="45" s="1"/>
  <c r="T372" i="45"/>
  <c r="AL372" i="45" s="1"/>
  <c r="T368" i="45"/>
  <c r="AL368" i="45" s="1"/>
  <c r="T72" i="45"/>
  <c r="AL72" i="45" s="1"/>
  <c r="T253" i="45"/>
  <c r="AL253" i="45" s="1"/>
  <c r="T237" i="45"/>
  <c r="AL237" i="45" s="1"/>
  <c r="T102" i="45"/>
  <c r="AL102" i="45" s="1"/>
  <c r="T208" i="45"/>
  <c r="AL208" i="45" s="1"/>
  <c r="T390" i="45"/>
  <c r="AL390" i="45" s="1"/>
  <c r="T124" i="45"/>
  <c r="AL124" i="45" s="1"/>
  <c r="T406" i="45"/>
  <c r="AL406" i="45" s="1"/>
  <c r="T423" i="45"/>
  <c r="AL423" i="45" s="1"/>
  <c r="T60" i="45"/>
  <c r="AL60" i="45" s="1"/>
  <c r="T171" i="45"/>
  <c r="AL171" i="45" s="1"/>
  <c r="T394" i="45"/>
  <c r="AL394" i="45" s="1"/>
  <c r="T358" i="45"/>
  <c r="AL358" i="4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kurihara hiromitsu(栗原 啓光 ＴＤＥＮ ○ＤＥ１□官公Ｓ一○官一２)</author>
  </authors>
  <commentList>
    <comment ref="Y6" authorId="0" shapeId="0" xr:uid="{B0738FF8-3012-499F-8705-119BF48DE144}">
      <text>
        <r>
          <rPr>
            <sz val="9"/>
            <color indexed="81"/>
            <rFont val="ＭＳ Ｐゴシック"/>
            <family val="3"/>
            <charset val="128"/>
          </rPr>
          <t>例：2025/2/22</t>
        </r>
      </text>
    </comment>
    <comment ref="O25" authorId="0" shapeId="0" xr:uid="{C0C1F63E-7EDD-4E7B-8562-CACE5DCDE54C}">
      <text>
        <r>
          <rPr>
            <sz val="9"/>
            <color indexed="81"/>
            <rFont val="ＭＳ Ｐゴシック"/>
            <family val="3"/>
            <charset val="128"/>
          </rPr>
          <t>例：</t>
        </r>
        <r>
          <rPr>
            <sz val="9"/>
            <color indexed="81"/>
            <rFont val="MS P ゴシック"/>
            <family val="2"/>
          </rPr>
          <t>AHE</t>
        </r>
        <r>
          <rPr>
            <sz val="9"/>
            <color indexed="81"/>
            <rFont val="ＭＳ Ｐゴシック"/>
            <family val="3"/>
            <charset val="128"/>
          </rPr>
          <t>202500001</t>
        </r>
      </text>
    </comment>
    <comment ref="T26" authorId="0" shapeId="0" xr:uid="{38A45D99-70F0-4032-B10F-5D64DA5D8D6E}">
      <text>
        <r>
          <rPr>
            <sz val="9"/>
            <color indexed="81"/>
            <rFont val="ＭＳ Ｐゴシック"/>
            <family val="3"/>
            <charset val="128"/>
          </rPr>
          <t>例：2025/2/22</t>
        </r>
      </text>
    </comment>
    <comment ref="H75" authorId="0" shapeId="0" xr:uid="{2B7A51CC-C02D-4D3F-88EF-D87FB9B8166E}">
      <text>
        <r>
          <rPr>
            <sz val="9"/>
            <color indexed="81"/>
            <rFont val="ＭＳ Ｐゴシック"/>
            <family val="3"/>
            <charset val="128"/>
          </rPr>
          <t>例：2025/2/22</t>
        </r>
        <r>
          <rPr>
            <sz val="9"/>
            <color indexed="81"/>
            <rFont val="MS P ゴシック"/>
            <family val="2"/>
          </rPr>
          <t xml:space="preserve">
</t>
        </r>
      </text>
    </comment>
    <comment ref="AD75" authorId="0" shapeId="0" xr:uid="{9161C738-AE4D-4117-A7A3-B35C20595416}">
      <text>
        <r>
          <rPr>
            <sz val="9"/>
            <color indexed="81"/>
            <rFont val="ＭＳ Ｐゴシック"/>
            <family val="3"/>
            <charset val="128"/>
          </rPr>
          <t>例：2025/2/22</t>
        </r>
      </text>
    </comment>
    <comment ref="Z78" authorId="0" shapeId="0" xr:uid="{F2C5D0AD-D6B0-48EE-A10D-7CBD30D9CCCB}">
      <text>
        <r>
          <rPr>
            <sz val="9"/>
            <color indexed="81"/>
            <rFont val="ＭＳ Ｐゴシック"/>
            <family val="3"/>
            <charset val="128"/>
          </rPr>
          <t>例：2025/2/22</t>
        </r>
        <r>
          <rPr>
            <sz val="9"/>
            <color indexed="81"/>
            <rFont val="MS P ゴシック"/>
            <family val="2"/>
          </rPr>
          <t xml:space="preserve">
</t>
        </r>
      </text>
    </comment>
    <comment ref="AF78" authorId="0" shapeId="0" xr:uid="{C795553F-7035-4F7B-BC9B-10DF7742BFDD}">
      <text>
        <r>
          <rPr>
            <sz val="9"/>
            <color indexed="81"/>
            <rFont val="ＭＳ Ｐゴシック"/>
            <family val="3"/>
            <charset val="128"/>
          </rPr>
          <t>例：2025/2/22</t>
        </r>
        <r>
          <rPr>
            <sz val="9"/>
            <color indexed="81"/>
            <rFont val="MS P ゴシック"/>
            <family val="2"/>
          </rPr>
          <t xml:space="preserve">
</t>
        </r>
      </text>
    </comment>
    <comment ref="Z79" authorId="0" shapeId="0" xr:uid="{87C0EDDF-EF27-46C4-89FF-D7706181D26D}">
      <text>
        <r>
          <rPr>
            <sz val="9"/>
            <color indexed="81"/>
            <rFont val="ＭＳ Ｐゴシック"/>
            <family val="3"/>
            <charset val="128"/>
          </rPr>
          <t>例：2025/2/22</t>
        </r>
        <r>
          <rPr>
            <sz val="9"/>
            <color indexed="81"/>
            <rFont val="MS P ゴシック"/>
            <family val="2"/>
          </rPr>
          <t xml:space="preserve">
</t>
        </r>
      </text>
    </comment>
    <comment ref="AF79" authorId="0" shapeId="0" xr:uid="{E11FC9FB-8CE7-4C22-BA82-0729320EBA01}">
      <text>
        <r>
          <rPr>
            <sz val="9"/>
            <color indexed="81"/>
            <rFont val="ＭＳ Ｐゴシック"/>
            <family val="3"/>
            <charset val="128"/>
          </rPr>
          <t>例：2025/2/22</t>
        </r>
        <r>
          <rPr>
            <sz val="9"/>
            <color indexed="81"/>
            <rFont val="MS P ゴシック"/>
            <family val="2"/>
          </rPr>
          <t xml:space="preserve">
</t>
        </r>
      </text>
    </comment>
    <comment ref="S93" authorId="0" shapeId="0" xr:uid="{CAA76C81-77BE-4281-B401-59B0B193F905}">
      <text>
        <r>
          <rPr>
            <sz val="9"/>
            <color indexed="81"/>
            <rFont val="ＭＳ Ｐゴシック"/>
            <family val="3"/>
            <charset val="128"/>
          </rPr>
          <t>半角数字で0～150の範囲で記載</t>
        </r>
      </text>
    </comment>
    <comment ref="H114" authorId="0" shapeId="0" xr:uid="{D80110BF-6283-4A55-BF01-279CCA63E62F}">
      <text>
        <r>
          <rPr>
            <sz val="9"/>
            <color indexed="81"/>
            <rFont val="ＭＳ Ｐゴシック"/>
            <family val="3"/>
            <charset val="128"/>
          </rPr>
          <t>例：2025/2/22</t>
        </r>
      </text>
    </comment>
    <comment ref="Y114" authorId="0" shapeId="0" xr:uid="{E60C606C-6E56-4CD8-B0A8-E0AE078B02BB}">
      <text>
        <r>
          <rPr>
            <sz val="9"/>
            <color indexed="81"/>
            <rFont val="ＭＳ Ｐゴシック"/>
            <family val="3"/>
            <charset val="128"/>
          </rPr>
          <t>例：2025/2/22</t>
        </r>
      </text>
    </comment>
    <comment ref="H117" authorId="0" shapeId="0" xr:uid="{1ECD2607-275E-40D4-9BDF-DCAA07FDA682}">
      <text>
        <r>
          <rPr>
            <sz val="9"/>
            <color indexed="81"/>
            <rFont val="ＭＳ Ｐゴシック"/>
            <family val="3"/>
            <charset val="128"/>
          </rPr>
          <t>例：2025/2/22</t>
        </r>
      </text>
    </comment>
    <comment ref="U117" authorId="0" shapeId="0" xr:uid="{3548BB8C-306E-463F-8D5E-B0910D109BBE}">
      <text>
        <r>
          <rPr>
            <sz val="9"/>
            <color indexed="81"/>
            <rFont val="ＭＳ Ｐゴシック"/>
            <family val="3"/>
            <charset val="128"/>
          </rPr>
          <t>半角数字</t>
        </r>
        <r>
          <rPr>
            <sz val="9"/>
            <color indexed="81"/>
            <rFont val="MS P ゴシック"/>
            <family val="2"/>
          </rPr>
          <t xml:space="preserve">
</t>
        </r>
      </text>
    </comment>
    <comment ref="S121" authorId="0" shapeId="0" xr:uid="{C61DBE01-68BF-4426-96B1-704F3121246E}">
      <text>
        <r>
          <rPr>
            <sz val="9"/>
            <color indexed="81"/>
            <rFont val="ＭＳ Ｐゴシック"/>
            <family val="3"/>
            <charset val="128"/>
          </rPr>
          <t>例：2025/2/22</t>
        </r>
        <r>
          <rPr>
            <sz val="9"/>
            <color indexed="81"/>
            <rFont val="MS P ゴシック"/>
            <family val="2"/>
          </rPr>
          <t xml:space="preserve">
</t>
        </r>
      </text>
    </comment>
    <comment ref="S122" authorId="0" shapeId="0" xr:uid="{C361AFFF-044B-40C1-9DD5-92BAB2F9557B}">
      <text>
        <r>
          <rPr>
            <sz val="9"/>
            <color indexed="81"/>
            <rFont val="ＭＳ Ｐゴシック"/>
            <family val="3"/>
            <charset val="128"/>
          </rPr>
          <t>例：2025/2/22</t>
        </r>
        <r>
          <rPr>
            <sz val="9"/>
            <color indexed="81"/>
            <rFont val="MS P ゴシック"/>
            <family val="2"/>
          </rPr>
          <t xml:space="preserve">
</t>
        </r>
      </text>
    </comment>
    <comment ref="K207" authorId="0" shapeId="0" xr:uid="{AF9559B3-4177-4912-B354-1A7BD292DFA9}">
      <text>
        <r>
          <rPr>
            <sz val="9"/>
            <color indexed="81"/>
            <rFont val="ＭＳ Ｐゴシック"/>
            <family val="3"/>
            <charset val="128"/>
          </rPr>
          <t>例：2025/2/22</t>
        </r>
        <r>
          <rPr>
            <sz val="9"/>
            <color indexed="81"/>
            <rFont val="MS P ゴシック"/>
            <family val="2"/>
          </rPr>
          <t xml:space="preserve">
</t>
        </r>
      </text>
    </comment>
    <comment ref="A235" authorId="0" shapeId="0" xr:uid="{823A9A05-8FCE-48E9-BFC6-64A4BAD0ADF1}">
      <text>
        <r>
          <rPr>
            <sz val="9"/>
            <color indexed="81"/>
            <rFont val="ＭＳ Ｐゴシック"/>
            <family val="3"/>
            <charset val="128"/>
          </rPr>
          <t>日付や時期を記載</t>
        </r>
        <r>
          <rPr>
            <sz val="9"/>
            <color indexed="81"/>
            <rFont val="MS P ゴシック"/>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<sst xmlns="http://schemas.openxmlformats.org/spreadsheetml/2006/main" count="4595" uniqueCount="1842">
  <si>
    <t>所在地</t>
    <rPh sb="0" eb="3">
      <t>ショザイチ</t>
    </rPh>
    <phoneticPr fontId="3"/>
  </si>
  <si>
    <t>情報受付日</t>
    <phoneticPr fontId="3"/>
  </si>
  <si>
    <t>年</t>
    <rPh sb="0" eb="1">
      <t>ネン</t>
    </rPh>
    <phoneticPr fontId="3"/>
  </si>
  <si>
    <t>月</t>
    <rPh sb="0" eb="1">
      <t>ツキ</t>
    </rPh>
    <phoneticPr fontId="3"/>
  </si>
  <si>
    <t>情報提供者</t>
    <rPh sb="0" eb="2">
      <t>ジョウホウ</t>
    </rPh>
    <rPh sb="2" eb="5">
      <t>テイキョウシャ</t>
    </rPh>
    <phoneticPr fontId="3"/>
  </si>
  <si>
    <t>）</t>
    <phoneticPr fontId="3"/>
  </si>
  <si>
    <t xml:space="preserve">  　　発熱</t>
    <rPh sb="4" eb="6">
      <t>ハツネツ</t>
    </rPh>
    <phoneticPr fontId="3"/>
  </si>
  <si>
    <t>腹痛</t>
    <rPh sb="0" eb="2">
      <t>フクツウ</t>
    </rPh>
    <phoneticPr fontId="3"/>
  </si>
  <si>
    <t xml:space="preserve">  　　頭痛</t>
    <rPh sb="4" eb="6">
      <t>ズツウ</t>
    </rPh>
    <phoneticPr fontId="3"/>
  </si>
  <si>
    <t>下痢</t>
    <rPh sb="0" eb="2">
      <t>ゲリ</t>
    </rPh>
    <phoneticPr fontId="3"/>
  </si>
  <si>
    <t>黄疸</t>
    <rPh sb="0" eb="2">
      <t>オウダン</t>
    </rPh>
    <phoneticPr fontId="3"/>
  </si>
  <si>
    <t>または</t>
    <phoneticPr fontId="3"/>
  </si>
  <si>
    <t>その他 （</t>
    <rPh sb="2" eb="3">
      <t>タ</t>
    </rPh>
    <phoneticPr fontId="3"/>
  </si>
  <si>
    <t>錠剤</t>
    <rPh sb="0" eb="2">
      <t>ジョウザイ</t>
    </rPh>
    <phoneticPr fontId="3"/>
  </si>
  <si>
    <t>カプセル</t>
    <phoneticPr fontId="3"/>
  </si>
  <si>
    <t>購入日</t>
    <rPh sb="0" eb="2">
      <t>コウニュウ</t>
    </rPh>
    <rPh sb="2" eb="3">
      <t>ビ</t>
    </rPh>
    <phoneticPr fontId="3"/>
  </si>
  <si>
    <t>消費/賞味期限</t>
    <rPh sb="0" eb="2">
      <t>ショウヒ</t>
    </rPh>
    <rPh sb="3" eb="5">
      <t>ショウミ</t>
    </rPh>
    <rPh sb="5" eb="7">
      <t>キゲン</t>
    </rPh>
    <phoneticPr fontId="3"/>
  </si>
  <si>
    <t>その他（</t>
    <rPh sb="2" eb="3">
      <t>タ</t>
    </rPh>
    <phoneticPr fontId="3"/>
  </si>
  <si>
    <t>不明</t>
    <rPh sb="0" eb="2">
      <t>フメイ</t>
    </rPh>
    <phoneticPr fontId="3"/>
  </si>
  <si>
    <t>（理由：</t>
    <rPh sb="1" eb="3">
      <t>リユウ</t>
    </rPh>
    <phoneticPr fontId="3"/>
  </si>
  <si>
    <t>氏名</t>
    <rPh sb="0" eb="2">
      <t>シメイ</t>
    </rPh>
    <phoneticPr fontId="3"/>
  </si>
  <si>
    <t>性別</t>
    <rPh sb="0" eb="2">
      <t>セイベツ</t>
    </rPh>
    <phoneticPr fontId="3"/>
  </si>
  <si>
    <t>年齢</t>
    <rPh sb="0" eb="2">
      <t>ネンレイ</t>
    </rPh>
    <phoneticPr fontId="3"/>
  </si>
  <si>
    <t>当該製品の
入手方法</t>
    <phoneticPr fontId="3"/>
  </si>
  <si>
    <t>店頭販売</t>
    <phoneticPr fontId="3"/>
  </si>
  <si>
    <t>個人輸入</t>
    <phoneticPr fontId="3"/>
  </si>
  <si>
    <t xml:space="preserve">  ）　　　　　　</t>
    <phoneticPr fontId="3"/>
  </si>
  <si>
    <t>不明</t>
    <phoneticPr fontId="3"/>
  </si>
  <si>
    <t>→</t>
    <phoneticPr fontId="3"/>
  </si>
  <si>
    <t>中止後に症状改善：</t>
    <phoneticPr fontId="3"/>
  </si>
  <si>
    <t>減量後に症状改善：</t>
    <phoneticPr fontId="3"/>
  </si>
  <si>
    <t>増量後に症状悪化：</t>
    <phoneticPr fontId="3"/>
  </si>
  <si>
    <t>ある場合</t>
    <phoneticPr fontId="3"/>
  </si>
  <si>
    <t>妊娠の有無</t>
    <rPh sb="0" eb="2">
      <t>ニンシン</t>
    </rPh>
    <rPh sb="3" eb="5">
      <t>ウム</t>
    </rPh>
    <phoneticPr fontId="3"/>
  </si>
  <si>
    <t>医薬品名</t>
    <phoneticPr fontId="3"/>
  </si>
  <si>
    <t xml:space="preserve">         症状</t>
    <rPh sb="9" eb="11">
      <t>ショウジョウ</t>
    </rPh>
    <phoneticPr fontId="3"/>
  </si>
  <si>
    <t>詳細（診断名等）</t>
    <rPh sb="0" eb="2">
      <t>ショウサイ</t>
    </rPh>
    <rPh sb="3" eb="6">
      <t>シンダンメイ</t>
    </rPh>
    <rPh sb="6" eb="7">
      <t>トウ</t>
    </rPh>
    <phoneticPr fontId="3"/>
  </si>
  <si>
    <t>重篤度</t>
    <rPh sb="0" eb="2">
      <t>ジュウトク</t>
    </rPh>
    <rPh sb="2" eb="3">
      <t>ド</t>
    </rPh>
    <phoneticPr fontId="3"/>
  </si>
  <si>
    <t>転帰</t>
    <rPh sb="0" eb="2">
      <t>テンキ</t>
    </rPh>
    <phoneticPr fontId="3"/>
  </si>
  <si>
    <t>主
な
症
状</t>
    <rPh sb="0" eb="1">
      <t>オモ</t>
    </rPh>
    <rPh sb="4" eb="5">
      <t>ショウ</t>
    </rPh>
    <rPh sb="6" eb="7">
      <t>ジョウ</t>
    </rPh>
    <phoneticPr fontId="3"/>
  </si>
  <si>
    <t>そ
の
他
の
症
状</t>
    <rPh sb="4" eb="5">
      <t>タ</t>
    </rPh>
    <rPh sb="8" eb="9">
      <t>ショウ</t>
    </rPh>
    <rPh sb="10" eb="11">
      <t>ジョウ</t>
    </rPh>
    <phoneticPr fontId="3"/>
  </si>
  <si>
    <t>摂取者本人</t>
    <rPh sb="0" eb="3">
      <t>セッシュシャ</t>
    </rPh>
    <rPh sb="3" eb="5">
      <t>ホンニン</t>
    </rPh>
    <phoneticPr fontId="3"/>
  </si>
  <si>
    <t>症状・主訴</t>
    <phoneticPr fontId="3"/>
  </si>
  <si>
    <t>発熱</t>
    <rPh sb="0" eb="2">
      <t>ハツネツ</t>
    </rPh>
    <phoneticPr fontId="3"/>
  </si>
  <si>
    <t>頭痛</t>
    <rPh sb="0" eb="2">
      <t>ズツウ</t>
    </rPh>
    <phoneticPr fontId="3"/>
  </si>
  <si>
    <t>製品名</t>
    <rPh sb="0" eb="3">
      <t>セイヒンメイ</t>
    </rPh>
    <phoneticPr fontId="3"/>
  </si>
  <si>
    <t>ロット番号</t>
    <rPh sb="3" eb="5">
      <t>バンゴウ</t>
    </rPh>
    <phoneticPr fontId="3"/>
  </si>
  <si>
    <t>継続</t>
    <rPh sb="0" eb="2">
      <t>ケイゾク</t>
    </rPh>
    <phoneticPr fontId="3"/>
  </si>
  <si>
    <t>消化器症状</t>
    <phoneticPr fontId="3"/>
  </si>
  <si>
    <t>肝機能障害</t>
    <phoneticPr fontId="3"/>
  </si>
  <si>
    <t>消化器症状</t>
  </si>
  <si>
    <t>肝機能障害</t>
  </si>
  <si>
    <t>腎機能障害</t>
  </si>
  <si>
    <t>呼吸器障害</t>
  </si>
  <si>
    <t>循環器障害</t>
  </si>
  <si>
    <t>神経障害</t>
  </si>
  <si>
    <t>血液障害</t>
  </si>
  <si>
    <t>医師の意見等</t>
    <rPh sb="0" eb="2">
      <t>イシ</t>
    </rPh>
    <rPh sb="3" eb="5">
      <t>イケン</t>
    </rPh>
    <rPh sb="5" eb="6">
      <t>トウ</t>
    </rPh>
    <phoneticPr fontId="3"/>
  </si>
  <si>
    <t>製造者名</t>
    <rPh sb="0" eb="3">
      <t>セイゾウシャ</t>
    </rPh>
    <rPh sb="3" eb="4">
      <t>メイ</t>
    </rPh>
    <phoneticPr fontId="3"/>
  </si>
  <si>
    <t>製造者電話番号</t>
    <rPh sb="0" eb="3">
      <t>セイゾウシャ</t>
    </rPh>
    <rPh sb="3" eb="5">
      <t>デンワ</t>
    </rPh>
    <rPh sb="5" eb="7">
      <t>バンゴウ</t>
    </rPh>
    <phoneticPr fontId="3"/>
  </si>
  <si>
    <t>販売者名</t>
    <rPh sb="0" eb="3">
      <t>ハンバイシャ</t>
    </rPh>
    <rPh sb="3" eb="4">
      <t>メイ</t>
    </rPh>
    <phoneticPr fontId="3"/>
  </si>
  <si>
    <t xml:space="preserve"> 1日摂取量</t>
    <rPh sb="2" eb="3">
      <t>ニチ</t>
    </rPh>
    <rPh sb="3" eb="5">
      <t>セッシュ</t>
    </rPh>
    <rPh sb="5" eb="6">
      <t>リョウ</t>
    </rPh>
    <phoneticPr fontId="3"/>
  </si>
  <si>
    <t>摂取目的</t>
    <rPh sb="0" eb="2">
      <t>セッシュ</t>
    </rPh>
    <rPh sb="2" eb="4">
      <t>モクテキ</t>
    </rPh>
    <phoneticPr fontId="3"/>
  </si>
  <si>
    <t>医師への聞き取り</t>
    <rPh sb="0" eb="2">
      <t>イシ</t>
    </rPh>
    <rPh sb="4" eb="5">
      <t>キ</t>
    </rPh>
    <rPh sb="6" eb="7">
      <t>ト</t>
    </rPh>
    <phoneticPr fontId="3"/>
  </si>
  <si>
    <t>製品形状</t>
    <rPh sb="0" eb="4">
      <t>セイヒンケイジョウ</t>
    </rPh>
    <phoneticPr fontId="3"/>
  </si>
  <si>
    <t>個人情報（氏名・連絡先）について行政への提供を</t>
    <rPh sb="0" eb="2">
      <t>コジン</t>
    </rPh>
    <rPh sb="2" eb="4">
      <t>ジョウホウ</t>
    </rPh>
    <rPh sb="5" eb="7">
      <t>シメイ</t>
    </rPh>
    <rPh sb="8" eb="11">
      <t>レンラクサキ</t>
    </rPh>
    <rPh sb="16" eb="18">
      <t>ギョウセイ</t>
    </rPh>
    <rPh sb="20" eb="22">
      <t>テイキョウ</t>
    </rPh>
    <phoneticPr fontId="3"/>
  </si>
  <si>
    <t>医療機関受診</t>
    <rPh sb="0" eb="2">
      <t>イリョウ</t>
    </rPh>
    <rPh sb="2" eb="4">
      <t>キカン</t>
    </rPh>
    <rPh sb="4" eb="6">
      <t>ジュシン</t>
    </rPh>
    <phoneticPr fontId="3"/>
  </si>
  <si>
    <t>１．該当する製品情報</t>
    <rPh sb="2" eb="4">
      <t>ガイトウ</t>
    </rPh>
    <rPh sb="6" eb="8">
      <t>セイヒン</t>
    </rPh>
    <rPh sb="8" eb="10">
      <t>ジョウホウ</t>
    </rPh>
    <phoneticPr fontId="3"/>
  </si>
  <si>
    <t>添付資料の有無</t>
    <rPh sb="0" eb="2">
      <t>テンプ</t>
    </rPh>
    <rPh sb="2" eb="4">
      <t>シリョウ</t>
    </rPh>
    <rPh sb="5" eb="7">
      <t>ウム</t>
    </rPh>
    <phoneticPr fontId="3"/>
  </si>
  <si>
    <t>情報提供者が報告者以外へ報告しているか</t>
    <rPh sb="0" eb="2">
      <t>ジョウホウ</t>
    </rPh>
    <rPh sb="2" eb="5">
      <t>テイキョウシャ</t>
    </rPh>
    <rPh sb="6" eb="9">
      <t>ホウコクシャ</t>
    </rPh>
    <rPh sb="9" eb="11">
      <t>イガイ</t>
    </rPh>
    <rPh sb="12" eb="14">
      <t>ホウコク</t>
    </rPh>
    <phoneticPr fontId="3"/>
  </si>
  <si>
    <t>ある場合その報告先</t>
    <rPh sb="2" eb="4">
      <t>バアイ</t>
    </rPh>
    <rPh sb="6" eb="8">
      <t>ホウコク</t>
    </rPh>
    <rPh sb="8" eb="9">
      <t>サキ</t>
    </rPh>
    <phoneticPr fontId="3"/>
  </si>
  <si>
    <t>具体的な内容：</t>
    <rPh sb="4" eb="6">
      <t>ナイヨウ</t>
    </rPh>
    <phoneticPr fontId="3"/>
  </si>
  <si>
    <t>ある場合その詳細：</t>
    <phoneticPr fontId="3"/>
  </si>
  <si>
    <t>□</t>
    <phoneticPr fontId="3"/>
  </si>
  <si>
    <t>その他 （</t>
    <phoneticPr fontId="3"/>
  </si>
  <si>
    <t>はい</t>
    <phoneticPr fontId="3"/>
  </si>
  <si>
    <t>あり</t>
    <phoneticPr fontId="3"/>
  </si>
  <si>
    <t>いいえ</t>
    <phoneticPr fontId="3"/>
  </si>
  <si>
    <t>なし</t>
    <phoneticPr fontId="3"/>
  </si>
  <si>
    <t>摂取者の家族等</t>
    <phoneticPr fontId="3"/>
  </si>
  <si>
    <t>医療機関</t>
    <phoneticPr fontId="3"/>
  </si>
  <si>
    <t>倦怠感</t>
  </si>
  <si>
    <t>■</t>
    <phoneticPr fontId="3"/>
  </si>
  <si>
    <t>皮膚症状</t>
    <rPh sb="0" eb="4">
      <t>ヒフショウジョウ</t>
    </rPh>
    <phoneticPr fontId="3"/>
  </si>
  <si>
    <t>その他</t>
  </si>
  <si>
    <t>　　　　</t>
    <phoneticPr fontId="3"/>
  </si>
  <si>
    <t>　　　　　</t>
    <phoneticPr fontId="3"/>
  </si>
  <si>
    <t>その他</t>
    <phoneticPr fontId="3"/>
  </si>
  <si>
    <t>過量</t>
    <phoneticPr fontId="3"/>
  </si>
  <si>
    <t>（ネット）通販</t>
    <rPh sb="5" eb="7">
      <t>ツウハン</t>
    </rPh>
    <phoneticPr fontId="3"/>
  </si>
  <si>
    <t>○</t>
    <phoneticPr fontId="3"/>
  </si>
  <si>
    <t>男</t>
    <rPh sb="0" eb="1">
      <t>オトコ</t>
    </rPh>
    <phoneticPr fontId="3"/>
  </si>
  <si>
    <t>女</t>
    <rPh sb="0" eb="1">
      <t>オンナ</t>
    </rPh>
    <phoneticPr fontId="3"/>
  </si>
  <si>
    <t>同意する</t>
    <rPh sb="0" eb="2">
      <t>ドウイ</t>
    </rPh>
    <phoneticPr fontId="3"/>
  </si>
  <si>
    <t>同意しない</t>
    <rPh sb="0" eb="2">
      <t>ドウイ</t>
    </rPh>
    <phoneticPr fontId="3"/>
  </si>
  <si>
    <t>中止</t>
    <rPh sb="0" eb="2">
      <t>チュウシ</t>
    </rPh>
    <phoneticPr fontId="3"/>
  </si>
  <si>
    <t>中止後再使用</t>
    <rPh sb="0" eb="3">
      <t>チュウシゴ</t>
    </rPh>
    <rPh sb="3" eb="6">
      <t>サイシヨウ</t>
    </rPh>
    <phoneticPr fontId="3"/>
  </si>
  <si>
    <t>再発日</t>
    <rPh sb="0" eb="2">
      <t>サイハツ</t>
    </rPh>
    <rPh sb="2" eb="3">
      <t>ビ</t>
    </rPh>
    <phoneticPr fontId="3"/>
  </si>
  <si>
    <t>)</t>
    <phoneticPr fontId="3"/>
  </si>
  <si>
    <t>軽微</t>
    <rPh sb="0" eb="2">
      <t>ケイビ</t>
    </rPh>
    <phoneticPr fontId="3"/>
  </si>
  <si>
    <t>軽度</t>
    <rPh sb="0" eb="2">
      <t>ケイド</t>
    </rPh>
    <phoneticPr fontId="3"/>
  </si>
  <si>
    <t>中等度以上</t>
    <rPh sb="0" eb="3">
      <t>チュウトウド</t>
    </rPh>
    <rPh sb="3" eb="5">
      <t>イジョウ</t>
    </rPh>
    <phoneticPr fontId="3"/>
  </si>
  <si>
    <t>死亡</t>
    <rPh sb="0" eb="2">
      <t>シボウ</t>
    </rPh>
    <phoneticPr fontId="3"/>
  </si>
  <si>
    <t>自然治癒</t>
    <rPh sb="0" eb="4">
      <t>シゼンチユ</t>
    </rPh>
    <phoneticPr fontId="3"/>
  </si>
  <si>
    <t>外来治療で治癒</t>
    <rPh sb="0" eb="4">
      <t>ガイライチリョウ</t>
    </rPh>
    <rPh sb="5" eb="7">
      <t>チユ</t>
    </rPh>
    <phoneticPr fontId="3"/>
  </si>
  <si>
    <t>入院治療で治癒</t>
    <rPh sb="0" eb="4">
      <t>ニュウインチリョウ</t>
    </rPh>
    <rPh sb="5" eb="7">
      <t>チユ</t>
    </rPh>
    <phoneticPr fontId="3"/>
  </si>
  <si>
    <t>未回復</t>
    <rPh sb="0" eb="3">
      <t>ミカイフク</t>
    </rPh>
    <phoneticPr fontId="3"/>
  </si>
  <si>
    <t>事業者（販売者、製造者等）</t>
    <rPh sb="0" eb="3">
      <t>ジギョウシャ</t>
    </rPh>
    <rPh sb="4" eb="7">
      <t>ハンバイシャ</t>
    </rPh>
    <rPh sb="8" eb="11">
      <t>セイゾウシャ</t>
    </rPh>
    <rPh sb="11" eb="12">
      <t>ナド</t>
    </rPh>
    <phoneticPr fontId="3"/>
  </si>
  <si>
    <t>原材料名・
含有量・配合量</t>
    <phoneticPr fontId="3"/>
  </si>
  <si>
    <t>その他添付資料①</t>
    <rPh sb="2" eb="3">
      <t>タ</t>
    </rPh>
    <rPh sb="3" eb="5">
      <t>テンプ</t>
    </rPh>
    <rPh sb="5" eb="7">
      <t>シリョウ</t>
    </rPh>
    <phoneticPr fontId="3"/>
  </si>
  <si>
    <t>その他添付資料②</t>
    <rPh sb="2" eb="3">
      <t>タ</t>
    </rPh>
    <rPh sb="3" eb="5">
      <t>テンプ</t>
    </rPh>
    <rPh sb="5" eb="7">
      <t>シリョウ</t>
    </rPh>
    <phoneticPr fontId="3"/>
  </si>
  <si>
    <t>その他添付資料③</t>
    <rPh sb="2" eb="3">
      <t>タ</t>
    </rPh>
    <rPh sb="3" eb="5">
      <t>テンプ</t>
    </rPh>
    <rPh sb="5" eb="7">
      <t>シリョウ</t>
    </rPh>
    <phoneticPr fontId="3"/>
  </si>
  <si>
    <t>その他添付資料④</t>
    <rPh sb="2" eb="3">
      <t>タ</t>
    </rPh>
    <rPh sb="3" eb="5">
      <t>テンプ</t>
    </rPh>
    <rPh sb="5" eb="7">
      <t>シリョウ</t>
    </rPh>
    <phoneticPr fontId="3"/>
  </si>
  <si>
    <t>その他添付資料⑤</t>
    <rPh sb="2" eb="3">
      <t>タ</t>
    </rPh>
    <rPh sb="3" eb="5">
      <t>テンプ</t>
    </rPh>
    <rPh sb="5" eb="7">
      <t>シリョウ</t>
    </rPh>
    <phoneticPr fontId="3"/>
  </si>
  <si>
    <t>●</t>
    <phoneticPr fontId="3"/>
  </si>
  <si>
    <t>（具体的に：</t>
    <phoneticPr fontId="3"/>
  </si>
  <si>
    <t>その他(</t>
    <rPh sb="2" eb="3">
      <t>タ</t>
    </rPh>
    <phoneticPr fontId="3"/>
  </si>
  <si>
    <t>ラジオ</t>
    <phoneticPr fontId="3"/>
  </si>
  <si>
    <t>チェック</t>
    <phoneticPr fontId="3"/>
  </si>
  <si>
    <t>□</t>
  </si>
  <si>
    <t>電話番号</t>
    <phoneticPr fontId="3"/>
  </si>
  <si>
    <t>Ver:</t>
    <phoneticPr fontId="3"/>
  </si>
  <si>
    <t>○</t>
  </si>
  <si>
    <t>２．摂取者および摂取状況に関する情報</t>
    <phoneticPr fontId="3"/>
  </si>
  <si>
    <t>３．受診情報</t>
    <rPh sb="2" eb="4">
      <t>ジュシン</t>
    </rPh>
    <rPh sb="4" eb="6">
      <t>ジョウホウ</t>
    </rPh>
    <phoneticPr fontId="3"/>
  </si>
  <si>
    <t>４．医師の診断結果</t>
    <rPh sb="2" eb="4">
      <t>イシ</t>
    </rPh>
    <rPh sb="5" eb="7">
      <t>シンダン</t>
    </rPh>
    <rPh sb="7" eb="9">
      <t>ケッカ</t>
    </rPh>
    <phoneticPr fontId="3"/>
  </si>
  <si>
    <t>５．届出状況</t>
    <rPh sb="2" eb="3">
      <t>トド</t>
    </rPh>
    <rPh sb="3" eb="4">
      <t>デ</t>
    </rPh>
    <rPh sb="4" eb="6">
      <t>ジョウキョウ</t>
    </rPh>
    <phoneticPr fontId="3"/>
  </si>
  <si>
    <t>６．その他</t>
    <rPh sb="4" eb="5">
      <t>タ</t>
    </rPh>
    <phoneticPr fontId="3"/>
  </si>
  <si>
    <t>その他の医療機関
（かかりつけ病院）</t>
    <rPh sb="2" eb="3">
      <t>タ</t>
    </rPh>
    <rPh sb="4" eb="6">
      <t>イリョウ</t>
    </rPh>
    <rPh sb="6" eb="8">
      <t>キカン</t>
    </rPh>
    <rPh sb="15" eb="17">
      <t>ビョウイン</t>
    </rPh>
    <phoneticPr fontId="3"/>
  </si>
  <si>
    <t>） ～ （</t>
    <phoneticPr fontId="3"/>
  </si>
  <si>
    <t>販売期間（</t>
    <rPh sb="0" eb="4">
      <t>ハンバイキカン</t>
    </rPh>
    <phoneticPr fontId="3"/>
  </si>
  <si>
    <t>同ロットの販売数（</t>
    <phoneticPr fontId="3"/>
  </si>
  <si>
    <t>累計の販売数　　(</t>
    <phoneticPr fontId="3"/>
  </si>
  <si>
    <t>製品名</t>
  </si>
  <si>
    <t>原材料名_1</t>
  </si>
  <si>
    <t>原材料名_2</t>
  </si>
  <si>
    <t>原材料名_3</t>
  </si>
  <si>
    <t>原材料名_4</t>
  </si>
  <si>
    <t>原材料名_5</t>
  </si>
  <si>
    <t>原材料名_6</t>
  </si>
  <si>
    <t>原材料名_7</t>
  </si>
  <si>
    <t>原材料名_8</t>
  </si>
  <si>
    <t>原材料名_9</t>
  </si>
  <si>
    <t>原材料名_10</t>
  </si>
  <si>
    <t>原材料名_11</t>
  </si>
  <si>
    <t>原材料名_12</t>
  </si>
  <si>
    <t>原材料名_14</t>
  </si>
  <si>
    <t>原材料名_15</t>
  </si>
  <si>
    <t>原材料名_16</t>
  </si>
  <si>
    <t>原材料名_17</t>
  </si>
  <si>
    <t>原材料名_18</t>
  </si>
  <si>
    <t>原材料名_19</t>
  </si>
  <si>
    <t>原材料名_20</t>
  </si>
  <si>
    <t>摂取目的</t>
  </si>
  <si>
    <t>シート</t>
    <phoneticPr fontId="3"/>
  </si>
  <si>
    <t>セル</t>
    <phoneticPr fontId="3"/>
  </si>
  <si>
    <t>桁</t>
    <rPh sb="0" eb="1">
      <t>ケタ</t>
    </rPh>
    <phoneticPr fontId="3"/>
  </si>
  <si>
    <t>型</t>
    <rPh sb="0" eb="1">
      <t>カタ</t>
    </rPh>
    <phoneticPr fontId="3"/>
  </si>
  <si>
    <t>種別</t>
    <rPh sb="0" eb="2">
      <t>シュベツ</t>
    </rPh>
    <phoneticPr fontId="3"/>
  </si>
  <si>
    <t>X</t>
    <phoneticPr fontId="3"/>
  </si>
  <si>
    <t>Y</t>
    <phoneticPr fontId="3"/>
  </si>
  <si>
    <t>確認用</t>
    <rPh sb="0" eb="3">
      <t>カクニンヨウ</t>
    </rPh>
    <phoneticPr fontId="3"/>
  </si>
  <si>
    <t>G3</t>
    <phoneticPr fontId="3"/>
  </si>
  <si>
    <t>AB3</t>
    <phoneticPr fontId="3"/>
  </si>
  <si>
    <t>G4</t>
    <phoneticPr fontId="3"/>
  </si>
  <si>
    <t>G5</t>
    <phoneticPr fontId="3"/>
  </si>
  <si>
    <t>G6</t>
    <phoneticPr fontId="3"/>
  </si>
  <si>
    <t>DATE</t>
  </si>
  <si>
    <t>H7</t>
    <phoneticPr fontId="3"/>
  </si>
  <si>
    <t>-</t>
    <phoneticPr fontId="3"/>
  </si>
  <si>
    <t>P7</t>
    <phoneticPr fontId="3"/>
  </si>
  <si>
    <t>Z7</t>
    <phoneticPr fontId="3"/>
  </si>
  <si>
    <t>H8</t>
    <phoneticPr fontId="3"/>
  </si>
  <si>
    <t>その他</t>
    <rPh sb="2" eb="3">
      <t>タ</t>
    </rPh>
    <phoneticPr fontId="3"/>
  </si>
  <si>
    <t>L8</t>
    <phoneticPr fontId="3"/>
  </si>
  <si>
    <t>特定保健用食品</t>
    <rPh sb="0" eb="2">
      <t>トクテイ</t>
    </rPh>
    <rPh sb="2" eb="5">
      <t>ホケンヨウ</t>
    </rPh>
    <rPh sb="5" eb="7">
      <t>ショクヒン</t>
    </rPh>
    <phoneticPr fontId="3"/>
  </si>
  <si>
    <t>栄養機能食品</t>
    <rPh sb="0" eb="2">
      <t>エイヨウ</t>
    </rPh>
    <rPh sb="2" eb="4">
      <t>キノウ</t>
    </rPh>
    <rPh sb="4" eb="6">
      <t>ショクヒン</t>
    </rPh>
    <phoneticPr fontId="3"/>
  </si>
  <si>
    <t>H41</t>
    <phoneticPr fontId="3"/>
  </si>
  <si>
    <t>T41</t>
    <phoneticPr fontId="3"/>
  </si>
  <si>
    <t>かゆみ・発疹</t>
    <rPh sb="4" eb="6">
      <t>ホッシン</t>
    </rPh>
    <phoneticPr fontId="3"/>
  </si>
  <si>
    <t>めまい・ふらつき</t>
    <phoneticPr fontId="3"/>
  </si>
  <si>
    <t>自治体コード</t>
  </si>
  <si>
    <t>関与成分_摂取目安量_2</t>
  </si>
  <si>
    <t>関与成分_摂取目安量_3</t>
  </si>
  <si>
    <t>関与成分_摂取目安量_5</t>
  </si>
  <si>
    <t>HE_CNTR_CD</t>
  </si>
  <si>
    <t>RPT_FLG_2</t>
  </si>
  <si>
    <t>RPT_FLG_3</t>
  </si>
  <si>
    <t>RPT_FLG_4</t>
  </si>
  <si>
    <t>VARCHAR</t>
  </si>
  <si>
    <t>SPC_CMP_2</t>
  </si>
  <si>
    <t>SPC_CMP_3</t>
  </si>
  <si>
    <t>SPC_CMP_4</t>
  </si>
  <si>
    <t>SPC_CMP_INK_2</t>
  </si>
  <si>
    <t>SPC_CMP_INK_3</t>
  </si>
  <si>
    <t>SPC_CMP_INK_4</t>
  </si>
  <si>
    <t>ACV_CMP_2</t>
  </si>
  <si>
    <t>ACV_CMP_3</t>
  </si>
  <si>
    <t>ACV_CMP_4</t>
  </si>
  <si>
    <t>ACV_CMP_INK_2</t>
  </si>
  <si>
    <t>ACV_CMP_INK_3</t>
  </si>
  <si>
    <t>ACV_CMP_INK_4</t>
  </si>
  <si>
    <t>MATL_2</t>
  </si>
  <si>
    <t>MATL_3</t>
  </si>
  <si>
    <t>MATL_4</t>
  </si>
  <si>
    <t>MATL_5</t>
  </si>
  <si>
    <t>MATL_6</t>
  </si>
  <si>
    <t>MATL_7</t>
  </si>
  <si>
    <t>MATL_8</t>
  </si>
  <si>
    <t>MATL_9</t>
  </si>
  <si>
    <t>MATL_10</t>
  </si>
  <si>
    <t>MATL_11</t>
  </si>
  <si>
    <t>MATL_12</t>
  </si>
  <si>
    <t>MATL_13</t>
  </si>
  <si>
    <t>MATL_14</t>
  </si>
  <si>
    <t>MATL_15</t>
  </si>
  <si>
    <t>MATL_16</t>
  </si>
  <si>
    <t>MATL_17</t>
  </si>
  <si>
    <t>MATL_18</t>
  </si>
  <si>
    <t>MATL_19</t>
  </si>
  <si>
    <t>SLS_FLG_2</t>
  </si>
  <si>
    <t>SLS_FLG_3</t>
  </si>
  <si>
    <t>INT_FLG_2</t>
  </si>
  <si>
    <t>INT_FLG_3</t>
  </si>
  <si>
    <t>INT_FLG_4</t>
  </si>
  <si>
    <t>INT_DET_2</t>
  </si>
  <si>
    <t>INT_DET_3</t>
  </si>
  <si>
    <t>SYM_FLG_2</t>
  </si>
  <si>
    <t>SYM_FLG_3</t>
  </si>
  <si>
    <t>SYM_FLG_4</t>
  </si>
  <si>
    <t>SYM_FLG_5</t>
  </si>
  <si>
    <t>SYM_FLG_6</t>
  </si>
  <si>
    <t>SYM_FLG_7</t>
  </si>
  <si>
    <t>SYM_FLG_8</t>
  </si>
  <si>
    <t>SYM_FLG_9</t>
  </si>
  <si>
    <t>SYM_FLG_10</t>
  </si>
  <si>
    <t>SYM_FLG_11</t>
  </si>
  <si>
    <t>SYM_FLG_12</t>
  </si>
  <si>
    <t>SYM_FLG_13</t>
  </si>
  <si>
    <t>SYM_FLG_14</t>
  </si>
  <si>
    <t>SYM_FLG_15</t>
  </si>
  <si>
    <t>USG_FLG_2</t>
  </si>
  <si>
    <t>USG_FLG_3</t>
  </si>
  <si>
    <t>USG_FLG_4</t>
  </si>
  <si>
    <t>USG_FLG_5</t>
  </si>
  <si>
    <t>TGR_PROD_2</t>
  </si>
  <si>
    <t>TGR_PROD_3</t>
  </si>
  <si>
    <t>TGR_PROD_4</t>
  </si>
  <si>
    <t>TGR_PROD_5</t>
  </si>
  <si>
    <t>TGR_PROD_6</t>
  </si>
  <si>
    <t>TGR_PROD_7</t>
  </si>
  <si>
    <t>TGR_PROD_8</t>
  </si>
  <si>
    <t>TGR_FAC_NAME_2</t>
  </si>
  <si>
    <t>TGR_FAC_NAME_3</t>
  </si>
  <si>
    <t>TGR_FAC_NAME_4</t>
  </si>
  <si>
    <t>TGR_FAC_NAME_5</t>
  </si>
  <si>
    <t>TGR_FAC_NAME_6</t>
  </si>
  <si>
    <t>TGR_FAC_NAME_7</t>
  </si>
  <si>
    <t>TGR_FAC_NAME_8</t>
  </si>
  <si>
    <t>TGR_FAC_NAME_9</t>
  </si>
  <si>
    <t>TGR_FAC_NAME_10</t>
  </si>
  <si>
    <t>MED_PROD_2</t>
  </si>
  <si>
    <t>MED_PROD_3</t>
  </si>
  <si>
    <t>MED_PROD_4</t>
  </si>
  <si>
    <t>MED_PROD_5</t>
  </si>
  <si>
    <t>MED_PROD_6</t>
  </si>
  <si>
    <t>MED_PROD_7</t>
  </si>
  <si>
    <t>MED_PROD_8</t>
  </si>
  <si>
    <t>MED_PROD_9</t>
  </si>
  <si>
    <t>MED_PROD_10</t>
  </si>
  <si>
    <t>MED_PROD_11</t>
  </si>
  <si>
    <t>MED_PROD_12</t>
  </si>
  <si>
    <t>MED_PROD_13</t>
  </si>
  <si>
    <t>MED_PROD_14</t>
  </si>
  <si>
    <t>MED_PUR_2</t>
  </si>
  <si>
    <t>MED_PUR_3</t>
  </si>
  <si>
    <t>MED_PUR_4</t>
  </si>
  <si>
    <t>MED_PUR_5</t>
  </si>
  <si>
    <t>MED_PUR_6</t>
  </si>
  <si>
    <t>MED_PUR_7</t>
  </si>
  <si>
    <t>MED_PUR_8</t>
  </si>
  <si>
    <t>MED_PUR_9</t>
  </si>
  <si>
    <t>MED_PUR_10</t>
  </si>
  <si>
    <t>MED_PUR_11</t>
  </si>
  <si>
    <t>MED_PUR_12</t>
  </si>
  <si>
    <t>MED_PUR_13</t>
  </si>
  <si>
    <t>MED_PUR_14</t>
  </si>
  <si>
    <t>SYM_MED_2</t>
  </si>
  <si>
    <t>SYM_MED_2_UNFLG</t>
  </si>
  <si>
    <t>SYM_VST_2</t>
  </si>
  <si>
    <t>SYM_ADDR_2</t>
  </si>
  <si>
    <t>SYM_ADDR_2_UNFLG</t>
  </si>
  <si>
    <t>MAI_SYM_2</t>
  </si>
  <si>
    <t>MAI_SYM_3</t>
  </si>
  <si>
    <t>MAI_SYM_4</t>
  </si>
  <si>
    <t>MAI_SYM_5</t>
  </si>
  <si>
    <t>MAI_SYM_6</t>
  </si>
  <si>
    <t>MAI_SYM_7</t>
  </si>
  <si>
    <t>MAI_SYM_8</t>
  </si>
  <si>
    <t>OTH_SYM_2</t>
  </si>
  <si>
    <t>OTH_SYM_3</t>
  </si>
  <si>
    <t>OTH_SYM_4</t>
  </si>
  <si>
    <t>OTH_SYM_5</t>
  </si>
  <si>
    <t>OTH_SYM_6</t>
  </si>
  <si>
    <t>OTH_SYM_7</t>
  </si>
  <si>
    <t>OTH_SYM_8</t>
  </si>
  <si>
    <t>OTH_SYM_9</t>
  </si>
  <si>
    <t>REP_OTR_2</t>
  </si>
  <si>
    <t>REP_OTR_3</t>
  </si>
  <si>
    <t>USER_ID</t>
  </si>
  <si>
    <t>HLT_ID</t>
  </si>
  <si>
    <t>HLT_STS_CD</t>
  </si>
  <si>
    <t>REP_FST_DATE</t>
  </si>
  <si>
    <t>REP_DATE</t>
  </si>
  <si>
    <t>COMP_DATE</t>
  </si>
  <si>
    <t>HLT_NO</t>
  </si>
  <si>
    <t>REP_AREA</t>
  </si>
  <si>
    <t>REP_ADDR</t>
  </si>
  <si>
    <t>REP_TEL</t>
  </si>
  <si>
    <t>HE_CNTR</t>
  </si>
  <si>
    <t>GOVE_CD</t>
  </si>
  <si>
    <t>自治体</t>
  </si>
  <si>
    <t>GOVE</t>
  </si>
  <si>
    <t>情報提供者フラグ_摂取者本人</t>
  </si>
  <si>
    <t>RPT_FLG_1</t>
  </si>
  <si>
    <t>RPT_OTHER</t>
  </si>
  <si>
    <t>該当健康食品コード</t>
  </si>
  <si>
    <t>HLT_FOOD_CD</t>
  </si>
  <si>
    <t>指定成分等含有食品コード</t>
  </si>
  <si>
    <t>SPEC_COMP_CD</t>
  </si>
  <si>
    <t>報告義務コード</t>
  </si>
  <si>
    <t>MND_RPT_CD</t>
  </si>
  <si>
    <t>SPC_CMP_1</t>
  </si>
  <si>
    <t>SPC_CMP_5</t>
  </si>
  <si>
    <t>SPC_CMP_INK_1</t>
  </si>
  <si>
    <t>SPC_CMP_INK_5</t>
  </si>
  <si>
    <t>ACV_CMP_1</t>
  </si>
  <si>
    <t>ACV_CMP_5</t>
  </si>
  <si>
    <t>ACV_CMP_OTHER</t>
  </si>
  <si>
    <t>ACV_CMP_UNFLG</t>
  </si>
  <si>
    <t>ACV_CMP_INK_1</t>
  </si>
  <si>
    <t>関与成分_摂取目安量_4</t>
  </si>
  <si>
    <t>ACV_CMP_INK_5</t>
  </si>
  <si>
    <t>ACV_CMP_INK_OTHER</t>
  </si>
  <si>
    <t>PROD</t>
  </si>
  <si>
    <t>PROD_FORM_CD</t>
  </si>
  <si>
    <t>PROD_FORM_OTHER</t>
  </si>
  <si>
    <t>MATL_1</t>
  </si>
  <si>
    <t>MATL_20</t>
  </si>
  <si>
    <t>MATL_OTHER</t>
  </si>
  <si>
    <t>MATL_UNFLG</t>
  </si>
  <si>
    <t>FAC_NAME</t>
  </si>
  <si>
    <t>FAC_NAME_UNFLG</t>
  </si>
  <si>
    <t>FAC_ADDR</t>
  </si>
  <si>
    <t>FAC_ADDR_UNFLG</t>
  </si>
  <si>
    <t>FAC_TEL</t>
  </si>
  <si>
    <t>FAC_TEL_UNFLG</t>
  </si>
  <si>
    <t>SEL_NAME</t>
  </si>
  <si>
    <t>SEL_NAME_UNFLG</t>
  </si>
  <si>
    <t>SEL_ADDR</t>
  </si>
  <si>
    <t>SEL_ADDR_UNFLG</t>
  </si>
  <si>
    <t>SEL_TEL</t>
  </si>
  <si>
    <t>SEL_TEL_UNFLG</t>
  </si>
  <si>
    <t>LOT_NO</t>
  </si>
  <si>
    <t>LOT_NO_UNFLG</t>
  </si>
  <si>
    <t>LOT_NO_RSN</t>
  </si>
  <si>
    <t>1日あたり摂取目安量</t>
  </si>
  <si>
    <t>PER_DAY_INK</t>
  </si>
  <si>
    <t>1日あたり摂取目安量_不明フラグ</t>
  </si>
  <si>
    <t>PER_DAY_INK_UNFLG</t>
  </si>
  <si>
    <t>PCH_DATE</t>
  </si>
  <si>
    <t>PCH_DATE_OTHER</t>
  </si>
  <si>
    <t>PCH_DATE_UNFLG</t>
  </si>
  <si>
    <t>EXP_DATE</t>
  </si>
  <si>
    <t>EXP_DATE_OTHER</t>
  </si>
  <si>
    <t>EXP_DATE_UNFLG</t>
  </si>
  <si>
    <t>SLS_FLG_1</t>
  </si>
  <si>
    <t>SLS_TTL</t>
  </si>
  <si>
    <t>SLS_TTL_DATE_START</t>
  </si>
  <si>
    <t>SLS_TTL_DATE_END</t>
  </si>
  <si>
    <t>SLS_LOT</t>
  </si>
  <si>
    <t>SLS_LOT_DATE_START</t>
  </si>
  <si>
    <t>SLS_LOT_DATE_END</t>
  </si>
  <si>
    <t>PRV_CNT_CD</t>
  </si>
  <si>
    <t>CNS_NAME</t>
  </si>
  <si>
    <t>CNS_CTC</t>
  </si>
  <si>
    <t>CNS_GND_CD</t>
  </si>
  <si>
    <t>USE_DATE</t>
  </si>
  <si>
    <t>USE_DATE_OTHER</t>
  </si>
  <si>
    <t>USE_DATE_UNFLG</t>
  </si>
  <si>
    <t>STOP_DATE</t>
  </si>
  <si>
    <t>STOP_DATE_OTHER</t>
  </si>
  <si>
    <t>STOP_DATE_UNFLG</t>
  </si>
  <si>
    <t>INT_FLG_1</t>
  </si>
  <si>
    <t>INT_FLG_5</t>
  </si>
  <si>
    <t>INT_DET_1</t>
  </si>
  <si>
    <t>SYM_FLG_1</t>
  </si>
  <si>
    <t>SYM_FLG_16</t>
  </si>
  <si>
    <t>SYM_OTR_CD</t>
  </si>
  <si>
    <t>SYM_OTR_ETC</t>
  </si>
  <si>
    <t>SYM_DATE</t>
  </si>
  <si>
    <t>SYM_DATE_DAYS</t>
  </si>
  <si>
    <t>SYM_DATE_OTHER</t>
  </si>
  <si>
    <t>SYM_DATE_UNFLG</t>
  </si>
  <si>
    <t>USG_FLG_1</t>
  </si>
  <si>
    <t>USG_FLG_6</t>
  </si>
  <si>
    <t>USG_HEA_CD</t>
  </si>
  <si>
    <t>USG_REL_CD</t>
  </si>
  <si>
    <t>USG_RUS_DATE</t>
  </si>
  <si>
    <t>USG_RUS_DATE_OTHER</t>
  </si>
  <si>
    <t>USG_RUS_DATE_UNFLG</t>
  </si>
  <si>
    <t>USG_REC_DATE</t>
  </si>
  <si>
    <t>USG_REC_DATE_OTHER</t>
  </si>
  <si>
    <t>USG_REC_DATE_UNFLG</t>
  </si>
  <si>
    <t>USG_ENH_CD</t>
  </si>
  <si>
    <t>USG_DEC_CD</t>
  </si>
  <si>
    <t>PGY_CD</t>
  </si>
  <si>
    <t>TGR_CD</t>
  </si>
  <si>
    <t>TGR_PROD_1</t>
  </si>
  <si>
    <t>TGR_PROD_9</t>
  </si>
  <si>
    <t>TGR_PROD_10</t>
  </si>
  <si>
    <t>TGR_FAC_NAME_1</t>
  </si>
  <si>
    <t>MED_CD</t>
  </si>
  <si>
    <t>MED_PROD_1</t>
  </si>
  <si>
    <t>MED_PROD_15</t>
  </si>
  <si>
    <t>MED_PUR_1</t>
  </si>
  <si>
    <t>MED_PUR_15</t>
  </si>
  <si>
    <t>MED_USE</t>
  </si>
  <si>
    <t>MED_USE_UNFLG</t>
  </si>
  <si>
    <t>MED_EXC_CD</t>
  </si>
  <si>
    <t>HSP_VST_CD</t>
  </si>
  <si>
    <t>SYM_MED_1</t>
  </si>
  <si>
    <t>SYM_MED_1_UNFLG</t>
  </si>
  <si>
    <t>SYM_VST_1</t>
  </si>
  <si>
    <t>SYM_VST_1_UNFLG</t>
  </si>
  <si>
    <t>SYM_ADDR_1</t>
  </si>
  <si>
    <t>SYM_ADDR_1_UNFLG</t>
  </si>
  <si>
    <t>SYM_VST_2_UNFLG</t>
  </si>
  <si>
    <t>OTR_MED</t>
  </si>
  <si>
    <t>OTR_MED_UNFLG</t>
  </si>
  <si>
    <t>OTR_ADDR</t>
  </si>
  <si>
    <t>OTR_ADDR_UNFLG</t>
  </si>
  <si>
    <t>SEV_CD</t>
  </si>
  <si>
    <t>OTC_CD</t>
  </si>
  <si>
    <t>DOC_DIA_CD</t>
  </si>
  <si>
    <t>DOC_DIA_CSE</t>
  </si>
  <si>
    <t>MAI_SYM_1</t>
  </si>
  <si>
    <t>MAI_SYM_9</t>
  </si>
  <si>
    <t>MAI_SYM</t>
  </si>
  <si>
    <t>OTH_SYM_1</t>
  </si>
  <si>
    <t>OTH_SYM</t>
  </si>
  <si>
    <t>ABN_LBF_CD</t>
  </si>
  <si>
    <t>ABN_LBF_ETC</t>
  </si>
  <si>
    <t>DOC_MEMO</t>
  </si>
  <si>
    <t>REP_OTR_CD</t>
  </si>
  <si>
    <t>REP_OTR_1</t>
  </si>
  <si>
    <t>REP_OTR_ETC</t>
  </si>
  <si>
    <t>RMK</t>
  </si>
  <si>
    <t>ATT_CD</t>
  </si>
  <si>
    <t>ATT_MAT_TITLE</t>
  </si>
  <si>
    <t>ATT_MAT_FNM_</t>
  </si>
  <si>
    <t>ATT_MAT_FSZ_</t>
  </si>
  <si>
    <t>ATT_MAT_FTY_</t>
  </si>
  <si>
    <t>ATT_MAT_FBD_</t>
  </si>
  <si>
    <t>ATT_OTR1_TITLE</t>
  </si>
  <si>
    <t>ATT_OTR1_FNM_</t>
  </si>
  <si>
    <t>ATT_OTR1_FSZ_</t>
  </si>
  <si>
    <t>ATT_OTR1_FTY_</t>
  </si>
  <si>
    <t>ATT_OTR1_FBD_</t>
  </si>
  <si>
    <t>ATT_OTR2_TITLE</t>
  </si>
  <si>
    <t>ATT_OTR2_FNM_</t>
  </si>
  <si>
    <t>ATT_OTR2_FSZ_</t>
  </si>
  <si>
    <t>ATT_OTR2_FTY_</t>
  </si>
  <si>
    <t>ATT_OTR2_FBD_</t>
  </si>
  <si>
    <t>ATT_OTR3_TITLE</t>
  </si>
  <si>
    <t>ATT_OTR3_FNM_</t>
  </si>
  <si>
    <t>ATT_OTR3_FSZ_</t>
  </si>
  <si>
    <t>ATT_OTR3_FTY_</t>
  </si>
  <si>
    <t>ATT_OTR3_FBD_</t>
  </si>
  <si>
    <t>ATT_OTR4_TITLE</t>
  </si>
  <si>
    <t>ATT_OTR4_FNM_</t>
  </si>
  <si>
    <t>ATT_OTR4_FSZ_</t>
  </si>
  <si>
    <t>ATT_OTR4_FTY_</t>
  </si>
  <si>
    <t>ATT_OTR4_FBD_</t>
  </si>
  <si>
    <t>ATT_OTR5_TITLE</t>
  </si>
  <si>
    <t>ATT_OTR5_FNM_</t>
  </si>
  <si>
    <t>ATT_OTR5_FSZ_</t>
  </si>
  <si>
    <t>ATT_OTR5_FTY_</t>
  </si>
  <si>
    <t>ATT_OTR5_FBD_</t>
  </si>
  <si>
    <t>HE_CMT</t>
  </si>
  <si>
    <t>GOVE_CMT</t>
  </si>
  <si>
    <t>MHLW_CMT</t>
  </si>
  <si>
    <t>７．添付ファイル</t>
    <rPh sb="2" eb="4">
      <t>テンプ</t>
    </rPh>
    <phoneticPr fontId="3"/>
  </si>
  <si>
    <t>コレウス・フォルスコリー</t>
    <phoneticPr fontId="3"/>
  </si>
  <si>
    <t>ドオウレン</t>
    <phoneticPr fontId="3"/>
  </si>
  <si>
    <t>プエラリア・ミリフィカ</t>
    <phoneticPr fontId="3"/>
  </si>
  <si>
    <t>ブラックコホシュ</t>
    <phoneticPr fontId="3"/>
  </si>
  <si>
    <t>概ね30日以内に同じ所見の症例が複数発生している</t>
    <rPh sb="0" eb="1">
      <t>オオム</t>
    </rPh>
    <rPh sb="4" eb="5">
      <t>ヒ</t>
    </rPh>
    <rPh sb="5" eb="7">
      <t>イナイ</t>
    </rPh>
    <rPh sb="8" eb="9">
      <t>オナ</t>
    </rPh>
    <rPh sb="10" eb="12">
      <t>ショケン</t>
    </rPh>
    <rPh sb="13" eb="15">
      <t>ショウレイ</t>
    </rPh>
    <rPh sb="16" eb="18">
      <t>フクスウ</t>
    </rPh>
    <rPh sb="18" eb="20">
      <t>ハッセイ</t>
    </rPh>
    <phoneticPr fontId="3"/>
  </si>
  <si>
    <t>重篤事例</t>
    <rPh sb="0" eb="4">
      <t>ジュウトクジレイ</t>
    </rPh>
    <phoneticPr fontId="3"/>
  </si>
  <si>
    <t>成分等の名称</t>
    <rPh sb="0" eb="3">
      <t>セイブンナド</t>
    </rPh>
    <rPh sb="4" eb="6">
      <t>メイショウ</t>
    </rPh>
    <phoneticPr fontId="3"/>
  </si>
  <si>
    <t>粉末・顆粒</t>
    <rPh sb="0" eb="2">
      <t>フンマツ</t>
    </rPh>
    <rPh sb="3" eb="5">
      <t>カリュウ</t>
    </rPh>
    <phoneticPr fontId="3"/>
  </si>
  <si>
    <t>類似例の情報提供</t>
    <rPh sb="0" eb="3">
      <t>ルイジレイ</t>
    </rPh>
    <rPh sb="4" eb="8">
      <t>ジョウホウテイキョウ</t>
    </rPh>
    <phoneticPr fontId="3"/>
  </si>
  <si>
    <t>当該製品の販売数量</t>
    <rPh sb="0" eb="2">
      <t>トウガイ</t>
    </rPh>
    <rPh sb="2" eb="4">
      <t>セイヒン</t>
    </rPh>
    <rPh sb="5" eb="8">
      <t>ハンバイスウ</t>
    </rPh>
    <rPh sb="8" eb="9">
      <t>リョウ</t>
    </rPh>
    <phoneticPr fontId="3"/>
  </si>
  <si>
    <t>その他・不明</t>
    <rPh sb="2" eb="3">
      <t>タ</t>
    </rPh>
    <rPh sb="4" eb="6">
      <t>フメイ</t>
    </rPh>
    <phoneticPr fontId="3"/>
  </si>
  <si>
    <t>（</t>
    <phoneticPr fontId="3"/>
  </si>
  <si>
    <t>摂取量 増量</t>
    <rPh sb="0" eb="3">
      <t>セッシュリョウ</t>
    </rPh>
    <rPh sb="4" eb="6">
      <t>ゾウリョウ</t>
    </rPh>
    <phoneticPr fontId="3"/>
  </si>
  <si>
    <t>摂取量 減量</t>
    <rPh sb="0" eb="3">
      <t>セッシュリョウ</t>
    </rPh>
    <rPh sb="4" eb="6">
      <t>ゲンリョウ</t>
    </rPh>
    <phoneticPr fontId="3"/>
  </si>
  <si>
    <t>継続後の症状の変化：</t>
    <rPh sb="0" eb="3">
      <t>ケイゾクゴ</t>
    </rPh>
    <rPh sb="4" eb="6">
      <t>ショウジョウ</t>
    </rPh>
    <rPh sb="7" eb="9">
      <t>ヘンカ</t>
    </rPh>
    <phoneticPr fontId="3"/>
  </si>
  <si>
    <t>製品に表示されている摂取目安量のとおり</t>
    <rPh sb="0" eb="2">
      <t>セイヒン</t>
    </rPh>
    <rPh sb="3" eb="5">
      <t>ヒョウジ</t>
    </rPh>
    <rPh sb="10" eb="12">
      <t>セッシュ</t>
    </rPh>
    <rPh sb="12" eb="14">
      <t>メヤス</t>
    </rPh>
    <rPh sb="14" eb="15">
      <t>リョウ</t>
    </rPh>
    <phoneticPr fontId="3"/>
  </si>
  <si>
    <t>摂取目安量より少量</t>
    <rPh sb="0" eb="5">
      <t>セッシュメヤスリョウ</t>
    </rPh>
    <rPh sb="7" eb="9">
      <t>ショウリョウ</t>
    </rPh>
    <phoneticPr fontId="3"/>
  </si>
  <si>
    <t>同症状の方の有無</t>
    <rPh sb="0" eb="1">
      <t>ドウ</t>
    </rPh>
    <rPh sb="1" eb="3">
      <t>ショウジョウ</t>
    </rPh>
    <rPh sb="4" eb="5">
      <t>カタ</t>
    </rPh>
    <rPh sb="6" eb="8">
      <t>ウム</t>
    </rPh>
    <phoneticPr fontId="3"/>
  </si>
  <si>
    <t>いる</t>
    <phoneticPr fontId="3"/>
  </si>
  <si>
    <t>いない</t>
    <phoneticPr fontId="3"/>
  </si>
  <si>
    <t>基礎疾患・既往歴</t>
    <rPh sb="0" eb="2">
      <t>キソ</t>
    </rPh>
    <rPh sb="2" eb="4">
      <t>シッカン</t>
    </rPh>
    <rPh sb="5" eb="8">
      <t>キオウレキ</t>
    </rPh>
    <phoneticPr fontId="3"/>
  </si>
  <si>
    <t>高血圧症</t>
    <rPh sb="0" eb="4">
      <t>コウケツアツショウ</t>
    </rPh>
    <phoneticPr fontId="3"/>
  </si>
  <si>
    <t>腎臓病</t>
    <rPh sb="0" eb="3">
      <t>ジンゾウビョウ</t>
    </rPh>
    <phoneticPr fontId="3"/>
  </si>
  <si>
    <t>膠原病・自己免疫疾患</t>
    <phoneticPr fontId="3"/>
  </si>
  <si>
    <t>糖尿病</t>
    <rPh sb="0" eb="3">
      <t>トウニョウビョウ</t>
    </rPh>
    <phoneticPr fontId="3"/>
  </si>
  <si>
    <t>肝臓病</t>
    <rPh sb="0" eb="3">
      <t>カンゾウビョウ</t>
    </rPh>
    <phoneticPr fontId="3"/>
  </si>
  <si>
    <t>脂質異常症</t>
    <rPh sb="0" eb="5">
      <t>シシツイジョウショウ</t>
    </rPh>
    <phoneticPr fontId="3"/>
  </si>
  <si>
    <t>胃腸疾患</t>
    <rPh sb="0" eb="2">
      <t>イチョウ</t>
    </rPh>
    <rPh sb="2" eb="4">
      <t>シッカン</t>
    </rPh>
    <phoneticPr fontId="3"/>
  </si>
  <si>
    <t>アレルギーの有無</t>
    <rPh sb="6" eb="8">
      <t>ウム</t>
    </rPh>
    <phoneticPr fontId="3"/>
  </si>
  <si>
    <t>薬アレルギー（薬の種類：</t>
    <rPh sb="0" eb="1">
      <t>クスリ</t>
    </rPh>
    <rPh sb="7" eb="8">
      <t>クスリ</t>
    </rPh>
    <rPh sb="9" eb="11">
      <t>シュルイ</t>
    </rPh>
    <phoneticPr fontId="3"/>
  </si>
  <si>
    <t>食物アレルギー（食品の種類：</t>
    <rPh sb="0" eb="2">
      <t>ショクモツ</t>
    </rPh>
    <rPh sb="8" eb="10">
      <t>ショクヒン</t>
    </rPh>
    <rPh sb="11" eb="13">
      <t>シュルイ</t>
    </rPh>
    <phoneticPr fontId="3"/>
  </si>
  <si>
    <t>授乳の有無</t>
    <rPh sb="0" eb="2">
      <t>ジュニュウ</t>
    </rPh>
    <rPh sb="3" eb="5">
      <t>ウム</t>
    </rPh>
    <phoneticPr fontId="3"/>
  </si>
  <si>
    <t xml:space="preserve">  併用している他の健康食品</t>
    <rPh sb="2" eb="4">
      <t>ヘイヨウ</t>
    </rPh>
    <rPh sb="8" eb="9">
      <t>タ</t>
    </rPh>
    <rPh sb="10" eb="14">
      <t>ケンコウショクヒン</t>
    </rPh>
    <phoneticPr fontId="3"/>
  </si>
  <si>
    <t>使用開始日</t>
    <rPh sb="0" eb="2">
      <t>シヨウ</t>
    </rPh>
    <rPh sb="2" eb="5">
      <t>カイシビ</t>
    </rPh>
    <phoneticPr fontId="3"/>
  </si>
  <si>
    <t>あり（摂取者の手元）</t>
    <rPh sb="3" eb="6">
      <t>セッシュシャ</t>
    </rPh>
    <rPh sb="7" eb="9">
      <t>テモト</t>
    </rPh>
    <phoneticPr fontId="3"/>
  </si>
  <si>
    <t>あり（事業者へ返品）</t>
    <rPh sb="3" eb="6">
      <t>ジギョウシャ</t>
    </rPh>
    <rPh sb="7" eb="9">
      <t>ヘンピン</t>
    </rPh>
    <phoneticPr fontId="3"/>
  </si>
  <si>
    <t>健康被害の症状の発現及び処置後の経過</t>
    <rPh sb="0" eb="4">
      <t>ケンコウヒガイ</t>
    </rPh>
    <rPh sb="5" eb="7">
      <t>ショウジョウ</t>
    </rPh>
    <rPh sb="8" eb="10">
      <t>ハツゲン</t>
    </rPh>
    <rPh sb="10" eb="11">
      <t>オヨ</t>
    </rPh>
    <rPh sb="12" eb="15">
      <t>ショチゴ</t>
    </rPh>
    <rPh sb="16" eb="18">
      <t>ケイカ</t>
    </rPh>
    <phoneticPr fontId="3"/>
  </si>
  <si>
    <r>
      <t xml:space="preserve">都道府県名
（保健所名）
</t>
    </r>
    <r>
      <rPr>
        <sz val="8"/>
        <rFont val="ＭＳ Ｐゴシック"/>
        <family val="3"/>
        <charset val="128"/>
      </rPr>
      <t>※事業者が情報提供者への聞き取りにあたって使用する場合は記載不要</t>
    </r>
    <rPh sb="0" eb="4">
      <t>トドウフケン</t>
    </rPh>
    <rPh sb="4" eb="5">
      <t>メイ</t>
    </rPh>
    <rPh sb="7" eb="10">
      <t>ホケンジョ</t>
    </rPh>
    <rPh sb="10" eb="11">
      <t>メイ</t>
    </rPh>
    <rPh sb="14" eb="17">
      <t>ジギョウシャ</t>
    </rPh>
    <rPh sb="18" eb="20">
      <t>ジョウホウ</t>
    </rPh>
    <rPh sb="20" eb="23">
      <t>テイキョウシャ</t>
    </rPh>
    <rPh sb="25" eb="26">
      <t>キ</t>
    </rPh>
    <rPh sb="27" eb="28">
      <t>ト</t>
    </rPh>
    <rPh sb="34" eb="36">
      <t>シヨウ</t>
    </rPh>
    <rPh sb="38" eb="40">
      <t>バアイ</t>
    </rPh>
    <rPh sb="41" eb="43">
      <t>キサイ</t>
    </rPh>
    <rPh sb="43" eb="45">
      <t>フヨウ</t>
    </rPh>
    <phoneticPr fontId="3"/>
  </si>
  <si>
    <t>機能性表示食品</t>
    <rPh sb="0" eb="5">
      <t>キノウセイヒョウジ</t>
    </rPh>
    <rPh sb="5" eb="7">
      <t>ショクヒン</t>
    </rPh>
    <phoneticPr fontId="3"/>
  </si>
  <si>
    <t>許可番号</t>
    <rPh sb="0" eb="4">
      <t>キョカバンゴウ</t>
    </rPh>
    <phoneticPr fontId="3"/>
  </si>
  <si>
    <t>届出番号</t>
    <rPh sb="0" eb="2">
      <t>トドケデ</t>
    </rPh>
    <rPh sb="2" eb="4">
      <t>バンゴウ</t>
    </rPh>
    <phoneticPr fontId="3"/>
  </si>
  <si>
    <t>指定成分等及び管理成分の１日摂取目安量</t>
    <rPh sb="0" eb="4">
      <t>シテイセイブン</t>
    </rPh>
    <rPh sb="4" eb="5">
      <t>ナド</t>
    </rPh>
    <rPh sb="5" eb="6">
      <t>オヨ</t>
    </rPh>
    <rPh sb="7" eb="11">
      <t>カンリセイブン</t>
    </rPh>
    <rPh sb="13" eb="14">
      <t>ヒ</t>
    </rPh>
    <rPh sb="14" eb="16">
      <t>セッシュ</t>
    </rPh>
    <rPh sb="16" eb="19">
      <t>メヤスリョウ</t>
    </rPh>
    <phoneticPr fontId="3"/>
  </si>
  <si>
    <t>1日摂取目安量（μｇ/ｍｇ/ｇ/個）</t>
    <rPh sb="1" eb="2">
      <t>ヒ</t>
    </rPh>
    <rPh sb="2" eb="7">
      <t>セッシュメヤスリョウ</t>
    </rPh>
    <rPh sb="16" eb="17">
      <t>コ</t>
    </rPh>
    <phoneticPr fontId="3"/>
  </si>
  <si>
    <t>指定成分等含有食品である場合</t>
    <rPh sb="0" eb="2">
      <t>シテイ</t>
    </rPh>
    <rPh sb="2" eb="5">
      <t>セイブンナド</t>
    </rPh>
    <rPh sb="5" eb="7">
      <t>ガンユウ</t>
    </rPh>
    <rPh sb="7" eb="9">
      <t>ショクヒン</t>
    </rPh>
    <rPh sb="12" eb="14">
      <t>バアイ</t>
    </rPh>
    <phoneticPr fontId="3"/>
  </si>
  <si>
    <t>関与成分等名</t>
    <rPh sb="0" eb="5">
      <t>カンヨセイブンナド</t>
    </rPh>
    <rPh sb="5" eb="6">
      <t>メイ</t>
    </rPh>
    <phoneticPr fontId="3"/>
  </si>
  <si>
    <t>そ
の
他</t>
    <rPh sb="4" eb="5">
      <t>タ</t>
    </rPh>
    <phoneticPr fontId="3"/>
  </si>
  <si>
    <t>関与成分等の１日摂取目安量</t>
    <rPh sb="0" eb="5">
      <t>カンヨセイブンナド</t>
    </rPh>
    <rPh sb="7" eb="8">
      <t>ヒ</t>
    </rPh>
    <rPh sb="8" eb="10">
      <t>セッシュ</t>
    </rPh>
    <rPh sb="10" eb="13">
      <t>メヤスリョウ</t>
    </rPh>
    <phoneticPr fontId="3"/>
  </si>
  <si>
    <t>食欲不振</t>
    <rPh sb="0" eb="4">
      <t>ショクヨクフシン</t>
    </rPh>
    <phoneticPr fontId="3"/>
  </si>
  <si>
    <t>けいれん・失神</t>
    <rPh sb="5" eb="7">
      <t>シッシン</t>
    </rPh>
    <phoneticPr fontId="3"/>
  </si>
  <si>
    <t>月経不順</t>
    <rPh sb="0" eb="4">
      <t>ゲッケイフジュン</t>
    </rPh>
    <phoneticPr fontId="3"/>
  </si>
  <si>
    <t>吐気・悪心</t>
    <rPh sb="0" eb="2">
      <t>ハキケ</t>
    </rPh>
    <rPh sb="3" eb="5">
      <t>アクシン</t>
    </rPh>
    <phoneticPr fontId="3"/>
  </si>
  <si>
    <t>不正性器出血</t>
    <rPh sb="0" eb="6">
      <t>フセイセイキシュッケツ</t>
    </rPh>
    <phoneticPr fontId="3"/>
  </si>
  <si>
    <t>嘔吐</t>
    <rPh sb="0" eb="2">
      <t>オウト</t>
    </rPh>
    <phoneticPr fontId="3"/>
  </si>
  <si>
    <t>動悸</t>
    <rPh sb="0" eb="2">
      <t>ドウキ</t>
    </rPh>
    <phoneticPr fontId="3"/>
  </si>
  <si>
    <t>手足の浮腫</t>
    <rPh sb="0" eb="2">
      <t>テアシ</t>
    </rPh>
    <rPh sb="3" eb="5">
      <t>フシュ</t>
    </rPh>
    <phoneticPr fontId="3"/>
  </si>
  <si>
    <t>息切れ・呼吸困難</t>
    <rPh sb="0" eb="2">
      <t>イキキ</t>
    </rPh>
    <rPh sb="4" eb="8">
      <t>コキュウコンナン</t>
    </rPh>
    <phoneticPr fontId="3"/>
  </si>
  <si>
    <t>その他の体の痛み(部位：</t>
    <rPh sb="2" eb="3">
      <t>タ</t>
    </rPh>
    <rPh sb="4" eb="5">
      <t>カラダ</t>
    </rPh>
    <rPh sb="6" eb="7">
      <t>イタ</t>
    </rPh>
    <rPh sb="9" eb="11">
      <t>ブイ</t>
    </rPh>
    <phoneticPr fontId="3"/>
  </si>
  <si>
    <t>摂取開始日</t>
    <rPh sb="0" eb="2">
      <t>セッシュ</t>
    </rPh>
    <rPh sb="2" eb="4">
      <t>カイシ</t>
    </rPh>
    <rPh sb="4" eb="5">
      <t>ビ</t>
    </rPh>
    <phoneticPr fontId="3"/>
  </si>
  <si>
    <t xml:space="preserve"> 摂取中止日</t>
    <rPh sb="1" eb="3">
      <t>セッシュ</t>
    </rPh>
    <rPh sb="3" eb="5">
      <t>チュウシ</t>
    </rPh>
    <rPh sb="5" eb="6">
      <t>ビ</t>
    </rPh>
    <phoneticPr fontId="3"/>
  </si>
  <si>
    <r>
      <t xml:space="preserve">症状発現日
</t>
    </r>
    <r>
      <rPr>
        <sz val="9"/>
        <rFont val="ＭＳ Ｐゴシック"/>
        <family val="3"/>
        <charset val="128"/>
      </rPr>
      <t>（自覚症状なしの場合は検査日）</t>
    </r>
    <rPh sb="7" eb="9">
      <t>ジカク</t>
    </rPh>
    <rPh sb="9" eb="11">
      <t>ショウジョウ</t>
    </rPh>
    <rPh sb="14" eb="16">
      <t>バアイ</t>
    </rPh>
    <rPh sb="17" eb="19">
      <t>ケンサ</t>
    </rPh>
    <rPh sb="19" eb="20">
      <t>ビ</t>
    </rPh>
    <phoneticPr fontId="3"/>
  </si>
  <si>
    <t xml:space="preserve"> 症状発現後の摂取状況・症状
</t>
    <rPh sb="7" eb="9">
      <t>セッシュ</t>
    </rPh>
    <phoneticPr fontId="3"/>
  </si>
  <si>
    <t>再摂取日</t>
    <rPh sb="0" eb="1">
      <t>サイ</t>
    </rPh>
    <rPh sb="1" eb="3">
      <t>セッシュ</t>
    </rPh>
    <rPh sb="3" eb="4">
      <t>ビ</t>
    </rPh>
    <phoneticPr fontId="3"/>
  </si>
  <si>
    <t>周囲（家族、友人など)に同じ製品の摂取により同様の症状の方がいるか</t>
    <rPh sb="0" eb="2">
      <t>シュウイ</t>
    </rPh>
    <rPh sb="3" eb="5">
      <t>カゾク</t>
    </rPh>
    <rPh sb="6" eb="8">
      <t>ユウジン</t>
    </rPh>
    <rPh sb="12" eb="13">
      <t>オナ</t>
    </rPh>
    <rPh sb="14" eb="16">
      <t>セイヒン</t>
    </rPh>
    <rPh sb="17" eb="19">
      <t>セッシュ</t>
    </rPh>
    <rPh sb="22" eb="24">
      <t>ドウヨウ</t>
    </rPh>
    <rPh sb="25" eb="27">
      <t>ショウジョウ</t>
    </rPh>
    <rPh sb="28" eb="29">
      <t>カタ</t>
    </rPh>
    <phoneticPr fontId="3"/>
  </si>
  <si>
    <t>呼吸器疾患</t>
    <rPh sb="0" eb="5">
      <t>コキュウキシッカン</t>
    </rPh>
    <phoneticPr fontId="3"/>
  </si>
  <si>
    <t>血液疾患</t>
    <rPh sb="0" eb="4">
      <t>ケツエキシッカン</t>
    </rPh>
    <phoneticPr fontId="3"/>
  </si>
  <si>
    <t>がん(部位：</t>
    <rPh sb="3" eb="5">
      <t>ブイ</t>
    </rPh>
    <phoneticPr fontId="3"/>
  </si>
  <si>
    <t>季節性アレルギー/花粉症等(アレルギー源：</t>
    <rPh sb="0" eb="3">
      <t>キセツセイ</t>
    </rPh>
    <rPh sb="9" eb="12">
      <t>カフンショウ</t>
    </rPh>
    <rPh sb="12" eb="13">
      <t>ナド</t>
    </rPh>
    <rPh sb="19" eb="20">
      <t>ゲン</t>
    </rPh>
    <phoneticPr fontId="3"/>
  </si>
  <si>
    <r>
      <t>接触アレルギー</t>
    </r>
    <r>
      <rPr>
        <sz val="9"/>
        <rFont val="ＭＳ Ｐゴシック"/>
        <family val="3"/>
        <charset val="128"/>
      </rPr>
      <t>(アレルギー源：</t>
    </r>
    <rPh sb="0" eb="2">
      <t>セッショク</t>
    </rPh>
    <rPh sb="13" eb="14">
      <t>ゲン</t>
    </rPh>
    <phoneticPr fontId="3"/>
  </si>
  <si>
    <t>使用目的</t>
    <rPh sb="0" eb="2">
      <t>シヨウ</t>
    </rPh>
    <rPh sb="2" eb="4">
      <t>モクテキ</t>
    </rPh>
    <phoneticPr fontId="3"/>
  </si>
  <si>
    <t>併用している
医薬品</t>
    <rPh sb="7" eb="10">
      <t>イヤクヒン</t>
    </rPh>
    <phoneticPr fontId="3"/>
  </si>
  <si>
    <t>＊健康食品との関連が疑われる健康被害について、関連する状態・症状、検査値等の推移、診断の根拠、治療・処置等を経時的に記載してください。</t>
    <rPh sb="1" eb="5">
      <t>ケンコウショクヒン</t>
    </rPh>
    <rPh sb="7" eb="9">
      <t>カンレン</t>
    </rPh>
    <rPh sb="10" eb="11">
      <t>ウタガ</t>
    </rPh>
    <rPh sb="14" eb="18">
      <t>ケンコウヒガイ</t>
    </rPh>
    <rPh sb="23" eb="25">
      <t>カンレン</t>
    </rPh>
    <rPh sb="27" eb="29">
      <t>ジョウタイ</t>
    </rPh>
    <rPh sb="30" eb="32">
      <t>ショウジョウ</t>
    </rPh>
    <rPh sb="33" eb="36">
      <t>ケンサチ</t>
    </rPh>
    <rPh sb="36" eb="37">
      <t>ナド</t>
    </rPh>
    <rPh sb="38" eb="40">
      <t>スイイ</t>
    </rPh>
    <rPh sb="41" eb="43">
      <t>シンダン</t>
    </rPh>
    <rPh sb="44" eb="46">
      <t>コンキョ</t>
    </rPh>
    <rPh sb="47" eb="49">
      <t>チリョウ</t>
    </rPh>
    <rPh sb="50" eb="52">
      <t>ショチ</t>
    </rPh>
    <rPh sb="52" eb="53">
      <t>ナド</t>
    </rPh>
    <rPh sb="54" eb="57">
      <t>ケイジテキ</t>
    </rPh>
    <rPh sb="58" eb="60">
      <t>キサイ</t>
    </rPh>
    <phoneticPr fontId="3"/>
  </si>
  <si>
    <t>健康食品との関連が疑われる健康被害情報提供票</t>
    <phoneticPr fontId="3"/>
  </si>
  <si>
    <t>整理番号：</t>
    <rPh sb="0" eb="4">
      <t>セイリバンゴウ</t>
    </rPh>
    <phoneticPr fontId="3"/>
  </si>
  <si>
    <t>会社名</t>
    <rPh sb="0" eb="3">
      <t>カイシャメイ</t>
    </rPh>
    <phoneticPr fontId="3"/>
  </si>
  <si>
    <t>担当者名</t>
    <rPh sb="0" eb="3">
      <t>タントウシャ</t>
    </rPh>
    <phoneticPr fontId="3"/>
  </si>
  <si>
    <t>該当する健康食品にチェックしてください</t>
    <phoneticPr fontId="3"/>
  </si>
  <si>
    <t>食品衛生法第8条に基づく指定成分等含有食品に該当するか</t>
    <rPh sb="0" eb="5">
      <t>ショクヒンエイセイホウ</t>
    </rPh>
    <rPh sb="5" eb="6">
      <t>ダイ</t>
    </rPh>
    <rPh sb="7" eb="8">
      <t>ジョウ</t>
    </rPh>
    <rPh sb="9" eb="10">
      <t>モト</t>
    </rPh>
    <rPh sb="12" eb="16">
      <t>シテイセイブン</t>
    </rPh>
    <rPh sb="16" eb="17">
      <t>ナド</t>
    </rPh>
    <rPh sb="17" eb="21">
      <t>ガンユウショクヒン</t>
    </rPh>
    <rPh sb="22" eb="24">
      <t>ガイトウ</t>
    </rPh>
    <phoneticPr fontId="3"/>
  </si>
  <si>
    <t>食品衛生法施行規則別表第17の第9のハに基づく情報の提供(義務対象)に該当するか</t>
    <rPh sb="0" eb="5">
      <t>ショクヒンエイセイホウ</t>
    </rPh>
    <rPh sb="5" eb="9">
      <t>セコウキソク</t>
    </rPh>
    <rPh sb="9" eb="11">
      <t>ベッピョウ</t>
    </rPh>
    <rPh sb="11" eb="12">
      <t>ダイ</t>
    </rPh>
    <rPh sb="15" eb="16">
      <t>ダイ</t>
    </rPh>
    <rPh sb="20" eb="21">
      <t>モト</t>
    </rPh>
    <rPh sb="23" eb="25">
      <t>ジョウホウ</t>
    </rPh>
    <rPh sb="26" eb="28">
      <t>テイキョウ</t>
    </rPh>
    <rPh sb="29" eb="33">
      <t>ギムタイショウ</t>
    </rPh>
    <rPh sb="35" eb="37">
      <t>ガイトウ</t>
    </rPh>
    <phoneticPr fontId="3"/>
  </si>
  <si>
    <t>同じ所見の症例の健康被害情報提供票を既に提出している。</t>
    <rPh sb="0" eb="1">
      <t>オナ</t>
    </rPh>
    <rPh sb="2" eb="4">
      <t>ショケン</t>
    </rPh>
    <rPh sb="5" eb="7">
      <t>ショウレイ</t>
    </rPh>
    <rPh sb="8" eb="17">
      <t>ケンコウヒガイジョウホウテイキョウヒョウ</t>
    </rPh>
    <rPh sb="18" eb="19">
      <t>スデ</t>
    </rPh>
    <rPh sb="20" eb="22">
      <t>テイシュツ</t>
    </rPh>
    <phoneticPr fontId="3"/>
  </si>
  <si>
    <t>1例目の症例を
提出した際の整理番号</t>
    <rPh sb="1" eb="3">
      <t>レイメ</t>
    </rPh>
    <rPh sb="4" eb="6">
      <t>ショウレイ</t>
    </rPh>
    <rPh sb="8" eb="10">
      <t>テイシュツ</t>
    </rPh>
    <rPh sb="12" eb="13">
      <t>サイ</t>
    </rPh>
    <rPh sb="14" eb="18">
      <t>セイリバンゴウ</t>
    </rPh>
    <phoneticPr fontId="3"/>
  </si>
  <si>
    <t>整理番号不明</t>
    <phoneticPr fontId="3"/>
  </si>
  <si>
    <t>健康被害を診断した医療機関名を知った日</t>
    <rPh sb="0" eb="4">
      <t>ケンコウヒガイ</t>
    </rPh>
    <rPh sb="5" eb="7">
      <t>シンダン</t>
    </rPh>
    <rPh sb="9" eb="14">
      <t>イリョウキカンメイ</t>
    </rPh>
    <rPh sb="15" eb="16">
      <t>シ</t>
    </rPh>
    <rPh sb="18" eb="19">
      <t>ヒ</t>
    </rPh>
    <phoneticPr fontId="3"/>
  </si>
  <si>
    <t>情報受付日に同じ</t>
    <rPh sb="0" eb="2">
      <t>ジョウホウ</t>
    </rPh>
    <rPh sb="2" eb="5">
      <t>ウケツケビ</t>
    </rPh>
    <rPh sb="6" eb="7">
      <t>オナ</t>
    </rPh>
    <phoneticPr fontId="3"/>
  </si>
  <si>
    <t>1日摂取目安量（μｇ/ｍｇ/ｇ）</t>
    <rPh sb="1" eb="2">
      <t>ヒ</t>
    </rPh>
    <rPh sb="2" eb="7">
      <t>セッシュメヤスリョウ</t>
    </rPh>
    <phoneticPr fontId="3"/>
  </si>
  <si>
    <r>
      <t>以下のいずれかの
健康食品である場合</t>
    </r>
    <r>
      <rPr>
        <sz val="10"/>
        <rFont val="ＭＳ Ｐゴシック"/>
        <family val="3"/>
        <charset val="128"/>
      </rPr>
      <t xml:space="preserve">
・特定保健用食品
・機能性表示食品</t>
    </r>
    <rPh sb="0" eb="2">
      <t>イカ</t>
    </rPh>
    <rPh sb="9" eb="11">
      <t>ケンコウ</t>
    </rPh>
    <rPh sb="11" eb="13">
      <t>ショクヒン</t>
    </rPh>
    <rPh sb="16" eb="18">
      <t>バアイ</t>
    </rPh>
    <rPh sb="20" eb="22">
      <t>トクテイ</t>
    </rPh>
    <rPh sb="22" eb="25">
      <t>ホケンヨウ</t>
    </rPh>
    <rPh sb="25" eb="27">
      <t>ショクヒン</t>
    </rPh>
    <rPh sb="29" eb="32">
      <t>キノウセイ</t>
    </rPh>
    <rPh sb="32" eb="34">
      <t>ヒョウジ</t>
    </rPh>
    <rPh sb="34" eb="36">
      <t>ショクヒン</t>
    </rPh>
    <phoneticPr fontId="3"/>
  </si>
  <si>
    <t>生鮮食品</t>
    <rPh sb="0" eb="4">
      <t>セイセンショクヒン</t>
    </rPh>
    <phoneticPr fontId="3"/>
  </si>
  <si>
    <t>その他の加工食品（</t>
    <rPh sb="2" eb="3">
      <t>タ</t>
    </rPh>
    <rPh sb="4" eb="8">
      <t>カコウショクヒン</t>
    </rPh>
    <phoneticPr fontId="3"/>
  </si>
  <si>
    <t>製造者所在地</t>
    <rPh sb="0" eb="3">
      <t>セイゾウシャ</t>
    </rPh>
    <rPh sb="3" eb="6">
      <t>ショザイチ</t>
    </rPh>
    <phoneticPr fontId="3"/>
  </si>
  <si>
    <t>販売者所在地</t>
    <rPh sb="0" eb="3">
      <t>ハンバイシャ</t>
    </rPh>
    <rPh sb="3" eb="6">
      <t>ショザイチ</t>
    </rPh>
    <phoneticPr fontId="3"/>
  </si>
  <si>
    <t>製造所名</t>
    <rPh sb="0" eb="2">
      <t>セイゾウ</t>
    </rPh>
    <rPh sb="2" eb="3">
      <t>ショ</t>
    </rPh>
    <rPh sb="3" eb="4">
      <t>メイ</t>
    </rPh>
    <phoneticPr fontId="3"/>
  </si>
  <si>
    <t>製造所所在地</t>
    <rPh sb="0" eb="3">
      <t>セイゾウショ</t>
    </rPh>
    <rPh sb="3" eb="6">
      <t>ショザイチ</t>
    </rPh>
    <phoneticPr fontId="3"/>
  </si>
  <si>
    <t>販売者電話番号</t>
    <rPh sb="0" eb="3">
      <t>ハンバイシャ</t>
    </rPh>
    <rPh sb="3" eb="7">
      <t>デンワバンゴウ</t>
    </rPh>
    <phoneticPr fontId="3"/>
  </si>
  <si>
    <t>製造所電話番号</t>
    <rPh sb="0" eb="3">
      <t>セイゾウショ</t>
    </rPh>
    <rPh sb="3" eb="7">
      <t>デンワバンゴウ</t>
    </rPh>
    <phoneticPr fontId="3"/>
  </si>
  <si>
    <t>製造者に同じ</t>
    <rPh sb="0" eb="3">
      <t>セイゾウシャ</t>
    </rPh>
    <rPh sb="4" eb="5">
      <t>オナ</t>
    </rPh>
    <phoneticPr fontId="3"/>
  </si>
  <si>
    <t>消費期限</t>
    <rPh sb="0" eb="4">
      <t>ショウヒキゲン</t>
    </rPh>
    <phoneticPr fontId="3"/>
  </si>
  <si>
    <t>賞味期限</t>
    <rPh sb="0" eb="4">
      <t>ショウミキゲン</t>
    </rPh>
    <phoneticPr fontId="3"/>
  </si>
  <si>
    <t>消費/賞味</t>
    <rPh sb="0" eb="2">
      <t>ショウヒ</t>
    </rPh>
    <rPh sb="3" eb="5">
      <t>ショウミ</t>
    </rPh>
    <phoneticPr fontId="3"/>
  </si>
  <si>
    <t>▼選択▼</t>
    <rPh sb="1" eb="2">
      <t>セン</t>
    </rPh>
    <phoneticPr fontId="3"/>
  </si>
  <si>
    <t>　※同意が得られない場合は、氏名、連絡先は記入せず、「６．その他」の備考欄にその理由を可能な範囲で記入すること。</t>
    <rPh sb="2" eb="4">
      <t>ドウイ</t>
    </rPh>
    <rPh sb="5" eb="6">
      <t>エ</t>
    </rPh>
    <rPh sb="10" eb="12">
      <t>バアイ</t>
    </rPh>
    <rPh sb="14" eb="16">
      <t>シメイ</t>
    </rPh>
    <rPh sb="17" eb="20">
      <t>レンラクサキ</t>
    </rPh>
    <rPh sb="21" eb="23">
      <t>キニュウ</t>
    </rPh>
    <rPh sb="31" eb="32">
      <t>タ</t>
    </rPh>
    <rPh sb="34" eb="37">
      <t>ビコウラン</t>
    </rPh>
    <rPh sb="40" eb="42">
      <t>リユウ</t>
    </rPh>
    <rPh sb="43" eb="45">
      <t>カノウ</t>
    </rPh>
    <rPh sb="46" eb="48">
      <t>ハンイ</t>
    </rPh>
    <rPh sb="49" eb="51">
      <t>キニュウ</t>
    </rPh>
    <phoneticPr fontId="3"/>
  </si>
  <si>
    <t>歳</t>
    <rPh sb="0" eb="1">
      <t>サイ</t>
    </rPh>
    <phoneticPr fontId="3"/>
  </si>
  <si>
    <t>歳代</t>
    <rPh sb="0" eb="2">
      <t>サイダイ</t>
    </rPh>
    <phoneticPr fontId="3"/>
  </si>
  <si>
    <t>年齢</t>
    <rPh sb="0" eb="2">
      <t>ネンレイ</t>
    </rPh>
    <phoneticPr fontId="3"/>
  </si>
  <si>
    <t>訪問販売</t>
    <rPh sb="0" eb="4">
      <t>ホウモンハンバイ</t>
    </rPh>
    <phoneticPr fontId="3"/>
  </si>
  <si>
    <t>メーカー直販の
（ネット）通販</t>
    <rPh sb="4" eb="6">
      <t>チョクハン</t>
    </rPh>
    <rPh sb="13" eb="15">
      <t>ツウハン</t>
    </rPh>
    <phoneticPr fontId="3"/>
  </si>
  <si>
    <t>自覚症状なし</t>
    <rPh sb="0" eb="4">
      <t>ジカクショウジョウ</t>
    </rPh>
    <phoneticPr fontId="3"/>
  </si>
  <si>
    <t>摂取後(約)</t>
    <phoneticPr fontId="3"/>
  </si>
  <si>
    <t>時間</t>
    <rPh sb="0" eb="2">
      <t>ジカン</t>
    </rPh>
    <phoneticPr fontId="3"/>
  </si>
  <si>
    <t>摂取後</t>
    <rPh sb="0" eb="3">
      <t>セッシュゴ</t>
    </rPh>
    <phoneticPr fontId="3"/>
  </si>
  <si>
    <t>同じ製品を摂取している人がいない</t>
    <rPh sb="0" eb="1">
      <t>オナ</t>
    </rPh>
    <rPh sb="2" eb="4">
      <t>セイヒン</t>
    </rPh>
    <rPh sb="5" eb="7">
      <t>セッシュ</t>
    </rPh>
    <rPh sb="11" eb="12">
      <t>ヒト</t>
    </rPh>
    <phoneticPr fontId="3"/>
  </si>
  <si>
    <t>再摂取で症状再発：</t>
    <rPh sb="1" eb="3">
      <t>セッシュ</t>
    </rPh>
    <phoneticPr fontId="3"/>
  </si>
  <si>
    <t>心臓病(高血圧症を除く)</t>
    <rPh sb="0" eb="3">
      <t>シンゾウビョウ</t>
    </rPh>
    <rPh sb="4" eb="7">
      <t>コウケツアツ</t>
    </rPh>
    <rPh sb="7" eb="8">
      <t>ショウ</t>
    </rPh>
    <rPh sb="9" eb="10">
      <t>ノゾ</t>
    </rPh>
    <phoneticPr fontId="3"/>
  </si>
  <si>
    <t>その他及び上記選択肢の詳細情報：病名を下記に記載して下さい。</t>
    <rPh sb="3" eb="4">
      <t>オヨ</t>
    </rPh>
    <rPh sb="5" eb="7">
      <t>ジョウキ</t>
    </rPh>
    <rPh sb="7" eb="10">
      <t>センタクシ</t>
    </rPh>
    <rPh sb="11" eb="15">
      <t>ショウサイジョウホウ</t>
    </rPh>
    <phoneticPr fontId="3"/>
  </si>
  <si>
    <t>摂取開始日</t>
    <rPh sb="0" eb="5">
      <t>セッシュカイシビ</t>
    </rPh>
    <phoneticPr fontId="3"/>
  </si>
  <si>
    <t>受診理由：</t>
    <rPh sb="0" eb="4">
      <t>ジュシンリユウ</t>
    </rPh>
    <phoneticPr fontId="3"/>
  </si>
  <si>
    <t xml:space="preserve"> 医療機関名・診療科：</t>
    <phoneticPr fontId="3"/>
  </si>
  <si>
    <t xml:space="preserve"> 所在地：</t>
    <rPh sb="1" eb="4">
      <t>ショザイチ</t>
    </rPh>
    <phoneticPr fontId="3"/>
  </si>
  <si>
    <t xml:space="preserve"> 受診日：</t>
    <rPh sb="1" eb="4">
      <t>ジュシンビ</t>
    </rPh>
    <phoneticPr fontId="3"/>
  </si>
  <si>
    <t>聞き取り日</t>
    <rPh sb="0" eb="1">
      <t>キ</t>
    </rPh>
    <rPh sb="2" eb="3">
      <t>ト</t>
    </rPh>
    <rPh sb="4" eb="5">
      <t>ビ</t>
    </rPh>
    <phoneticPr fontId="3"/>
  </si>
  <si>
    <t>医療機関情報</t>
    <rPh sb="0" eb="4">
      <t>イリョウキカン</t>
    </rPh>
    <rPh sb="4" eb="6">
      <t>ジョウホウ</t>
    </rPh>
    <phoneticPr fontId="3"/>
  </si>
  <si>
    <t>異常あり</t>
    <rPh sb="0" eb="2">
      <t>イジョウ</t>
    </rPh>
    <phoneticPr fontId="3"/>
  </si>
  <si>
    <t>異常なし</t>
    <rPh sb="0" eb="2">
      <t>イジョウ</t>
    </rPh>
    <phoneticPr fontId="3"/>
  </si>
  <si>
    <t>自治体(自治体名：</t>
    <rPh sb="0" eb="3">
      <t>ジチタイ</t>
    </rPh>
    <rPh sb="4" eb="8">
      <t>ジチタイメイ</t>
    </rPh>
    <phoneticPr fontId="3"/>
  </si>
  <si>
    <t>(事業者名：</t>
    <rPh sb="1" eb="4">
      <t>ジギョウシャ</t>
    </rPh>
    <rPh sb="4" eb="5">
      <t>メイ</t>
    </rPh>
    <phoneticPr fontId="3"/>
  </si>
  <si>
    <t>注１）事業者におかれては、情報収集している主治医に対して、保健所から血液検査結果、カルテ、退院サマリー等の医療情報の提供依頼が来る可能性があることをお伝えいただけると幸いです。
注２）都道府県等（保健所）におかれては、摂取者の了承のもと医療機関から医療情報を入手された場合は、氏名・連絡先をマスキングしたうえで当該データを添付いただけると幸いです。</t>
    <phoneticPr fontId="3"/>
  </si>
  <si>
    <t>＜行政コメント・資料欄＞</t>
    <rPh sb="1" eb="3">
      <t>ギョウセイ</t>
    </rPh>
    <rPh sb="8" eb="10">
      <t>シリョウ</t>
    </rPh>
    <rPh sb="10" eb="11">
      <t>ラン</t>
    </rPh>
    <phoneticPr fontId="3"/>
  </si>
  <si>
    <t>製造者名等</t>
    <rPh sb="0" eb="4">
      <t>セイゾウシャメイ</t>
    </rPh>
    <rPh sb="4" eb="5">
      <t>ナド</t>
    </rPh>
    <phoneticPr fontId="3"/>
  </si>
  <si>
    <t>聞き取りがある場合(複数選択可)</t>
    <rPh sb="0" eb="1">
      <t>キ</t>
    </rPh>
    <rPh sb="2" eb="3">
      <t>ト</t>
    </rPh>
    <rPh sb="7" eb="9">
      <t>バアイ</t>
    </rPh>
    <rPh sb="10" eb="12">
      <t>フクスウ</t>
    </rPh>
    <rPh sb="12" eb="14">
      <t>センタク</t>
    </rPh>
    <rPh sb="14" eb="15">
      <t>カ</t>
    </rPh>
    <phoneticPr fontId="3"/>
  </si>
  <si>
    <t>なし（理由：</t>
    <rPh sb="3" eb="5">
      <t>リユウ</t>
    </rPh>
    <phoneticPr fontId="3"/>
  </si>
  <si>
    <t>ORG_NO</t>
  </si>
  <si>
    <t>FORM_ID</t>
  </si>
  <si>
    <t>REP_VER</t>
  </si>
  <si>
    <t>DM_CD</t>
  </si>
  <si>
    <t>DM_KMK_CD</t>
  </si>
  <si>
    <t>DM_DATA_TYPE</t>
  </si>
  <si>
    <t>EX_TYPE</t>
  </si>
  <si>
    <t>EX_LINE</t>
  </si>
  <si>
    <t>EX_COLUMN</t>
  </si>
  <si>
    <t>EX_OB_NM</t>
  </si>
  <si>
    <t>DROP_DOWN_FLG</t>
  </si>
  <si>
    <t>ACT_TYPE_KBN</t>
  </si>
  <si>
    <t>REP_NEW_DATE</t>
  </si>
  <si>
    <t>HE_ACN_FST_DATE</t>
  </si>
  <si>
    <t>HE_ACN_NEW_DATE</t>
  </si>
  <si>
    <t>GOVE_ACN_FST_DATE</t>
  </si>
  <si>
    <t>GOVE_ACN_NEW_DATE</t>
  </si>
  <si>
    <t>MHLW_ACN_FST_DATE</t>
  </si>
  <si>
    <t>MHLW_ACN_NEW_DATE</t>
  </si>
  <si>
    <t>健康被害情報提供票</t>
    <phoneticPr fontId="3"/>
  </si>
  <si>
    <t>AG1</t>
    <phoneticPr fontId="3"/>
  </si>
  <si>
    <t>自治体初回受理年月日</t>
  </si>
  <si>
    <t>厚労省初回受理年月日</t>
  </si>
  <si>
    <t>テーブル項目名</t>
    <rPh sb="4" eb="6">
      <t>コウモク</t>
    </rPh>
    <rPh sb="6" eb="7">
      <t>メイ</t>
    </rPh>
    <phoneticPr fontId="3"/>
  </si>
  <si>
    <t>物理名</t>
    <rPh sb="0" eb="2">
      <t>ブツリ</t>
    </rPh>
    <rPh sb="2" eb="3">
      <t>メイ</t>
    </rPh>
    <phoneticPr fontId="3"/>
  </si>
  <si>
    <t>REP_FLG</t>
  </si>
  <si>
    <t>REP_FNM</t>
  </si>
  <si>
    <t>NUMERIC</t>
  </si>
  <si>
    <t>BYTEA</t>
  </si>
  <si>
    <t>データベース設計書からコピー&amp;ペースト</t>
    <rPh sb="6" eb="9">
      <t>セッケイショ</t>
    </rPh>
    <phoneticPr fontId="3"/>
  </si>
  <si>
    <t>関数</t>
    <rPh sb="0" eb="2">
      <t>カンスウ</t>
    </rPh>
    <phoneticPr fontId="3"/>
  </si>
  <si>
    <t>Y6</t>
    <phoneticPr fontId="3"/>
  </si>
  <si>
    <t>入力</t>
    <rPh sb="0" eb="2">
      <t>ニュウリョク</t>
    </rPh>
    <phoneticPr fontId="3"/>
  </si>
  <si>
    <t>パターン</t>
    <phoneticPr fontId="3"/>
  </si>
  <si>
    <t>*</t>
    <phoneticPr fontId="3"/>
  </si>
  <si>
    <t>選択</t>
    <rPh sb="0" eb="2">
      <t>センタク</t>
    </rPh>
    <phoneticPr fontId="3"/>
  </si>
  <si>
    <t>保守機能</t>
    <rPh sb="0" eb="2">
      <t>ホシュ</t>
    </rPh>
    <rPh sb="2" eb="4">
      <t>キノウ</t>
    </rPh>
    <phoneticPr fontId="3"/>
  </si>
  <si>
    <t>入力値</t>
    <rPh sb="0" eb="3">
      <t>ニュウリョクチ</t>
    </rPh>
    <phoneticPr fontId="3"/>
  </si>
  <si>
    <t>-</t>
    <phoneticPr fontId="3"/>
  </si>
  <si>
    <t>A11,A12,A13,A14</t>
    <phoneticPr fontId="3"/>
  </si>
  <si>
    <t>H15,O15</t>
    <phoneticPr fontId="3"/>
  </si>
  <si>
    <t>H18,O18</t>
    <phoneticPr fontId="3"/>
  </si>
  <si>
    <t>P11</t>
    <phoneticPr fontId="3"/>
  </si>
  <si>
    <t>P12</t>
    <phoneticPr fontId="3"/>
  </si>
  <si>
    <t>AH11</t>
    <phoneticPr fontId="3"/>
  </si>
  <si>
    <t>AH12</t>
    <phoneticPr fontId="3"/>
  </si>
  <si>
    <t>複数/不明</t>
    <rPh sb="0" eb="2">
      <t>フクスウ</t>
    </rPh>
    <rPh sb="3" eb="5">
      <t>フメイ</t>
    </rPh>
    <phoneticPr fontId="3"/>
  </si>
  <si>
    <t>P17</t>
    <phoneticPr fontId="3"/>
  </si>
  <si>
    <t>H17</t>
    <phoneticPr fontId="3"/>
  </si>
  <si>
    <t>U17</t>
    <phoneticPr fontId="3"/>
  </si>
  <si>
    <t>AC17</t>
    <phoneticPr fontId="3"/>
  </si>
  <si>
    <t>H20</t>
    <phoneticPr fontId="3"/>
  </si>
  <si>
    <t>H21</t>
    <phoneticPr fontId="3"/>
  </si>
  <si>
    <t>I23,I24</t>
    <phoneticPr fontId="3"/>
  </si>
  <si>
    <t>O25</t>
    <phoneticPr fontId="3"/>
  </si>
  <si>
    <t>AF25</t>
    <phoneticPr fontId="3"/>
  </si>
  <si>
    <t>T26</t>
    <phoneticPr fontId="3"/>
  </si>
  <si>
    <t>AE26</t>
    <phoneticPr fontId="3"/>
  </si>
  <si>
    <t>H29</t>
    <phoneticPr fontId="3"/>
  </si>
  <si>
    <t>H30</t>
    <phoneticPr fontId="3"/>
  </si>
  <si>
    <t>H31</t>
    <phoneticPr fontId="3"/>
  </si>
  <si>
    <t>H32</t>
    <phoneticPr fontId="3"/>
  </si>
  <si>
    <t>H33</t>
    <phoneticPr fontId="3"/>
  </si>
  <si>
    <t>T29</t>
    <phoneticPr fontId="3"/>
  </si>
  <si>
    <t>T30</t>
    <phoneticPr fontId="3"/>
  </si>
  <si>
    <t>T31</t>
    <phoneticPr fontId="3"/>
  </si>
  <si>
    <t>T32</t>
    <phoneticPr fontId="3"/>
  </si>
  <si>
    <t>T33</t>
    <phoneticPr fontId="3"/>
  </si>
  <si>
    <t>AH31</t>
    <phoneticPr fontId="3"/>
  </si>
  <si>
    <t>H37</t>
    <phoneticPr fontId="3"/>
  </si>
  <si>
    <t>H38</t>
    <phoneticPr fontId="3"/>
  </si>
  <si>
    <t>H39</t>
    <phoneticPr fontId="3"/>
  </si>
  <si>
    <t>H40</t>
    <phoneticPr fontId="3"/>
  </si>
  <si>
    <t>T36</t>
    <phoneticPr fontId="3"/>
  </si>
  <si>
    <t>T37</t>
    <phoneticPr fontId="3"/>
  </si>
  <si>
    <t>T38</t>
    <phoneticPr fontId="3"/>
  </si>
  <si>
    <t>T39</t>
    <phoneticPr fontId="3"/>
  </si>
  <si>
    <t>T40</t>
    <phoneticPr fontId="3"/>
  </si>
  <si>
    <t>AH39</t>
    <phoneticPr fontId="3"/>
  </si>
  <si>
    <t>G45</t>
    <phoneticPr fontId="3"/>
  </si>
  <si>
    <t>O47</t>
    <phoneticPr fontId="3"/>
  </si>
  <si>
    <t>AH54</t>
    <phoneticPr fontId="3"/>
  </si>
  <si>
    <t>G63</t>
    <phoneticPr fontId="3"/>
  </si>
  <si>
    <t>AH63</t>
    <phoneticPr fontId="3"/>
  </si>
  <si>
    <t>AH64</t>
    <phoneticPr fontId="3"/>
  </si>
  <si>
    <t>G65</t>
    <phoneticPr fontId="3"/>
  </si>
  <si>
    <t>AH65</t>
    <phoneticPr fontId="3"/>
  </si>
  <si>
    <t>G66</t>
    <phoneticPr fontId="3"/>
  </si>
  <si>
    <t>AH66</t>
    <phoneticPr fontId="3"/>
  </si>
  <si>
    <t>G67</t>
    <phoneticPr fontId="3"/>
  </si>
  <si>
    <t>AH67</t>
    <phoneticPr fontId="3"/>
  </si>
  <si>
    <t>G68</t>
    <phoneticPr fontId="3"/>
  </si>
  <si>
    <t>AH68</t>
    <phoneticPr fontId="3"/>
  </si>
  <si>
    <t>G69</t>
    <phoneticPr fontId="3"/>
  </si>
  <si>
    <t>AH69</t>
    <phoneticPr fontId="3"/>
  </si>
  <si>
    <t>G70</t>
    <phoneticPr fontId="3"/>
  </si>
  <si>
    <t>AH70</t>
    <phoneticPr fontId="3"/>
  </si>
  <si>
    <t>G71</t>
    <phoneticPr fontId="3"/>
  </si>
  <si>
    <t>AH71</t>
    <phoneticPr fontId="3"/>
  </si>
  <si>
    <t>AB66</t>
    <phoneticPr fontId="3"/>
  </si>
  <si>
    <t>AB67</t>
    <phoneticPr fontId="3"/>
  </si>
  <si>
    <t>AB68</t>
    <phoneticPr fontId="3"/>
  </si>
  <si>
    <t>AB69</t>
    <phoneticPr fontId="3"/>
  </si>
  <si>
    <t>AB70</t>
    <phoneticPr fontId="3"/>
  </si>
  <si>
    <t>AB71</t>
    <phoneticPr fontId="3"/>
  </si>
  <si>
    <t>PIC_NAME</t>
  </si>
  <si>
    <t>SPEC_FLG_2</t>
  </si>
  <si>
    <t>SPEC_FLG_3</t>
  </si>
  <si>
    <t>SPEC_FLG_4</t>
  </si>
  <si>
    <t>MND_FLG_2</t>
  </si>
  <si>
    <t>ACQ_FLG_3</t>
  </si>
  <si>
    <t>ACQ_FLG_4</t>
  </si>
  <si>
    <t>ACQ_FLG_5</t>
  </si>
  <si>
    <t>ACQ_FLG_7</t>
  </si>
  <si>
    <t>SYM_FLG_17</t>
  </si>
  <si>
    <t>SYM_FLG_18</t>
  </si>
  <si>
    <t>SYM_FLG_19</t>
  </si>
  <si>
    <t>SYM_FLG_20</t>
  </si>
  <si>
    <t>UND_FLG_1</t>
  </si>
  <si>
    <t>UND_FLG_2</t>
  </si>
  <si>
    <t>UND_FLG_3</t>
  </si>
  <si>
    <t>UND_FLG_4</t>
  </si>
  <si>
    <t>UND_FLG_5</t>
  </si>
  <si>
    <t>UND_FLG_6</t>
  </si>
  <si>
    <t>UND_FLG_7</t>
  </si>
  <si>
    <t>UND_FLG_8</t>
  </si>
  <si>
    <t>UND_FLG_9</t>
  </si>
  <si>
    <t>UND_FLG_10</t>
  </si>
  <si>
    <t>UND_FLG_11</t>
  </si>
  <si>
    <t>UND_FLG_12</t>
  </si>
  <si>
    <t>UND_1</t>
  </si>
  <si>
    <t>UND_2</t>
  </si>
  <si>
    <t>UND_3</t>
  </si>
  <si>
    <t>UND_4</t>
  </si>
  <si>
    <t>UND_5</t>
  </si>
  <si>
    <t>ALG_FLG_2</t>
  </si>
  <si>
    <t>ALG_FLG_3</t>
  </si>
  <si>
    <t>ALG_FLG_4</t>
  </si>
  <si>
    <t>ALG_FLG_5</t>
  </si>
  <si>
    <t>MED_STD_2</t>
  </si>
  <si>
    <t>MED_STD_3</t>
  </si>
  <si>
    <t>MED_STD_4</t>
  </si>
  <si>
    <t>MED_STD_5</t>
  </si>
  <si>
    <t>MED_STD_6</t>
  </si>
  <si>
    <t>MED_STD_7</t>
  </si>
  <si>
    <t>MED_STD_8</t>
  </si>
  <si>
    <t>MED_STD_9</t>
  </si>
  <si>
    <t>MED_STD_10</t>
  </si>
  <si>
    <t>MED_STD_12</t>
  </si>
  <si>
    <t>MED_STD_13</t>
  </si>
  <si>
    <t>MED_STD_14</t>
  </si>
  <si>
    <t>MED_STD_15</t>
  </si>
  <si>
    <t>TGR_PUR_2</t>
  </si>
  <si>
    <t>TGR_PUR_3</t>
  </si>
  <si>
    <t>TGR_PUR_4</t>
  </si>
  <si>
    <t>TGR_PUR_5</t>
  </si>
  <si>
    <t>TGR_PUR_6</t>
  </si>
  <si>
    <t>TGR_PUR_7</t>
  </si>
  <si>
    <t>TGR_PUR_8</t>
  </si>
  <si>
    <t>TGR_PUR_9</t>
  </si>
  <si>
    <t>TGR_PUR_10</t>
  </si>
  <si>
    <t>TGR_STD_2</t>
  </si>
  <si>
    <t>TGR_STD_3</t>
  </si>
  <si>
    <t>TGR_STD_4</t>
  </si>
  <si>
    <t>TGR_STD_5</t>
  </si>
  <si>
    <t>TGR_STD_6</t>
  </si>
  <si>
    <t>TGR_STD_7</t>
  </si>
  <si>
    <t>TGR_STD_8</t>
  </si>
  <si>
    <t>TGR_STD_9</t>
  </si>
  <si>
    <t>TGR_STD_10</t>
  </si>
  <si>
    <t>ONSET_DATE_2</t>
  </si>
  <si>
    <t>ONSET_DATE_3</t>
  </si>
  <si>
    <t>ONSET_DATE_4</t>
  </si>
  <si>
    <t>ONSET_DATE_5</t>
  </si>
  <si>
    <t>ONSET_DATE_6</t>
  </si>
  <si>
    <t>ONSET_DATE_7</t>
  </si>
  <si>
    <t>ONSET_DATE_8</t>
  </si>
  <si>
    <t>ONSET_DATE_9</t>
  </si>
  <si>
    <t>ONSET_DATE_10</t>
  </si>
  <si>
    <t>ONSET_2</t>
  </si>
  <si>
    <t>ONSET_3</t>
  </si>
  <si>
    <t>ONSET_4</t>
  </si>
  <si>
    <t>ONSET_5</t>
  </si>
  <si>
    <t>ONSET_6</t>
  </si>
  <si>
    <t>ONSET_7</t>
  </si>
  <si>
    <t>ONSET_8</t>
  </si>
  <si>
    <t>ONSET_9</t>
  </si>
  <si>
    <t>ONSET_10</t>
  </si>
  <si>
    <t>ATT_JUR1_TITLE</t>
  </si>
  <si>
    <t>ATT_JUR1_FNM_</t>
  </si>
  <si>
    <t>ATT_JUR1_FSZ_</t>
  </si>
  <si>
    <t>ATT_JUR1_FTY_</t>
  </si>
  <si>
    <t>ATT_JUR1_FBD_</t>
  </si>
  <si>
    <t>ATT_JUR2_TITLE</t>
  </si>
  <si>
    <t>ATT_JUR2_FNM_</t>
  </si>
  <si>
    <t>ATT_JUR2_FSZ_</t>
  </si>
  <si>
    <t>ATT_JUR2_FTY_</t>
  </si>
  <si>
    <t>ATT_JUR2_FBD_</t>
  </si>
  <si>
    <t>ATT_JUR3_TITLE</t>
  </si>
  <si>
    <t>ATT_JUR3_FNM_</t>
  </si>
  <si>
    <t>ATT_JUR3_FSZ_</t>
  </si>
  <si>
    <t>ATT_JUR3_FTY_</t>
  </si>
  <si>
    <t>ATT_JUR3_FBD_</t>
  </si>
  <si>
    <t>ATT_JUR4_TITLE</t>
  </si>
  <si>
    <t>ATT_JUR4_FNM_</t>
  </si>
  <si>
    <t>ATT_JUR4_FSZ_</t>
  </si>
  <si>
    <t>ATT_JUR4_FTY_</t>
  </si>
  <si>
    <t>ATT_JUR4_FBD_</t>
  </si>
  <si>
    <t>ATT_JUR5_TITLE</t>
  </si>
  <si>
    <t>ATT_JUR5_FNM_</t>
  </si>
  <si>
    <t>ATT_JUR5_FSZ_</t>
  </si>
  <si>
    <t>ATT_JUR5_FTY_</t>
  </si>
  <si>
    <t>ATT_JUR5_FBD_</t>
  </si>
  <si>
    <t>ATT_IAG1_TITLE</t>
  </si>
  <si>
    <t>ATT_IAG1_FNM_</t>
  </si>
  <si>
    <t>ATT_IAG1_FSZ_</t>
  </si>
  <si>
    <t>ATT_IAG1_FTY_</t>
  </si>
  <si>
    <t>ATT_IAG1_FBD_</t>
  </si>
  <si>
    <t>ATT_IAG2_TITLE</t>
  </si>
  <si>
    <t>ATT_IAG2_FNM_</t>
  </si>
  <si>
    <t>ATT_IAG2_FSZ_</t>
  </si>
  <si>
    <t>ATT_IAG2_FTY_</t>
  </si>
  <si>
    <t>ATT_IAG2_FBD_</t>
  </si>
  <si>
    <t>ATT_IAG3_TITLE</t>
  </si>
  <si>
    <t>ATT_IAG3_FNM_</t>
  </si>
  <si>
    <t>ATT_IAG3_FSZ_</t>
  </si>
  <si>
    <t>ATT_IAG3_FTY_</t>
  </si>
  <si>
    <t>ATT_IAG3_FBD_</t>
  </si>
  <si>
    <t>ATT_IAG4_TITLE</t>
  </si>
  <si>
    <t>ATT_IAG4_FNM_</t>
  </si>
  <si>
    <t>ATT_IAG4_FSZ_</t>
  </si>
  <si>
    <t>ATT_IAG4_FTY_</t>
  </si>
  <si>
    <t>ATT_IAG4_FBD_</t>
  </si>
  <si>
    <t>ATT_IAG5_TITLE</t>
  </si>
  <si>
    <t>ATT_IAG5_FNM_</t>
  </si>
  <si>
    <t>ATT_IAG5_FSZ_</t>
  </si>
  <si>
    <t>ATT_IAG5_FTY_</t>
  </si>
  <si>
    <t>ATT_IAG5_FBD_</t>
  </si>
  <si>
    <t>CROSS_CD_2</t>
  </si>
  <si>
    <t>CROSS_CD_3</t>
  </si>
  <si>
    <t>CROSS_CD_4</t>
  </si>
  <si>
    <t>CROSS_CD_5</t>
  </si>
  <si>
    <t>CROSS_CD_6</t>
  </si>
  <si>
    <t>CROSS_CD_7</t>
  </si>
  <si>
    <t>CROSS_CD_8</t>
  </si>
  <si>
    <t>CROSS_CD_9</t>
  </si>
  <si>
    <t>CROSS_CD_10</t>
  </si>
  <si>
    <t>CROSS_FUD_2</t>
  </si>
  <si>
    <t>CROSS_FUD_3</t>
  </si>
  <si>
    <t>CROSS_FUD_4</t>
  </si>
  <si>
    <t>CROSS_FUD_5</t>
  </si>
  <si>
    <t>CROSS_FUD_6</t>
  </si>
  <si>
    <t>CROSS_FUD_7</t>
  </si>
  <si>
    <t>CROSS_FUD_8</t>
  </si>
  <si>
    <t>CROSS_FUD_9</t>
  </si>
  <si>
    <t>CROSS_FUD_10</t>
  </si>
  <si>
    <t>PIC_NAME_K</t>
  </si>
  <si>
    <t>PIC_TEL</t>
  </si>
  <si>
    <t>FSH_PER_NO</t>
  </si>
  <si>
    <t>FSH_PER_NO_UNFLG</t>
  </si>
  <si>
    <t>FFC_NTF_NO</t>
  </si>
  <si>
    <t>FFC_NTF_NO_UNFLG</t>
  </si>
  <si>
    <t>SPEC_FLG_1</t>
  </si>
  <si>
    <t>MND_FLG_1</t>
  </si>
  <si>
    <t>C30_SIM_CD</t>
  </si>
  <si>
    <t>FIRST_CASE_HLT_NO</t>
  </si>
  <si>
    <t>FIRST_CASE_HLT_NO_UNFLG</t>
  </si>
  <si>
    <t>SRC_CLINIC_DATE</t>
  </si>
  <si>
    <t>SAME_DAY_CONFIRM_FLG</t>
  </si>
  <si>
    <t>SPC_CMP_UNFLG</t>
  </si>
  <si>
    <t>SEL_NAME_MCHFLG</t>
  </si>
  <si>
    <t>SEL_ADDR_MCHFLG</t>
  </si>
  <si>
    <t>SEL_TEL_MCHFLG</t>
  </si>
  <si>
    <t>LOC_NAME</t>
  </si>
  <si>
    <t>LOC_NAME_MCHFLG</t>
  </si>
  <si>
    <t>LOC_NAME_UNFLG</t>
  </si>
  <si>
    <t>LOC_ADDR</t>
  </si>
  <si>
    <t>LOC_ADDR_MCHFLG</t>
  </si>
  <si>
    <t>LOC_ADDR_UNFLG</t>
  </si>
  <si>
    <t>LOC_TEL</t>
  </si>
  <si>
    <t>LOC_TEL_MCHFLG</t>
  </si>
  <si>
    <t>LOC_TEL_UNFLG</t>
  </si>
  <si>
    <t>SIM_CASE_INFO_CD</t>
  </si>
  <si>
    <t>CNS_AGE</t>
  </si>
  <si>
    <t>CNS_AGE_UNFLG</t>
  </si>
  <si>
    <t>ACQ_FLG_1</t>
  </si>
  <si>
    <t>ACQ_FLG_2</t>
  </si>
  <si>
    <t>ACQ_FLG_6</t>
  </si>
  <si>
    <t>ACQ_OTHER</t>
  </si>
  <si>
    <t>SYM_FLG_21</t>
  </si>
  <si>
    <t>SYM_OTHER</t>
  </si>
  <si>
    <t>SIM_CASE_STAT_CD</t>
  </si>
  <si>
    <t>SYM_DATE_INTK_CD</t>
  </si>
  <si>
    <t>USG_REC_OTHER</t>
  </si>
  <si>
    <t>USG_DEC_OTHER</t>
  </si>
  <si>
    <t>USG_CHG_CD</t>
  </si>
  <si>
    <t>USG_CHG_OTHER</t>
  </si>
  <si>
    <t>UND_CD</t>
  </si>
  <si>
    <t>UND_SITE</t>
  </si>
  <si>
    <t>ALG_CD</t>
  </si>
  <si>
    <t>ALG_FLG_1</t>
  </si>
  <si>
    <t>ALG_MED</t>
  </si>
  <si>
    <t>ALG_FOD</t>
  </si>
  <si>
    <t>ALG_CTG</t>
  </si>
  <si>
    <t>ALG_SEA</t>
  </si>
  <si>
    <t>ALG_OTHER</t>
  </si>
  <si>
    <t>BRF_CD</t>
  </si>
  <si>
    <t>MED_STD_1</t>
  </si>
  <si>
    <t>MED_STD_11</t>
  </si>
  <si>
    <t>TGR_PUR_1</t>
  </si>
  <si>
    <t>TGR_STD_1</t>
  </si>
  <si>
    <t>SYM_RVN_1</t>
  </si>
  <si>
    <t>SYM_RVN_1_UNFLG</t>
  </si>
  <si>
    <t>SYM_RVN_2</t>
  </si>
  <si>
    <t>SYM_RVN_2_UNFLG</t>
  </si>
  <si>
    <t>DOC_DIA_DATE</t>
  </si>
  <si>
    <t>DOC_DIA_MIN</t>
  </si>
  <si>
    <t>DOC_DIA_PHN</t>
  </si>
  <si>
    <t>ABN_CD</t>
  </si>
  <si>
    <t>ONSET_DATE_1</t>
  </si>
  <si>
    <t>ONSET_1</t>
  </si>
  <si>
    <t>REP_OTR_OPE</t>
  </si>
  <si>
    <t>REP_OTR_GOVE</t>
  </si>
  <si>
    <t>JUR_CMT</t>
  </si>
  <si>
    <t>IAG_CMT</t>
  </si>
  <si>
    <t>CROSS_CD_1</t>
  </si>
  <si>
    <t>CROSS_FUD_1</t>
  </si>
  <si>
    <t>指定成分フラグ_コレウス・フォルスコリー</t>
  </si>
  <si>
    <t>指定成分フラグ_ドオウレン</t>
  </si>
  <si>
    <t>指定成分フラグ_プエラリア・ミリフィカ</t>
  </si>
  <si>
    <t>指定成分フラグ_ブラックコホシュ</t>
  </si>
  <si>
    <t>報告義務フラグ_重篤事例</t>
  </si>
  <si>
    <t>30日以内同症例複数発生コード</t>
  </si>
  <si>
    <t>入手方法フラグ_店頭販売</t>
  </si>
  <si>
    <t>入手方法フラグ_ネット通販</t>
  </si>
  <si>
    <t>入手方法フラグ_メーカー直販通販</t>
  </si>
  <si>
    <t>入手方法フラグ_訪問販売</t>
  </si>
  <si>
    <t>入手方法フラグ_個人輸入</t>
  </si>
  <si>
    <t>症状フラグ_食欲不振</t>
  </si>
  <si>
    <t>症状フラグ_吐気・悪心</t>
  </si>
  <si>
    <t>症状フラグ_嘔吐</t>
  </si>
  <si>
    <t>症状フラグ_下痢</t>
  </si>
  <si>
    <t>症状フラグ_黄疸</t>
  </si>
  <si>
    <t>症状フラグ_腹痛</t>
  </si>
  <si>
    <t>症状フラグ_頭痛</t>
  </si>
  <si>
    <t>症状フラグ_その他の体の痛み</t>
  </si>
  <si>
    <t>症状フラグ_倦怠感</t>
  </si>
  <si>
    <t>症状フラグ_めまい・ふらつき</t>
  </si>
  <si>
    <t>症状フラグ_動悸</t>
  </si>
  <si>
    <t>症状フラグ_息切れ・呼吸困難</t>
  </si>
  <si>
    <t>症状フラグ_けいれん・失神</t>
  </si>
  <si>
    <t>症状フラグ_かゆみ・発疹</t>
  </si>
  <si>
    <t>症状フラグ_手足の浮腫</t>
  </si>
  <si>
    <t>症状フラグ_発熱</t>
  </si>
  <si>
    <t>症状フラグ_月経不順</t>
  </si>
  <si>
    <t>症状フラグ_排便回数の増加</t>
  </si>
  <si>
    <t>症状フラグ_自覚症状なし</t>
  </si>
  <si>
    <t>症状_その他の体の痛み</t>
  </si>
  <si>
    <t>同症状の有無コード</t>
  </si>
  <si>
    <t>症状発現年月日_摂取経過日数_時間コード</t>
  </si>
  <si>
    <t>摂取状況フラグ_中止</t>
  </si>
  <si>
    <t>摂取状況フラグ_再摂取</t>
  </si>
  <si>
    <t>摂取状況フラグ_減量</t>
  </si>
  <si>
    <t>摂取状況フラグ_増量</t>
  </si>
  <si>
    <t>摂取状況_再発年月日_その他</t>
  </si>
  <si>
    <t>摂取状況_再発年月日_不明フラグ</t>
  </si>
  <si>
    <t>基礎疾患・既往歴フラグ_高血圧症</t>
  </si>
  <si>
    <t>基礎疾患・既往歴フラグ_糖尿病</t>
  </si>
  <si>
    <t>基礎疾患・既往歴フラグ_脂質異常症</t>
  </si>
  <si>
    <t>基礎疾患・既往歴フラグ_胃腸疾患</t>
  </si>
  <si>
    <t>基礎疾患・既往歴フラグ_腎臓病</t>
  </si>
  <si>
    <t>基礎疾患・既往歴フラグ_肝臓病</t>
  </si>
  <si>
    <t>基礎疾患・既往歴フラグ_心臓病</t>
  </si>
  <si>
    <t>基礎疾患・既往歴フラグ_呼吸器疾患</t>
  </si>
  <si>
    <t>基礎疾患・既往歴フラグ_血液疾患</t>
  </si>
  <si>
    <t>基礎疾患・既往歴フラグ_膠原病・自己免疫疾患</t>
  </si>
  <si>
    <t>基礎疾患・既往歴フラグ_がん</t>
  </si>
  <si>
    <t>基礎疾患・既往歴フラグ_その他</t>
  </si>
  <si>
    <t>アレルギー有無コード</t>
  </si>
  <si>
    <t>アレルギー_薬</t>
  </si>
  <si>
    <t>アレルギー_食物</t>
  </si>
  <si>
    <t>アレルギー_その他</t>
  </si>
  <si>
    <t>併用医薬品_医薬品名_1</t>
  </si>
  <si>
    <t>併用医薬品_医薬品名_2</t>
  </si>
  <si>
    <t>併用医薬品_医薬品名_3</t>
  </si>
  <si>
    <t>併用医薬品_医薬品名_4</t>
  </si>
  <si>
    <t>併用医薬品_医薬品名_5</t>
  </si>
  <si>
    <t>併用医薬品_医薬品名_6</t>
  </si>
  <si>
    <t>併用医薬品_医薬品名_7</t>
  </si>
  <si>
    <t>併用医薬品_医薬品名_8</t>
  </si>
  <si>
    <t>併用医薬品_医薬品名_9</t>
  </si>
  <si>
    <t>併用医薬品_医薬品名_10</t>
  </si>
  <si>
    <t>併用医薬品_医薬品名_11</t>
  </si>
  <si>
    <t>併用医薬品_医薬品名_12</t>
  </si>
  <si>
    <t>併用医薬品_医薬品名_15</t>
  </si>
  <si>
    <t>併用医薬品_使用目的_1</t>
  </si>
  <si>
    <t>併用医薬品_使用目的_2</t>
  </si>
  <si>
    <t>併用医薬品_使用目的_3</t>
  </si>
  <si>
    <t>併用医薬品_使用目的_4</t>
  </si>
  <si>
    <t>併用医薬品_使用目的_5</t>
  </si>
  <si>
    <t>併用医薬品_使用目的_6</t>
  </si>
  <si>
    <t>併用医薬品_使用目的_7</t>
  </si>
  <si>
    <t>併用医薬品_使用目的_8</t>
  </si>
  <si>
    <t>併用医薬品_使用目的_9</t>
  </si>
  <si>
    <t>併用医薬品_使用目的_10</t>
  </si>
  <si>
    <t>併用医薬品_使用目的_11</t>
  </si>
  <si>
    <t>併用医薬品_使用目的_12</t>
  </si>
  <si>
    <t>併用医薬品_使用目的_13</t>
  </si>
  <si>
    <t>併用医薬品_使用目的_14</t>
  </si>
  <si>
    <t>併用医薬品_使用目的_15</t>
  </si>
  <si>
    <t>H36</t>
    <phoneticPr fontId="3"/>
  </si>
  <si>
    <t>フラグ</t>
  </si>
  <si>
    <t>フラグ</t>
    <phoneticPr fontId="3"/>
  </si>
  <si>
    <t>G64</t>
    <phoneticPr fontId="3"/>
  </si>
  <si>
    <t>G72</t>
    <phoneticPr fontId="3"/>
  </si>
  <si>
    <t>H73</t>
    <phoneticPr fontId="3"/>
  </si>
  <si>
    <t>M73</t>
    <phoneticPr fontId="3"/>
  </si>
  <si>
    <t>G74</t>
    <phoneticPr fontId="3"/>
  </si>
  <si>
    <t>AH74</t>
    <phoneticPr fontId="3"/>
  </si>
  <si>
    <t>H75</t>
    <phoneticPr fontId="3"/>
  </si>
  <si>
    <t>選択</t>
    <phoneticPr fontId="3"/>
  </si>
  <si>
    <t>フラグ</t>
    <phoneticPr fontId="3"/>
  </si>
  <si>
    <t>J76</t>
    <phoneticPr fontId="3"/>
  </si>
  <si>
    <t>H77</t>
    <phoneticPr fontId="3"/>
  </si>
  <si>
    <t>Z75</t>
    <phoneticPr fontId="3"/>
  </si>
  <si>
    <t>AD75</t>
    <phoneticPr fontId="3"/>
  </si>
  <si>
    <t>AB76</t>
    <phoneticPr fontId="3"/>
  </si>
  <si>
    <t>Z77</t>
    <phoneticPr fontId="3"/>
  </si>
  <si>
    <t>H78</t>
    <phoneticPr fontId="3"/>
  </si>
  <si>
    <t>H79</t>
    <phoneticPr fontId="3"/>
  </si>
  <si>
    <t>H80</t>
    <phoneticPr fontId="3"/>
  </si>
  <si>
    <t>N78</t>
    <phoneticPr fontId="3"/>
  </si>
  <si>
    <t>N79</t>
    <phoneticPr fontId="3"/>
  </si>
  <si>
    <t>Z78</t>
    <phoneticPr fontId="3"/>
  </si>
  <si>
    <t>AF78</t>
    <phoneticPr fontId="3"/>
  </si>
  <si>
    <t>Z79</t>
    <phoneticPr fontId="3"/>
  </si>
  <si>
    <t>AF79</t>
    <phoneticPr fontId="3"/>
  </si>
  <si>
    <t>H81,M81,R81</t>
    <phoneticPr fontId="3"/>
  </si>
  <si>
    <t>G83</t>
    <phoneticPr fontId="3"/>
  </si>
  <si>
    <t>W89,AC89</t>
    <phoneticPr fontId="3"/>
  </si>
  <si>
    <t>G91</t>
    <phoneticPr fontId="3"/>
  </si>
  <si>
    <t>X91</t>
    <phoneticPr fontId="3"/>
  </si>
  <si>
    <t>S93</t>
    <phoneticPr fontId="3"/>
  </si>
  <si>
    <t>W93</t>
    <phoneticPr fontId="3"/>
  </si>
  <si>
    <t>AH93</t>
    <phoneticPr fontId="3"/>
  </si>
  <si>
    <t>H94</t>
    <phoneticPr fontId="3"/>
  </si>
  <si>
    <t>N94</t>
    <phoneticPr fontId="3"/>
  </si>
  <si>
    <t>T94</t>
    <phoneticPr fontId="3"/>
  </si>
  <si>
    <t>Z94</t>
    <phoneticPr fontId="3"/>
  </si>
  <si>
    <t>AF94</t>
    <phoneticPr fontId="3"/>
  </si>
  <si>
    <t>H95</t>
    <phoneticPr fontId="3"/>
  </si>
  <si>
    <t>AH95</t>
    <phoneticPr fontId="3"/>
  </si>
  <si>
    <t>L95</t>
    <phoneticPr fontId="3"/>
  </si>
  <si>
    <t>H96,Q96,Z96,AH96</t>
    <phoneticPr fontId="3"/>
  </si>
  <si>
    <t>G97</t>
    <phoneticPr fontId="3"/>
  </si>
  <si>
    <t>AH97</t>
    <phoneticPr fontId="3"/>
  </si>
  <si>
    <t>H98</t>
    <phoneticPr fontId="3"/>
  </si>
  <si>
    <t>N98</t>
    <phoneticPr fontId="3"/>
  </si>
  <si>
    <t>U98</t>
    <phoneticPr fontId="3"/>
  </si>
  <si>
    <t>AB98</t>
    <phoneticPr fontId="3"/>
  </si>
  <si>
    <t>AH98</t>
    <phoneticPr fontId="3"/>
  </si>
  <si>
    <t>H99</t>
    <phoneticPr fontId="3"/>
  </si>
  <si>
    <t>N99</t>
    <phoneticPr fontId="3"/>
  </si>
  <si>
    <t>U99</t>
    <phoneticPr fontId="3"/>
  </si>
  <si>
    <t>H100</t>
    <phoneticPr fontId="3"/>
  </si>
  <si>
    <t>N100</t>
    <phoneticPr fontId="3"/>
  </si>
  <si>
    <t>U100</t>
    <phoneticPr fontId="3"/>
  </si>
  <si>
    <t>AB100</t>
    <phoneticPr fontId="3"/>
  </si>
  <si>
    <t>H101</t>
    <phoneticPr fontId="3"/>
  </si>
  <si>
    <t>N101</t>
    <phoneticPr fontId="3"/>
  </si>
  <si>
    <t>U101</t>
    <phoneticPr fontId="3"/>
  </si>
  <si>
    <t>AB101</t>
    <phoneticPr fontId="3"/>
  </si>
  <si>
    <t>H102</t>
    <phoneticPr fontId="3"/>
  </si>
  <si>
    <t>N102</t>
    <phoneticPr fontId="3"/>
  </si>
  <si>
    <t>U102</t>
    <phoneticPr fontId="3"/>
  </si>
  <si>
    <t>AB102</t>
    <phoneticPr fontId="3"/>
  </si>
  <si>
    <t>H103</t>
    <phoneticPr fontId="3"/>
  </si>
  <si>
    <t>AD99</t>
    <phoneticPr fontId="3"/>
  </si>
  <si>
    <t>H106,O106</t>
    <phoneticPr fontId="3"/>
  </si>
  <si>
    <t>I108</t>
    <phoneticPr fontId="3"/>
  </si>
  <si>
    <t>H113,M113,R113,AH113</t>
    <phoneticPr fontId="3"/>
  </si>
  <si>
    <t>H114</t>
    <phoneticPr fontId="3"/>
  </si>
  <si>
    <t>J115</t>
    <phoneticPr fontId="3"/>
  </si>
  <si>
    <t>H116</t>
    <phoneticPr fontId="3"/>
  </si>
  <si>
    <t>Y114</t>
    <phoneticPr fontId="3"/>
  </si>
  <si>
    <t>AA115</t>
    <phoneticPr fontId="3"/>
  </si>
  <si>
    <t>Y116</t>
    <phoneticPr fontId="3"/>
  </si>
  <si>
    <t>H117</t>
    <phoneticPr fontId="3"/>
  </si>
  <si>
    <t>U117</t>
    <phoneticPr fontId="3"/>
  </si>
  <si>
    <t>W117</t>
    <phoneticPr fontId="3"/>
  </si>
  <si>
    <t>K118</t>
    <phoneticPr fontId="3"/>
  </si>
  <si>
    <t>AH118</t>
    <phoneticPr fontId="3"/>
  </si>
  <si>
    <t>H119</t>
    <phoneticPr fontId="3"/>
  </si>
  <si>
    <t>H120</t>
    <phoneticPr fontId="3"/>
  </si>
  <si>
    <t>H125</t>
    <phoneticPr fontId="3"/>
  </si>
  <si>
    <t>H126</t>
    <phoneticPr fontId="3"/>
  </si>
  <si>
    <t>H129</t>
    <phoneticPr fontId="3"/>
  </si>
  <si>
    <t>H132</t>
    <phoneticPr fontId="3"/>
  </si>
  <si>
    <t>W119,AA119,AH119</t>
    <phoneticPr fontId="3"/>
  </si>
  <si>
    <t>W120,AA120,AH120</t>
    <phoneticPr fontId="3"/>
  </si>
  <si>
    <t>S121</t>
    <phoneticPr fontId="3"/>
  </si>
  <si>
    <t>Z121</t>
    <phoneticPr fontId="3"/>
  </si>
  <si>
    <t>AH121</t>
    <phoneticPr fontId="3"/>
  </si>
  <si>
    <t>S122</t>
    <phoneticPr fontId="3"/>
  </si>
  <si>
    <t>Z122</t>
    <phoneticPr fontId="3"/>
  </si>
  <si>
    <t>AH122</t>
    <phoneticPr fontId="3"/>
  </si>
  <si>
    <t>K124</t>
    <phoneticPr fontId="3"/>
  </si>
  <si>
    <t>W125,AA125,AH125</t>
    <phoneticPr fontId="3"/>
  </si>
  <si>
    <t>W126,AA126,AH126</t>
    <phoneticPr fontId="3"/>
  </si>
  <si>
    <t>K128</t>
    <phoneticPr fontId="3"/>
  </si>
  <si>
    <t>W129,AA129,AH129</t>
    <phoneticPr fontId="3"/>
  </si>
  <si>
    <t>K131</t>
    <phoneticPr fontId="3"/>
  </si>
  <si>
    <t>H133</t>
    <phoneticPr fontId="3"/>
  </si>
  <si>
    <t>H134</t>
    <phoneticPr fontId="3"/>
  </si>
  <si>
    <t>H135</t>
    <phoneticPr fontId="3"/>
  </si>
  <si>
    <t>H136</t>
    <phoneticPr fontId="3"/>
  </si>
  <si>
    <t>H137</t>
    <phoneticPr fontId="3"/>
  </si>
  <si>
    <t>S134</t>
    <phoneticPr fontId="3"/>
  </si>
  <si>
    <t>O135</t>
    <phoneticPr fontId="3"/>
  </si>
  <si>
    <t>O136</t>
    <phoneticPr fontId="3"/>
  </si>
  <si>
    <t>H138,M138,R138</t>
    <phoneticPr fontId="3"/>
  </si>
  <si>
    <t>H140</t>
    <phoneticPr fontId="3"/>
  </si>
  <si>
    <t>N140</t>
    <phoneticPr fontId="3"/>
  </si>
  <si>
    <t>T140</t>
    <phoneticPr fontId="3"/>
  </si>
  <si>
    <t>H141</t>
    <phoneticPr fontId="3"/>
  </si>
  <si>
    <t>N141</t>
    <phoneticPr fontId="3"/>
  </si>
  <si>
    <t>T141</t>
    <phoneticPr fontId="3"/>
  </si>
  <si>
    <t>H142</t>
    <phoneticPr fontId="3"/>
  </si>
  <si>
    <t>N142</t>
    <phoneticPr fontId="3"/>
  </si>
  <si>
    <t>H143</t>
    <phoneticPr fontId="3"/>
  </si>
  <si>
    <t>H144</t>
    <phoneticPr fontId="3"/>
  </si>
  <si>
    <t>H145</t>
    <phoneticPr fontId="3"/>
  </si>
  <si>
    <t>H146</t>
    <phoneticPr fontId="3"/>
  </si>
  <si>
    <t>H147</t>
    <phoneticPr fontId="3"/>
  </si>
  <si>
    <t>H148</t>
    <phoneticPr fontId="3"/>
  </si>
  <si>
    <t>H149,M149,R149</t>
    <phoneticPr fontId="3"/>
  </si>
  <si>
    <t>H151</t>
    <phoneticPr fontId="3"/>
  </si>
  <si>
    <t>H152</t>
    <phoneticPr fontId="3"/>
  </si>
  <si>
    <t>H153</t>
    <phoneticPr fontId="3"/>
  </si>
  <si>
    <t>H154</t>
    <phoneticPr fontId="3"/>
  </si>
  <si>
    <t>H155</t>
    <phoneticPr fontId="3"/>
  </si>
  <si>
    <t>P151</t>
    <phoneticPr fontId="3"/>
  </si>
  <si>
    <t>Q152</t>
    <phoneticPr fontId="3"/>
  </si>
  <si>
    <t>Q153</t>
    <phoneticPr fontId="3"/>
  </si>
  <si>
    <t>U154</t>
    <phoneticPr fontId="3"/>
  </si>
  <si>
    <t>L155</t>
    <phoneticPr fontId="3"/>
  </si>
  <si>
    <t>H156,M156,R156</t>
    <phoneticPr fontId="3"/>
  </si>
  <si>
    <t>H157,M157,R157</t>
    <phoneticPr fontId="3"/>
  </si>
  <si>
    <t>H158,M158,R158</t>
    <phoneticPr fontId="3"/>
  </si>
  <si>
    <t>E160</t>
    <phoneticPr fontId="3"/>
  </si>
  <si>
    <t>E161</t>
    <phoneticPr fontId="3"/>
  </si>
  <si>
    <t>E162</t>
    <phoneticPr fontId="3"/>
  </si>
  <si>
    <t>E163</t>
    <phoneticPr fontId="3"/>
  </si>
  <si>
    <t>E164</t>
    <phoneticPr fontId="3"/>
  </si>
  <si>
    <t>E165</t>
    <phoneticPr fontId="3"/>
  </si>
  <si>
    <t>E166</t>
    <phoneticPr fontId="3"/>
  </si>
  <si>
    <t>E167</t>
    <phoneticPr fontId="3"/>
  </si>
  <si>
    <t>E168</t>
    <phoneticPr fontId="3"/>
  </si>
  <si>
    <t>E169</t>
    <phoneticPr fontId="3"/>
  </si>
  <si>
    <t>E170</t>
    <phoneticPr fontId="3"/>
  </si>
  <si>
    <t>E171</t>
    <phoneticPr fontId="3"/>
  </si>
  <si>
    <t>E172</t>
    <phoneticPr fontId="3"/>
  </si>
  <si>
    <t>E173</t>
    <phoneticPr fontId="3"/>
  </si>
  <si>
    <t>E174</t>
    <phoneticPr fontId="3"/>
  </si>
  <si>
    <t>R160</t>
    <phoneticPr fontId="3"/>
  </si>
  <si>
    <t>R161</t>
    <phoneticPr fontId="3"/>
  </si>
  <si>
    <t>R162</t>
    <phoneticPr fontId="3"/>
  </si>
  <si>
    <t>R163</t>
    <phoneticPr fontId="3"/>
  </si>
  <si>
    <t>R164</t>
    <phoneticPr fontId="3"/>
  </si>
  <si>
    <t>R165</t>
    <phoneticPr fontId="3"/>
  </si>
  <si>
    <t>R166</t>
    <phoneticPr fontId="3"/>
  </si>
  <si>
    <t>R167</t>
    <phoneticPr fontId="3"/>
  </si>
  <si>
    <t>R168</t>
    <phoneticPr fontId="3"/>
  </si>
  <si>
    <t>R169</t>
    <phoneticPr fontId="3"/>
  </si>
  <si>
    <t>R170</t>
    <phoneticPr fontId="3"/>
  </si>
  <si>
    <t>R171</t>
    <phoneticPr fontId="3"/>
  </si>
  <si>
    <t>R172</t>
    <phoneticPr fontId="3"/>
  </si>
  <si>
    <t>R173</t>
    <phoneticPr fontId="3"/>
  </si>
  <si>
    <t>R174</t>
    <phoneticPr fontId="3"/>
  </si>
  <si>
    <t>AE160</t>
    <phoneticPr fontId="3"/>
  </si>
  <si>
    <t>AE161</t>
    <phoneticPr fontId="3"/>
  </si>
  <si>
    <t>AE162</t>
    <phoneticPr fontId="3"/>
  </si>
  <si>
    <t>AE163</t>
    <phoneticPr fontId="3"/>
  </si>
  <si>
    <t>AE164</t>
    <phoneticPr fontId="3"/>
  </si>
  <si>
    <t>AE165</t>
    <phoneticPr fontId="3"/>
  </si>
  <si>
    <t>AE166</t>
    <phoneticPr fontId="3"/>
  </si>
  <si>
    <t>AE167</t>
    <phoneticPr fontId="3"/>
  </si>
  <si>
    <t>AE168</t>
    <phoneticPr fontId="3"/>
  </si>
  <si>
    <t>AE169</t>
    <phoneticPr fontId="3"/>
  </si>
  <si>
    <t>AE170</t>
    <phoneticPr fontId="3"/>
  </si>
  <si>
    <t>AE171</t>
    <phoneticPr fontId="3"/>
  </si>
  <si>
    <t>AE172</t>
    <phoneticPr fontId="3"/>
  </si>
  <si>
    <t>AE173</t>
    <phoneticPr fontId="3"/>
  </si>
  <si>
    <t>AE174</t>
    <phoneticPr fontId="3"/>
  </si>
  <si>
    <t>H175,M175,R175</t>
    <phoneticPr fontId="3"/>
  </si>
  <si>
    <t>E177</t>
    <phoneticPr fontId="3"/>
  </si>
  <si>
    <t>E178</t>
    <phoneticPr fontId="3"/>
  </si>
  <si>
    <t>E179</t>
    <phoneticPr fontId="3"/>
  </si>
  <si>
    <t>E180</t>
    <phoneticPr fontId="3"/>
  </si>
  <si>
    <t>E181</t>
    <phoneticPr fontId="3"/>
  </si>
  <si>
    <t>E182</t>
    <phoneticPr fontId="3"/>
  </si>
  <si>
    <t>E183</t>
    <phoneticPr fontId="3"/>
  </si>
  <si>
    <t>E184</t>
    <phoneticPr fontId="3"/>
  </si>
  <si>
    <t>E185</t>
    <phoneticPr fontId="3"/>
  </si>
  <si>
    <t>E186</t>
    <phoneticPr fontId="3"/>
  </si>
  <si>
    <t>N177</t>
    <phoneticPr fontId="3"/>
  </si>
  <si>
    <t>N178</t>
    <phoneticPr fontId="3"/>
  </si>
  <si>
    <t>N179</t>
    <phoneticPr fontId="3"/>
  </si>
  <si>
    <t>N180</t>
    <phoneticPr fontId="3"/>
  </si>
  <si>
    <t>N181</t>
    <phoneticPr fontId="3"/>
  </si>
  <si>
    <t>N182</t>
    <phoneticPr fontId="3"/>
  </si>
  <si>
    <t>N183</t>
    <phoneticPr fontId="3"/>
  </si>
  <si>
    <t>N184</t>
    <phoneticPr fontId="3"/>
  </si>
  <si>
    <t>N185</t>
    <phoneticPr fontId="3"/>
  </si>
  <si>
    <t>N186</t>
    <phoneticPr fontId="3"/>
  </si>
  <si>
    <t>W177</t>
    <phoneticPr fontId="3"/>
  </si>
  <si>
    <t>W178</t>
    <phoneticPr fontId="3"/>
  </si>
  <si>
    <t>W179</t>
    <phoneticPr fontId="3"/>
  </si>
  <si>
    <t>W180</t>
    <phoneticPr fontId="3"/>
  </si>
  <si>
    <t>W181</t>
    <phoneticPr fontId="3"/>
  </si>
  <si>
    <t>W182</t>
    <phoneticPr fontId="3"/>
  </si>
  <si>
    <t>W183</t>
    <phoneticPr fontId="3"/>
  </si>
  <si>
    <t>W184</t>
    <phoneticPr fontId="3"/>
  </si>
  <si>
    <t>W185</t>
    <phoneticPr fontId="3"/>
  </si>
  <si>
    <t>W186</t>
    <phoneticPr fontId="3"/>
  </si>
  <si>
    <t>AE177</t>
    <phoneticPr fontId="3"/>
  </si>
  <si>
    <t>AE178</t>
    <phoneticPr fontId="3"/>
  </si>
  <si>
    <t>AE179</t>
    <phoneticPr fontId="3"/>
  </si>
  <si>
    <t>AE180</t>
    <phoneticPr fontId="3"/>
  </si>
  <si>
    <t>AE181</t>
    <phoneticPr fontId="3"/>
  </si>
  <si>
    <t>AE182</t>
    <phoneticPr fontId="3"/>
  </si>
  <si>
    <t>AE183</t>
    <phoneticPr fontId="3"/>
  </si>
  <si>
    <t>AE184</t>
    <phoneticPr fontId="3"/>
  </si>
  <si>
    <t>AE185</t>
    <phoneticPr fontId="3"/>
  </si>
  <si>
    <t>AE186</t>
    <phoneticPr fontId="3"/>
  </si>
  <si>
    <t>H189,M189,R189</t>
    <phoneticPr fontId="3"/>
  </si>
  <si>
    <t>M190</t>
    <phoneticPr fontId="3"/>
  </si>
  <si>
    <t>J191</t>
    <phoneticPr fontId="3"/>
  </si>
  <si>
    <t>J192</t>
    <phoneticPr fontId="3"/>
  </si>
  <si>
    <t>J193</t>
    <phoneticPr fontId="3"/>
  </si>
  <si>
    <t>AH190</t>
    <phoneticPr fontId="3"/>
  </si>
  <si>
    <t>AH191</t>
    <phoneticPr fontId="3"/>
  </si>
  <si>
    <t>AH192</t>
    <phoneticPr fontId="3"/>
  </si>
  <si>
    <t>AH193</t>
    <phoneticPr fontId="3"/>
  </si>
  <si>
    <t>M194</t>
    <phoneticPr fontId="3"/>
  </si>
  <si>
    <t>J195</t>
    <phoneticPr fontId="3"/>
  </si>
  <si>
    <t>J196</t>
    <phoneticPr fontId="3"/>
  </si>
  <si>
    <t>J197</t>
    <phoneticPr fontId="3"/>
  </si>
  <si>
    <t>AH194</t>
    <phoneticPr fontId="3"/>
  </si>
  <si>
    <t>AH195</t>
    <phoneticPr fontId="3"/>
  </si>
  <si>
    <t>AH196</t>
    <phoneticPr fontId="3"/>
  </si>
  <si>
    <t>AH197</t>
    <phoneticPr fontId="3"/>
  </si>
  <si>
    <t>M198</t>
    <phoneticPr fontId="3"/>
  </si>
  <si>
    <t>J199</t>
    <phoneticPr fontId="3"/>
  </si>
  <si>
    <t>AH198</t>
    <phoneticPr fontId="3"/>
  </si>
  <si>
    <t>AH199</t>
    <phoneticPr fontId="3"/>
  </si>
  <si>
    <t>I200,O200,U200,AA200,AH200</t>
    <phoneticPr fontId="3"/>
  </si>
  <si>
    <t>H202,M202,T202,AA202,AH202</t>
    <phoneticPr fontId="3"/>
  </si>
  <si>
    <t>Q205</t>
    <phoneticPr fontId="3"/>
  </si>
  <si>
    <t>K207</t>
    <phoneticPr fontId="3"/>
  </si>
  <si>
    <t>T207</t>
    <phoneticPr fontId="3"/>
  </si>
  <si>
    <t>D209</t>
    <phoneticPr fontId="3"/>
  </si>
  <si>
    <t>D210</t>
    <phoneticPr fontId="3"/>
  </si>
  <si>
    <t>D211</t>
    <phoneticPr fontId="3"/>
  </si>
  <si>
    <t>D212</t>
    <phoneticPr fontId="3"/>
  </si>
  <si>
    <t>D213</t>
    <phoneticPr fontId="3"/>
  </si>
  <si>
    <t>D214</t>
    <phoneticPr fontId="3"/>
  </si>
  <si>
    <t>D215</t>
    <phoneticPr fontId="3"/>
  </si>
  <si>
    <t>D216</t>
    <phoneticPr fontId="3"/>
  </si>
  <si>
    <t>D217</t>
    <phoneticPr fontId="3"/>
  </si>
  <si>
    <t>J209</t>
    <phoneticPr fontId="3"/>
  </si>
  <si>
    <t>D218</t>
    <phoneticPr fontId="3"/>
  </si>
  <si>
    <t>D219</t>
    <phoneticPr fontId="3"/>
  </si>
  <si>
    <t>D220</t>
    <phoneticPr fontId="3"/>
  </si>
  <si>
    <t>D221</t>
    <phoneticPr fontId="3"/>
  </si>
  <si>
    <t>D222</t>
    <phoneticPr fontId="3"/>
  </si>
  <si>
    <t>D223</t>
    <phoneticPr fontId="3"/>
  </si>
  <si>
    <t>D224</t>
    <phoneticPr fontId="3"/>
  </si>
  <si>
    <t>D225</t>
    <phoneticPr fontId="3"/>
  </si>
  <si>
    <t>D226</t>
    <phoneticPr fontId="3"/>
  </si>
  <si>
    <t>J218</t>
    <phoneticPr fontId="3"/>
  </si>
  <si>
    <t>利用者管理ID</t>
    <rPh sb="0" eb="3">
      <t>リヨウシャ</t>
    </rPh>
    <rPh sb="3" eb="5">
      <t>カンリ</t>
    </rPh>
    <phoneticPr fontId="13"/>
  </si>
  <si>
    <t>健被報告ID</t>
    <rPh sb="0" eb="1">
      <t>ケン</t>
    </rPh>
    <rPh sb="1" eb="2">
      <t>ヒ</t>
    </rPh>
    <rPh sb="2" eb="4">
      <t>ホウコク</t>
    </rPh>
    <phoneticPr fontId="1"/>
  </si>
  <si>
    <t>健被報告整理番号</t>
    <rPh sb="0" eb="1">
      <t>ケン</t>
    </rPh>
    <rPh sb="1" eb="2">
      <t>ヒ</t>
    </rPh>
    <rPh sb="2" eb="4">
      <t>ホウコク</t>
    </rPh>
    <rPh sb="4" eb="6">
      <t>セイリ</t>
    </rPh>
    <phoneticPr fontId="1"/>
  </si>
  <si>
    <t>帳票バージョン</t>
  </si>
  <si>
    <t>健被報告ステータスコード</t>
    <rPh sb="0" eb="1">
      <t>ケン</t>
    </rPh>
    <rPh sb="1" eb="2">
      <t>ヒ</t>
    </rPh>
    <rPh sb="2" eb="4">
      <t>ホウコク</t>
    </rPh>
    <phoneticPr fontId="5"/>
  </si>
  <si>
    <t>報告アクター区分</t>
    <rPh sb="0" eb="2">
      <t>ホウコク</t>
    </rPh>
    <rPh sb="6" eb="8">
      <t>クブン</t>
    </rPh>
    <phoneticPr fontId="1"/>
  </si>
  <si>
    <t>報告者初回受付年月日</t>
    <rPh sb="0" eb="3">
      <t>ホウコクシャ</t>
    </rPh>
    <rPh sb="3" eb="5">
      <t>ショカイ</t>
    </rPh>
    <rPh sb="5" eb="7">
      <t>ウケツケ</t>
    </rPh>
    <rPh sb="7" eb="10">
      <t>ネンガッピ</t>
    </rPh>
    <phoneticPr fontId="1"/>
  </si>
  <si>
    <t>報告者最新受付年月日</t>
    <rPh sb="3" eb="5">
      <t>サイシン</t>
    </rPh>
    <rPh sb="5" eb="7">
      <t>ウケツケ</t>
    </rPh>
    <rPh sb="7" eb="10">
      <t>ネンガッピ</t>
    </rPh>
    <phoneticPr fontId="1"/>
  </si>
  <si>
    <t>保健所初回受理年月日</t>
    <rPh sb="0" eb="3">
      <t>ホケンジョ</t>
    </rPh>
    <phoneticPr fontId="1"/>
  </si>
  <si>
    <t>保健所最新受理年月日</t>
    <rPh sb="0" eb="3">
      <t>ホケンジョ</t>
    </rPh>
    <rPh sb="5" eb="7">
      <t>ジュリ</t>
    </rPh>
    <rPh sb="7" eb="9">
      <t>ネンゲツ</t>
    </rPh>
    <rPh sb="9" eb="10">
      <t>ビ</t>
    </rPh>
    <phoneticPr fontId="1"/>
  </si>
  <si>
    <t>自治体最新受理年月日</t>
    <rPh sb="0" eb="3">
      <t>ジチタイ</t>
    </rPh>
    <phoneticPr fontId="1"/>
  </si>
  <si>
    <t>厚労省最新受理年月日</t>
    <rPh sb="0" eb="3">
      <t>コウロウショウ</t>
    </rPh>
    <phoneticPr fontId="1"/>
  </si>
  <si>
    <t>完了年月日</t>
    <rPh sb="0" eb="2">
      <t>カンリョウ</t>
    </rPh>
    <rPh sb="2" eb="5">
      <t>ネンガッピ</t>
    </rPh>
    <phoneticPr fontId="1"/>
  </si>
  <si>
    <t>報告者_会社名</t>
    <rPh sb="0" eb="3">
      <t>ホウコクシャ</t>
    </rPh>
    <rPh sb="4" eb="7">
      <t>カイシャメイ</t>
    </rPh>
    <phoneticPr fontId="13"/>
  </si>
  <si>
    <t>REP_CMP</t>
  </si>
  <si>
    <t>報告者_担当者_氏名</t>
    <rPh sb="0" eb="3">
      <t>ホウコクシャ</t>
    </rPh>
    <rPh sb="4" eb="7">
      <t>タントウシャ</t>
    </rPh>
    <phoneticPr fontId="13"/>
  </si>
  <si>
    <t>REP_PIC_NAME</t>
  </si>
  <si>
    <t>報告者_管轄名</t>
    <rPh sb="0" eb="3">
      <t>ホウコクシャ</t>
    </rPh>
    <rPh sb="4" eb="7">
      <t>カンカツメイ</t>
    </rPh>
    <phoneticPr fontId="13"/>
  </si>
  <si>
    <t>報告者_住所</t>
    <rPh sb="0" eb="3">
      <t>ホウコクシャ</t>
    </rPh>
    <rPh sb="4" eb="6">
      <t>ジュウショ</t>
    </rPh>
    <phoneticPr fontId="13"/>
  </si>
  <si>
    <t>報告者_電話番号</t>
    <rPh sb="0" eb="3">
      <t>ホウコクシャ</t>
    </rPh>
    <rPh sb="4" eb="8">
      <t>デンワバンゴウ</t>
    </rPh>
    <phoneticPr fontId="13"/>
  </si>
  <si>
    <t>情報受付年月日</t>
    <rPh sb="2" eb="4">
      <t>ウケツケ</t>
    </rPh>
    <rPh sb="4" eb="7">
      <t>ネンガッピ</t>
    </rPh>
    <phoneticPr fontId="1"/>
  </si>
  <si>
    <t>保健所コード</t>
    <rPh sb="0" eb="3">
      <t>ホケンショ</t>
    </rPh>
    <phoneticPr fontId="4"/>
  </si>
  <si>
    <t>保健所</t>
    <rPh sb="0" eb="3">
      <t>ホケンショ</t>
    </rPh>
    <phoneticPr fontId="4"/>
  </si>
  <si>
    <t>担当者_氏名</t>
    <rPh sb="4" eb="6">
      <t>シメイ</t>
    </rPh>
    <phoneticPr fontId="1"/>
  </si>
  <si>
    <t>担当者_氏名_フリガナ</t>
    <rPh sb="4" eb="6">
      <t>シメイ</t>
    </rPh>
    <phoneticPr fontId="1"/>
  </si>
  <si>
    <t>担当者_電話番号</t>
    <rPh sb="0" eb="3">
      <t>タントウシャ</t>
    </rPh>
    <rPh sb="4" eb="6">
      <t>デンワ</t>
    </rPh>
    <rPh sb="6" eb="8">
      <t>バンゴウ</t>
    </rPh>
    <phoneticPr fontId="1"/>
  </si>
  <si>
    <t>情報提供者フラグ_摂取者の家族等</t>
    <rPh sb="9" eb="11">
      <t>セッシュ</t>
    </rPh>
    <phoneticPr fontId="13"/>
  </si>
  <si>
    <t>情報提供者フラグ_医療機関</t>
    <rPh sb="9" eb="11">
      <t>イリョウ</t>
    </rPh>
    <phoneticPr fontId="13"/>
  </si>
  <si>
    <t>情報提供者フラグ_その他</t>
    <rPh sb="11" eb="12">
      <t>タ</t>
    </rPh>
    <phoneticPr fontId="13"/>
  </si>
  <si>
    <t>情報提供者_その他</t>
    <rPh sb="8" eb="9">
      <t>タ</t>
    </rPh>
    <phoneticPr fontId="13"/>
  </si>
  <si>
    <t>特保_許可番号</t>
    <rPh sb="0" eb="2">
      <t>トクホ</t>
    </rPh>
    <rPh sb="3" eb="7">
      <t>キョカバンゴウ</t>
    </rPh>
    <phoneticPr fontId="13"/>
  </si>
  <si>
    <t>特保_許可番号_不明フラグ</t>
    <rPh sb="0" eb="2">
      <t>トクホ</t>
    </rPh>
    <rPh sb="3" eb="5">
      <t>キョカ</t>
    </rPh>
    <rPh sb="5" eb="7">
      <t>バンゴウ</t>
    </rPh>
    <phoneticPr fontId="13"/>
  </si>
  <si>
    <t>機能性_届出番号</t>
    <rPh sb="0" eb="3">
      <t>キノウセイ</t>
    </rPh>
    <rPh sb="4" eb="6">
      <t>トドケデ</t>
    </rPh>
    <rPh sb="6" eb="8">
      <t>バンゴウ</t>
    </rPh>
    <phoneticPr fontId="13"/>
  </si>
  <si>
    <t>機能性_届出番号_不明フラグ</t>
    <rPh sb="0" eb="3">
      <t>キノウセイ</t>
    </rPh>
    <rPh sb="4" eb="6">
      <t>トドケデ</t>
    </rPh>
    <rPh sb="6" eb="8">
      <t>バンゴウ</t>
    </rPh>
    <phoneticPr fontId="13"/>
  </si>
  <si>
    <t>1例目の健被報告整理番号</t>
    <rPh sb="1" eb="3">
      <t>レイメ</t>
    </rPh>
    <rPh sb="4" eb="5">
      <t>ケン</t>
    </rPh>
    <rPh sb="5" eb="6">
      <t>ヒ</t>
    </rPh>
    <rPh sb="6" eb="8">
      <t>ホウコク</t>
    </rPh>
    <rPh sb="8" eb="10">
      <t>セイリ</t>
    </rPh>
    <phoneticPr fontId="1"/>
  </si>
  <si>
    <t>1例目の健被報告整理番号_不明フラグ</t>
    <rPh sb="1" eb="2">
      <t>レイ</t>
    </rPh>
    <rPh sb="2" eb="3">
      <t>メ</t>
    </rPh>
    <rPh sb="4" eb="5">
      <t>ケン</t>
    </rPh>
    <rPh sb="5" eb="6">
      <t>ヒ</t>
    </rPh>
    <rPh sb="6" eb="8">
      <t>ホウコク</t>
    </rPh>
    <rPh sb="8" eb="10">
      <t>セイリ</t>
    </rPh>
    <rPh sb="10" eb="12">
      <t>バンゴウ</t>
    </rPh>
    <phoneticPr fontId="13"/>
  </si>
  <si>
    <t>健康被害を診断した医療機関名を把握した年月日</t>
    <rPh sb="0" eb="2">
      <t>ケンコウ</t>
    </rPh>
    <rPh sb="2" eb="4">
      <t>ヒガイ</t>
    </rPh>
    <rPh sb="5" eb="7">
      <t>シンダン</t>
    </rPh>
    <rPh sb="9" eb="11">
      <t>イリョウ</t>
    </rPh>
    <rPh sb="11" eb="13">
      <t>キカン</t>
    </rPh>
    <rPh sb="13" eb="14">
      <t>メイ</t>
    </rPh>
    <rPh sb="15" eb="17">
      <t>ハアク</t>
    </rPh>
    <rPh sb="19" eb="22">
      <t>ネンガッピ</t>
    </rPh>
    <phoneticPr fontId="1"/>
  </si>
  <si>
    <t>情報受付日_同日フラグ</t>
    <rPh sb="0" eb="2">
      <t>ジョウホウ</t>
    </rPh>
    <rPh sb="2" eb="5">
      <t>ウケツケビ</t>
    </rPh>
    <rPh sb="6" eb="8">
      <t>ドウジツ</t>
    </rPh>
    <phoneticPr fontId="13"/>
  </si>
  <si>
    <t>指定成分名_1</t>
    <rPh sb="0" eb="5">
      <t>シテイセイブンメイ</t>
    </rPh>
    <phoneticPr fontId="13"/>
  </si>
  <si>
    <t>指定成分名_2</t>
    <rPh sb="0" eb="5">
      <t>シテイセイブンメイ</t>
    </rPh>
    <phoneticPr fontId="13"/>
  </si>
  <si>
    <t>指定成分名_3</t>
    <rPh sb="0" eb="5">
      <t>シテイセイブンメイ</t>
    </rPh>
    <phoneticPr fontId="13"/>
  </si>
  <si>
    <t>指定成分名_4</t>
    <rPh sb="0" eb="5">
      <t>シテイセイブンメイ</t>
    </rPh>
    <phoneticPr fontId="13"/>
  </si>
  <si>
    <t>指定成分名_5</t>
    <rPh sb="0" eb="5">
      <t>シテイセイブンメイ</t>
    </rPh>
    <phoneticPr fontId="13"/>
  </si>
  <si>
    <t>指定成分_摂取目安量_1</t>
    <rPh sb="5" eb="7">
      <t>セッシュ</t>
    </rPh>
    <rPh sb="7" eb="10">
      <t>メヤスリョウ</t>
    </rPh>
    <phoneticPr fontId="13"/>
  </si>
  <si>
    <t>指定成分_摂取目安量_2</t>
    <rPh sb="5" eb="7">
      <t>セッシュ</t>
    </rPh>
    <rPh sb="7" eb="10">
      <t>メヤスリョウ</t>
    </rPh>
    <phoneticPr fontId="13"/>
  </si>
  <si>
    <t>指定成分_摂取目安量_3</t>
    <rPh sb="5" eb="7">
      <t>セッシュ</t>
    </rPh>
    <rPh sb="7" eb="10">
      <t>メヤスリョウ</t>
    </rPh>
    <phoneticPr fontId="13"/>
  </si>
  <si>
    <t>指定成分_摂取目安量_4</t>
    <rPh sb="5" eb="7">
      <t>セッシュ</t>
    </rPh>
    <rPh sb="7" eb="10">
      <t>メヤスリョウ</t>
    </rPh>
    <phoneticPr fontId="13"/>
  </si>
  <si>
    <t>指定成分_摂取目安量_5</t>
    <rPh sb="5" eb="7">
      <t>セッシュ</t>
    </rPh>
    <rPh sb="7" eb="10">
      <t>メヤスリョウ</t>
    </rPh>
    <phoneticPr fontId="13"/>
  </si>
  <si>
    <t>指定成分_不明フラグ</t>
    <rPh sb="0" eb="2">
      <t>シテイ</t>
    </rPh>
    <rPh sb="2" eb="4">
      <t>セイブン</t>
    </rPh>
    <rPh sb="5" eb="7">
      <t>フメイ</t>
    </rPh>
    <phoneticPr fontId="13"/>
  </si>
  <si>
    <t>関与成分名_1</t>
    <rPh sb="0" eb="5">
      <t>カンヨセイブンメイ</t>
    </rPh>
    <phoneticPr fontId="13"/>
  </si>
  <si>
    <t>関与成分名_2</t>
    <rPh sb="0" eb="5">
      <t>カンヨセイブンメイ</t>
    </rPh>
    <phoneticPr fontId="13"/>
  </si>
  <si>
    <t>関与成分名_3</t>
    <rPh sb="0" eb="5">
      <t>カンヨセイブンメイ</t>
    </rPh>
    <phoneticPr fontId="13"/>
  </si>
  <si>
    <t>関与成分名_4</t>
    <rPh sb="0" eb="5">
      <t>カンヨセイブンメイ</t>
    </rPh>
    <phoneticPr fontId="13"/>
  </si>
  <si>
    <t>関与成分名_5</t>
    <rPh sb="0" eb="5">
      <t>カンヨセイブンメイ</t>
    </rPh>
    <phoneticPr fontId="13"/>
  </si>
  <si>
    <t>関与成分名_その他</t>
    <rPh sb="0" eb="5">
      <t>カンヨセイブンメイ</t>
    </rPh>
    <rPh sb="8" eb="9">
      <t>タ</t>
    </rPh>
    <phoneticPr fontId="13"/>
  </si>
  <si>
    <t>関与成分_摂取目安量_その他</t>
    <rPh sb="13" eb="14">
      <t>タ</t>
    </rPh>
    <phoneticPr fontId="13"/>
  </si>
  <si>
    <t>関与成分名_不明フラグ</t>
    <rPh sb="0" eb="5">
      <t>カンヨセイブンメイ</t>
    </rPh>
    <rPh sb="6" eb="8">
      <t>フメイ</t>
    </rPh>
    <phoneticPr fontId="13"/>
  </si>
  <si>
    <t>製品形状コード</t>
    <rPh sb="0" eb="4">
      <t>セイヒンケイジョウ</t>
    </rPh>
    <phoneticPr fontId="13"/>
  </si>
  <si>
    <t>製品形状_その他の加工食品</t>
    <rPh sb="7" eb="8">
      <t>タ</t>
    </rPh>
    <rPh sb="9" eb="11">
      <t>カコウ</t>
    </rPh>
    <rPh sb="11" eb="13">
      <t>ショクヒン</t>
    </rPh>
    <phoneticPr fontId="13"/>
  </si>
  <si>
    <t>原材料名_その他</t>
    <rPh sb="7" eb="8">
      <t>タ</t>
    </rPh>
    <phoneticPr fontId="13"/>
  </si>
  <si>
    <t>原材料名_不明フラグ</t>
    <rPh sb="5" eb="7">
      <t>フメイ</t>
    </rPh>
    <phoneticPr fontId="13"/>
  </si>
  <si>
    <t>製造者_氏名</t>
    <rPh sb="0" eb="3">
      <t>セイゾウシャ</t>
    </rPh>
    <rPh sb="4" eb="6">
      <t>シメイ</t>
    </rPh>
    <phoneticPr fontId="13"/>
  </si>
  <si>
    <t>製造者_氏名_不明フラグ</t>
    <rPh sb="0" eb="3">
      <t>セイゾウシャ</t>
    </rPh>
    <rPh sb="4" eb="6">
      <t>シメイ</t>
    </rPh>
    <phoneticPr fontId="13"/>
  </si>
  <si>
    <t>製造者_住所</t>
    <rPh sb="4" eb="6">
      <t>ジュウショ</t>
    </rPh>
    <phoneticPr fontId="13"/>
  </si>
  <si>
    <t>製造者_住所_不明フラグ</t>
    <rPh sb="4" eb="6">
      <t>ジュウショ</t>
    </rPh>
    <phoneticPr fontId="13"/>
  </si>
  <si>
    <t>製造者_電話番号</t>
    <rPh sb="4" eb="8">
      <t>デンワバンゴウ</t>
    </rPh>
    <phoneticPr fontId="13"/>
  </si>
  <si>
    <t>製造者_電話番号_不明フラグ</t>
    <rPh sb="4" eb="8">
      <t>デンワバンゴウ</t>
    </rPh>
    <phoneticPr fontId="13"/>
  </si>
  <si>
    <t>販売者_氏名</t>
    <rPh sb="0" eb="3">
      <t>ハンバイシャ</t>
    </rPh>
    <rPh sb="4" eb="6">
      <t>シメイ</t>
    </rPh>
    <phoneticPr fontId="13"/>
  </si>
  <si>
    <t>販売者_氏名_製造者同フラグ</t>
    <rPh sb="0" eb="3">
      <t>ハンバイシャ</t>
    </rPh>
    <rPh sb="4" eb="6">
      <t>シメイ</t>
    </rPh>
    <rPh sb="7" eb="10">
      <t>セイゾウシャ</t>
    </rPh>
    <rPh sb="10" eb="11">
      <t>ドウ</t>
    </rPh>
    <phoneticPr fontId="13"/>
  </si>
  <si>
    <t>販売者_氏名_不明フラグ</t>
    <rPh sb="0" eb="3">
      <t>ハンバイシャ</t>
    </rPh>
    <rPh sb="4" eb="6">
      <t>シメイ</t>
    </rPh>
    <phoneticPr fontId="13"/>
  </si>
  <si>
    <t>販売者_住所</t>
    <rPh sb="4" eb="6">
      <t>ジュウショ</t>
    </rPh>
    <phoneticPr fontId="13"/>
  </si>
  <si>
    <t>販売者_住所_製造者同フラグ</t>
    <rPh sb="7" eb="10">
      <t>セイゾウシャ</t>
    </rPh>
    <rPh sb="10" eb="11">
      <t>ドウ</t>
    </rPh>
    <phoneticPr fontId="13"/>
  </si>
  <si>
    <t>販売者_住所_不明フラグ</t>
    <rPh sb="4" eb="6">
      <t>ジュウショ</t>
    </rPh>
    <phoneticPr fontId="13"/>
  </si>
  <si>
    <t>販売者_電話番号</t>
    <rPh sb="4" eb="8">
      <t>デンワバンゴウ</t>
    </rPh>
    <phoneticPr fontId="13"/>
  </si>
  <si>
    <t>販売者_電話_製造者同フラグ</t>
    <rPh sb="7" eb="10">
      <t>セイゾウシャ</t>
    </rPh>
    <rPh sb="10" eb="11">
      <t>ドウ</t>
    </rPh>
    <phoneticPr fontId="13"/>
  </si>
  <si>
    <t>販売者_電話番号_不明フラグ</t>
    <rPh sb="4" eb="8">
      <t>デンワバンゴウ</t>
    </rPh>
    <phoneticPr fontId="13"/>
  </si>
  <si>
    <t>製造所名</t>
    <rPh sb="0" eb="3">
      <t>セイゾウショ</t>
    </rPh>
    <rPh sb="3" eb="4">
      <t>メイ</t>
    </rPh>
    <phoneticPr fontId="13"/>
  </si>
  <si>
    <t>製造所名_製造者同フラグ</t>
    <rPh sb="3" eb="4">
      <t>メイ</t>
    </rPh>
    <rPh sb="5" eb="8">
      <t>セイゾウシャ</t>
    </rPh>
    <rPh sb="8" eb="9">
      <t>ドウ</t>
    </rPh>
    <phoneticPr fontId="13"/>
  </si>
  <si>
    <t>製造所名_不明フラグ</t>
    <rPh sb="3" eb="4">
      <t>メイ</t>
    </rPh>
    <phoneticPr fontId="13"/>
  </si>
  <si>
    <t>製造所_住所</t>
    <rPh sb="4" eb="6">
      <t>ジュウショ</t>
    </rPh>
    <phoneticPr fontId="13"/>
  </si>
  <si>
    <t>製造所_住所_製造者同フラグ</t>
    <rPh sb="7" eb="10">
      <t>セイゾウシャ</t>
    </rPh>
    <rPh sb="10" eb="11">
      <t>ドウ</t>
    </rPh>
    <phoneticPr fontId="13"/>
  </si>
  <si>
    <t>製造所_住所_不明フラグ</t>
    <rPh sb="4" eb="6">
      <t>ジュウショ</t>
    </rPh>
    <phoneticPr fontId="13"/>
  </si>
  <si>
    <t>製造所_電話番号</t>
    <rPh sb="4" eb="8">
      <t>デンワバンゴウ</t>
    </rPh>
    <phoneticPr fontId="13"/>
  </si>
  <si>
    <t>製造所_電話_製造者同フラグ</t>
    <rPh sb="7" eb="10">
      <t>セイゾウシャ</t>
    </rPh>
    <rPh sb="10" eb="11">
      <t>ドウ</t>
    </rPh>
    <phoneticPr fontId="13"/>
  </si>
  <si>
    <t>製造所_電話番号_不明フラグ</t>
    <rPh sb="4" eb="8">
      <t>デンワバンゴウ</t>
    </rPh>
    <phoneticPr fontId="13"/>
  </si>
  <si>
    <t>ロット番号</t>
    <rPh sb="3" eb="5">
      <t>バンゴウ</t>
    </rPh>
    <phoneticPr fontId="13"/>
  </si>
  <si>
    <t>ロット番号_不明フラグ</t>
    <rPh sb="3" eb="5">
      <t>バンゴウ</t>
    </rPh>
    <phoneticPr fontId="13"/>
  </si>
  <si>
    <t>ロット番号不明理由</t>
    <rPh sb="3" eb="5">
      <t>バンゴウ</t>
    </rPh>
    <rPh sb="5" eb="9">
      <t>フメイリユウ</t>
    </rPh>
    <phoneticPr fontId="13"/>
  </si>
  <si>
    <t>購入年月日</t>
    <rPh sb="0" eb="5">
      <t>コウニュウネンゲツビ</t>
    </rPh>
    <phoneticPr fontId="13"/>
  </si>
  <si>
    <t>購入年月日_その他</t>
    <rPh sb="0" eb="5">
      <t>コウニュウネンゲツビ</t>
    </rPh>
    <rPh sb="8" eb="9">
      <t>タ</t>
    </rPh>
    <phoneticPr fontId="13"/>
  </si>
  <si>
    <t>購入年月日_不明フラグ</t>
    <rPh sb="0" eb="5">
      <t>コウニュウネンゲツビ</t>
    </rPh>
    <rPh sb="6" eb="8">
      <t>フメイ</t>
    </rPh>
    <phoneticPr fontId="13"/>
  </si>
  <si>
    <t>消費／賞味期限コード</t>
    <rPh sb="0" eb="2">
      <t>ショウヒ</t>
    </rPh>
    <rPh sb="3" eb="5">
      <t>ショウミ</t>
    </rPh>
    <rPh sb="5" eb="7">
      <t>キゲン</t>
    </rPh>
    <phoneticPr fontId="1"/>
  </si>
  <si>
    <t>EXP_BBF_CD</t>
  </si>
  <si>
    <t>消費／賞味期限年月日</t>
    <rPh sb="0" eb="2">
      <t>ショウヒ</t>
    </rPh>
    <rPh sb="3" eb="7">
      <t>ショウミキゲン</t>
    </rPh>
    <rPh sb="7" eb="10">
      <t>ネンゲツビ</t>
    </rPh>
    <phoneticPr fontId="13"/>
  </si>
  <si>
    <t>消費／賞味期限年月日_その他</t>
    <rPh sb="0" eb="2">
      <t>ショウヒ</t>
    </rPh>
    <rPh sb="3" eb="7">
      <t>ショウミキゲン</t>
    </rPh>
    <rPh sb="7" eb="10">
      <t>ネンゲツビ</t>
    </rPh>
    <phoneticPr fontId="13"/>
  </si>
  <si>
    <t>消費／賞味期限年月日_不明フラグ</t>
    <rPh sb="0" eb="2">
      <t>ショウヒ</t>
    </rPh>
    <rPh sb="3" eb="7">
      <t>ショウミキゲン</t>
    </rPh>
    <rPh sb="7" eb="10">
      <t>ネンゲツビ</t>
    </rPh>
    <phoneticPr fontId="13"/>
  </si>
  <si>
    <t>販売数フラグ_累計</t>
    <rPh sb="0" eb="3">
      <t>ハンバイスウ</t>
    </rPh>
    <rPh sb="7" eb="9">
      <t>ルイケイ</t>
    </rPh>
    <phoneticPr fontId="13"/>
  </si>
  <si>
    <t>販売数フラグ_同ロット</t>
    <rPh sb="0" eb="2">
      <t>ハンバイ</t>
    </rPh>
    <rPh sb="2" eb="3">
      <t>スウ</t>
    </rPh>
    <rPh sb="7" eb="8">
      <t>ドウ</t>
    </rPh>
    <phoneticPr fontId="13"/>
  </si>
  <si>
    <t>販売数フラグ_不明</t>
    <rPh sb="0" eb="2">
      <t>ハンバイ</t>
    </rPh>
    <rPh sb="2" eb="3">
      <t>スウ</t>
    </rPh>
    <rPh sb="7" eb="9">
      <t>フメイ</t>
    </rPh>
    <phoneticPr fontId="13"/>
  </si>
  <si>
    <t>販売数_累計</t>
    <rPh sb="0" eb="3">
      <t>ハンバイスウ</t>
    </rPh>
    <rPh sb="4" eb="6">
      <t>ルイケイ</t>
    </rPh>
    <phoneticPr fontId="13"/>
  </si>
  <si>
    <t>販売数_累計_販売開始年月日</t>
    <rPh sb="0" eb="3">
      <t>ハンバイスウ</t>
    </rPh>
    <rPh sb="4" eb="6">
      <t>ルイケイ</t>
    </rPh>
    <rPh sb="7" eb="9">
      <t>ハンバイ</t>
    </rPh>
    <rPh sb="9" eb="11">
      <t>カイシ</t>
    </rPh>
    <rPh sb="11" eb="14">
      <t>ネンゲツビ</t>
    </rPh>
    <phoneticPr fontId="13"/>
  </si>
  <si>
    <t>販売数_累計_販売終了年月日</t>
    <rPh sb="0" eb="3">
      <t>ハンバイスウ</t>
    </rPh>
    <rPh sb="4" eb="6">
      <t>ルイケイ</t>
    </rPh>
    <rPh sb="7" eb="9">
      <t>ハンバイ</t>
    </rPh>
    <rPh sb="9" eb="11">
      <t>シュウリョウ</t>
    </rPh>
    <rPh sb="11" eb="14">
      <t>ネンゲツビ</t>
    </rPh>
    <phoneticPr fontId="13"/>
  </si>
  <si>
    <t>販売数_同ロット</t>
    <rPh sb="0" eb="3">
      <t>ハンバイスウ</t>
    </rPh>
    <rPh sb="4" eb="5">
      <t>ドウ</t>
    </rPh>
    <phoneticPr fontId="13"/>
  </si>
  <si>
    <t>販売数_同ロット_販売開始年月日</t>
    <rPh sb="0" eb="3">
      <t>ハンバイスウ</t>
    </rPh>
    <rPh sb="4" eb="5">
      <t>ドウ</t>
    </rPh>
    <phoneticPr fontId="13"/>
  </si>
  <si>
    <t>販売数_同ロット_販売終了年月日</t>
    <rPh sb="0" eb="3">
      <t>ハンバイスウ</t>
    </rPh>
    <rPh sb="4" eb="5">
      <t>ドウ</t>
    </rPh>
    <rPh sb="11" eb="13">
      <t>シュウリョウ</t>
    </rPh>
    <phoneticPr fontId="13"/>
  </si>
  <si>
    <t>類似例の情報提供コード</t>
    <rPh sb="0" eb="2">
      <t>ルイジ</t>
    </rPh>
    <rPh sb="2" eb="3">
      <t>レイ</t>
    </rPh>
    <rPh sb="4" eb="6">
      <t>ジョウホウ</t>
    </rPh>
    <rPh sb="6" eb="8">
      <t>テイキョウ</t>
    </rPh>
    <phoneticPr fontId="13"/>
  </si>
  <si>
    <t>類似例の情報提供詳細</t>
    <rPh sb="0" eb="2">
      <t>ルイジ</t>
    </rPh>
    <rPh sb="2" eb="3">
      <t>レイ</t>
    </rPh>
    <rPh sb="4" eb="6">
      <t>ジョウホウ</t>
    </rPh>
    <rPh sb="6" eb="8">
      <t>テイキョウ</t>
    </rPh>
    <rPh sb="8" eb="10">
      <t>ショウサイ</t>
    </rPh>
    <phoneticPr fontId="13"/>
  </si>
  <si>
    <t>SIM_CASE_INFO_ETC</t>
  </si>
  <si>
    <t>個人情報提供の同意コード</t>
    <rPh sb="0" eb="4">
      <t>コジンジョウホウ</t>
    </rPh>
    <rPh sb="4" eb="6">
      <t>テイキョウ</t>
    </rPh>
    <rPh sb="7" eb="9">
      <t>ドウイ</t>
    </rPh>
    <phoneticPr fontId="13"/>
  </si>
  <si>
    <t>摂取者_氏名</t>
    <rPh sb="0" eb="3">
      <t>セッシュシャ</t>
    </rPh>
    <rPh sb="4" eb="6">
      <t>シメイ</t>
    </rPh>
    <phoneticPr fontId="13"/>
  </si>
  <si>
    <t>摂取者_連絡先</t>
    <rPh sb="4" eb="7">
      <t>レンラクサキ</t>
    </rPh>
    <phoneticPr fontId="13"/>
  </si>
  <si>
    <t>摂取者_性別コード</t>
    <rPh sb="4" eb="6">
      <t>セイベツ</t>
    </rPh>
    <phoneticPr fontId="13"/>
  </si>
  <si>
    <t>摂取者_年齢</t>
    <rPh sb="0" eb="2">
      <t>セッシュ</t>
    </rPh>
    <rPh sb="2" eb="3">
      <t>シャ</t>
    </rPh>
    <rPh sb="4" eb="6">
      <t>ネンレイ</t>
    </rPh>
    <phoneticPr fontId="13"/>
  </si>
  <si>
    <t>摂取者_年齢層コード</t>
    <rPh sb="4" eb="7">
      <t>ネンレイソウ</t>
    </rPh>
    <phoneticPr fontId="13"/>
  </si>
  <si>
    <t>CNS_AGG_CD</t>
  </si>
  <si>
    <t>摂取者_年齢_不明フラグ</t>
    <rPh sb="0" eb="2">
      <t>セッシュ</t>
    </rPh>
    <rPh sb="2" eb="3">
      <t>シャ</t>
    </rPh>
    <rPh sb="4" eb="6">
      <t>ネンレイ</t>
    </rPh>
    <phoneticPr fontId="13"/>
  </si>
  <si>
    <t>入手方法_その他</t>
    <rPh sb="0" eb="2">
      <t>ニュウシュ</t>
    </rPh>
    <rPh sb="2" eb="4">
      <t>ホウホウ</t>
    </rPh>
    <phoneticPr fontId="13"/>
  </si>
  <si>
    <t>当該製品の有無コード</t>
    <rPh sb="5" eb="7">
      <t>ウム</t>
    </rPh>
    <phoneticPr fontId="13"/>
  </si>
  <si>
    <t>摂取目的_不明フラグ</t>
    <rPh sb="0" eb="2">
      <t>セッシュ</t>
    </rPh>
    <rPh sb="2" eb="4">
      <t>モクテキ</t>
    </rPh>
    <phoneticPr fontId="13"/>
  </si>
  <si>
    <t>その他の症状有無コード</t>
    <rPh sb="2" eb="3">
      <t>タ</t>
    </rPh>
    <rPh sb="4" eb="6">
      <t>ショウジョウ</t>
    </rPh>
    <phoneticPr fontId="13"/>
  </si>
  <si>
    <t>その他の症状詳細</t>
    <rPh sb="6" eb="8">
      <t>ショウサイ</t>
    </rPh>
    <phoneticPr fontId="13"/>
  </si>
  <si>
    <t>摂取開始年月日</t>
    <rPh sb="0" eb="2">
      <t>セッシュ</t>
    </rPh>
    <rPh sb="2" eb="4">
      <t>カイシ</t>
    </rPh>
    <rPh sb="4" eb="7">
      <t>ネンゲツビ</t>
    </rPh>
    <phoneticPr fontId="13"/>
  </si>
  <si>
    <t>摂取開始年月日_その他</t>
    <rPh sb="0" eb="2">
      <t>セッシュ</t>
    </rPh>
    <rPh sb="2" eb="4">
      <t>カイシ</t>
    </rPh>
    <rPh sb="4" eb="7">
      <t>ネンゲツビ</t>
    </rPh>
    <phoneticPr fontId="13"/>
  </si>
  <si>
    <t>摂取開始年月日_不明フラグ</t>
    <rPh sb="0" eb="2">
      <t>セッシュ</t>
    </rPh>
    <rPh sb="2" eb="4">
      <t>カイシ</t>
    </rPh>
    <rPh sb="4" eb="7">
      <t>ネンゲツビ</t>
    </rPh>
    <phoneticPr fontId="13"/>
  </si>
  <si>
    <t>摂取中止年月日</t>
    <rPh sb="0" eb="2">
      <t>セッシュ</t>
    </rPh>
    <rPh sb="2" eb="4">
      <t>チュウシ</t>
    </rPh>
    <rPh sb="4" eb="7">
      <t>ネンゲツビ</t>
    </rPh>
    <phoneticPr fontId="13"/>
  </si>
  <si>
    <t>摂取中止年月日_その他</t>
    <rPh sb="0" eb="2">
      <t>セッシュ</t>
    </rPh>
    <rPh sb="2" eb="4">
      <t>チュウシ</t>
    </rPh>
    <rPh sb="4" eb="7">
      <t>ネンゲツビ</t>
    </rPh>
    <phoneticPr fontId="13"/>
  </si>
  <si>
    <t>摂取中止年月日_不明フラグ</t>
    <rPh sb="0" eb="2">
      <t>セッシュ</t>
    </rPh>
    <rPh sb="2" eb="4">
      <t>チュウシ</t>
    </rPh>
    <rPh sb="4" eb="7">
      <t>ネンゲツビ</t>
    </rPh>
    <phoneticPr fontId="13"/>
  </si>
  <si>
    <t>症状発現年月日</t>
    <rPh sb="0" eb="2">
      <t>ショウジョウ</t>
    </rPh>
    <rPh sb="2" eb="4">
      <t>ハツゲン</t>
    </rPh>
    <rPh sb="4" eb="7">
      <t>ネンゲツビ</t>
    </rPh>
    <phoneticPr fontId="13"/>
  </si>
  <si>
    <t>症状発現年月日_摂取経過</t>
    <rPh sb="8" eb="10">
      <t>セッシュ</t>
    </rPh>
    <rPh sb="10" eb="12">
      <t>ケイカ</t>
    </rPh>
    <phoneticPr fontId="13"/>
  </si>
  <si>
    <t>症状発現年月日_その他</t>
    <rPh sb="0" eb="2">
      <t>ショウジョウ</t>
    </rPh>
    <rPh sb="2" eb="4">
      <t>ハツゲン</t>
    </rPh>
    <rPh sb="4" eb="7">
      <t>ネンゲツビ</t>
    </rPh>
    <phoneticPr fontId="13"/>
  </si>
  <si>
    <t>症状発現年月日_不明フラグ</t>
    <rPh sb="0" eb="2">
      <t>ショウジョウ</t>
    </rPh>
    <rPh sb="2" eb="4">
      <t>ハツゲン</t>
    </rPh>
    <rPh sb="4" eb="7">
      <t>ネンゲツビ</t>
    </rPh>
    <phoneticPr fontId="13"/>
  </si>
  <si>
    <t>摂取状況_中止後改善有無コード</t>
    <rPh sb="5" eb="8">
      <t>チュウシゴ</t>
    </rPh>
    <rPh sb="8" eb="10">
      <t>カイゼン</t>
    </rPh>
    <phoneticPr fontId="13"/>
  </si>
  <si>
    <t>摂取状況_再発有無コード</t>
    <rPh sb="5" eb="7">
      <t>サイハツ</t>
    </rPh>
    <phoneticPr fontId="13"/>
  </si>
  <si>
    <t>摂取状況_再摂取年月日</t>
    <rPh sb="8" eb="11">
      <t>ネンゲツビ</t>
    </rPh>
    <phoneticPr fontId="13"/>
  </si>
  <si>
    <t>摂取状況_再摂取年月日_その他</t>
    <rPh sb="8" eb="10">
      <t>ネンゲツ</t>
    </rPh>
    <rPh sb="10" eb="11">
      <t>ビ</t>
    </rPh>
    <phoneticPr fontId="13"/>
  </si>
  <si>
    <t>摂取状況_再摂取年月日_不明フラグ</t>
    <rPh sb="8" eb="10">
      <t>ネンゲツ</t>
    </rPh>
    <rPh sb="10" eb="11">
      <t>ビ</t>
    </rPh>
    <phoneticPr fontId="13"/>
  </si>
  <si>
    <t>摂取状況_再発年月日</t>
    <rPh sb="5" eb="10">
      <t>サイハツネンゲツビ</t>
    </rPh>
    <phoneticPr fontId="13"/>
  </si>
  <si>
    <t>摂取状況_再発あり_症状詳細</t>
    <rPh sb="10" eb="12">
      <t>ショウジョウ</t>
    </rPh>
    <rPh sb="12" eb="14">
      <t>ショウサイ</t>
    </rPh>
    <phoneticPr fontId="13"/>
  </si>
  <si>
    <t>摂取状況_減量後改善有無コード</t>
    <rPh sb="5" eb="7">
      <t>ゲンリョウ</t>
    </rPh>
    <rPh sb="7" eb="8">
      <t>ゴ</t>
    </rPh>
    <rPh sb="8" eb="10">
      <t>カイゼン</t>
    </rPh>
    <phoneticPr fontId="13"/>
  </si>
  <si>
    <t>摂取状況_増量後悪化有無コード</t>
    <rPh sb="5" eb="8">
      <t>ゾウリョウゴ</t>
    </rPh>
    <rPh sb="8" eb="10">
      <t>アッカ</t>
    </rPh>
    <phoneticPr fontId="13"/>
  </si>
  <si>
    <t>摂取状況_増量後悪化_症状詳細</t>
    <rPh sb="11" eb="13">
      <t>ショウジョウ</t>
    </rPh>
    <rPh sb="13" eb="15">
      <t>ショウサイ</t>
    </rPh>
    <phoneticPr fontId="13"/>
  </si>
  <si>
    <t>摂取状況_継続後変化有無コード</t>
    <rPh sb="5" eb="7">
      <t>ケイゾク</t>
    </rPh>
    <rPh sb="7" eb="8">
      <t>ゴ</t>
    </rPh>
    <rPh sb="8" eb="10">
      <t>ヘンカ</t>
    </rPh>
    <rPh sb="10" eb="12">
      <t>ウム</t>
    </rPh>
    <phoneticPr fontId="13"/>
  </si>
  <si>
    <t>摂取状況_継続後変化_症状詳細</t>
    <rPh sb="11" eb="13">
      <t>ショウジョウ</t>
    </rPh>
    <rPh sb="13" eb="15">
      <t>ショウサイ</t>
    </rPh>
    <phoneticPr fontId="13"/>
  </si>
  <si>
    <t>1日摂取量フラグ_適量</t>
    <rPh sb="1" eb="2">
      <t>ニチ</t>
    </rPh>
    <rPh sb="2" eb="5">
      <t>セッシュリョウ</t>
    </rPh>
    <rPh sb="9" eb="11">
      <t>テキリョウ</t>
    </rPh>
    <phoneticPr fontId="13"/>
  </si>
  <si>
    <t>1日摂取量フラグ_少量</t>
    <rPh sb="1" eb="2">
      <t>ニチ</t>
    </rPh>
    <rPh sb="2" eb="5">
      <t>セッシュリョウ</t>
    </rPh>
    <rPh sb="9" eb="11">
      <t>ショウリョウ</t>
    </rPh>
    <phoneticPr fontId="13"/>
  </si>
  <si>
    <t>1日摂取量フラグ_過量</t>
    <rPh sb="1" eb="2">
      <t>ニチ</t>
    </rPh>
    <rPh sb="2" eb="5">
      <t>セッシュリョウ</t>
    </rPh>
    <rPh sb="9" eb="11">
      <t>カリョウ</t>
    </rPh>
    <phoneticPr fontId="13"/>
  </si>
  <si>
    <t>1日摂取量フラグ_その他</t>
    <rPh sb="1" eb="2">
      <t>ニチ</t>
    </rPh>
    <rPh sb="2" eb="5">
      <t>セッシュリョウ</t>
    </rPh>
    <rPh sb="11" eb="12">
      <t>タ</t>
    </rPh>
    <phoneticPr fontId="13"/>
  </si>
  <si>
    <t>1日摂取量フラグ_不明</t>
    <rPh sb="1" eb="2">
      <t>ニチ</t>
    </rPh>
    <rPh sb="2" eb="5">
      <t>セッシュリョウ</t>
    </rPh>
    <rPh sb="9" eb="11">
      <t>フメイ</t>
    </rPh>
    <phoneticPr fontId="13"/>
  </si>
  <si>
    <t>1日摂取量_詳細_少量</t>
    <rPh sb="6" eb="8">
      <t>ショウサイ</t>
    </rPh>
    <rPh sb="9" eb="11">
      <t>ショウリョウ</t>
    </rPh>
    <phoneticPr fontId="13"/>
  </si>
  <si>
    <t>1日摂取量_詳細_過量</t>
    <rPh sb="6" eb="8">
      <t>ショウサイ</t>
    </rPh>
    <rPh sb="9" eb="11">
      <t>カリョウ</t>
    </rPh>
    <phoneticPr fontId="13"/>
  </si>
  <si>
    <t>1日摂取量_詳細_その他</t>
    <rPh sb="6" eb="8">
      <t>ショウサイ</t>
    </rPh>
    <rPh sb="11" eb="12">
      <t>タ</t>
    </rPh>
    <phoneticPr fontId="13"/>
  </si>
  <si>
    <t>基礎疾患・既往歴有無コード</t>
    <rPh sb="0" eb="4">
      <t>キソシッカン</t>
    </rPh>
    <phoneticPr fontId="13"/>
  </si>
  <si>
    <t>基礎疾患・既往歴_がん部位</t>
    <rPh sb="11" eb="13">
      <t>ブイ</t>
    </rPh>
    <phoneticPr fontId="13"/>
  </si>
  <si>
    <t>基礎疾患・既往歴その他病名_1</t>
    <rPh sb="10" eb="11">
      <t>タ</t>
    </rPh>
    <rPh sb="11" eb="13">
      <t>ビョウメイ</t>
    </rPh>
    <phoneticPr fontId="13"/>
  </si>
  <si>
    <t>基礎疾患・既往歴その他病名_2</t>
    <rPh sb="10" eb="11">
      <t>タ</t>
    </rPh>
    <rPh sb="11" eb="13">
      <t>ビョウメイ</t>
    </rPh>
    <phoneticPr fontId="13"/>
  </si>
  <si>
    <t>基礎疾患・既往歴その他病名_3</t>
    <rPh sb="10" eb="11">
      <t>タ</t>
    </rPh>
    <rPh sb="11" eb="13">
      <t>ビョウメイ</t>
    </rPh>
    <phoneticPr fontId="13"/>
  </si>
  <si>
    <t>基礎疾患・既往歴その他病名_4</t>
    <rPh sb="10" eb="11">
      <t>タ</t>
    </rPh>
    <rPh sb="11" eb="13">
      <t>ビョウメイ</t>
    </rPh>
    <phoneticPr fontId="13"/>
  </si>
  <si>
    <t>基礎疾患・既往歴その他病名_5</t>
    <rPh sb="10" eb="11">
      <t>タ</t>
    </rPh>
    <rPh sb="11" eb="13">
      <t>ビョウメイ</t>
    </rPh>
    <phoneticPr fontId="13"/>
  </si>
  <si>
    <t>アレルギー_薬_種類</t>
    <rPh sb="8" eb="10">
      <t>シュルイ</t>
    </rPh>
    <phoneticPr fontId="13"/>
  </si>
  <si>
    <t>アレルギー_食物_種類</t>
    <rPh sb="6" eb="8">
      <t>ショクモツ</t>
    </rPh>
    <rPh sb="9" eb="11">
      <t>シュルイ</t>
    </rPh>
    <phoneticPr fontId="13"/>
  </si>
  <si>
    <t>アレルギー_接触_源</t>
    <rPh sb="9" eb="10">
      <t>ミナモト</t>
    </rPh>
    <phoneticPr fontId="13"/>
  </si>
  <si>
    <t>アレルギー_季節性_源</t>
    <rPh sb="10" eb="11">
      <t>ミナモト</t>
    </rPh>
    <phoneticPr fontId="13"/>
  </si>
  <si>
    <t>アレルギー_その他_詳細</t>
    <rPh sb="10" eb="12">
      <t>ショウサイ</t>
    </rPh>
    <phoneticPr fontId="13"/>
  </si>
  <si>
    <t>妊娠有無コード</t>
    <rPh sb="0" eb="4">
      <t>ニンシンウム</t>
    </rPh>
    <phoneticPr fontId="13"/>
  </si>
  <si>
    <t>授乳有無コード</t>
    <rPh sb="0" eb="2">
      <t>ジュニュウ</t>
    </rPh>
    <rPh sb="2" eb="4">
      <t>ウム</t>
    </rPh>
    <phoneticPr fontId="13"/>
  </si>
  <si>
    <t>併用医薬品有無コード</t>
    <rPh sb="0" eb="2">
      <t>ヘイヨウ</t>
    </rPh>
    <rPh sb="2" eb="5">
      <t>イヤクヒン</t>
    </rPh>
    <phoneticPr fontId="13"/>
  </si>
  <si>
    <t>併用医薬品_使用開始年月日_1</t>
    <rPh sb="6" eb="8">
      <t>シヨウ</t>
    </rPh>
    <rPh sb="8" eb="10">
      <t>カイシ</t>
    </rPh>
    <rPh sb="10" eb="12">
      <t>ネンゲツ</t>
    </rPh>
    <rPh sb="12" eb="13">
      <t>ビ</t>
    </rPh>
    <phoneticPr fontId="13"/>
  </si>
  <si>
    <t>併用医薬品_使用開始年月日_2</t>
    <rPh sb="6" eb="8">
      <t>シヨウ</t>
    </rPh>
    <rPh sb="8" eb="10">
      <t>カイシ</t>
    </rPh>
    <rPh sb="10" eb="12">
      <t>ネンゲツ</t>
    </rPh>
    <rPh sb="12" eb="13">
      <t>ビ</t>
    </rPh>
    <phoneticPr fontId="13"/>
  </si>
  <si>
    <t>併用医薬品_使用開始年月日_3</t>
    <rPh sb="6" eb="8">
      <t>シヨウ</t>
    </rPh>
    <rPh sb="8" eb="10">
      <t>カイシ</t>
    </rPh>
    <rPh sb="10" eb="12">
      <t>ネンゲツ</t>
    </rPh>
    <rPh sb="12" eb="13">
      <t>ビ</t>
    </rPh>
    <phoneticPr fontId="13"/>
  </si>
  <si>
    <t>併用医薬品_使用開始年月日_4</t>
    <rPh sb="6" eb="8">
      <t>シヨウ</t>
    </rPh>
    <rPh sb="8" eb="10">
      <t>カイシ</t>
    </rPh>
    <rPh sb="10" eb="12">
      <t>ネンゲツ</t>
    </rPh>
    <rPh sb="12" eb="13">
      <t>ビ</t>
    </rPh>
    <phoneticPr fontId="13"/>
  </si>
  <si>
    <t>併用医薬品_使用開始年月日_5</t>
    <rPh sb="6" eb="8">
      <t>シヨウ</t>
    </rPh>
    <rPh sb="8" eb="10">
      <t>カイシ</t>
    </rPh>
    <rPh sb="10" eb="12">
      <t>ネンゲツ</t>
    </rPh>
    <rPh sb="12" eb="13">
      <t>ビ</t>
    </rPh>
    <phoneticPr fontId="13"/>
  </si>
  <si>
    <t>併用医薬品_使用開始年月日_6</t>
    <rPh sb="6" eb="8">
      <t>シヨウ</t>
    </rPh>
    <rPh sb="8" eb="10">
      <t>カイシ</t>
    </rPh>
    <rPh sb="10" eb="12">
      <t>ネンゲツ</t>
    </rPh>
    <rPh sb="12" eb="13">
      <t>ビ</t>
    </rPh>
    <phoneticPr fontId="13"/>
  </si>
  <si>
    <t>併用医薬品_使用開始年月日_7</t>
    <rPh sb="6" eb="8">
      <t>シヨウ</t>
    </rPh>
    <rPh sb="8" eb="10">
      <t>カイシ</t>
    </rPh>
    <rPh sb="10" eb="12">
      <t>ネンゲツ</t>
    </rPh>
    <rPh sb="12" eb="13">
      <t>ビ</t>
    </rPh>
    <phoneticPr fontId="13"/>
  </si>
  <si>
    <t>併用医薬品_使用開始年月日_8</t>
    <rPh sb="6" eb="8">
      <t>シヨウ</t>
    </rPh>
    <rPh sb="8" eb="10">
      <t>カイシ</t>
    </rPh>
    <rPh sb="10" eb="12">
      <t>ネンゲツ</t>
    </rPh>
    <rPh sb="12" eb="13">
      <t>ビ</t>
    </rPh>
    <phoneticPr fontId="13"/>
  </si>
  <si>
    <t>併用医薬品_使用開始年月日_9</t>
    <rPh sb="6" eb="8">
      <t>シヨウ</t>
    </rPh>
    <rPh sb="8" eb="10">
      <t>カイシ</t>
    </rPh>
    <rPh sb="10" eb="12">
      <t>ネンゲツ</t>
    </rPh>
    <rPh sb="12" eb="13">
      <t>ビ</t>
    </rPh>
    <phoneticPr fontId="13"/>
  </si>
  <si>
    <t>併用医薬品_使用開始年月日_10</t>
    <rPh sb="6" eb="8">
      <t>シヨウ</t>
    </rPh>
    <rPh sb="8" eb="10">
      <t>カイシ</t>
    </rPh>
    <rPh sb="10" eb="12">
      <t>ネンゲツ</t>
    </rPh>
    <rPh sb="12" eb="13">
      <t>ビ</t>
    </rPh>
    <phoneticPr fontId="13"/>
  </si>
  <si>
    <t>併用医薬品_使用開始年月日_11</t>
    <rPh sb="6" eb="8">
      <t>シヨウ</t>
    </rPh>
    <rPh sb="8" eb="10">
      <t>カイシ</t>
    </rPh>
    <rPh sb="10" eb="12">
      <t>ネンゲツ</t>
    </rPh>
    <rPh sb="12" eb="13">
      <t>ビ</t>
    </rPh>
    <phoneticPr fontId="13"/>
  </si>
  <si>
    <t>併用医薬品_使用開始年月日_12</t>
    <rPh sb="6" eb="8">
      <t>シヨウ</t>
    </rPh>
    <rPh sb="8" eb="10">
      <t>カイシ</t>
    </rPh>
    <rPh sb="10" eb="12">
      <t>ネンゲツ</t>
    </rPh>
    <rPh sb="12" eb="13">
      <t>ビ</t>
    </rPh>
    <phoneticPr fontId="13"/>
  </si>
  <si>
    <t>併用医薬品_使用開始年月日_13</t>
    <rPh sb="6" eb="8">
      <t>シヨウ</t>
    </rPh>
    <rPh sb="8" eb="10">
      <t>カイシ</t>
    </rPh>
    <rPh sb="10" eb="12">
      <t>ネンゲツ</t>
    </rPh>
    <rPh sb="12" eb="13">
      <t>ビ</t>
    </rPh>
    <phoneticPr fontId="13"/>
  </si>
  <si>
    <t>併用医薬品_使用開始年月日_14</t>
    <rPh sb="6" eb="8">
      <t>シヨウ</t>
    </rPh>
    <rPh sb="8" eb="10">
      <t>カイシ</t>
    </rPh>
    <rPh sb="10" eb="12">
      <t>ネンゲツ</t>
    </rPh>
    <rPh sb="12" eb="13">
      <t>ビ</t>
    </rPh>
    <phoneticPr fontId="13"/>
  </si>
  <si>
    <t>併用医薬品_使用開始年月日_15</t>
    <rPh sb="6" eb="8">
      <t>シヨウ</t>
    </rPh>
    <rPh sb="8" eb="10">
      <t>カイシ</t>
    </rPh>
    <rPh sb="10" eb="12">
      <t>ネンゲツ</t>
    </rPh>
    <rPh sb="12" eb="13">
      <t>ビ</t>
    </rPh>
    <phoneticPr fontId="13"/>
  </si>
  <si>
    <t>併用健康食品有無コード</t>
    <rPh sb="0" eb="2">
      <t>ヘイヨウ</t>
    </rPh>
    <rPh sb="2" eb="6">
      <t>ケンコウショクヒン</t>
    </rPh>
    <phoneticPr fontId="13"/>
  </si>
  <si>
    <t>併用健康食品_製品名_1</t>
    <rPh sb="7" eb="10">
      <t>セイヒンメイ</t>
    </rPh>
    <phoneticPr fontId="13"/>
  </si>
  <si>
    <t>併用健康食品_製品名_2</t>
    <rPh sb="7" eb="10">
      <t>セイヒンメイ</t>
    </rPh>
    <phoneticPr fontId="13"/>
  </si>
  <si>
    <t>併用健康食品_製品名_3</t>
    <rPh sb="7" eb="10">
      <t>セイヒンメイ</t>
    </rPh>
    <phoneticPr fontId="13"/>
  </si>
  <si>
    <t>併用健康食品_製品名_4</t>
    <rPh sb="7" eb="10">
      <t>セイヒンメイ</t>
    </rPh>
    <phoneticPr fontId="13"/>
  </si>
  <si>
    <t>併用健康食品_製品名_5</t>
    <rPh sb="7" eb="10">
      <t>セイヒンメイ</t>
    </rPh>
    <phoneticPr fontId="13"/>
  </si>
  <si>
    <t>併用健康食品_製品名_6</t>
    <rPh sb="7" eb="10">
      <t>セイヒンメイ</t>
    </rPh>
    <phoneticPr fontId="13"/>
  </si>
  <si>
    <t>併用健康食品_製品名_7</t>
    <rPh sb="7" eb="10">
      <t>セイヒンメイ</t>
    </rPh>
    <phoneticPr fontId="13"/>
  </si>
  <si>
    <t>併用健康食品_製品名_8</t>
    <rPh sb="7" eb="10">
      <t>セイヒンメイ</t>
    </rPh>
    <phoneticPr fontId="13"/>
  </si>
  <si>
    <t>併用健康食品_製品名_9</t>
    <rPh sb="7" eb="10">
      <t>セイヒンメイ</t>
    </rPh>
    <phoneticPr fontId="13"/>
  </si>
  <si>
    <t>併用健康食品_製品名_10</t>
    <rPh sb="7" eb="10">
      <t>セイヒンメイ</t>
    </rPh>
    <phoneticPr fontId="13"/>
  </si>
  <si>
    <t>併用健康食品_製造者_1</t>
    <rPh sb="7" eb="10">
      <t>セイゾウシャ</t>
    </rPh>
    <phoneticPr fontId="13"/>
  </si>
  <si>
    <t>併用健康食品_製造者_2</t>
    <rPh sb="7" eb="10">
      <t>セイゾウシャ</t>
    </rPh>
    <phoneticPr fontId="13"/>
  </si>
  <si>
    <t>併用健康食品_製造者_3</t>
    <rPh sb="7" eb="10">
      <t>セイゾウシャ</t>
    </rPh>
    <phoneticPr fontId="13"/>
  </si>
  <si>
    <t>併用健康食品_製造者_4</t>
    <rPh sb="7" eb="10">
      <t>セイゾウシャ</t>
    </rPh>
    <phoneticPr fontId="13"/>
  </si>
  <si>
    <t>併用健康食品_製造者_5</t>
    <rPh sb="7" eb="10">
      <t>セイゾウシャ</t>
    </rPh>
    <phoneticPr fontId="13"/>
  </si>
  <si>
    <t>併用健康食品_製造者_6</t>
    <rPh sb="7" eb="10">
      <t>セイゾウシャ</t>
    </rPh>
    <phoneticPr fontId="13"/>
  </si>
  <si>
    <t>併用健康食品_製造者_7</t>
    <rPh sb="7" eb="10">
      <t>セイゾウシャ</t>
    </rPh>
    <phoneticPr fontId="13"/>
  </si>
  <si>
    <t>併用健康食品_製造者_8</t>
    <rPh sb="7" eb="10">
      <t>セイゾウシャ</t>
    </rPh>
    <phoneticPr fontId="13"/>
  </si>
  <si>
    <t>併用健康食品_製造者_9</t>
    <rPh sb="7" eb="10">
      <t>セイゾウシャ</t>
    </rPh>
    <phoneticPr fontId="13"/>
  </si>
  <si>
    <t>併用健康食品_製造者_10</t>
    <rPh sb="7" eb="10">
      <t>セイゾウシャ</t>
    </rPh>
    <phoneticPr fontId="13"/>
  </si>
  <si>
    <t>併用健康食品_摂取目的_1</t>
    <rPh sb="7" eb="11">
      <t>セッシュモクテキ</t>
    </rPh>
    <phoneticPr fontId="13"/>
  </si>
  <si>
    <t>併用健康食品_摂取目的_2</t>
    <rPh sb="7" eb="11">
      <t>セッシュモクテキ</t>
    </rPh>
    <phoneticPr fontId="13"/>
  </si>
  <si>
    <t>併用健康食品_摂取目的_3</t>
    <rPh sb="7" eb="11">
      <t>セッシュモクテキ</t>
    </rPh>
    <phoneticPr fontId="13"/>
  </si>
  <si>
    <t>併用健康食品_摂取目的_4</t>
    <rPh sb="7" eb="11">
      <t>セッシュモクテキ</t>
    </rPh>
    <phoneticPr fontId="13"/>
  </si>
  <si>
    <t>併用健康食品_摂取目的_5</t>
    <rPh sb="7" eb="11">
      <t>セッシュモクテキ</t>
    </rPh>
    <phoneticPr fontId="13"/>
  </si>
  <si>
    <t>併用健康食品_摂取目的_6</t>
    <rPh sb="7" eb="11">
      <t>セッシュモクテキ</t>
    </rPh>
    <phoneticPr fontId="13"/>
  </si>
  <si>
    <t>併用健康食品_摂取目的_7</t>
    <rPh sb="7" eb="11">
      <t>セッシュモクテキ</t>
    </rPh>
    <phoneticPr fontId="13"/>
  </si>
  <si>
    <t>併用健康食品_摂取目的_8</t>
    <rPh sb="7" eb="11">
      <t>セッシュモクテキ</t>
    </rPh>
    <phoneticPr fontId="13"/>
  </si>
  <si>
    <t>併用健康食品_摂取目的_9</t>
    <rPh sb="7" eb="11">
      <t>セッシュモクテキ</t>
    </rPh>
    <phoneticPr fontId="13"/>
  </si>
  <si>
    <t>併用健康食品_摂取目的_10</t>
    <rPh sb="7" eb="11">
      <t>セッシュモクテキ</t>
    </rPh>
    <phoneticPr fontId="13"/>
  </si>
  <si>
    <t>併用健康食品_摂取開始年月日_1</t>
    <rPh sb="7" eb="9">
      <t>セッシュ</t>
    </rPh>
    <rPh sb="9" eb="11">
      <t>カイシ</t>
    </rPh>
    <rPh sb="11" eb="13">
      <t>ネンゲツ</t>
    </rPh>
    <rPh sb="13" eb="14">
      <t>ビ</t>
    </rPh>
    <phoneticPr fontId="13"/>
  </si>
  <si>
    <t>併用健康食品_摂取開始年月日_2</t>
    <rPh sb="7" eb="9">
      <t>セッシュ</t>
    </rPh>
    <rPh sb="9" eb="11">
      <t>カイシ</t>
    </rPh>
    <rPh sb="11" eb="13">
      <t>ネンゲツ</t>
    </rPh>
    <rPh sb="13" eb="14">
      <t>ビ</t>
    </rPh>
    <phoneticPr fontId="13"/>
  </si>
  <si>
    <t>併用健康食品_摂取開始年月日_3</t>
    <rPh sb="7" eb="9">
      <t>セッシュ</t>
    </rPh>
    <rPh sb="9" eb="11">
      <t>カイシ</t>
    </rPh>
    <rPh sb="11" eb="13">
      <t>ネンゲツ</t>
    </rPh>
    <rPh sb="13" eb="14">
      <t>ビ</t>
    </rPh>
    <phoneticPr fontId="13"/>
  </si>
  <si>
    <t>併用健康食品_摂取開始年月日_4</t>
    <rPh sb="7" eb="9">
      <t>セッシュ</t>
    </rPh>
    <rPh sb="9" eb="11">
      <t>カイシ</t>
    </rPh>
    <rPh sb="11" eb="13">
      <t>ネンゲツ</t>
    </rPh>
    <rPh sb="13" eb="14">
      <t>ビ</t>
    </rPh>
    <phoneticPr fontId="13"/>
  </si>
  <si>
    <t>併用健康食品_摂取開始年月日_5</t>
    <rPh sb="7" eb="9">
      <t>セッシュ</t>
    </rPh>
    <rPh sb="9" eb="11">
      <t>カイシ</t>
    </rPh>
    <rPh sb="11" eb="13">
      <t>ネンゲツ</t>
    </rPh>
    <rPh sb="13" eb="14">
      <t>ビ</t>
    </rPh>
    <phoneticPr fontId="13"/>
  </si>
  <si>
    <t>併用健康食品_摂取開始年月日_6</t>
    <rPh sb="7" eb="9">
      <t>セッシュ</t>
    </rPh>
    <rPh sb="9" eb="11">
      <t>カイシ</t>
    </rPh>
    <rPh sb="11" eb="13">
      <t>ネンゲツ</t>
    </rPh>
    <rPh sb="13" eb="14">
      <t>ビ</t>
    </rPh>
    <phoneticPr fontId="13"/>
  </si>
  <si>
    <t>併用健康食品_摂取開始年月日_7</t>
    <rPh sb="7" eb="9">
      <t>セッシュ</t>
    </rPh>
    <rPh sb="9" eb="11">
      <t>カイシ</t>
    </rPh>
    <rPh sb="11" eb="13">
      <t>ネンゲツ</t>
    </rPh>
    <rPh sb="13" eb="14">
      <t>ビ</t>
    </rPh>
    <phoneticPr fontId="13"/>
  </si>
  <si>
    <t>併用健康食品_摂取開始年月日_8</t>
    <rPh sb="7" eb="9">
      <t>セッシュ</t>
    </rPh>
    <rPh sb="9" eb="11">
      <t>カイシ</t>
    </rPh>
    <rPh sb="11" eb="13">
      <t>ネンゲツ</t>
    </rPh>
    <rPh sb="13" eb="14">
      <t>ビ</t>
    </rPh>
    <phoneticPr fontId="13"/>
  </si>
  <si>
    <t>併用健康食品_摂取開始年月日_9</t>
    <rPh sb="7" eb="9">
      <t>セッシュ</t>
    </rPh>
    <rPh sb="9" eb="11">
      <t>カイシ</t>
    </rPh>
    <rPh sb="11" eb="13">
      <t>ネンゲツ</t>
    </rPh>
    <rPh sb="13" eb="14">
      <t>ビ</t>
    </rPh>
    <phoneticPr fontId="13"/>
  </si>
  <si>
    <t>併用健康食品_摂取開始年月日_10</t>
    <rPh sb="7" eb="9">
      <t>セッシュ</t>
    </rPh>
    <rPh sb="9" eb="11">
      <t>カイシ</t>
    </rPh>
    <rPh sb="11" eb="13">
      <t>ネンゲツ</t>
    </rPh>
    <rPh sb="13" eb="14">
      <t>ビ</t>
    </rPh>
    <phoneticPr fontId="13"/>
  </si>
  <si>
    <t>医療機関受診有無コード</t>
    <rPh sb="0" eb="6">
      <t>イリョウキカンジュシン</t>
    </rPh>
    <phoneticPr fontId="13"/>
  </si>
  <si>
    <t>医療機関名_1</t>
    <rPh sb="0" eb="5">
      <t>イリョウキカンメイ</t>
    </rPh>
    <phoneticPr fontId="13"/>
  </si>
  <si>
    <t>医療機関名_1_不明フラグ</t>
    <rPh sb="0" eb="5">
      <t>イリョウキカンメイ</t>
    </rPh>
    <phoneticPr fontId="13"/>
  </si>
  <si>
    <t>医療機関_住所_1</t>
    <rPh sb="5" eb="7">
      <t>ジュウショ</t>
    </rPh>
    <phoneticPr fontId="13"/>
  </si>
  <si>
    <t>医療機関_住所_1_不明フラグ</t>
    <rPh sb="5" eb="7">
      <t>ジュウショ</t>
    </rPh>
    <phoneticPr fontId="13"/>
  </si>
  <si>
    <t>医療機関_受診年月日_1</t>
    <rPh sb="5" eb="7">
      <t>ジュシン</t>
    </rPh>
    <rPh sb="7" eb="10">
      <t>ネンガッピ</t>
    </rPh>
    <phoneticPr fontId="13"/>
  </si>
  <si>
    <t>医療機関_受診日_1_不明フラグ</t>
    <rPh sb="5" eb="7">
      <t>ジュシン</t>
    </rPh>
    <rPh sb="7" eb="8">
      <t>ビ</t>
    </rPh>
    <phoneticPr fontId="13"/>
  </si>
  <si>
    <t>医療機関_受診理由_1</t>
    <rPh sb="5" eb="7">
      <t>ジュシン</t>
    </rPh>
    <rPh sb="7" eb="9">
      <t>リユウ</t>
    </rPh>
    <phoneticPr fontId="13"/>
  </si>
  <si>
    <t>医療機関_受診理由_1_不明フラグ</t>
    <rPh sb="0" eb="2">
      <t>イリョウ</t>
    </rPh>
    <rPh sb="2" eb="4">
      <t>キカン</t>
    </rPh>
    <rPh sb="5" eb="7">
      <t>ジュシン</t>
    </rPh>
    <rPh sb="7" eb="9">
      <t>リユウ</t>
    </rPh>
    <phoneticPr fontId="13"/>
  </si>
  <si>
    <t>医療機関名_2</t>
    <rPh sb="0" eb="5">
      <t>イリョウキカンメイ</t>
    </rPh>
    <phoneticPr fontId="13"/>
  </si>
  <si>
    <t>医療機関名_2_不明フラグ</t>
    <rPh sb="0" eb="5">
      <t>イリョウキカンメイ</t>
    </rPh>
    <phoneticPr fontId="13"/>
  </si>
  <si>
    <t>医療機関_住所_2</t>
    <rPh sb="5" eb="7">
      <t>ジュウショ</t>
    </rPh>
    <phoneticPr fontId="13"/>
  </si>
  <si>
    <t>医療機関_住所_2_不明フラグ</t>
    <rPh sb="5" eb="7">
      <t>ジュウショ</t>
    </rPh>
    <phoneticPr fontId="13"/>
  </si>
  <si>
    <t>医療機関_受診年月日_2</t>
    <rPh sb="5" eb="7">
      <t>ジュシン</t>
    </rPh>
    <rPh sb="7" eb="10">
      <t>ネンガッピ</t>
    </rPh>
    <phoneticPr fontId="13"/>
  </si>
  <si>
    <t>医療機関_受診日_2_不明フラグ</t>
    <rPh sb="5" eb="7">
      <t>ジュシン</t>
    </rPh>
    <rPh sb="7" eb="8">
      <t>ビ</t>
    </rPh>
    <phoneticPr fontId="13"/>
  </si>
  <si>
    <t>医療機関_受診理由_2</t>
    <rPh sb="5" eb="7">
      <t>ジュシン</t>
    </rPh>
    <rPh sb="7" eb="9">
      <t>リユウ</t>
    </rPh>
    <phoneticPr fontId="13"/>
  </si>
  <si>
    <t>医療機関_受診理由_2_不明フラグ</t>
    <rPh sb="0" eb="2">
      <t>イリョウ</t>
    </rPh>
    <rPh sb="2" eb="4">
      <t>キカン</t>
    </rPh>
    <rPh sb="5" eb="7">
      <t>ジュシン</t>
    </rPh>
    <rPh sb="7" eb="9">
      <t>リユウ</t>
    </rPh>
    <phoneticPr fontId="13"/>
  </si>
  <si>
    <t>その他医療機関名</t>
    <rPh sb="2" eb="3">
      <t>タ</t>
    </rPh>
    <rPh sb="3" eb="8">
      <t>イリョウキカンメイ</t>
    </rPh>
    <phoneticPr fontId="13"/>
  </si>
  <si>
    <t>その他医療機関名_不明フラグ</t>
    <rPh sb="3" eb="8">
      <t>イリョウキカンメイ</t>
    </rPh>
    <phoneticPr fontId="13"/>
  </si>
  <si>
    <t>その他医療機関_住所</t>
    <rPh sb="8" eb="10">
      <t>ジュウショ</t>
    </rPh>
    <phoneticPr fontId="13"/>
  </si>
  <si>
    <t>その他医療機関_住所_不明フラグ</t>
    <rPh sb="8" eb="10">
      <t>ジュウショ</t>
    </rPh>
    <phoneticPr fontId="13"/>
  </si>
  <si>
    <t>重篤度コード</t>
    <rPh sb="0" eb="3">
      <t>ジュウトクド</t>
    </rPh>
    <phoneticPr fontId="13"/>
  </si>
  <si>
    <t>転帰コード</t>
    <rPh sb="0" eb="2">
      <t>テンキ</t>
    </rPh>
    <phoneticPr fontId="13"/>
  </si>
  <si>
    <t>医師への聞き取り有無コード</t>
    <rPh sb="0" eb="2">
      <t>イシ</t>
    </rPh>
    <rPh sb="4" eb="5">
      <t>キ</t>
    </rPh>
    <rPh sb="6" eb="7">
      <t>ト</t>
    </rPh>
    <phoneticPr fontId="13"/>
  </si>
  <si>
    <t>医師への聞き取り理由</t>
    <rPh sb="0" eb="2">
      <t>イシ</t>
    </rPh>
    <rPh sb="4" eb="5">
      <t>キ</t>
    </rPh>
    <rPh sb="6" eb="7">
      <t>ト</t>
    </rPh>
    <rPh sb="8" eb="10">
      <t>リユウ</t>
    </rPh>
    <phoneticPr fontId="13"/>
  </si>
  <si>
    <t>医師への聞き取り年月日</t>
    <rPh sb="8" eb="11">
      <t>ネンゲツビ</t>
    </rPh>
    <phoneticPr fontId="13"/>
  </si>
  <si>
    <t>医師への聞き取り医療機関情報</t>
    <rPh sb="0" eb="2">
      <t>イシ</t>
    </rPh>
    <rPh sb="4" eb="5">
      <t>キ</t>
    </rPh>
    <rPh sb="6" eb="7">
      <t>ト</t>
    </rPh>
    <rPh sb="8" eb="12">
      <t>イリョウキカン</t>
    </rPh>
    <rPh sb="12" eb="14">
      <t>ジョウホウ</t>
    </rPh>
    <phoneticPr fontId="13"/>
  </si>
  <si>
    <t>医師への聞き取り医師名</t>
    <rPh sb="0" eb="2">
      <t>イシ</t>
    </rPh>
    <rPh sb="4" eb="5">
      <t>キ</t>
    </rPh>
    <rPh sb="6" eb="7">
      <t>ト</t>
    </rPh>
    <rPh sb="8" eb="11">
      <t>イシメイ</t>
    </rPh>
    <phoneticPr fontId="13"/>
  </si>
  <si>
    <t>主な症状_皮膚症状</t>
    <rPh sb="0" eb="1">
      <t>オモ</t>
    </rPh>
    <rPh sb="2" eb="4">
      <t>ショウジョウ</t>
    </rPh>
    <phoneticPr fontId="13"/>
  </si>
  <si>
    <t>主な症状_消化器症状</t>
    <rPh sb="0" eb="1">
      <t>オモ</t>
    </rPh>
    <rPh sb="2" eb="4">
      <t>ショウジョウ</t>
    </rPh>
    <phoneticPr fontId="13"/>
  </si>
  <si>
    <t>主な症状_肝機能障害</t>
    <rPh sb="0" eb="1">
      <t>オモ</t>
    </rPh>
    <rPh sb="2" eb="4">
      <t>ショウジョウ</t>
    </rPh>
    <phoneticPr fontId="13"/>
  </si>
  <si>
    <t>主な症状_腎機能障害</t>
    <rPh sb="0" eb="1">
      <t>オモ</t>
    </rPh>
    <rPh sb="2" eb="4">
      <t>ショウジョウ</t>
    </rPh>
    <phoneticPr fontId="13"/>
  </si>
  <si>
    <t>主な症状_呼吸器障害</t>
    <rPh sb="0" eb="1">
      <t>オモ</t>
    </rPh>
    <rPh sb="2" eb="4">
      <t>ショウジョウ</t>
    </rPh>
    <phoneticPr fontId="13"/>
  </si>
  <si>
    <t>主な症状_循環器障害</t>
    <rPh sb="0" eb="1">
      <t>オモ</t>
    </rPh>
    <rPh sb="2" eb="4">
      <t>ショウジョウ</t>
    </rPh>
    <phoneticPr fontId="13"/>
  </si>
  <si>
    <t>主な症状_神経障害</t>
    <rPh sb="0" eb="1">
      <t>オモ</t>
    </rPh>
    <rPh sb="2" eb="4">
      <t>ショウジョウ</t>
    </rPh>
    <phoneticPr fontId="13"/>
  </si>
  <si>
    <t>主な症状_血液障害</t>
    <rPh sb="0" eb="1">
      <t>オモ</t>
    </rPh>
    <rPh sb="2" eb="4">
      <t>ショウジョウ</t>
    </rPh>
    <phoneticPr fontId="13"/>
  </si>
  <si>
    <t>主な症状_その他</t>
    <rPh sb="0" eb="1">
      <t>オモ</t>
    </rPh>
    <rPh sb="2" eb="4">
      <t>ショウジョウ</t>
    </rPh>
    <phoneticPr fontId="13"/>
  </si>
  <si>
    <t>主な症状</t>
  </si>
  <si>
    <t>その他の症状_皮膚症状</t>
    <rPh sb="2" eb="3">
      <t>タ</t>
    </rPh>
    <rPh sb="4" eb="6">
      <t>ショウジョウ</t>
    </rPh>
    <phoneticPr fontId="13"/>
  </si>
  <si>
    <t>その他の症状_消化器症状</t>
    <rPh sb="2" eb="3">
      <t>タ</t>
    </rPh>
    <rPh sb="4" eb="6">
      <t>ショウジョウ</t>
    </rPh>
    <phoneticPr fontId="13"/>
  </si>
  <si>
    <t>その他の症状_肝機能障害</t>
    <rPh sb="2" eb="3">
      <t>タ</t>
    </rPh>
    <rPh sb="4" eb="6">
      <t>ショウジョウ</t>
    </rPh>
    <phoneticPr fontId="13"/>
  </si>
  <si>
    <t>その他の症状_腎機能障害</t>
    <rPh sb="2" eb="3">
      <t>タ</t>
    </rPh>
    <rPh sb="4" eb="6">
      <t>ショウジョウ</t>
    </rPh>
    <phoneticPr fontId="13"/>
  </si>
  <si>
    <t>その他の症状_呼吸器障害</t>
    <rPh sb="2" eb="3">
      <t>タ</t>
    </rPh>
    <rPh sb="4" eb="6">
      <t>ショウジョウ</t>
    </rPh>
    <phoneticPr fontId="13"/>
  </si>
  <si>
    <t>その他の症状_循環器障害</t>
    <rPh sb="2" eb="3">
      <t>タ</t>
    </rPh>
    <rPh sb="4" eb="6">
      <t>ショウジョウ</t>
    </rPh>
    <phoneticPr fontId="13"/>
  </si>
  <si>
    <t>その他の症状_神経障害</t>
    <rPh sb="2" eb="3">
      <t>タ</t>
    </rPh>
    <rPh sb="4" eb="6">
      <t>ショウジョウ</t>
    </rPh>
    <phoneticPr fontId="13"/>
  </si>
  <si>
    <t>その他の症状_血液障害</t>
    <rPh sb="2" eb="3">
      <t>タ</t>
    </rPh>
    <rPh sb="4" eb="6">
      <t>ショウジョウ</t>
    </rPh>
    <phoneticPr fontId="13"/>
  </si>
  <si>
    <t>その他の症状_その他</t>
    <rPh sb="2" eb="3">
      <t>タ</t>
    </rPh>
    <rPh sb="4" eb="6">
      <t>ショウジョウ</t>
    </rPh>
    <phoneticPr fontId="13"/>
  </si>
  <si>
    <t>その他の症状</t>
    <rPh sb="2" eb="3">
      <t>タ</t>
    </rPh>
    <rPh sb="4" eb="6">
      <t>ショウジョウ</t>
    </rPh>
    <phoneticPr fontId="13"/>
  </si>
  <si>
    <t>臨床検査実施の有無コード</t>
    <rPh sb="0" eb="2">
      <t>リンショウ</t>
    </rPh>
    <rPh sb="2" eb="4">
      <t>ケンサ</t>
    </rPh>
    <rPh sb="4" eb="6">
      <t>ジッシ</t>
    </rPh>
    <phoneticPr fontId="13"/>
  </si>
  <si>
    <t>臨床検査値の異常コード</t>
  </si>
  <si>
    <t>臨床検査値の異常詳細</t>
    <rPh sb="8" eb="10">
      <t>ショウサイ</t>
    </rPh>
    <phoneticPr fontId="13"/>
  </si>
  <si>
    <t>症状発現年月日_1</t>
    <rPh sb="0" eb="2">
      <t>ショウジョウ</t>
    </rPh>
    <rPh sb="2" eb="4">
      <t>ハツゲン</t>
    </rPh>
    <rPh sb="4" eb="6">
      <t>ネンゲツ</t>
    </rPh>
    <rPh sb="6" eb="7">
      <t>ビ</t>
    </rPh>
    <phoneticPr fontId="13"/>
  </si>
  <si>
    <t>症状発現年月日_2</t>
    <rPh sb="0" eb="2">
      <t>ショウジョウ</t>
    </rPh>
    <rPh sb="2" eb="4">
      <t>ハツゲン</t>
    </rPh>
    <rPh sb="4" eb="6">
      <t>ネンゲツ</t>
    </rPh>
    <rPh sb="6" eb="7">
      <t>ビ</t>
    </rPh>
    <phoneticPr fontId="13"/>
  </si>
  <si>
    <t>症状発現年月日_3</t>
    <rPh sb="0" eb="2">
      <t>ショウジョウ</t>
    </rPh>
    <rPh sb="2" eb="4">
      <t>ハツゲン</t>
    </rPh>
    <rPh sb="4" eb="6">
      <t>ネンゲツ</t>
    </rPh>
    <rPh sb="6" eb="7">
      <t>ビ</t>
    </rPh>
    <phoneticPr fontId="13"/>
  </si>
  <si>
    <t>症状発現年月日_4</t>
    <rPh sb="0" eb="2">
      <t>ショウジョウ</t>
    </rPh>
    <rPh sb="2" eb="4">
      <t>ハツゲン</t>
    </rPh>
    <rPh sb="4" eb="6">
      <t>ネンゲツ</t>
    </rPh>
    <rPh sb="6" eb="7">
      <t>ビ</t>
    </rPh>
    <phoneticPr fontId="13"/>
  </si>
  <si>
    <t>症状発現年月日_5</t>
    <rPh sb="0" eb="2">
      <t>ショウジョウ</t>
    </rPh>
    <rPh sb="2" eb="4">
      <t>ハツゲン</t>
    </rPh>
    <rPh sb="4" eb="6">
      <t>ネンゲツ</t>
    </rPh>
    <rPh sb="6" eb="7">
      <t>ビ</t>
    </rPh>
    <phoneticPr fontId="13"/>
  </si>
  <si>
    <t>症状発現年月日_6</t>
    <rPh sb="0" eb="2">
      <t>ショウジョウ</t>
    </rPh>
    <rPh sb="2" eb="4">
      <t>ハツゲン</t>
    </rPh>
    <rPh sb="4" eb="6">
      <t>ネンゲツ</t>
    </rPh>
    <rPh sb="6" eb="7">
      <t>ビ</t>
    </rPh>
    <phoneticPr fontId="13"/>
  </si>
  <si>
    <t>症状発現年月日_7</t>
    <rPh sb="0" eb="2">
      <t>ショウジョウ</t>
    </rPh>
    <rPh sb="2" eb="4">
      <t>ハツゲン</t>
    </rPh>
    <rPh sb="4" eb="6">
      <t>ネンゲツ</t>
    </rPh>
    <rPh sb="6" eb="7">
      <t>ビ</t>
    </rPh>
    <phoneticPr fontId="13"/>
  </si>
  <si>
    <t>症状発現年月日_8</t>
    <rPh sb="0" eb="2">
      <t>ショウジョウ</t>
    </rPh>
    <rPh sb="2" eb="4">
      <t>ハツゲン</t>
    </rPh>
    <rPh sb="4" eb="6">
      <t>ネンゲツ</t>
    </rPh>
    <rPh sb="6" eb="7">
      <t>ビ</t>
    </rPh>
    <phoneticPr fontId="13"/>
  </si>
  <si>
    <t>症状発現年月日_9</t>
    <rPh sb="0" eb="2">
      <t>ショウジョウ</t>
    </rPh>
    <rPh sb="2" eb="4">
      <t>ハツゲン</t>
    </rPh>
    <rPh sb="4" eb="6">
      <t>ネンゲツ</t>
    </rPh>
    <rPh sb="6" eb="7">
      <t>ビ</t>
    </rPh>
    <phoneticPr fontId="13"/>
  </si>
  <si>
    <t>症状発現年月日_10</t>
    <rPh sb="0" eb="2">
      <t>ショウジョウ</t>
    </rPh>
    <rPh sb="2" eb="4">
      <t>ハツゲン</t>
    </rPh>
    <rPh sb="4" eb="6">
      <t>ネンゲツ</t>
    </rPh>
    <rPh sb="6" eb="7">
      <t>ビ</t>
    </rPh>
    <phoneticPr fontId="13"/>
  </si>
  <si>
    <t>症状発現の詳細_1</t>
    <rPh sb="0" eb="2">
      <t>ショウジョウ</t>
    </rPh>
    <rPh sb="2" eb="4">
      <t>ハツゲン</t>
    </rPh>
    <rPh sb="5" eb="7">
      <t>ショウサイ</t>
    </rPh>
    <phoneticPr fontId="13"/>
  </si>
  <si>
    <t>症状発現の詳細_2</t>
    <rPh sb="0" eb="2">
      <t>ショウジョウ</t>
    </rPh>
    <rPh sb="2" eb="4">
      <t>ハツゲン</t>
    </rPh>
    <rPh sb="5" eb="7">
      <t>ショウサイ</t>
    </rPh>
    <phoneticPr fontId="13"/>
  </si>
  <si>
    <t>症状発現の詳細_3</t>
    <rPh sb="0" eb="2">
      <t>ショウジョウ</t>
    </rPh>
    <rPh sb="2" eb="4">
      <t>ハツゲン</t>
    </rPh>
    <rPh sb="5" eb="7">
      <t>ショウサイ</t>
    </rPh>
    <phoneticPr fontId="13"/>
  </si>
  <si>
    <t>症状発現の詳細_4</t>
    <rPh sb="0" eb="2">
      <t>ショウジョウ</t>
    </rPh>
    <rPh sb="2" eb="4">
      <t>ハツゲン</t>
    </rPh>
    <rPh sb="5" eb="7">
      <t>ショウサイ</t>
    </rPh>
    <phoneticPr fontId="13"/>
  </si>
  <si>
    <t>症状発現の詳細_5</t>
    <rPh sb="0" eb="2">
      <t>ショウジョウ</t>
    </rPh>
    <rPh sb="2" eb="4">
      <t>ハツゲン</t>
    </rPh>
    <rPh sb="5" eb="7">
      <t>ショウサイ</t>
    </rPh>
    <phoneticPr fontId="13"/>
  </si>
  <si>
    <t>症状発現の詳細_6</t>
    <rPh sb="0" eb="2">
      <t>ショウジョウ</t>
    </rPh>
    <rPh sb="2" eb="4">
      <t>ハツゲン</t>
    </rPh>
    <rPh sb="5" eb="7">
      <t>ショウサイ</t>
    </rPh>
    <phoneticPr fontId="13"/>
  </si>
  <si>
    <t>症状発現の詳細_7</t>
    <rPh sb="0" eb="2">
      <t>ショウジョウ</t>
    </rPh>
    <rPh sb="2" eb="4">
      <t>ハツゲン</t>
    </rPh>
    <rPh sb="5" eb="7">
      <t>ショウサイ</t>
    </rPh>
    <phoneticPr fontId="13"/>
  </si>
  <si>
    <t>症状発現の詳細_8</t>
    <rPh sb="0" eb="2">
      <t>ショウジョウ</t>
    </rPh>
    <rPh sb="2" eb="4">
      <t>ハツゲン</t>
    </rPh>
    <rPh sb="5" eb="7">
      <t>ショウサイ</t>
    </rPh>
    <phoneticPr fontId="13"/>
  </si>
  <si>
    <t>症状発現の詳細_9</t>
    <rPh sb="0" eb="2">
      <t>ショウジョウ</t>
    </rPh>
    <rPh sb="2" eb="4">
      <t>ハツゲン</t>
    </rPh>
    <rPh sb="5" eb="7">
      <t>ショウサイ</t>
    </rPh>
    <phoneticPr fontId="13"/>
  </si>
  <si>
    <t>症状発現の詳細_10</t>
    <rPh sb="0" eb="2">
      <t>ショウジョウ</t>
    </rPh>
    <rPh sb="2" eb="4">
      <t>ハツゲン</t>
    </rPh>
    <rPh sb="5" eb="7">
      <t>ショウサイ</t>
    </rPh>
    <phoneticPr fontId="13"/>
  </si>
  <si>
    <t>医師の意見等</t>
    <rPh sb="0" eb="2">
      <t>イシ</t>
    </rPh>
    <rPh sb="3" eb="6">
      <t>イケントウ</t>
    </rPh>
    <phoneticPr fontId="13"/>
  </si>
  <si>
    <t>報告者以外への報告有無コード</t>
    <rPh sb="0" eb="5">
      <t>ホウコクシャイガイ</t>
    </rPh>
    <rPh sb="7" eb="9">
      <t>ホウコク</t>
    </rPh>
    <rPh sb="9" eb="11">
      <t>ウム</t>
    </rPh>
    <phoneticPr fontId="13"/>
  </si>
  <si>
    <t>報告者以外への報告先_事業者</t>
    <rPh sb="0" eb="5">
      <t>ホウコクシャイガイ</t>
    </rPh>
    <rPh sb="7" eb="9">
      <t>ホウコク</t>
    </rPh>
    <rPh sb="9" eb="10">
      <t>サキ</t>
    </rPh>
    <rPh sb="11" eb="14">
      <t>ジギョウシャ</t>
    </rPh>
    <phoneticPr fontId="13"/>
  </si>
  <si>
    <t>報告者以外への報告先_自治体</t>
    <rPh sb="0" eb="5">
      <t>ホウコクシャイガイ</t>
    </rPh>
    <rPh sb="7" eb="9">
      <t>ホウコク</t>
    </rPh>
    <rPh sb="9" eb="10">
      <t>サキ</t>
    </rPh>
    <rPh sb="11" eb="14">
      <t>ジチタイ</t>
    </rPh>
    <phoneticPr fontId="13"/>
  </si>
  <si>
    <t>報告者以外への報告先_その他</t>
    <rPh sb="0" eb="5">
      <t>ホウコクシャイガイ</t>
    </rPh>
    <rPh sb="7" eb="9">
      <t>ホウコク</t>
    </rPh>
    <rPh sb="9" eb="10">
      <t>サキ</t>
    </rPh>
    <rPh sb="13" eb="14">
      <t>タ</t>
    </rPh>
    <phoneticPr fontId="13"/>
  </si>
  <si>
    <t>報告者以外への報告先事業者</t>
    <rPh sb="10" eb="13">
      <t>ジギョウシャ</t>
    </rPh>
    <phoneticPr fontId="13"/>
  </si>
  <si>
    <t>報告者以外への報告先自治体</t>
    <rPh sb="10" eb="13">
      <t>ジチタイ</t>
    </rPh>
    <phoneticPr fontId="13"/>
  </si>
  <si>
    <t>報告者以外への報告先その他</t>
  </si>
  <si>
    <t>備考欄</t>
    <rPh sb="0" eb="3">
      <t>ビコウラン</t>
    </rPh>
    <phoneticPr fontId="13"/>
  </si>
  <si>
    <t>事業者行政間の備考欄</t>
    <rPh sb="0" eb="3">
      <t>ジギョウシャ</t>
    </rPh>
    <rPh sb="3" eb="6">
      <t>ギョウセイカン</t>
    </rPh>
    <rPh sb="7" eb="10">
      <t>ビコウラン</t>
    </rPh>
    <phoneticPr fontId="13"/>
  </si>
  <si>
    <t>OAR_RMK</t>
  </si>
  <si>
    <t>添付資料の有無コード</t>
    <rPh sb="0" eb="4">
      <t>テンプシリョウ</t>
    </rPh>
    <rPh sb="5" eb="7">
      <t>ウム</t>
    </rPh>
    <phoneticPr fontId="13"/>
  </si>
  <si>
    <t>添付_原材料等_タイトル</t>
    <rPh sb="3" eb="6">
      <t>ゲンザイリョウ</t>
    </rPh>
    <rPh sb="6" eb="7">
      <t>ナド</t>
    </rPh>
    <phoneticPr fontId="13"/>
  </si>
  <si>
    <t>添付_原材料等_ファイル名</t>
    <rPh sb="12" eb="13">
      <t>メイ</t>
    </rPh>
    <phoneticPr fontId="17"/>
  </si>
  <si>
    <t>添付_原材料等_ファイルサイズ</t>
  </si>
  <si>
    <t>添付_原材料等_ファイル種別</t>
    <rPh sb="12" eb="14">
      <t>シュベツ</t>
    </rPh>
    <phoneticPr fontId="17"/>
  </si>
  <si>
    <t>添付_原材料等_ファイル実態</t>
    <rPh sb="12" eb="14">
      <t>ジッタイ</t>
    </rPh>
    <phoneticPr fontId="17"/>
  </si>
  <si>
    <t>添付_その他1_タイトル</t>
    <rPh sb="5" eb="6">
      <t>タ</t>
    </rPh>
    <phoneticPr fontId="13"/>
  </si>
  <si>
    <t>添付_その他1_ファイル名</t>
    <rPh sb="5" eb="6">
      <t>タ</t>
    </rPh>
    <phoneticPr fontId="13"/>
  </si>
  <si>
    <t>添付_その他1_ファイルサイズ</t>
    <rPh sb="5" eb="6">
      <t>タ</t>
    </rPh>
    <phoneticPr fontId="13"/>
  </si>
  <si>
    <t>添付_その他1_ファイル種別</t>
    <rPh sb="5" eb="6">
      <t>タ</t>
    </rPh>
    <phoneticPr fontId="13"/>
  </si>
  <si>
    <t>添付_その他1_ファイル実態</t>
    <rPh sb="5" eb="6">
      <t>タ</t>
    </rPh>
    <phoneticPr fontId="13"/>
  </si>
  <si>
    <t>添付_その他2_タイトル</t>
    <rPh sb="5" eb="6">
      <t>タ</t>
    </rPh>
    <phoneticPr fontId="13"/>
  </si>
  <si>
    <t>添付_その他2_ファイル名</t>
    <rPh sb="5" eb="6">
      <t>タ</t>
    </rPh>
    <phoneticPr fontId="13"/>
  </si>
  <si>
    <t>添付_その他2_ファイルサイズ</t>
    <rPh sb="5" eb="6">
      <t>タ</t>
    </rPh>
    <phoneticPr fontId="13"/>
  </si>
  <si>
    <t>添付_その他2_ファイル種別</t>
    <rPh sb="5" eb="6">
      <t>タ</t>
    </rPh>
    <phoneticPr fontId="13"/>
  </si>
  <si>
    <t>添付_その他2_ファイル実態</t>
    <rPh sb="5" eb="6">
      <t>タ</t>
    </rPh>
    <phoneticPr fontId="13"/>
  </si>
  <si>
    <t>添付_その他3_タイトル</t>
    <rPh sb="5" eb="6">
      <t>タ</t>
    </rPh>
    <phoneticPr fontId="13"/>
  </si>
  <si>
    <t>添付_その他3_ファイル名</t>
    <rPh sb="5" eb="6">
      <t>タ</t>
    </rPh>
    <phoneticPr fontId="13"/>
  </si>
  <si>
    <t>添付_その他3_ファイルサイズ</t>
    <rPh sb="5" eb="6">
      <t>タ</t>
    </rPh>
    <phoneticPr fontId="13"/>
  </si>
  <si>
    <t>添付_その他3_ファイル種別</t>
    <rPh sb="5" eb="6">
      <t>タ</t>
    </rPh>
    <phoneticPr fontId="13"/>
  </si>
  <si>
    <t>添付_その他3_ファイル実態</t>
    <rPh sb="5" eb="6">
      <t>タ</t>
    </rPh>
    <phoneticPr fontId="13"/>
  </si>
  <si>
    <t>添付_その他4_タイトル</t>
    <rPh sb="5" eb="6">
      <t>タ</t>
    </rPh>
    <phoneticPr fontId="13"/>
  </si>
  <si>
    <t>添付_その他4_ファイル名</t>
    <rPh sb="5" eb="6">
      <t>タ</t>
    </rPh>
    <phoneticPr fontId="13"/>
  </si>
  <si>
    <t>添付_その他4_ファイルサイズ</t>
    <rPh sb="5" eb="6">
      <t>タ</t>
    </rPh>
    <phoneticPr fontId="13"/>
  </si>
  <si>
    <t>添付_その他4_ファイル種別</t>
    <rPh sb="5" eb="6">
      <t>タ</t>
    </rPh>
    <phoneticPr fontId="13"/>
  </si>
  <si>
    <t>添付_その他4_ファイル実態</t>
    <rPh sb="5" eb="6">
      <t>タ</t>
    </rPh>
    <phoneticPr fontId="13"/>
  </si>
  <si>
    <t>添付_その他5_タイトル</t>
    <rPh sb="5" eb="6">
      <t>タ</t>
    </rPh>
    <phoneticPr fontId="13"/>
  </si>
  <si>
    <t>添付_その他5_ファイル名</t>
    <rPh sb="5" eb="6">
      <t>タ</t>
    </rPh>
    <phoneticPr fontId="13"/>
  </si>
  <si>
    <t>添付_その他5_ファイルサイズ</t>
    <rPh sb="5" eb="6">
      <t>タ</t>
    </rPh>
    <phoneticPr fontId="13"/>
  </si>
  <si>
    <t>添付_その他5_ファイル種別</t>
    <rPh sb="5" eb="6">
      <t>タ</t>
    </rPh>
    <phoneticPr fontId="13"/>
  </si>
  <si>
    <t>添付_その他5_ファイル実態</t>
    <rPh sb="5" eb="6">
      <t>タ</t>
    </rPh>
    <phoneticPr fontId="13"/>
  </si>
  <si>
    <t>受付時メッセージ（事業者・保健所）</t>
    <rPh sb="0" eb="2">
      <t>ウケツケ</t>
    </rPh>
    <rPh sb="2" eb="3">
      <t>ジ</t>
    </rPh>
    <rPh sb="9" eb="12">
      <t>ジギョウシャ</t>
    </rPh>
    <rPh sb="13" eb="16">
      <t>ホケンジョ</t>
    </rPh>
    <phoneticPr fontId="13"/>
  </si>
  <si>
    <t>REP_HE_MSG</t>
  </si>
  <si>
    <t>受付時メッセージ（保健所・自治体）</t>
    <rPh sb="0" eb="2">
      <t>ウケツケ</t>
    </rPh>
    <rPh sb="2" eb="3">
      <t>ジホケンジョジチタイ</t>
    </rPh>
    <phoneticPr fontId="13"/>
  </si>
  <si>
    <t>HE_GOVE_MSG</t>
  </si>
  <si>
    <t>受付時メッセージ（自治体・厚労省）</t>
    <rPh sb="0" eb="2">
      <t>ウケツケ</t>
    </rPh>
    <rPh sb="2" eb="3">
      <t>ジ</t>
    </rPh>
    <rPh sb="9" eb="12">
      <t>ジチタイ</t>
    </rPh>
    <rPh sb="13" eb="16">
      <t>コウロウショウ</t>
    </rPh>
    <phoneticPr fontId="13"/>
  </si>
  <si>
    <t>GOVE_MHLW_MSG</t>
  </si>
  <si>
    <t>個別行政コメント（保健所）</t>
    <rPh sb="0" eb="2">
      <t>コベツ</t>
    </rPh>
    <rPh sb="2" eb="4">
      <t>ギョウセイ</t>
    </rPh>
    <rPh sb="9" eb="12">
      <t>ホケンジョ</t>
    </rPh>
    <phoneticPr fontId="13"/>
  </si>
  <si>
    <t>個別行政コメント（自治体）</t>
    <rPh sb="0" eb="2">
      <t>コベツ</t>
    </rPh>
    <rPh sb="2" eb="4">
      <t>ギョウセイ</t>
    </rPh>
    <rPh sb="9" eb="12">
      <t>ジチタイ</t>
    </rPh>
    <phoneticPr fontId="13"/>
  </si>
  <si>
    <t>個別行政コメント（厚労省）</t>
    <rPh sb="0" eb="2">
      <t>コベツ</t>
    </rPh>
    <rPh sb="2" eb="4">
      <t>ギョウセイ</t>
    </rPh>
    <rPh sb="9" eb="12">
      <t>コウロウショウ</t>
    </rPh>
    <phoneticPr fontId="13"/>
  </si>
  <si>
    <t>管轄内コメント</t>
    <rPh sb="0" eb="3">
      <t>カンカツナイ</t>
    </rPh>
    <phoneticPr fontId="13"/>
  </si>
  <si>
    <t>添付_管轄内1_タイトル</t>
  </si>
  <si>
    <t>添付_管轄内1_ファイル名</t>
  </si>
  <si>
    <t>添付_管轄内1_ファイルサイズ</t>
  </si>
  <si>
    <t>添付_管轄内1_ファイル種別</t>
  </si>
  <si>
    <t>添付_管轄内1_ファイル実態</t>
  </si>
  <si>
    <t>添付_管轄内2_タイトル</t>
  </si>
  <si>
    <t>添付_管轄内2_ファイル名</t>
  </si>
  <si>
    <t>添付_管轄内2_ファイルサイズ</t>
  </si>
  <si>
    <t>添付_管轄内2_ファイル種別</t>
  </si>
  <si>
    <t>添付_管轄内2_ファイル実態</t>
  </si>
  <si>
    <t>添付_管轄内3_タイトル</t>
  </si>
  <si>
    <t>添付_管轄内3_ファイル名</t>
  </si>
  <si>
    <t>添付_管轄内3_ファイルサイズ</t>
  </si>
  <si>
    <t>添付_管轄内3_ファイル種別</t>
  </si>
  <si>
    <t>添付_管轄内3_ファイル実態</t>
  </si>
  <si>
    <t>添付_管轄内4_タイトル</t>
  </si>
  <si>
    <t>添付_管轄内4_ファイル名</t>
  </si>
  <si>
    <t>添付_管轄内4_ファイルサイズ</t>
  </si>
  <si>
    <t>添付_管轄内4_ファイル種別</t>
  </si>
  <si>
    <t>添付_管轄内4_ファイル実態</t>
  </si>
  <si>
    <t>添付_管轄内5_タイトル</t>
  </si>
  <si>
    <t>添付_管轄内5_ファイル名</t>
  </si>
  <si>
    <t>添付_管轄内5_ファイルサイズ</t>
  </si>
  <si>
    <t>添付_管轄内5_ファイル種別</t>
  </si>
  <si>
    <t>添付_管轄内5_ファイル実態</t>
  </si>
  <si>
    <t>共通行政コメント</t>
    <rPh sb="0" eb="2">
      <t>キョウツウ</t>
    </rPh>
    <rPh sb="2" eb="4">
      <t>ギョウセイ</t>
    </rPh>
    <phoneticPr fontId="13"/>
  </si>
  <si>
    <t>添付_共通行政1_タイトル</t>
    <rPh sb="3" eb="5">
      <t>キョウツウ</t>
    </rPh>
    <rPh sb="5" eb="7">
      <t>ギョウセイ</t>
    </rPh>
    <phoneticPr fontId="13"/>
  </si>
  <si>
    <t>添付_共通行政1_ファイル名</t>
    <rPh sb="3" eb="5">
      <t>キョウツウ</t>
    </rPh>
    <rPh sb="5" eb="7">
      <t>ギョウセイ</t>
    </rPh>
    <phoneticPr fontId="13"/>
  </si>
  <si>
    <t>添付_共通行政1_ファイルサイズ</t>
    <rPh sb="3" eb="5">
      <t>キョウツウ</t>
    </rPh>
    <rPh sb="5" eb="7">
      <t>ギョウセイ</t>
    </rPh>
    <phoneticPr fontId="13"/>
  </si>
  <si>
    <t>添付_共通行政1_ファイル種別</t>
  </si>
  <si>
    <t>添付_共通行政1_ファイル実態</t>
  </si>
  <si>
    <t>添付_共通行政2_タイトル</t>
  </si>
  <si>
    <t>添付_共通行政2_ファイル名</t>
  </si>
  <si>
    <t>添付_共通行政2_ファイルサイズ</t>
  </si>
  <si>
    <t>添付_共通行政2_ファイル種別</t>
  </si>
  <si>
    <t>添付_共通行政2_ファイル実態</t>
  </si>
  <si>
    <t>添付_共通行政3_タイトル</t>
  </si>
  <si>
    <t>添付_共通行政3_ファイル名</t>
  </si>
  <si>
    <t>添付_共通行政3_ファイルサイズ</t>
  </si>
  <si>
    <t>添付_共通行政3_ファイル種別</t>
  </si>
  <si>
    <t>添付_共通行政3_ファイル実態</t>
  </si>
  <si>
    <t>添付_共通行政4_タイトル</t>
  </si>
  <si>
    <t>添付_共通行政4_ファイル名</t>
  </si>
  <si>
    <t>添付_共通行政4_ファイルサイズ</t>
  </si>
  <si>
    <t>添付_共通行政4_ファイル種別</t>
  </si>
  <si>
    <t>添付_共通行政4_ファイル実態</t>
  </si>
  <si>
    <t>添付_共通行政5_タイトル</t>
  </si>
  <si>
    <t>添付_共通行政5_ファイル名</t>
  </si>
  <si>
    <t>添付_共通行政5_ファイルサイズ</t>
  </si>
  <si>
    <t>添付_共通行政5_ファイル種別</t>
  </si>
  <si>
    <t>添付_共通行政5_ファイル実態</t>
  </si>
  <si>
    <t>関連連携コード_1</t>
    <rPh sb="0" eb="2">
      <t>カンレン</t>
    </rPh>
    <rPh sb="2" eb="4">
      <t>レンケイ</t>
    </rPh>
    <phoneticPr fontId="13"/>
  </si>
  <si>
    <t>関連連携コード_2</t>
    <rPh sb="0" eb="2">
      <t>カンレン</t>
    </rPh>
    <rPh sb="2" eb="4">
      <t>レンケイ</t>
    </rPh>
    <phoneticPr fontId="13"/>
  </si>
  <si>
    <t>関連連携コード_3</t>
    <rPh sb="0" eb="2">
      <t>カンレン</t>
    </rPh>
    <rPh sb="2" eb="4">
      <t>レンケイ</t>
    </rPh>
    <phoneticPr fontId="13"/>
  </si>
  <si>
    <t>関連連携コード_4</t>
    <rPh sb="0" eb="2">
      <t>カンレン</t>
    </rPh>
    <rPh sb="2" eb="4">
      <t>レンケイ</t>
    </rPh>
    <phoneticPr fontId="13"/>
  </si>
  <si>
    <t>関連連携コード_5</t>
    <rPh sb="0" eb="2">
      <t>カンレン</t>
    </rPh>
    <rPh sb="2" eb="4">
      <t>レンケイ</t>
    </rPh>
    <phoneticPr fontId="13"/>
  </si>
  <si>
    <t>関連連携コード_6</t>
    <rPh sb="0" eb="2">
      <t>カンレン</t>
    </rPh>
    <rPh sb="2" eb="4">
      <t>レンケイ</t>
    </rPh>
    <phoneticPr fontId="13"/>
  </si>
  <si>
    <t>関連連携コード_7</t>
    <rPh sb="0" eb="2">
      <t>カンレン</t>
    </rPh>
    <rPh sb="2" eb="4">
      <t>レンケイ</t>
    </rPh>
    <phoneticPr fontId="13"/>
  </si>
  <si>
    <t>関連連携コード_8</t>
    <rPh sb="0" eb="2">
      <t>カンレン</t>
    </rPh>
    <rPh sb="2" eb="4">
      <t>レンケイ</t>
    </rPh>
    <phoneticPr fontId="13"/>
  </si>
  <si>
    <t>関連連携コード_9</t>
    <rPh sb="0" eb="2">
      <t>カンレン</t>
    </rPh>
    <rPh sb="2" eb="4">
      <t>レンケイ</t>
    </rPh>
    <phoneticPr fontId="13"/>
  </si>
  <si>
    <t>関連連携コード_10</t>
    <rPh sb="0" eb="2">
      <t>カンレン</t>
    </rPh>
    <rPh sb="2" eb="4">
      <t>レンケイ</t>
    </rPh>
    <phoneticPr fontId="13"/>
  </si>
  <si>
    <t>関連連携情報_1</t>
    <rPh sb="0" eb="2">
      <t>カンレン</t>
    </rPh>
    <rPh sb="2" eb="4">
      <t>レンケイ</t>
    </rPh>
    <rPh sb="4" eb="6">
      <t>ジョウホウ</t>
    </rPh>
    <phoneticPr fontId="13"/>
  </si>
  <si>
    <t>関連連携情報_2</t>
    <rPh sb="0" eb="2">
      <t>カンレン</t>
    </rPh>
    <rPh sb="2" eb="4">
      <t>レンケイ</t>
    </rPh>
    <rPh sb="4" eb="6">
      <t>ジョウホウ</t>
    </rPh>
    <phoneticPr fontId="13"/>
  </si>
  <si>
    <t>関連連携情報_3</t>
    <rPh sb="0" eb="2">
      <t>カンレン</t>
    </rPh>
    <rPh sb="2" eb="4">
      <t>レンケイ</t>
    </rPh>
    <rPh sb="4" eb="6">
      <t>ジョウホウ</t>
    </rPh>
    <phoneticPr fontId="13"/>
  </si>
  <si>
    <t>関連連携情報_4</t>
    <rPh sb="0" eb="2">
      <t>カンレン</t>
    </rPh>
    <rPh sb="2" eb="4">
      <t>レンケイ</t>
    </rPh>
    <rPh sb="4" eb="6">
      <t>ジョウホウ</t>
    </rPh>
    <phoneticPr fontId="13"/>
  </si>
  <si>
    <t>関連連携情報_5</t>
    <rPh sb="0" eb="2">
      <t>カンレン</t>
    </rPh>
    <rPh sb="2" eb="4">
      <t>レンケイ</t>
    </rPh>
    <rPh sb="4" eb="6">
      <t>ジョウホウ</t>
    </rPh>
    <phoneticPr fontId="13"/>
  </si>
  <si>
    <t>関連連携情報_6</t>
    <rPh sb="0" eb="2">
      <t>カンレン</t>
    </rPh>
    <rPh sb="2" eb="4">
      <t>レンケイ</t>
    </rPh>
    <rPh sb="4" eb="6">
      <t>ジョウホウ</t>
    </rPh>
    <phoneticPr fontId="13"/>
  </si>
  <si>
    <t>関連連携情報_7</t>
    <rPh sb="0" eb="2">
      <t>カンレン</t>
    </rPh>
    <rPh sb="2" eb="4">
      <t>レンケイ</t>
    </rPh>
    <rPh sb="4" eb="6">
      <t>ジョウホウ</t>
    </rPh>
    <phoneticPr fontId="13"/>
  </si>
  <si>
    <t>関連連携情報_8</t>
    <rPh sb="0" eb="2">
      <t>カンレン</t>
    </rPh>
    <rPh sb="2" eb="4">
      <t>レンケイ</t>
    </rPh>
    <rPh sb="4" eb="6">
      <t>ジョウホウ</t>
    </rPh>
    <phoneticPr fontId="13"/>
  </si>
  <si>
    <t>関連連携情報_9</t>
    <rPh sb="0" eb="2">
      <t>カンレン</t>
    </rPh>
    <rPh sb="2" eb="4">
      <t>レンケイ</t>
    </rPh>
    <rPh sb="4" eb="6">
      <t>ジョウホウ</t>
    </rPh>
    <phoneticPr fontId="13"/>
  </si>
  <si>
    <t>関連連携情報_10</t>
    <rPh sb="0" eb="2">
      <t>カンレン</t>
    </rPh>
    <rPh sb="2" eb="4">
      <t>レンケイ</t>
    </rPh>
    <rPh sb="4" eb="6">
      <t>ジョウホウ</t>
    </rPh>
    <phoneticPr fontId="13"/>
  </si>
  <si>
    <t>取込帳票を利用してデータを登録フラグ</t>
    <rPh sb="5" eb="7">
      <t>リヨウ</t>
    </rPh>
    <rPh sb="13" eb="15">
      <t>トウロク</t>
    </rPh>
    <phoneticPr fontId="13"/>
  </si>
  <si>
    <t>取込帳票のファイル名</t>
    <rPh sb="9" eb="10">
      <t>メイ</t>
    </rPh>
    <phoneticPr fontId="13"/>
  </si>
  <si>
    <t>-</t>
  </si>
  <si>
    <t>-</t>
    <phoneticPr fontId="3"/>
  </si>
  <si>
    <t>H228,M228,R228</t>
    <phoneticPr fontId="3"/>
  </si>
  <si>
    <t>H230,M230,R230</t>
    <phoneticPr fontId="3"/>
  </si>
  <si>
    <t>G231</t>
    <phoneticPr fontId="3"/>
  </si>
  <si>
    <t>A235</t>
    <phoneticPr fontId="3"/>
  </si>
  <si>
    <t>A236</t>
    <phoneticPr fontId="3"/>
  </si>
  <si>
    <t>A237</t>
    <phoneticPr fontId="3"/>
  </si>
  <si>
    <t>A238</t>
    <phoneticPr fontId="3"/>
  </si>
  <si>
    <t>A239</t>
    <phoneticPr fontId="3"/>
  </si>
  <si>
    <t>A240</t>
    <phoneticPr fontId="3"/>
  </si>
  <si>
    <t>A241</t>
    <phoneticPr fontId="3"/>
  </si>
  <si>
    <t>A242</t>
    <phoneticPr fontId="3"/>
  </si>
  <si>
    <t>A243</t>
    <phoneticPr fontId="3"/>
  </si>
  <si>
    <t>A244</t>
    <phoneticPr fontId="3"/>
  </si>
  <si>
    <t>G235</t>
    <phoneticPr fontId="3"/>
  </si>
  <si>
    <t>G236</t>
    <phoneticPr fontId="3"/>
  </si>
  <si>
    <t>G237</t>
    <phoneticPr fontId="3"/>
  </si>
  <si>
    <t>G238</t>
    <phoneticPr fontId="3"/>
  </si>
  <si>
    <t>G239</t>
    <phoneticPr fontId="3"/>
  </si>
  <si>
    <t>G240</t>
    <phoneticPr fontId="3"/>
  </si>
  <si>
    <t>G241</t>
    <phoneticPr fontId="3"/>
  </si>
  <si>
    <t>G242</t>
    <phoneticPr fontId="3"/>
  </si>
  <si>
    <t>G243</t>
    <phoneticPr fontId="3"/>
  </si>
  <si>
    <t>G244</t>
    <phoneticPr fontId="3"/>
  </si>
  <si>
    <t>A248</t>
    <phoneticPr fontId="3"/>
  </si>
  <si>
    <t>H253,M253,R253</t>
    <phoneticPr fontId="3"/>
  </si>
  <si>
    <t>H254</t>
    <phoneticPr fontId="3"/>
  </si>
  <si>
    <t>H255</t>
    <phoneticPr fontId="3"/>
  </si>
  <si>
    <t>H256</t>
    <phoneticPr fontId="3"/>
  </si>
  <si>
    <t>U254</t>
    <phoneticPr fontId="3"/>
  </si>
  <si>
    <t>O255</t>
    <phoneticPr fontId="3"/>
  </si>
  <si>
    <t>L256</t>
    <phoneticPr fontId="3"/>
  </si>
  <si>
    <t>G259</t>
    <phoneticPr fontId="3"/>
  </si>
  <si>
    <t>H289,M289</t>
    <phoneticPr fontId="3"/>
  </si>
  <si>
    <t>ドロップ</t>
  </si>
  <si>
    <t>ドロップ</t>
    <phoneticPr fontId="3"/>
  </si>
  <si>
    <t>ファイル</t>
  </si>
  <si>
    <t>ファイル</t>
    <phoneticPr fontId="3"/>
  </si>
  <si>
    <t>H92,M92,R92</t>
    <phoneticPr fontId="3"/>
  </si>
  <si>
    <t>No.</t>
    <phoneticPr fontId="3"/>
  </si>
  <si>
    <t>-</t>
    <phoneticPr fontId="3"/>
  </si>
  <si>
    <t>CLASS_ID</t>
  </si>
  <si>
    <t>del_flg</t>
  </si>
  <si>
    <t>pg_version_no</t>
  </si>
  <si>
    <t>db_version_no</t>
  </si>
  <si>
    <t>ret_id</t>
  </si>
  <si>
    <t>ret_date</t>
  </si>
  <si>
    <t>up_id</t>
  </si>
  <si>
    <t>up_date</t>
  </si>
  <si>
    <t>液剤</t>
    <rPh sb="0" eb="2">
      <t>エキザイ</t>
    </rPh>
    <phoneticPr fontId="3"/>
  </si>
  <si>
    <t>頻尿</t>
    <rPh sb="0" eb="2">
      <t>ヒンニョウ</t>
    </rPh>
    <phoneticPr fontId="3"/>
  </si>
  <si>
    <t>尿の回数・量の減少</t>
    <rPh sb="0" eb="1">
      <t>ニョウ</t>
    </rPh>
    <rPh sb="2" eb="4">
      <t>カイスウ</t>
    </rPh>
    <rPh sb="5" eb="6">
      <t>リョウ</t>
    </rPh>
    <rPh sb="7" eb="9">
      <t>ゲンショウ</t>
    </rPh>
    <phoneticPr fontId="3"/>
  </si>
  <si>
    <t>○：１つのみ選択　□：複数選択可</t>
    <rPh sb="6" eb="8">
      <t>センタク</t>
    </rPh>
    <rPh sb="11" eb="15">
      <t>フクスウセンタク</t>
    </rPh>
    <rPh sb="15" eb="16">
      <t>カ</t>
    </rPh>
    <phoneticPr fontId="3"/>
  </si>
  <si>
    <t xml:space="preserve"> </t>
    <phoneticPr fontId="3"/>
  </si>
  <si>
    <t>AC140</t>
    <phoneticPr fontId="3"/>
  </si>
  <si>
    <t>AC141</t>
    <phoneticPr fontId="3"/>
  </si>
  <si>
    <t>AC142</t>
    <phoneticPr fontId="3"/>
  </si>
  <si>
    <t>AG142</t>
    <phoneticPr fontId="3"/>
  </si>
  <si>
    <t>報告義務フラグ_30日以内同症例複数発生</t>
    <phoneticPr fontId="3"/>
  </si>
  <si>
    <t>関与成分_摂取目安量_1</t>
    <phoneticPr fontId="3"/>
  </si>
  <si>
    <t>原材料名_13</t>
    <phoneticPr fontId="3"/>
  </si>
  <si>
    <t>入手方法フラグ_その他</t>
    <phoneticPr fontId="3"/>
  </si>
  <si>
    <t>入手方法フラグ_不明</t>
    <phoneticPr fontId="3"/>
  </si>
  <si>
    <t>症状フラグ_不正性器出血</t>
    <phoneticPr fontId="3"/>
  </si>
  <si>
    <t>症状フラグ_排尿回数の増加</t>
    <phoneticPr fontId="3"/>
  </si>
  <si>
    <t>摂取状況フラグ_継続</t>
    <phoneticPr fontId="3"/>
  </si>
  <si>
    <t>摂取状況フラグ_不明</t>
    <phoneticPr fontId="3"/>
  </si>
  <si>
    <t>アレルギー_接触</t>
    <phoneticPr fontId="3"/>
  </si>
  <si>
    <t>アレルギー_季節性</t>
    <phoneticPr fontId="3"/>
  </si>
  <si>
    <t>併用医薬品_医薬品名_13</t>
    <phoneticPr fontId="3"/>
  </si>
  <si>
    <t>併用医薬品_医薬品名_14</t>
    <phoneticPr fontId="3"/>
  </si>
  <si>
    <t>DATE</t>
    <phoneticPr fontId="3"/>
  </si>
  <si>
    <t>□</t>
    <phoneticPr fontId="3"/>
  </si>
  <si>
    <t>○</t>
    <phoneticPr fontId="3"/>
  </si>
  <si>
    <t>VARCHAR</t>
    <phoneticPr fontId="3"/>
  </si>
  <si>
    <t>日</t>
    <rPh sb="0" eb="1">
      <t>ニチ</t>
    </rPh>
    <phoneticPr fontId="3"/>
  </si>
  <si>
    <t>HEALTH_FOOD</t>
    <phoneticPr fontId="3"/>
  </si>
  <si>
    <t>YES_NO_JP</t>
    <phoneticPr fontId="3"/>
  </si>
  <si>
    <t>C30_SIM_CD</t>
    <phoneticPr fontId="3"/>
  </si>
  <si>
    <t>PRODUCT_FORM</t>
  </si>
  <si>
    <t>EXP_BBF</t>
  </si>
  <si>
    <t>EXIST_UNK</t>
  </si>
  <si>
    <t>CONSENT_STATUS</t>
  </si>
  <si>
    <t>GENDER</t>
  </si>
  <si>
    <t>AGE_AGEGRP</t>
  </si>
  <si>
    <t>MED_EXC</t>
  </si>
  <si>
    <t>EXIST_JP</t>
  </si>
  <si>
    <t>PRESENCE_STATUS</t>
  </si>
  <si>
    <t>INTAKE</t>
  </si>
  <si>
    <t>EXIST_UNK</t>
    <phoneticPr fontId="3"/>
  </si>
  <si>
    <t>SEVERITY</t>
  </si>
  <si>
    <t>OUTCOME</t>
  </si>
  <si>
    <t>ABN</t>
  </si>
  <si>
    <t>DM_KMK_NM</t>
    <phoneticPr fontId="3"/>
  </si>
  <si>
    <t>SQL</t>
    <phoneticPr fontId="3"/>
  </si>
  <si>
    <t>概ね30日以内に同じ所見の症例が複数発生している場合：</t>
    <rPh sb="0" eb="1">
      <t>オオム</t>
    </rPh>
    <rPh sb="4" eb="5">
      <t>ニチ</t>
    </rPh>
    <rPh sb="5" eb="7">
      <t>イナイ</t>
    </rPh>
    <rPh sb="8" eb="9">
      <t>オナ</t>
    </rPh>
    <rPh sb="10" eb="12">
      <t>ショケン</t>
    </rPh>
    <rPh sb="13" eb="15">
      <t>ショウレイ</t>
    </rPh>
    <rPh sb="16" eb="20">
      <t>フクスウハッセイ</t>
    </rPh>
    <rPh sb="24" eb="26">
      <t>バアイ</t>
    </rPh>
    <phoneticPr fontId="3"/>
  </si>
  <si>
    <t>その他のいわゆる「健康食品」</t>
    <rPh sb="2" eb="3">
      <t>タ</t>
    </rPh>
    <rPh sb="9" eb="11">
      <t>ケンコウ</t>
    </rPh>
    <rPh sb="11" eb="13">
      <t>ショクヒン</t>
    </rPh>
    <phoneticPr fontId="3"/>
  </si>
  <si>
    <t>　はいの場合：</t>
    <phoneticPr fontId="3"/>
  </si>
  <si>
    <r>
      <rPr>
        <sz val="10"/>
        <rFont val="ＭＳ Ｐゴシック"/>
        <family val="3"/>
        <charset val="128"/>
      </rPr>
      <t>この健康被害情報提供票が1例目である。</t>
    </r>
    <r>
      <rPr>
        <sz val="9"/>
        <rFont val="ＭＳ Ｐゴシック"/>
        <family val="3"/>
        <charset val="128"/>
      </rPr>
      <t>(同日に複数の情報提供をする場合の1件目の提出)</t>
    </r>
    <rPh sb="2" eb="8">
      <t>ケンコウヒガイジョウホウ</t>
    </rPh>
    <rPh sb="8" eb="11">
      <t>テイキョウヒョウ</t>
    </rPh>
    <rPh sb="13" eb="15">
      <t>レイメ</t>
    </rPh>
    <rPh sb="20" eb="22">
      <t>ドウジツ</t>
    </rPh>
    <rPh sb="23" eb="25">
      <t>フクスウ</t>
    </rPh>
    <rPh sb="26" eb="30">
      <t>ジョウホウテイキョウ</t>
    </rPh>
    <rPh sb="33" eb="35">
      <t>バアイ</t>
    </rPh>
    <rPh sb="37" eb="39">
      <t>ケンメ</t>
    </rPh>
    <rPh sb="40" eb="42">
      <t>テイシュツ</t>
    </rPh>
    <phoneticPr fontId="3"/>
  </si>
  <si>
    <t>グミ</t>
    <phoneticPr fontId="3"/>
  </si>
  <si>
    <r>
      <t xml:space="preserve">連絡先
</t>
    </r>
    <r>
      <rPr>
        <b/>
        <sz val="7"/>
        <rFont val="ＭＳ Ｐゴシック"/>
        <family val="3"/>
        <charset val="128"/>
      </rPr>
      <t>(住所・電話番号等)</t>
    </r>
    <rPh sb="0" eb="3">
      <t>レンラクサキ</t>
    </rPh>
    <rPh sb="5" eb="7">
      <t>ジュウショ</t>
    </rPh>
    <rPh sb="8" eb="12">
      <t>デンワバンゴウ</t>
    </rPh>
    <rPh sb="12" eb="13">
      <t>トウ</t>
    </rPh>
    <phoneticPr fontId="3"/>
  </si>
  <si>
    <r>
      <rPr>
        <b/>
        <sz val="10"/>
        <rFont val="ＭＳ Ｐゴシック"/>
        <family val="3"/>
        <charset val="128"/>
      </rPr>
      <t>当該製品の有無</t>
    </r>
    <r>
      <rPr>
        <b/>
        <sz val="8"/>
        <rFont val="ＭＳ Ｐゴシック"/>
        <family val="3"/>
        <charset val="128"/>
      </rPr>
      <t xml:space="preserve">
</t>
    </r>
    <r>
      <rPr>
        <sz val="8"/>
        <rFont val="ＭＳ Ｐゴシック"/>
        <family val="3"/>
        <charset val="128"/>
      </rPr>
      <t>（摂取した製品が残っているかどうか）</t>
    </r>
    <rPh sb="0" eb="2">
      <t>トウガイ</t>
    </rPh>
    <rPh sb="2" eb="4">
      <t>セイヒン</t>
    </rPh>
    <rPh sb="5" eb="7">
      <t>ウム</t>
    </rPh>
    <rPh sb="9" eb="11">
      <t>セッシュ</t>
    </rPh>
    <rPh sb="13" eb="15">
      <t>セイヒン</t>
    </rPh>
    <rPh sb="16" eb="17">
      <t>ノコ</t>
    </rPh>
    <phoneticPr fontId="3"/>
  </si>
  <si>
    <t>その他（上記以外の症状、健診・受診時の臨床検査値の異常、症状経過等）</t>
    <rPh sb="2" eb="3">
      <t>タ</t>
    </rPh>
    <rPh sb="4" eb="6">
      <t>ジョウキ</t>
    </rPh>
    <rPh sb="6" eb="8">
      <t>イガイ</t>
    </rPh>
    <rPh sb="9" eb="11">
      <t>ショウジョウ</t>
    </rPh>
    <rPh sb="12" eb="14">
      <t>ケンシン</t>
    </rPh>
    <rPh sb="15" eb="17">
      <t>ジュシン</t>
    </rPh>
    <rPh sb="17" eb="18">
      <t>ジ</t>
    </rPh>
    <rPh sb="19" eb="21">
      <t>リンショウ</t>
    </rPh>
    <rPh sb="21" eb="24">
      <t>ケンサチ</t>
    </rPh>
    <rPh sb="25" eb="27">
      <t>イジョウ</t>
    </rPh>
    <rPh sb="28" eb="30">
      <t>ショウジョウ</t>
    </rPh>
    <rPh sb="30" eb="32">
      <t>ケイカ</t>
    </rPh>
    <rPh sb="32" eb="33">
      <t>トウ</t>
    </rPh>
    <phoneticPr fontId="3"/>
  </si>
  <si>
    <t>＊再摂取で症状再発「あり」の場合、その症状の詳細を記載してください。</t>
    <rPh sb="1" eb="2">
      <t>サイ</t>
    </rPh>
    <rPh sb="2" eb="4">
      <t>セッシュ</t>
    </rPh>
    <rPh sb="5" eb="7">
      <t>ショウジョウ</t>
    </rPh>
    <rPh sb="14" eb="16">
      <t>バアイ</t>
    </rPh>
    <rPh sb="19" eb="21">
      <t>ショウジョウ</t>
    </rPh>
    <rPh sb="22" eb="24">
      <t>ショウサイ</t>
    </rPh>
    <rPh sb="25" eb="27">
      <t>キサイ</t>
    </rPh>
    <phoneticPr fontId="3"/>
  </si>
  <si>
    <t>＊増量後に症状悪化「あり」の場合、その症状の詳細を記載してください。</t>
    <rPh sb="1" eb="3">
      <t>ゾウリョウ</t>
    </rPh>
    <rPh sb="3" eb="4">
      <t>ゴ</t>
    </rPh>
    <rPh sb="5" eb="7">
      <t>ショウジョウ</t>
    </rPh>
    <rPh sb="7" eb="9">
      <t>アッカ</t>
    </rPh>
    <rPh sb="14" eb="16">
      <t>バアイ</t>
    </rPh>
    <rPh sb="19" eb="21">
      <t>ショウジョウ</t>
    </rPh>
    <rPh sb="22" eb="24">
      <t>ショウサイ</t>
    </rPh>
    <rPh sb="25" eb="27">
      <t>キサイ</t>
    </rPh>
    <phoneticPr fontId="3"/>
  </si>
  <si>
    <t>＊症状の変化「あり」の場合、その詳細を記載してください。</t>
    <rPh sb="1" eb="3">
      <t>ショウジョウ</t>
    </rPh>
    <rPh sb="4" eb="6">
      <t>ヘンカ</t>
    </rPh>
    <rPh sb="11" eb="13">
      <t>バアイ</t>
    </rPh>
    <rPh sb="16" eb="18">
      <t>ショウサイ</t>
    </rPh>
    <rPh sb="19" eb="21">
      <t>キサイ</t>
    </rPh>
    <phoneticPr fontId="3"/>
  </si>
  <si>
    <t>　ありの場合：</t>
    <phoneticPr fontId="3"/>
  </si>
  <si>
    <t>※女性の場合のみ選択してください</t>
    <rPh sb="1" eb="3">
      <t>ジョセイ</t>
    </rPh>
    <rPh sb="4" eb="6">
      <t>バアイ</t>
    </rPh>
    <rPh sb="8" eb="10">
      <t>センタク</t>
    </rPh>
    <phoneticPr fontId="3"/>
  </si>
  <si>
    <r>
      <rPr>
        <b/>
        <sz val="10"/>
        <rFont val="ＭＳ Ｐゴシック"/>
        <family val="3"/>
        <charset val="128"/>
      </rPr>
      <t>＊ 今回の症状のために受診した医療機関</t>
    </r>
    <r>
      <rPr>
        <b/>
        <sz val="11"/>
        <rFont val="ＭＳ Ｐゴシック"/>
        <family val="3"/>
        <charset val="128"/>
      </rPr>
      <t xml:space="preserve">
</t>
    </r>
    <r>
      <rPr>
        <b/>
        <sz val="8"/>
        <rFont val="ＭＳ Ｐゴシック"/>
        <family val="3"/>
        <charset val="128"/>
      </rPr>
      <t>(３つ以上ある場合は「６．その他」の備考欄に記載）</t>
    </r>
    <rPh sb="2" eb="4">
      <t>コンカイ</t>
    </rPh>
    <rPh sb="5" eb="7">
      <t>ショウジョウ</t>
    </rPh>
    <rPh sb="11" eb="13">
      <t>ジュシン</t>
    </rPh>
    <rPh sb="15" eb="17">
      <t>イリョウ</t>
    </rPh>
    <rPh sb="17" eb="19">
      <t>キカン</t>
    </rPh>
    <phoneticPr fontId="3"/>
  </si>
  <si>
    <t>重篤度の記載については、次の①から④までを参考に記入すること。ただし、入院治療を受けた場合であって、医師が重篤ではないと判断した症例は、②として取り扱い、一方で、入院治療を受けていない場合であって、医師が重篤と判断した症例は、③として取り扱う。
①軽　微：摂取者が、医療機関を受診していない場合又は医療機関を受診したが治療を受けなかった場合
②軽　度：摂取者が、医療機関において外来治療を受けた場合(入院治療を受けた場合を除く)
③中等度以上：摂取者が、医療機関において入院治療を受けた場合
④死　亡：摂取者が、死亡した場合</t>
    <rPh sb="148" eb="149">
      <t>マタ</t>
    </rPh>
    <rPh sb="150" eb="154">
      <t>イリョウキカン</t>
    </rPh>
    <rPh sb="155" eb="157">
      <t>ジュシン</t>
    </rPh>
    <rPh sb="160" eb="162">
      <t>チリョウ</t>
    </rPh>
    <rPh sb="163" eb="164">
      <t>ウ</t>
    </rPh>
    <rPh sb="169" eb="171">
      <t>バアイ</t>
    </rPh>
    <rPh sb="195" eb="196">
      <t>ウ</t>
    </rPh>
    <rPh sb="201" eb="203">
      <t>ニュウイン</t>
    </rPh>
    <rPh sb="203" eb="205">
      <t>チリョウ</t>
    </rPh>
    <rPh sb="206" eb="207">
      <t>ウ</t>
    </rPh>
    <rPh sb="209" eb="211">
      <t>バアイ</t>
    </rPh>
    <rPh sb="212" eb="213">
      <t>ノゾ</t>
    </rPh>
    <phoneticPr fontId="3"/>
  </si>
  <si>
    <r>
      <t>検査ありの場合
その詳細</t>
    </r>
    <r>
      <rPr>
        <b/>
        <sz val="9"/>
        <rFont val="ＭＳ Ｐゴシック"/>
        <family val="3"/>
        <charset val="128"/>
      </rPr>
      <t xml:space="preserve">
</t>
    </r>
    <r>
      <rPr>
        <sz val="8"/>
        <rFont val="ＭＳ Ｐゴシック"/>
        <family val="3"/>
        <charset val="128"/>
      </rPr>
      <t>（臨床検査値の異常の他、DLST等の検査結果がある場合も記載ください）</t>
    </r>
    <rPh sb="0" eb="2">
      <t>ケンサ</t>
    </rPh>
    <rPh sb="5" eb="7">
      <t>バアイ</t>
    </rPh>
    <rPh sb="10" eb="12">
      <t>ショウサイ</t>
    </rPh>
    <phoneticPr fontId="3"/>
  </si>
  <si>
    <r>
      <t xml:space="preserve">備考欄
</t>
    </r>
    <r>
      <rPr>
        <b/>
        <sz val="8"/>
        <rFont val="ＭＳ Ｐゴシック"/>
        <family val="3"/>
        <charset val="128"/>
      </rPr>
      <t>（消費/賞味期限切れ、保存状態の不備等に関する補足情報や、本様式に該当箇所がないものの特記すべきが望ましいと判断される情報等（詳細な症状経過等、死因（死亡事例の場合）、医薬品成分等の分析結果(※)等）あれば、こちらに記載してください）
※「７．添付ファイル」に資料を添付することで記載省略可</t>
    </r>
    <rPh sb="0" eb="3">
      <t>ビコウラン</t>
    </rPh>
    <rPh sb="88" eb="94">
      <t>イヤクヒンセイブンナド</t>
    </rPh>
    <rPh sb="95" eb="99">
      <t>ブンセキケッカ</t>
    </rPh>
    <rPh sb="102" eb="103">
      <t>ナド</t>
    </rPh>
    <phoneticPr fontId="3"/>
  </si>
  <si>
    <t>H46,M46,R46,W46,AD46,H47,H48,AH48</t>
    <phoneticPr fontId="3"/>
  </si>
  <si>
    <t>-</t>
    <phoneticPr fontId="3"/>
  </si>
  <si>
    <t>G49</t>
    <phoneticPr fontId="3"/>
  </si>
  <si>
    <t>H205,L205</t>
    <phoneticPr fontId="3"/>
  </si>
  <si>
    <t>臨床検査実施の有無</t>
    <rPh sb="0" eb="2">
      <t>リンショウ</t>
    </rPh>
    <rPh sb="2" eb="4">
      <t>ケンサ</t>
    </rPh>
    <rPh sb="4" eb="6">
      <t>ジッシ</t>
    </rPh>
    <rPh sb="7" eb="9">
      <t>ウム</t>
    </rPh>
    <phoneticPr fontId="3"/>
  </si>
  <si>
    <r>
      <rPr>
        <b/>
        <sz val="11"/>
        <rFont val="ＭＳ Ｐゴシック"/>
        <family val="3"/>
        <charset val="128"/>
      </rPr>
      <t>原材料名
(表示順に全て記入)</t>
    </r>
    <r>
      <rPr>
        <b/>
        <sz val="10"/>
        <rFont val="ＭＳ Ｐゴシック"/>
        <family val="3"/>
        <charset val="128"/>
      </rPr>
      <t xml:space="preserve">
</t>
    </r>
    <r>
      <rPr>
        <b/>
        <sz val="8"/>
        <rFont val="ＭＳ Ｐゴシック"/>
        <family val="3"/>
        <charset val="128"/>
      </rPr>
      <t>※「７．添付ファイル」に製品画像を添付することで記載省略可</t>
    </r>
    <rPh sb="0" eb="4">
      <t>ゲンザイリョウメイ</t>
    </rPh>
    <rPh sb="6" eb="8">
      <t>ヒョウジ</t>
    </rPh>
    <rPh sb="8" eb="9">
      <t>ジュン</t>
    </rPh>
    <rPh sb="10" eb="11">
      <t>スベ</t>
    </rPh>
    <rPh sb="12" eb="14">
      <t>キニュウ</t>
    </rPh>
    <phoneticPr fontId="3"/>
  </si>
  <si>
    <t xml:space="preserve"> ありの場合：</t>
    <rPh sb="4" eb="6">
      <t>バアイ</t>
    </rPh>
    <phoneticPr fontId="3"/>
  </si>
  <si>
    <t>製品の1日当たり
摂取目安量</t>
    <rPh sb="0" eb="2">
      <t>セイヒン</t>
    </rPh>
    <rPh sb="4" eb="5">
      <t>ニチ</t>
    </rPh>
    <rPh sb="5" eb="6">
      <t>ア</t>
    </rPh>
    <rPh sb="9" eb="11">
      <t>セッシュ</t>
    </rPh>
    <rPh sb="11" eb="13">
      <t>メヤス</t>
    </rPh>
    <rPh sb="13" eb="14">
      <t>リョウ</t>
    </rPh>
    <phoneticPr fontId="3"/>
  </si>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</sst>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 e&quot;年 &quot;m&quot;月 &quot;d&quot;日&quot;;@"/>
    <numFmt numFmtId="177" formatCode="0;\-0;;@"/>
    <numFmt numFmtId="178" formatCode="[$-F800]dddd\,\ mmmm\ dd\,\ yyyy"/>
    <numFmt numFmtId="179" formatCode="yyyy/mm/dd;@"/>
  </numFmts>
  <fonts count="4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sz val="9"/>
      <name val="ＭＳ Ｐゴシック"/>
      <family val="3"/>
      <charset val="128"/>
    </font>
    <font>
      <b/>
      <sz val="10"/>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b/>
      <sz val="8"/>
      <name val="ＭＳ Ｐゴシック"/>
      <family val="3"/>
      <charset val="128"/>
    </font>
    <font>
      <sz val="11"/>
      <name val="游ゴシック"/>
      <family val="2"/>
      <scheme val="minor"/>
    </font>
    <font>
      <b/>
      <sz val="15"/>
      <name val="ＭＳ Ｐゴシック"/>
      <family val="3"/>
      <charset val="128"/>
    </font>
    <font>
      <strike/>
      <sz val="10"/>
      <name val="ＭＳ Ｐゴシック"/>
      <family val="3"/>
      <charset val="128"/>
    </font>
    <font>
      <b/>
      <strike/>
      <sz val="12"/>
      <name val="ＭＳ Ｐゴシック"/>
      <family val="3"/>
      <charset val="128"/>
    </font>
    <font>
      <b/>
      <sz val="11"/>
      <color theme="1"/>
      <name val="ＭＳ Ｐゴシック"/>
      <family val="3"/>
      <charset val="128"/>
    </font>
    <font>
      <sz val="10"/>
      <color theme="1"/>
      <name val="ＭＳ Ｐゴシック"/>
      <family val="3"/>
      <charset val="128"/>
    </font>
    <font>
      <u/>
      <sz val="11"/>
      <color theme="10"/>
      <name val="游ゴシック"/>
      <family val="2"/>
      <scheme val="minor"/>
    </font>
    <font>
      <sz val="11"/>
      <color theme="1"/>
      <name val="游ゴシック"/>
      <family val="3"/>
      <charset val="128"/>
      <scheme val="minor"/>
    </font>
    <font>
      <b/>
      <sz val="9"/>
      <color theme="1"/>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b/>
      <sz val="10"/>
      <color theme="1"/>
      <name val="游ゴシック"/>
      <family val="3"/>
      <charset val="128"/>
      <scheme val="minor"/>
    </font>
    <font>
      <b/>
      <sz val="11"/>
      <color theme="1"/>
      <name val="游ゴシック"/>
      <family val="3"/>
      <charset val="128"/>
      <scheme val="minor"/>
    </font>
    <font>
      <sz val="9"/>
      <color indexed="81"/>
      <name val="MS P ゴシック"/>
      <family val="2"/>
    </font>
    <font>
      <sz val="9"/>
      <color indexed="81"/>
      <name val="ＭＳ Ｐゴシック"/>
      <family val="3"/>
      <charset val="128"/>
    </font>
    <font>
      <sz val="9"/>
      <color theme="1"/>
      <name val="ＭＳ Ｐゴシック"/>
      <family val="3"/>
      <charset val="128"/>
    </font>
    <font>
      <b/>
      <sz val="11"/>
      <color rgb="FFA7ABFF"/>
      <name val="游ゴシック"/>
      <family val="3"/>
      <charset val="128"/>
      <scheme val="minor"/>
    </font>
    <font>
      <b/>
      <sz val="8"/>
      <color theme="1"/>
      <name val="游ゴシック"/>
      <family val="3"/>
      <charset val="128"/>
      <scheme val="minor"/>
    </font>
    <font>
      <b/>
      <sz val="10"/>
      <color theme="7"/>
      <name val="游ゴシック"/>
      <family val="3"/>
      <charset val="128"/>
      <scheme val="minor"/>
    </font>
    <font>
      <b/>
      <sz val="10"/>
      <color rgb="FFED7D31"/>
      <name val="游ゴシック"/>
      <family val="3"/>
      <charset val="128"/>
      <scheme val="minor"/>
    </font>
    <font>
      <b/>
      <sz val="11"/>
      <color rgb="FF0070C0"/>
      <name val="游ゴシック"/>
      <family val="3"/>
      <charset val="128"/>
      <scheme val="minor"/>
    </font>
    <font>
      <b/>
      <sz val="11"/>
      <color theme="0" tint="-0.14999847407452621"/>
      <name val="游ゴシック"/>
      <family val="3"/>
      <charset val="128"/>
      <scheme val="minor"/>
    </font>
    <font>
      <sz val="6"/>
      <color theme="1"/>
      <name val="游ゴシック"/>
      <family val="2"/>
      <scheme val="minor"/>
    </font>
    <font>
      <b/>
      <sz val="10"/>
      <name val="游ゴシック"/>
      <family val="3"/>
      <charset val="128"/>
      <scheme val="minor"/>
    </font>
    <font>
      <b/>
      <sz val="9"/>
      <name val="游ゴシック"/>
      <family val="3"/>
      <charset val="128"/>
      <scheme val="minor"/>
    </font>
    <font>
      <b/>
      <sz val="8"/>
      <name val="游ゴシック"/>
      <family val="3"/>
      <charset val="128"/>
      <scheme val="minor"/>
    </font>
    <font>
      <b/>
      <sz val="6"/>
      <color theme="0"/>
      <name val="游ゴシック"/>
      <family val="3"/>
      <charset val="128"/>
      <scheme val="minor"/>
    </font>
    <font>
      <b/>
      <sz val="6"/>
      <color theme="1"/>
      <name val="游ゴシック"/>
      <family val="3"/>
      <charset val="128"/>
      <scheme val="minor"/>
    </font>
    <font>
      <b/>
      <sz val="7"/>
      <name val="ＭＳ Ｐゴシック"/>
      <family val="3"/>
      <charset val="128"/>
    </font>
  </fonts>
  <fills count="2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rgb="FFD9D9D9"/>
        <bgColor indexed="64"/>
      </patternFill>
    </fill>
    <fill>
      <patternFill patternType="solid">
        <fgColor rgb="FF00B050"/>
        <bgColor indexed="64"/>
      </patternFill>
    </fill>
    <fill>
      <patternFill patternType="solid">
        <fgColor theme="7" tint="0.79998168889431442"/>
        <bgColor indexed="64"/>
      </patternFill>
    </fill>
    <fill>
      <patternFill patternType="solid">
        <fgColor rgb="FF002060"/>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rgb="FF0000CC"/>
        <bgColor indexed="64"/>
      </patternFill>
    </fill>
    <fill>
      <patternFill patternType="solid">
        <fgColor theme="8" tint="0.39997558519241921"/>
        <bgColor indexed="64"/>
      </patternFill>
    </fill>
    <fill>
      <patternFill patternType="solid">
        <fgColor rgb="FFE7E7FF"/>
        <bgColor indexed="64"/>
      </patternFill>
    </fill>
    <fill>
      <patternFill patternType="solid">
        <fgColor rgb="FF92D05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249977111117893"/>
        <bgColor indexed="64"/>
      </patternFill>
    </fill>
    <fill>
      <patternFill patternType="solid">
        <fgColor rgb="FFE6FADC"/>
        <bgColor indexed="64"/>
      </patternFill>
    </fill>
    <fill>
      <patternFill patternType="solid">
        <fgColor theme="5" tint="-0.249977111117893"/>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79998168889431442"/>
        <bgColor indexed="64"/>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5">
    <xf numFmtId="0" fontId="0" fillId="0" borderId="0"/>
    <xf numFmtId="0" fontId="20" fillId="0" borderId="0" applyNumberFormat="0" applyFill="0" applyBorder="0" applyAlignment="0" applyProtection="0"/>
    <xf numFmtId="0" fontId="21" fillId="0" borderId="0">
      <alignment vertical="center"/>
    </xf>
    <xf numFmtId="0" fontId="6" fillId="0" borderId="0"/>
    <xf numFmtId="0" fontId="2" fillId="0" borderId="0">
      <alignment vertical="center"/>
    </xf>
  </cellStyleXfs>
  <cellXfs count="773">
    <xf numFmtId="0" fontId="0" fillId="0" borderId="0" xfId="0"/>
    <xf numFmtId="0" fontId="4" fillId="0" borderId="0" xfId="0" applyFont="1" applyAlignment="1" applyProtection="1">
      <alignment vertical="center"/>
      <protection hidden="1"/>
    </xf>
    <xf numFmtId="0" fontId="4" fillId="4" borderId="0" xfId="0" applyFont="1" applyFill="1" applyAlignment="1" applyProtection="1">
      <alignment vertical="center"/>
      <protection hidden="1"/>
    </xf>
    <xf numFmtId="0" fontId="4" fillId="3" borderId="0" xfId="0" applyFont="1" applyFill="1" applyAlignment="1" applyProtection="1">
      <alignment vertical="center"/>
      <protection hidden="1"/>
    </xf>
    <xf numFmtId="0" fontId="6" fillId="0" borderId="0" xfId="0" applyFont="1" applyAlignment="1" applyProtection="1">
      <alignment vertical="center"/>
      <protection hidden="1"/>
    </xf>
    <xf numFmtId="177" fontId="6" fillId="3" borderId="1" xfId="0" applyNumberFormat="1" applyFont="1" applyFill="1" applyBorder="1" applyAlignment="1" applyProtection="1">
      <alignment vertical="center"/>
      <protection hidden="1"/>
    </xf>
    <xf numFmtId="177" fontId="6" fillId="3" borderId="3" xfId="0" applyNumberFormat="1" applyFont="1" applyFill="1" applyBorder="1" applyAlignment="1" applyProtection="1">
      <alignment vertical="center"/>
      <protection hidden="1"/>
    </xf>
    <xf numFmtId="177" fontId="6" fillId="3" borderId="11" xfId="0" applyNumberFormat="1" applyFont="1" applyFill="1" applyBorder="1" applyAlignment="1" applyProtection="1">
      <alignment vertical="center"/>
      <protection hidden="1"/>
    </xf>
    <xf numFmtId="177" fontId="10" fillId="0" borderId="1" xfId="0" applyNumberFormat="1" applyFont="1" applyBorder="1" applyAlignment="1" applyProtection="1">
      <alignment vertical="center"/>
      <protection hidden="1"/>
    </xf>
    <xf numFmtId="177" fontId="10" fillId="0" borderId="2" xfId="0" applyNumberFormat="1" applyFont="1" applyBorder="1" applyAlignment="1" applyProtection="1">
      <alignment vertical="center"/>
      <protection hidden="1"/>
    </xf>
    <xf numFmtId="177" fontId="10" fillId="0" borderId="10" xfId="0" applyNumberFormat="1" applyFont="1" applyBorder="1" applyAlignment="1" applyProtection="1">
      <alignment vertical="center"/>
      <protection hidden="1"/>
    </xf>
    <xf numFmtId="177" fontId="6" fillId="0" borderId="1" xfId="0" applyNumberFormat="1" applyFont="1" applyBorder="1" applyAlignment="1" applyProtection="1">
      <alignment horizontal="left" vertical="center"/>
      <protection hidden="1"/>
    </xf>
    <xf numFmtId="177" fontId="6" fillId="0" borderId="0" xfId="0" applyNumberFormat="1" applyFont="1" applyAlignment="1" applyProtection="1">
      <alignment vertical="center"/>
      <protection hidden="1"/>
    </xf>
    <xf numFmtId="177" fontId="6" fillId="0" borderId="9" xfId="0" applyNumberFormat="1" applyFont="1" applyBorder="1" applyAlignment="1" applyProtection="1">
      <alignment horizontal="left" vertical="center"/>
      <protection hidden="1"/>
    </xf>
    <xf numFmtId="177" fontId="6" fillId="0" borderId="6" xfId="0" applyNumberFormat="1" applyFont="1" applyBorder="1" applyAlignment="1" applyProtection="1">
      <alignment vertical="center"/>
      <protection hidden="1"/>
    </xf>
    <xf numFmtId="177" fontId="14" fillId="0" borderId="10" xfId="0" applyNumberFormat="1" applyFont="1" applyBorder="1" applyProtection="1">
      <protection hidden="1"/>
    </xf>
    <xf numFmtId="177" fontId="14" fillId="0" borderId="0" xfId="0" applyNumberFormat="1" applyFont="1" applyProtection="1">
      <protection hidden="1"/>
    </xf>
    <xf numFmtId="177" fontId="14" fillId="0" borderId="12" xfId="0" applyNumberFormat="1" applyFont="1" applyBorder="1" applyProtection="1">
      <protection hidden="1"/>
    </xf>
    <xf numFmtId="177" fontId="14" fillId="0" borderId="11" xfId="0" applyNumberFormat="1" applyFont="1" applyBorder="1" applyProtection="1">
      <protection hidden="1"/>
    </xf>
    <xf numFmtId="177" fontId="10" fillId="0" borderId="3" xfId="0" applyNumberFormat="1" applyFont="1" applyBorder="1" applyAlignment="1" applyProtection="1">
      <alignment vertical="center"/>
      <protection hidden="1"/>
    </xf>
    <xf numFmtId="177" fontId="6" fillId="0" borderId="9" xfId="0" applyNumberFormat="1" applyFont="1" applyBorder="1" applyAlignment="1" applyProtection="1">
      <alignment vertical="center"/>
      <protection hidden="1"/>
    </xf>
    <xf numFmtId="177" fontId="6" fillId="0" borderId="2" xfId="0" applyNumberFormat="1" applyFont="1" applyBorder="1" applyAlignment="1" applyProtection="1">
      <alignment vertical="top" wrapText="1"/>
      <protection hidden="1"/>
    </xf>
    <xf numFmtId="177" fontId="6" fillId="0" borderId="3" xfId="0" applyNumberFormat="1" applyFont="1" applyBorder="1" applyAlignment="1" applyProtection="1">
      <alignment vertical="top" wrapText="1"/>
      <protection hidden="1"/>
    </xf>
    <xf numFmtId="177" fontId="10" fillId="0" borderId="11" xfId="0" applyNumberFormat="1" applyFont="1" applyBorder="1" applyAlignment="1" applyProtection="1">
      <alignment vertical="center" wrapText="1"/>
      <protection hidden="1"/>
    </xf>
    <xf numFmtId="177" fontId="6" fillId="0" borderId="7" xfId="0" applyNumberFormat="1" applyFont="1" applyBorder="1" applyAlignment="1" applyProtection="1">
      <alignment vertical="center"/>
      <protection hidden="1"/>
    </xf>
    <xf numFmtId="177" fontId="6" fillId="0" borderId="12" xfId="0" applyNumberFormat="1" applyFont="1" applyBorder="1" applyAlignment="1" applyProtection="1">
      <alignment vertical="center"/>
      <protection hidden="1"/>
    </xf>
    <xf numFmtId="177" fontId="6" fillId="0" borderId="10" xfId="0" applyNumberFormat="1" applyFont="1" applyBorder="1" applyAlignment="1" applyProtection="1">
      <alignment vertical="center" wrapText="1"/>
      <protection hidden="1"/>
    </xf>
    <xf numFmtId="177" fontId="6" fillId="0" borderId="11" xfId="0" applyNumberFormat="1" applyFont="1" applyBorder="1" applyAlignment="1" applyProtection="1">
      <alignment vertical="center" wrapText="1"/>
      <protection hidden="1"/>
    </xf>
    <xf numFmtId="177" fontId="11" fillId="0" borderId="11" xfId="0" applyNumberFormat="1" applyFont="1" applyBorder="1" applyAlignment="1" applyProtection="1">
      <alignment vertical="center"/>
      <protection hidden="1"/>
    </xf>
    <xf numFmtId="177" fontId="6" fillId="0" borderId="1" xfId="0" applyNumberFormat="1" applyFont="1" applyBorder="1" applyAlignment="1" applyProtection="1">
      <alignment vertical="center"/>
      <protection hidden="1"/>
    </xf>
    <xf numFmtId="177" fontId="6" fillId="0" borderId="2" xfId="0" applyNumberFormat="1" applyFont="1" applyBorder="1" applyAlignment="1" applyProtection="1">
      <alignment vertical="center"/>
      <protection hidden="1"/>
    </xf>
    <xf numFmtId="177" fontId="6" fillId="0" borderId="3" xfId="0" applyNumberFormat="1" applyFont="1" applyBorder="1" applyAlignment="1" applyProtection="1">
      <alignment vertical="center"/>
      <protection hidden="1"/>
    </xf>
    <xf numFmtId="177" fontId="10" fillId="0" borderId="1"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hidden="1"/>
    </xf>
    <xf numFmtId="177" fontId="6" fillId="0" borderId="11" xfId="0" applyNumberFormat="1" applyFont="1" applyBorder="1" applyAlignment="1" applyProtection="1">
      <alignment vertical="center"/>
      <protection hidden="1"/>
    </xf>
    <xf numFmtId="177" fontId="11" fillId="0" borderId="12" xfId="0" applyNumberFormat="1" applyFont="1" applyBorder="1" applyAlignment="1" applyProtection="1">
      <alignment horizontal="center" vertical="center"/>
      <protection hidden="1"/>
    </xf>
    <xf numFmtId="177" fontId="6" fillId="3" borderId="9" xfId="0" applyNumberFormat="1" applyFont="1" applyFill="1" applyBorder="1" applyAlignment="1" applyProtection="1">
      <alignment vertical="center"/>
      <protection hidden="1"/>
    </xf>
    <xf numFmtId="177" fontId="10" fillId="0" borderId="5"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wrapText="1"/>
      <protection hidden="1"/>
    </xf>
    <xf numFmtId="177" fontId="15" fillId="0" borderId="10" xfId="0" applyNumberFormat="1" applyFont="1" applyBorder="1" applyAlignment="1" applyProtection="1">
      <alignment vertical="center" wrapText="1"/>
      <protection hidden="1"/>
    </xf>
    <xf numFmtId="0" fontId="18" fillId="0" borderId="0" xfId="0" applyFont="1" applyAlignment="1" applyProtection="1">
      <alignment vertical="center"/>
      <protection hidden="1"/>
    </xf>
    <xf numFmtId="177" fontId="6" fillId="0" borderId="11" xfId="0" applyNumberFormat="1" applyFont="1" applyBorder="1" applyAlignment="1" applyProtection="1">
      <alignment horizontal="left" vertical="center"/>
      <protection hidden="1"/>
    </xf>
    <xf numFmtId="177" fontId="6" fillId="0" borderId="0" xfId="0" applyNumberFormat="1" applyFont="1" applyBorder="1" applyAlignment="1" applyProtection="1">
      <alignment vertical="center"/>
      <protection hidden="1"/>
    </xf>
    <xf numFmtId="177" fontId="6" fillId="0" borderId="0" xfId="0" applyNumberFormat="1" applyFont="1" applyBorder="1" applyAlignment="1" applyProtection="1">
      <alignment horizontal="right" vertical="center"/>
      <protection hidden="1"/>
    </xf>
    <xf numFmtId="177" fontId="6" fillId="0" borderId="6" xfId="0" applyNumberFormat="1" applyFont="1" applyBorder="1" applyAlignment="1" applyProtection="1">
      <alignment horizontal="left" vertical="top"/>
      <protection hidden="1"/>
    </xf>
    <xf numFmtId="177" fontId="10" fillId="0" borderId="6" xfId="0" applyNumberFormat="1" applyFont="1" applyBorder="1" applyAlignment="1" applyProtection="1">
      <alignment vertical="center" wrapText="1"/>
      <protection hidden="1"/>
    </xf>
    <xf numFmtId="177" fontId="10" fillId="0" borderId="7" xfId="0" applyNumberFormat="1" applyFont="1" applyBorder="1" applyAlignment="1" applyProtection="1">
      <alignment vertical="center"/>
      <protection hidden="1"/>
    </xf>
    <xf numFmtId="177" fontId="6" fillId="0" borderId="5" xfId="0" applyNumberFormat="1" applyFont="1" applyBorder="1" applyAlignment="1" applyProtection="1">
      <alignment vertical="center"/>
      <protection hidden="1"/>
    </xf>
    <xf numFmtId="177" fontId="11" fillId="0" borderId="0" xfId="0" applyNumberFormat="1" applyFont="1" applyBorder="1" applyAlignment="1" applyProtection="1">
      <alignment horizontal="center" vertical="center"/>
      <protection hidden="1"/>
    </xf>
    <xf numFmtId="177" fontId="6" fillId="0" borderId="8" xfId="0" applyNumberFormat="1" applyFont="1" applyBorder="1" applyAlignment="1" applyProtection="1">
      <alignment vertical="center"/>
      <protection hidden="1"/>
    </xf>
    <xf numFmtId="177" fontId="6" fillId="0" borderId="2" xfId="0" applyNumberFormat="1" applyFont="1" applyBorder="1" applyAlignment="1" applyProtection="1">
      <alignment horizontal="left" vertical="top"/>
      <protection hidden="1"/>
    </xf>
    <xf numFmtId="177" fontId="6" fillId="0" borderId="3"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center"/>
      <protection hidden="1"/>
    </xf>
    <xf numFmtId="177" fontId="6" fillId="0" borderId="3" xfId="0" applyNumberFormat="1" applyFont="1" applyBorder="1" applyAlignment="1" applyProtection="1">
      <alignment vertical="top"/>
      <protection hidden="1"/>
    </xf>
    <xf numFmtId="177" fontId="6" fillId="0" borderId="12" xfId="0" applyNumberFormat="1" applyFont="1" applyBorder="1" applyAlignment="1" applyProtection="1">
      <alignment vertical="top"/>
      <protection hidden="1"/>
    </xf>
    <xf numFmtId="177" fontId="6" fillId="0" borderId="8" xfId="0" applyNumberFormat="1" applyFont="1" applyBorder="1" applyAlignment="1" applyProtection="1">
      <alignment horizontal="left"/>
      <protection hidden="1"/>
    </xf>
    <xf numFmtId="177" fontId="6" fillId="0" borderId="12" xfId="0" applyNumberFormat="1" applyFont="1" applyBorder="1" applyAlignment="1" applyProtection="1">
      <alignment horizontal="left"/>
      <protection hidden="1"/>
    </xf>
    <xf numFmtId="177" fontId="14" fillId="0" borderId="12" xfId="0" applyNumberFormat="1" applyFont="1" applyBorder="1" applyAlignment="1" applyProtection="1">
      <protection hidden="1"/>
    </xf>
    <xf numFmtId="177" fontId="6" fillId="0" borderId="8" xfId="0" applyNumberFormat="1" applyFont="1" applyBorder="1" applyAlignment="1" applyProtection="1">
      <alignment horizontal="left" vertical="top"/>
      <protection hidden="1"/>
    </xf>
    <xf numFmtId="177" fontId="6" fillId="0" borderId="0"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top"/>
      <protection hidden="1"/>
    </xf>
    <xf numFmtId="177" fontId="6" fillId="0" borderId="12" xfId="0" applyNumberFormat="1" applyFont="1" applyBorder="1" applyAlignment="1" applyProtection="1">
      <alignment horizontal="left" vertical="center"/>
      <protection hidden="1"/>
    </xf>
    <xf numFmtId="0" fontId="10" fillId="0" borderId="6" xfId="0" applyFont="1" applyBorder="1" applyAlignment="1" applyProtection="1">
      <alignment vertical="center"/>
      <protection hidden="1"/>
    </xf>
    <xf numFmtId="177" fontId="11" fillId="0" borderId="7" xfId="0" applyNumberFormat="1" applyFont="1" applyBorder="1" applyAlignment="1" applyProtection="1">
      <alignment vertical="center"/>
      <protection hidden="1"/>
    </xf>
    <xf numFmtId="177" fontId="10" fillId="0" borderId="0" xfId="0" applyNumberFormat="1" applyFont="1" applyBorder="1" applyAlignment="1" applyProtection="1">
      <alignment vertical="center"/>
      <protection hidden="1"/>
    </xf>
    <xf numFmtId="177" fontId="14" fillId="0" borderId="0" xfId="0" applyNumberFormat="1" applyFont="1" applyBorder="1" applyAlignment="1" applyProtection="1">
      <protection hidden="1"/>
    </xf>
    <xf numFmtId="177" fontId="6" fillId="0" borderId="0" xfId="0" applyNumberFormat="1" applyFont="1" applyBorder="1" applyAlignment="1" applyProtection="1">
      <alignment horizontal="left"/>
      <protection hidden="1"/>
    </xf>
    <xf numFmtId="177" fontId="6" fillId="0" borderId="0" xfId="0" applyNumberFormat="1" applyFont="1" applyBorder="1" applyAlignment="1" applyProtection="1">
      <protection hidden="1"/>
    </xf>
    <xf numFmtId="177" fontId="14" fillId="0" borderId="0" xfId="0" applyNumberFormat="1" applyFont="1" applyBorder="1" applyProtection="1">
      <protection hidden="1"/>
    </xf>
    <xf numFmtId="0" fontId="4" fillId="0" borderId="0" xfId="0" applyFont="1" applyBorder="1" applyAlignment="1" applyProtection="1">
      <alignment vertical="center"/>
      <protection hidden="1"/>
    </xf>
    <xf numFmtId="177" fontId="6" fillId="0" borderId="2" xfId="0" applyNumberFormat="1" applyFont="1" applyFill="1" applyBorder="1" applyProtection="1">
      <protection hidden="1"/>
    </xf>
    <xf numFmtId="177" fontId="10" fillId="0" borderId="12" xfId="0" applyNumberFormat="1" applyFont="1" applyBorder="1" applyAlignment="1" applyProtection="1">
      <alignment vertical="center" wrapText="1"/>
      <protection hidden="1"/>
    </xf>
    <xf numFmtId="0" fontId="4" fillId="4" borderId="0" xfId="0" applyFont="1" applyFill="1" applyAlignment="1" applyProtection="1">
      <protection hidden="1"/>
    </xf>
    <xf numFmtId="177" fontId="6" fillId="0" borderId="1"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hidden="1"/>
    </xf>
    <xf numFmtId="177" fontId="6" fillId="0" borderId="3" xfId="0" applyNumberFormat="1" applyFont="1" applyFill="1" applyBorder="1" applyAlignment="1" applyProtection="1">
      <alignment vertical="center"/>
      <protection hidden="1"/>
    </xf>
    <xf numFmtId="177" fontId="6" fillId="0" borderId="9"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vertical="center"/>
      <protection hidden="1"/>
    </xf>
    <xf numFmtId="177" fontId="6" fillId="0" borderId="10" xfId="0" applyNumberFormat="1" applyFont="1" applyFill="1" applyBorder="1" applyAlignment="1" applyProtection="1">
      <alignment horizontal="right" vertical="center"/>
      <protection hidden="1"/>
    </xf>
    <xf numFmtId="177" fontId="6" fillId="0" borderId="11" xfId="0" applyNumberFormat="1" applyFont="1" applyFill="1" applyBorder="1" applyAlignment="1" applyProtection="1">
      <alignment vertical="center"/>
      <protection hidden="1"/>
    </xf>
    <xf numFmtId="177" fontId="6" fillId="0" borderId="6" xfId="0" applyNumberFormat="1" applyFont="1" applyFill="1" applyBorder="1" applyAlignment="1" applyProtection="1">
      <alignment horizontal="left" vertical="center"/>
      <protection hidden="1"/>
    </xf>
    <xf numFmtId="177" fontId="6" fillId="0" borderId="0" xfId="0" applyNumberFormat="1" applyFont="1" applyFill="1" applyBorder="1" applyAlignment="1" applyProtection="1">
      <alignment horizontal="left" vertical="center"/>
      <protection hidden="1"/>
    </xf>
    <xf numFmtId="177" fontId="6" fillId="0" borderId="6" xfId="0" applyNumberFormat="1" applyFont="1" applyFill="1" applyBorder="1" applyAlignment="1" applyProtection="1">
      <alignment vertical="center"/>
      <protection hidden="1"/>
    </xf>
    <xf numFmtId="0" fontId="6" fillId="0" borderId="0" xfId="0" applyFont="1" applyFill="1" applyBorder="1" applyAlignment="1" applyProtection="1">
      <alignment vertical="center"/>
      <protection hidden="1"/>
    </xf>
    <xf numFmtId="177" fontId="6" fillId="0" borderId="0" xfId="0" applyNumberFormat="1" applyFont="1" applyFill="1" applyBorder="1" applyAlignment="1" applyProtection="1">
      <alignment vertical="center"/>
      <protection hidden="1"/>
    </xf>
    <xf numFmtId="177" fontId="6" fillId="0" borderId="0" xfId="0" applyNumberFormat="1" applyFont="1" applyFill="1" applyBorder="1" applyAlignment="1" applyProtection="1">
      <alignment horizontal="right" vertical="center"/>
      <protection hidden="1"/>
    </xf>
    <xf numFmtId="177" fontId="6" fillId="0" borderId="8" xfId="0" applyNumberFormat="1" applyFont="1" applyFill="1" applyBorder="1" applyAlignment="1" applyProtection="1">
      <alignment vertical="center"/>
      <protection hidden="1"/>
    </xf>
    <xf numFmtId="177" fontId="6" fillId="0" borderId="7"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vertical="center"/>
      <protection hidden="1"/>
    </xf>
    <xf numFmtId="177" fontId="6" fillId="0" borderId="1" xfId="0" applyNumberFormat="1" applyFont="1" applyFill="1" applyBorder="1" applyAlignment="1" applyProtection="1">
      <alignment vertical="top" wrapText="1"/>
      <protection hidden="1"/>
    </xf>
    <xf numFmtId="177" fontId="6" fillId="0" borderId="2" xfId="0" applyNumberFormat="1" applyFont="1" applyFill="1" applyBorder="1" applyAlignment="1" applyProtection="1">
      <alignment vertical="top" wrapText="1"/>
      <protection hidden="1"/>
    </xf>
    <xf numFmtId="177" fontId="10" fillId="0" borderId="10" xfId="0" applyNumberFormat="1" applyFont="1" applyFill="1" applyBorder="1" applyAlignment="1" applyProtection="1">
      <alignment vertical="center"/>
      <protection hidden="1"/>
    </xf>
    <xf numFmtId="177" fontId="6" fillId="0" borderId="2" xfId="0" applyNumberFormat="1" applyFont="1" applyFill="1" applyBorder="1" applyAlignment="1" applyProtection="1">
      <alignment vertical="center"/>
      <protection locked="0"/>
    </xf>
    <xf numFmtId="177" fontId="6" fillId="0" borderId="0" xfId="0" applyNumberFormat="1" applyFont="1" applyFill="1" applyBorder="1" applyAlignment="1" applyProtection="1">
      <alignment vertical="center"/>
      <protection locked="0"/>
    </xf>
    <xf numFmtId="177" fontId="10" fillId="0" borderId="0" xfId="0" applyNumberFormat="1" applyFont="1" applyFill="1" applyBorder="1" applyAlignment="1" applyProtection="1">
      <alignment vertical="center"/>
      <protection locked="0"/>
    </xf>
    <xf numFmtId="177" fontId="6" fillId="0" borderId="10" xfId="0" applyNumberFormat="1" applyFont="1" applyFill="1" applyBorder="1" applyAlignment="1" applyProtection="1">
      <alignment vertical="center"/>
      <protection locked="0"/>
    </xf>
    <xf numFmtId="177" fontId="6" fillId="0" borderId="6" xfId="0" applyNumberFormat="1" applyFont="1" applyFill="1" applyBorder="1" applyAlignment="1" applyProtection="1">
      <alignment vertical="center"/>
      <protection locked="0"/>
    </xf>
    <xf numFmtId="177" fontId="14" fillId="0" borderId="0" xfId="0" applyNumberFormat="1" applyFont="1" applyFill="1" applyBorder="1" applyAlignment="1" applyProtection="1">
      <protection hidden="1"/>
    </xf>
    <xf numFmtId="177" fontId="6" fillId="0" borderId="0" xfId="0" applyNumberFormat="1" applyFont="1" applyFill="1" applyBorder="1" applyAlignment="1" applyProtection="1">
      <protection hidden="1"/>
    </xf>
    <xf numFmtId="177" fontId="11" fillId="0" borderId="2" xfId="0" applyNumberFormat="1" applyFont="1" applyFill="1" applyBorder="1" applyAlignment="1" applyProtection="1">
      <alignment wrapText="1"/>
      <protection hidden="1"/>
    </xf>
    <xf numFmtId="177" fontId="10" fillId="0" borderId="6" xfId="0" applyNumberFormat="1" applyFont="1" applyFill="1" applyBorder="1" applyAlignment="1" applyProtection="1">
      <alignment vertical="center"/>
      <protection hidden="1"/>
    </xf>
    <xf numFmtId="177" fontId="10" fillId="0" borderId="7" xfId="0" applyNumberFormat="1" applyFont="1" applyFill="1" applyBorder="1" applyAlignment="1" applyProtection="1">
      <alignment vertical="center"/>
      <protection hidden="1"/>
    </xf>
    <xf numFmtId="177" fontId="6" fillId="0" borderId="12" xfId="0" applyNumberFormat="1" applyFont="1" applyFill="1" applyBorder="1" applyAlignment="1" applyProtection="1">
      <alignment vertical="center"/>
      <protection hidden="1"/>
    </xf>
    <xf numFmtId="177" fontId="10" fillId="0" borderId="9" xfId="0" applyNumberFormat="1" applyFont="1" applyFill="1" applyBorder="1" applyAlignment="1" applyProtection="1">
      <alignment vertical="center" wrapText="1"/>
      <protection hidden="1"/>
    </xf>
    <xf numFmtId="177" fontId="6" fillId="0" borderId="10" xfId="0" applyNumberFormat="1" applyFont="1" applyFill="1" applyBorder="1" applyAlignment="1" applyProtection="1">
      <alignment vertical="center" wrapText="1"/>
      <protection hidden="1"/>
    </xf>
    <xf numFmtId="177" fontId="11" fillId="0" borderId="10" xfId="0" applyNumberFormat="1" applyFont="1" applyFill="1" applyBorder="1" applyAlignment="1" applyProtection="1">
      <alignment vertical="center"/>
      <protection hidden="1"/>
    </xf>
    <xf numFmtId="177" fontId="10" fillId="0" borderId="0" xfId="0" applyNumberFormat="1" applyFont="1" applyFill="1" applyBorder="1" applyAlignment="1" applyProtection="1">
      <alignment horizontal="right" vertical="center"/>
      <protection hidden="1"/>
    </xf>
    <xf numFmtId="177" fontId="6" fillId="0" borderId="0" xfId="0" applyNumberFormat="1" applyFont="1" applyFill="1" applyBorder="1" applyAlignment="1" applyProtection="1">
      <alignment horizontal="center" vertical="center"/>
      <protection hidden="1"/>
    </xf>
    <xf numFmtId="177" fontId="10" fillId="0" borderId="0" xfId="0" applyNumberFormat="1" applyFont="1" applyFill="1" applyBorder="1" applyAlignment="1" applyProtection="1">
      <alignment horizontal="left" vertical="center"/>
      <protection hidden="1"/>
    </xf>
    <xf numFmtId="177" fontId="11" fillId="0" borderId="0"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vertical="center"/>
      <protection hidden="1"/>
    </xf>
    <xf numFmtId="177" fontId="10" fillId="0" borderId="6" xfId="0" applyNumberFormat="1" applyFont="1" applyFill="1" applyBorder="1" applyAlignment="1" applyProtection="1">
      <alignment horizontal="right" vertical="center"/>
      <protection hidden="1"/>
    </xf>
    <xf numFmtId="177" fontId="10" fillId="0" borderId="6" xfId="0" applyNumberFormat="1" applyFont="1" applyFill="1" applyBorder="1" applyAlignment="1" applyProtection="1">
      <alignment horizontal="left" vertical="center"/>
      <protection hidden="1"/>
    </xf>
    <xf numFmtId="177" fontId="10" fillId="0" borderId="4" xfId="0" applyNumberFormat="1" applyFont="1" applyBorder="1" applyAlignment="1" applyProtection="1">
      <alignment horizontal="center" vertical="center" wrapText="1"/>
      <protection hidden="1"/>
    </xf>
    <xf numFmtId="177" fontId="6" fillId="0" borderId="2" xfId="0" applyNumberFormat="1" applyFont="1" applyFill="1" applyBorder="1" applyAlignment="1" applyProtection="1">
      <alignment horizontal="center" wrapText="1"/>
      <protection hidden="1"/>
    </xf>
    <xf numFmtId="177" fontId="10" fillId="0" borderId="2" xfId="0" applyNumberFormat="1" applyFont="1" applyBorder="1" applyAlignment="1" applyProtection="1">
      <alignment horizontal="right" vertical="center" wrapText="1"/>
      <protection hidden="1"/>
    </xf>
    <xf numFmtId="177" fontId="10" fillId="0" borderId="8" xfId="0" applyNumberFormat="1" applyFont="1" applyBorder="1" applyAlignment="1" applyProtection="1">
      <alignment vertical="center"/>
      <protection hidden="1"/>
    </xf>
    <xf numFmtId="177" fontId="10" fillId="0" borderId="0" xfId="0" applyNumberFormat="1" applyFont="1" applyBorder="1" applyAlignment="1" applyProtection="1">
      <alignment horizontal="right" vertical="center" wrapText="1"/>
      <protection hidden="1"/>
    </xf>
    <xf numFmtId="177" fontId="10" fillId="0" borderId="3" xfId="0" applyNumberFormat="1" applyFont="1" applyBorder="1" applyAlignment="1" applyProtection="1">
      <alignment vertical="center" wrapText="1"/>
      <protection hidden="1"/>
    </xf>
    <xf numFmtId="177" fontId="10" fillId="0" borderId="11" xfId="0" applyNumberFormat="1" applyFont="1" applyBorder="1" applyAlignment="1" applyProtection="1">
      <alignment vertical="center"/>
      <protection hidden="1"/>
    </xf>
    <xf numFmtId="177" fontId="6" fillId="0" borderId="5" xfId="0" applyNumberFormat="1" applyFont="1" applyBorder="1" applyAlignment="1" applyProtection="1">
      <alignment vertical="center" wrapText="1"/>
      <protection hidden="1"/>
    </xf>
    <xf numFmtId="177" fontId="6" fillId="0" borderId="6" xfId="0" applyNumberFormat="1" applyFont="1" applyBorder="1" applyAlignment="1" applyProtection="1">
      <alignment vertical="center" wrapText="1"/>
      <protection hidden="1"/>
    </xf>
    <xf numFmtId="177" fontId="6" fillId="0" borderId="6" xfId="0" applyNumberFormat="1" applyFont="1" applyFill="1" applyBorder="1" applyAlignment="1" applyProtection="1">
      <alignment vertical="center" wrapText="1"/>
      <protection hidden="1"/>
    </xf>
    <xf numFmtId="177" fontId="6" fillId="0" borderId="7" xfId="0" applyNumberFormat="1" applyFont="1" applyBorder="1" applyAlignment="1" applyProtection="1">
      <alignment vertical="center" wrapText="1"/>
      <protection hidden="1"/>
    </xf>
    <xf numFmtId="177" fontId="6" fillId="0" borderId="0" xfId="0" applyNumberFormat="1" applyFont="1" applyFill="1" applyBorder="1" applyAlignment="1" applyProtection="1">
      <protection locked="0"/>
    </xf>
    <xf numFmtId="177" fontId="12" fillId="0" borderId="0" xfId="0" applyNumberFormat="1" applyFont="1" applyBorder="1" applyAlignment="1" applyProtection="1">
      <alignment horizontal="center" wrapText="1"/>
      <protection hidden="1"/>
    </xf>
    <xf numFmtId="177" fontId="11" fillId="0" borderId="0" xfId="0" applyNumberFormat="1" applyFont="1" applyBorder="1" applyAlignment="1" applyProtection="1">
      <protection hidden="1"/>
    </xf>
    <xf numFmtId="177" fontId="11" fillId="0" borderId="10" xfId="0" applyNumberFormat="1" applyFont="1" applyFill="1" applyBorder="1" applyAlignment="1" applyProtection="1">
      <alignment vertical="center" wrapText="1"/>
      <protection hidden="1"/>
    </xf>
    <xf numFmtId="177" fontId="10" fillId="0" borderId="2" xfId="0" applyNumberFormat="1" applyFont="1" applyFill="1" applyBorder="1" applyAlignment="1" applyProtection="1">
      <alignment vertical="center" wrapText="1"/>
      <protection hidden="1"/>
    </xf>
    <xf numFmtId="176" fontId="10" fillId="0" borderId="3" xfId="0" applyNumberFormat="1" applyFont="1" applyFill="1" applyBorder="1" applyAlignment="1" applyProtection="1">
      <alignment vertical="center" shrinkToFit="1"/>
      <protection hidden="1"/>
    </xf>
    <xf numFmtId="177" fontId="10" fillId="0" borderId="11" xfId="0" applyNumberFormat="1" applyFont="1" applyFill="1" applyBorder="1" applyAlignment="1" applyProtection="1">
      <alignment vertical="center" wrapText="1"/>
      <protection hidden="1"/>
    </xf>
    <xf numFmtId="177" fontId="5" fillId="0" borderId="0" xfId="0" applyNumberFormat="1" applyFont="1" applyAlignment="1" applyProtection="1">
      <alignment horizontal="center" vertical="center" wrapText="1"/>
      <protection hidden="1"/>
    </xf>
    <xf numFmtId="177" fontId="6" fillId="0" borderId="0" xfId="0" applyNumberFormat="1" applyFont="1" applyAlignment="1" applyProtection="1">
      <alignment horizontal="left" vertical="center" wrapText="1"/>
      <protection hidden="1"/>
    </xf>
    <xf numFmtId="177" fontId="6" fillId="0" borderId="0" xfId="0" applyNumberFormat="1" applyFont="1" applyAlignment="1" applyProtection="1">
      <alignment horizontal="left" vertical="top" wrapText="1"/>
      <protection hidden="1"/>
    </xf>
    <xf numFmtId="177" fontId="6" fillId="0" borderId="0" xfId="0" applyNumberFormat="1" applyFont="1" applyAlignment="1" applyProtection="1">
      <alignment horizontal="left" vertical="top"/>
      <protection hidden="1"/>
    </xf>
    <xf numFmtId="0" fontId="0" fillId="0" borderId="4" xfId="0" applyBorder="1" applyAlignment="1">
      <alignment horizontal="center" vertical="center"/>
    </xf>
    <xf numFmtId="0" fontId="0" fillId="0" borderId="4" xfId="0" applyBorder="1"/>
    <xf numFmtId="0" fontId="0" fillId="6" borderId="4" xfId="0" applyFill="1" applyBorder="1" applyAlignment="1">
      <alignment horizontal="center" vertical="center"/>
    </xf>
    <xf numFmtId="0" fontId="0" fillId="6" borderId="4" xfId="0" applyFill="1" applyBorder="1"/>
    <xf numFmtId="0" fontId="20" fillId="0" borderId="0" xfId="1" applyAlignment="1" applyProtection="1">
      <alignment vertical="center"/>
      <protection hidden="1"/>
    </xf>
    <xf numFmtId="177" fontId="6" fillId="0" borderId="10" xfId="0" applyNumberFormat="1" applyFont="1" applyBorder="1" applyAlignment="1" applyProtection="1">
      <alignment horizontal="left" vertical="center"/>
      <protection hidden="1"/>
    </xf>
    <xf numFmtId="177" fontId="6" fillId="0" borderId="10" xfId="0" applyNumberFormat="1" applyFont="1" applyFill="1" applyBorder="1" applyAlignment="1" applyProtection="1">
      <alignment horizontal="left" vertical="center"/>
      <protection hidden="1"/>
    </xf>
    <xf numFmtId="177" fontId="10" fillId="0" borderId="0" xfId="0" applyNumberFormat="1" applyFont="1" applyFill="1" applyBorder="1" applyAlignment="1" applyProtection="1">
      <alignment vertical="center" wrapText="1"/>
      <protection hidden="1"/>
    </xf>
    <xf numFmtId="0" fontId="4" fillId="0" borderId="0" xfId="0" applyFont="1" applyFill="1" applyAlignment="1" applyProtection="1">
      <alignment vertical="center"/>
      <protection hidden="1"/>
    </xf>
    <xf numFmtId="0" fontId="10" fillId="0" borderId="5" xfId="0" applyFont="1" applyBorder="1" applyAlignment="1" applyProtection="1">
      <alignment vertical="center"/>
      <protection hidden="1"/>
    </xf>
    <xf numFmtId="0" fontId="19" fillId="0" borderId="5" xfId="0" applyFont="1" applyBorder="1" applyAlignment="1" applyProtection="1">
      <alignment vertical="center"/>
      <protection hidden="1"/>
    </xf>
    <xf numFmtId="177" fontId="10" fillId="0" borderId="2" xfId="0" applyNumberFormat="1" applyFont="1" applyFill="1" applyBorder="1" applyAlignment="1" applyProtection="1">
      <alignment vertical="center"/>
      <protection locked="0"/>
    </xf>
    <xf numFmtId="177" fontId="10" fillId="0" borderId="10" xfId="0" applyNumberFormat="1" applyFont="1" applyFill="1" applyBorder="1" applyAlignment="1" applyProtection="1">
      <alignment vertical="center"/>
      <protection locked="0"/>
    </xf>
    <xf numFmtId="177" fontId="6" fillId="0" borderId="1" xfId="0" applyNumberFormat="1" applyFont="1" applyFill="1" applyBorder="1" applyAlignment="1" applyProtection="1">
      <alignment horizontal="right" vertical="center"/>
      <protection locked="0"/>
    </xf>
    <xf numFmtId="177" fontId="6" fillId="0" borderId="8" xfId="0" applyNumberFormat="1" applyFont="1" applyFill="1" applyBorder="1" applyAlignment="1" applyProtection="1">
      <alignment horizontal="right" vertical="center"/>
      <protection locked="0"/>
    </xf>
    <xf numFmtId="177" fontId="6" fillId="0" borderId="9" xfId="0" applyNumberFormat="1" applyFont="1" applyFill="1" applyBorder="1" applyAlignment="1" applyProtection="1">
      <alignment horizontal="right" vertical="center"/>
      <protection locked="0"/>
    </xf>
    <xf numFmtId="177" fontId="6" fillId="0" borderId="5" xfId="0" applyNumberFormat="1" applyFont="1" applyFill="1" applyBorder="1" applyAlignment="1" applyProtection="1">
      <alignment vertical="center"/>
      <protection hidden="1"/>
    </xf>
    <xf numFmtId="177" fontId="11" fillId="0" borderId="12" xfId="0" applyNumberFormat="1" applyFont="1" applyBorder="1" applyAlignment="1" applyProtection="1">
      <alignment vertical="center"/>
      <protection hidden="1"/>
    </xf>
    <xf numFmtId="177" fontId="10" fillId="0" borderId="9" xfId="0" applyNumberFormat="1" applyFont="1" applyBorder="1" applyAlignment="1" applyProtection="1">
      <alignment horizontal="left" vertical="center"/>
      <protection hidden="1"/>
    </xf>
    <xf numFmtId="0" fontId="21" fillId="0" borderId="0" xfId="2" applyAlignment="1">
      <alignment horizontal="center" vertical="center"/>
    </xf>
    <xf numFmtId="177" fontId="6" fillId="0" borderId="2" xfId="0" applyNumberFormat="1" applyFont="1" applyBorder="1" applyAlignment="1" applyProtection="1">
      <alignment horizontal="left" vertical="center"/>
      <protection hidden="1"/>
    </xf>
    <xf numFmtId="177" fontId="10" fillId="0" borderId="10" xfId="0" applyNumberFormat="1" applyFont="1" applyFill="1" applyBorder="1" applyAlignment="1" applyProtection="1">
      <alignment horizontal="left" vertical="center"/>
      <protection hidden="1"/>
    </xf>
    <xf numFmtId="177" fontId="11" fillId="0" borderId="8" xfId="0" applyNumberFormat="1" applyFont="1" applyFill="1" applyBorder="1" applyAlignment="1" applyProtection="1">
      <alignment vertical="center" wrapText="1" shrinkToFit="1"/>
      <protection hidden="1"/>
    </xf>
    <xf numFmtId="177" fontId="6" fillId="0" borderId="3" xfId="0" applyNumberFormat="1" applyFont="1" applyBorder="1" applyAlignment="1" applyProtection="1">
      <alignment horizontal="left" vertical="center"/>
      <protection hidden="1"/>
    </xf>
    <xf numFmtId="177" fontId="12" fillId="0" borderId="2" xfId="0" applyNumberFormat="1" applyFont="1" applyFill="1" applyBorder="1" applyAlignment="1" applyProtection="1">
      <alignment vertical="center"/>
      <protection hidden="1"/>
    </xf>
    <xf numFmtId="177" fontId="11" fillId="0" borderId="2" xfId="0" applyNumberFormat="1" applyFont="1" applyFill="1" applyBorder="1" applyAlignment="1" applyProtection="1">
      <alignment vertical="center" wrapText="1"/>
      <protection hidden="1"/>
    </xf>
    <xf numFmtId="177" fontId="6" fillId="0" borderId="2" xfId="0" applyNumberFormat="1" applyFont="1" applyFill="1" applyBorder="1" applyAlignment="1" applyProtection="1">
      <alignment vertical="center" wrapText="1"/>
      <protection hidden="1"/>
    </xf>
    <xf numFmtId="177" fontId="6" fillId="0" borderId="9" xfId="0" applyNumberFormat="1" applyFont="1" applyBorder="1" applyAlignment="1" applyProtection="1">
      <alignment vertical="center" wrapText="1"/>
      <protection hidden="1"/>
    </xf>
    <xf numFmtId="177" fontId="10" fillId="0" borderId="0" xfId="0" applyNumberFormat="1" applyFont="1" applyBorder="1" applyAlignment="1" applyProtection="1">
      <alignment horizontal="left" vertical="top"/>
      <protection hidden="1"/>
    </xf>
    <xf numFmtId="177" fontId="10" fillId="0" borderId="10" xfId="0" applyNumberFormat="1" applyFont="1" applyBorder="1" applyAlignment="1" applyProtection="1">
      <alignment horizontal="left" vertical="top"/>
      <protection hidden="1"/>
    </xf>
    <xf numFmtId="177" fontId="10" fillId="0" borderId="11" xfId="0" applyNumberFormat="1" applyFont="1" applyBorder="1" applyAlignment="1" applyProtection="1">
      <alignment horizontal="left" vertical="top"/>
      <protection hidden="1"/>
    </xf>
    <xf numFmtId="177" fontId="10" fillId="0" borderId="0" xfId="0" applyNumberFormat="1" applyFont="1" applyBorder="1" applyAlignment="1" applyProtection="1">
      <alignment horizontal="left" vertical="center"/>
      <protection hidden="1"/>
    </xf>
    <xf numFmtId="177" fontId="10" fillId="0" borderId="10" xfId="0" applyNumberFormat="1" applyFont="1" applyBorder="1" applyAlignment="1" applyProtection="1">
      <alignment horizontal="left" vertical="center"/>
      <protection hidden="1"/>
    </xf>
    <xf numFmtId="177" fontId="10" fillId="0" borderId="12" xfId="0" applyNumberFormat="1" applyFont="1" applyBorder="1" applyAlignment="1" applyProtection="1">
      <alignment horizontal="left" vertical="center"/>
      <protection hidden="1"/>
    </xf>
    <xf numFmtId="177" fontId="10" fillId="0" borderId="8" xfId="0" applyNumberFormat="1" applyFont="1" applyBorder="1" applyAlignment="1" applyProtection="1">
      <alignment horizontal="left" vertical="center"/>
      <protection hidden="1"/>
    </xf>
    <xf numFmtId="49" fontId="10" fillId="0" borderId="10" xfId="0" applyNumberFormat="1" applyFont="1" applyFill="1" applyBorder="1" applyAlignment="1" applyProtection="1">
      <alignment horizontal="right" vertical="center"/>
      <protection hidden="1"/>
    </xf>
    <xf numFmtId="49" fontId="10" fillId="0" borderId="0" xfId="0" applyNumberFormat="1" applyFont="1" applyFill="1" applyBorder="1" applyAlignment="1" applyProtection="1">
      <alignment vertical="top" wrapText="1"/>
      <protection hidden="1"/>
    </xf>
    <xf numFmtId="49" fontId="10" fillId="0" borderId="0" xfId="0" applyNumberFormat="1" applyFont="1" applyFill="1" applyBorder="1" applyAlignment="1" applyProtection="1">
      <alignment horizontal="left" vertical="center"/>
      <protection hidden="1"/>
    </xf>
    <xf numFmtId="49" fontId="10" fillId="0" borderId="8" xfId="0" applyNumberFormat="1" applyFont="1" applyFill="1" applyBorder="1" applyAlignment="1" applyProtection="1">
      <alignment vertical="top" wrapText="1"/>
      <protection hidden="1"/>
    </xf>
    <xf numFmtId="49" fontId="10" fillId="0" borderId="8" xfId="0" quotePrefix="1" applyNumberFormat="1" applyFont="1" applyFill="1" applyBorder="1" applyAlignment="1" applyProtection="1">
      <alignment vertical="top" wrapText="1"/>
      <protection hidden="1"/>
    </xf>
    <xf numFmtId="49" fontId="10" fillId="0" borderId="12" xfId="0" applyNumberFormat="1" applyFont="1" applyFill="1" applyBorder="1" applyAlignment="1" applyProtection="1">
      <alignment vertical="center" wrapText="1"/>
      <protection hidden="1"/>
    </xf>
    <xf numFmtId="49" fontId="10" fillId="0" borderId="9" xfId="0" applyNumberFormat="1" applyFont="1" applyFill="1" applyBorder="1" applyAlignment="1" applyProtection="1">
      <alignment vertical="top" wrapText="1"/>
      <protection hidden="1"/>
    </xf>
    <xf numFmtId="49" fontId="10" fillId="0" borderId="10" xfId="0" applyNumberFormat="1" applyFont="1" applyFill="1" applyBorder="1" applyAlignment="1" applyProtection="1">
      <alignment horizontal="left" vertical="center"/>
      <protection hidden="1"/>
    </xf>
    <xf numFmtId="49" fontId="11" fillId="0" borderId="0" xfId="0" applyNumberFormat="1" applyFont="1" applyFill="1" applyBorder="1" applyAlignment="1" applyProtection="1">
      <alignment vertical="center" shrinkToFit="1"/>
      <protection hidden="1"/>
    </xf>
    <xf numFmtId="0" fontId="4" fillId="0" borderId="5" xfId="0" applyFont="1" applyBorder="1" applyAlignment="1" applyProtection="1">
      <alignment vertical="center"/>
      <protection hidden="1"/>
    </xf>
    <xf numFmtId="177" fontId="10" fillId="0" borderId="5" xfId="0" applyNumberFormat="1" applyFont="1" applyFill="1" applyBorder="1" applyAlignment="1" applyProtection="1">
      <alignment vertical="center" shrinkToFit="1"/>
      <protection hidden="1"/>
    </xf>
    <xf numFmtId="49" fontId="10" fillId="0" borderId="6" xfId="0" applyNumberFormat="1" applyFont="1" applyFill="1" applyBorder="1" applyAlignment="1" applyProtection="1">
      <alignment vertical="center" shrinkToFit="1"/>
      <protection hidden="1"/>
    </xf>
    <xf numFmtId="49" fontId="10" fillId="0" borderId="7" xfId="0" applyNumberFormat="1" applyFont="1" applyFill="1" applyBorder="1" applyAlignment="1" applyProtection="1">
      <alignment vertical="center" shrinkToFit="1"/>
      <protection hidden="1"/>
    </xf>
    <xf numFmtId="49" fontId="10" fillId="0" borderId="5" xfId="0" applyNumberFormat="1" applyFont="1" applyFill="1" applyBorder="1" applyAlignment="1" applyProtection="1">
      <alignment vertical="center" shrinkToFit="1"/>
      <protection hidden="1"/>
    </xf>
    <xf numFmtId="49" fontId="10" fillId="0" borderId="11" xfId="0" applyNumberFormat="1" applyFont="1" applyFill="1" applyBorder="1" applyAlignment="1" applyProtection="1">
      <alignment vertical="center" wrapText="1"/>
      <protection hidden="1"/>
    </xf>
    <xf numFmtId="0" fontId="5" fillId="0" borderId="0" xfId="0" applyNumberFormat="1" applyFont="1" applyFill="1" applyBorder="1" applyAlignment="1" applyProtection="1">
      <alignment horizontal="center" vertical="center"/>
      <protection hidden="1"/>
    </xf>
    <xf numFmtId="177" fontId="11" fillId="0" borderId="1" xfId="0" applyNumberFormat="1" applyFont="1" applyFill="1" applyBorder="1" applyAlignment="1" applyProtection="1">
      <alignment vertical="center" shrinkToFit="1"/>
      <protection hidden="1"/>
    </xf>
    <xf numFmtId="177" fontId="11" fillId="0" borderId="2" xfId="0" applyNumberFormat="1" applyFont="1" applyFill="1" applyBorder="1" applyAlignment="1" applyProtection="1">
      <alignment vertical="center" shrinkToFit="1"/>
      <protection hidden="1"/>
    </xf>
    <xf numFmtId="177" fontId="11" fillId="0" borderId="3" xfId="0" applyNumberFormat="1" applyFont="1" applyFill="1" applyBorder="1" applyAlignment="1" applyProtection="1">
      <alignment vertical="center" shrinkToFit="1"/>
      <protection hidden="1"/>
    </xf>
    <xf numFmtId="177" fontId="11" fillId="0" borderId="8" xfId="0" applyNumberFormat="1" applyFont="1" applyFill="1" applyBorder="1" applyAlignment="1" applyProtection="1">
      <alignment vertical="center" shrinkToFit="1"/>
      <protection hidden="1"/>
    </xf>
    <xf numFmtId="177" fontId="11" fillId="0" borderId="0" xfId="0" applyNumberFormat="1" applyFont="1" applyFill="1" applyBorder="1" applyAlignment="1" applyProtection="1">
      <alignment vertical="center" shrinkToFit="1"/>
      <protection hidden="1"/>
    </xf>
    <xf numFmtId="177" fontId="11" fillId="0" borderId="12" xfId="0" applyNumberFormat="1" applyFont="1" applyFill="1" applyBorder="1" applyAlignment="1" applyProtection="1">
      <alignment vertical="center" shrinkToFit="1"/>
      <protection hidden="1"/>
    </xf>
    <xf numFmtId="177" fontId="11" fillId="0" borderId="9" xfId="0" applyNumberFormat="1" applyFont="1" applyFill="1" applyBorder="1" applyAlignment="1" applyProtection="1">
      <alignment vertical="center" shrinkToFit="1"/>
      <protection hidden="1"/>
    </xf>
    <xf numFmtId="177" fontId="11" fillId="0" borderId="10" xfId="0" applyNumberFormat="1" applyFont="1" applyFill="1" applyBorder="1" applyAlignment="1" applyProtection="1">
      <alignment vertical="center" shrinkToFit="1"/>
      <protection hidden="1"/>
    </xf>
    <xf numFmtId="177" fontId="11" fillId="0" borderId="11" xfId="0" applyNumberFormat="1" applyFont="1" applyFill="1" applyBorder="1" applyAlignment="1" applyProtection="1">
      <alignment vertical="center" shrinkToFit="1"/>
      <protection hidden="1"/>
    </xf>
    <xf numFmtId="49" fontId="10" fillId="0" borderId="0" xfId="0" applyNumberFormat="1" applyFont="1" applyFill="1" applyBorder="1" applyAlignment="1" applyProtection="1">
      <alignment horizontal="left" vertical="center" shrinkToFit="1"/>
      <protection hidden="1"/>
    </xf>
    <xf numFmtId="177" fontId="15" fillId="0" borderId="0" xfId="0" applyNumberFormat="1" applyFont="1" applyBorder="1" applyAlignment="1" applyProtection="1">
      <alignment vertical="center" wrapText="1"/>
      <protection hidden="1"/>
    </xf>
    <xf numFmtId="177" fontId="10" fillId="0" borderId="2" xfId="0" applyNumberFormat="1" applyFont="1" applyBorder="1" applyAlignment="1" applyProtection="1">
      <alignment horizontal="left" vertical="center"/>
      <protection hidden="1"/>
    </xf>
    <xf numFmtId="177" fontId="11" fillId="0" borderId="2" xfId="0" applyNumberFormat="1" applyFont="1" applyBorder="1" applyAlignment="1" applyProtection="1">
      <alignment horizontal="left" vertical="center"/>
      <protection hidden="1"/>
    </xf>
    <xf numFmtId="177" fontId="6" fillId="0" borderId="10" xfId="0" applyNumberFormat="1" applyFont="1" applyBorder="1" applyAlignment="1" applyProtection="1">
      <alignment vertical="center"/>
      <protection locked="0"/>
    </xf>
    <xf numFmtId="177" fontId="6" fillId="0" borderId="10" xfId="0" applyNumberFormat="1" applyFont="1" applyBorder="1" applyAlignment="1" applyProtection="1">
      <alignment horizontal="left" vertical="top"/>
      <protection hidden="1"/>
    </xf>
    <xf numFmtId="177" fontId="6" fillId="0" borderId="6" xfId="0" applyNumberFormat="1" applyFont="1" applyBorder="1" applyAlignment="1" applyProtection="1">
      <alignment horizontal="center" vertical="center"/>
      <protection locked="0"/>
    </xf>
    <xf numFmtId="177" fontId="6" fillId="0" borderId="0" xfId="0" applyNumberFormat="1" applyFont="1" applyBorder="1" applyAlignment="1" applyProtection="1">
      <alignment horizontal="center" vertical="center"/>
      <protection locked="0"/>
    </xf>
    <xf numFmtId="177" fontId="6" fillId="0" borderId="8" xfId="0" applyNumberFormat="1" applyFont="1" applyBorder="1" applyAlignment="1" applyProtection="1">
      <alignment horizontal="left" vertical="center"/>
      <protection hidden="1"/>
    </xf>
    <xf numFmtId="177" fontId="6" fillId="0" borderId="5" xfId="0" applyNumberFormat="1" applyFont="1" applyFill="1" applyBorder="1" applyAlignment="1" applyProtection="1">
      <alignment horizontal="center" vertical="center"/>
      <protection locked="0"/>
    </xf>
    <xf numFmtId="177" fontId="6" fillId="0" borderId="6" xfId="0" applyNumberFormat="1" applyFont="1" applyFill="1" applyBorder="1" applyAlignment="1" applyProtection="1">
      <alignment horizontal="center" vertical="center"/>
      <protection locked="0"/>
    </xf>
    <xf numFmtId="177" fontId="6" fillId="0" borderId="14" xfId="0" applyNumberFormat="1" applyFont="1" applyBorder="1" applyAlignment="1" applyProtection="1">
      <alignment horizontal="left" vertical="center"/>
      <protection hidden="1"/>
    </xf>
    <xf numFmtId="0" fontId="9" fillId="2" borderId="5" xfId="0" applyNumberFormat="1" applyFont="1" applyFill="1" applyBorder="1" applyAlignment="1" applyProtection="1">
      <alignment horizontal="left" vertical="center"/>
      <protection hidden="1"/>
    </xf>
    <xf numFmtId="0" fontId="10" fillId="2" borderId="6" xfId="0" applyNumberFormat="1" applyFont="1" applyFill="1" applyBorder="1" applyAlignment="1" applyProtection="1">
      <alignment horizontal="left" vertical="top" wrapText="1"/>
      <protection hidden="1"/>
    </xf>
    <xf numFmtId="0" fontId="10" fillId="2" borderId="7" xfId="0" applyNumberFormat="1" applyFont="1" applyFill="1" applyBorder="1" applyAlignment="1" applyProtection="1">
      <alignment horizontal="left" vertical="top" wrapText="1"/>
      <protection hidden="1"/>
    </xf>
    <xf numFmtId="0" fontId="0" fillId="6" borderId="13" xfId="0" applyFill="1" applyBorder="1" applyAlignment="1">
      <alignment horizontal="center"/>
    </xf>
    <xf numFmtId="177" fontId="6" fillId="0" borderId="2" xfId="0" applyNumberFormat="1" applyFont="1" applyFill="1" applyBorder="1" applyAlignment="1" applyProtection="1">
      <protection hidden="1"/>
    </xf>
    <xf numFmtId="177" fontId="6" fillId="0" borderId="2" xfId="0" applyNumberFormat="1" applyFont="1" applyFill="1" applyBorder="1" applyAlignment="1" applyProtection="1">
      <alignment horizontal="right" vertical="center"/>
      <protection hidden="1"/>
    </xf>
    <xf numFmtId="177" fontId="10" fillId="0" borderId="0" xfId="0" applyNumberFormat="1" applyFont="1" applyBorder="1" applyAlignment="1" applyProtection="1">
      <alignment vertical="top"/>
      <protection hidden="1"/>
    </xf>
    <xf numFmtId="177" fontId="10" fillId="0" borderId="12" xfId="0" applyNumberFormat="1" applyFont="1" applyBorder="1" applyAlignment="1" applyProtection="1">
      <alignment vertical="center"/>
      <protection hidden="1"/>
    </xf>
    <xf numFmtId="176" fontId="10" fillId="0" borderId="12" xfId="0" applyNumberFormat="1" applyFont="1" applyFill="1" applyBorder="1" applyAlignment="1" applyProtection="1">
      <alignment vertical="center" shrinkToFit="1"/>
      <protection hidden="1"/>
    </xf>
    <xf numFmtId="177" fontId="6" fillId="0" borderId="0" xfId="0" applyNumberFormat="1" applyFont="1" applyBorder="1" applyAlignment="1" applyProtection="1">
      <alignment vertical="center" wrapText="1"/>
      <protection hidden="1"/>
    </xf>
    <xf numFmtId="177" fontId="9" fillId="0" borderId="8" xfId="0" applyNumberFormat="1" applyFont="1" applyFill="1" applyBorder="1" applyAlignment="1" applyProtection="1">
      <alignment vertical="top" wrapText="1"/>
      <protection hidden="1"/>
    </xf>
    <xf numFmtId="177" fontId="9" fillId="0" borderId="0" xfId="0" applyNumberFormat="1" applyFont="1" applyFill="1" applyBorder="1" applyAlignment="1" applyProtection="1">
      <alignment vertical="top" wrapText="1"/>
      <protection hidden="1"/>
    </xf>
    <xf numFmtId="177" fontId="9" fillId="0" borderId="9" xfId="0" applyNumberFormat="1" applyFont="1" applyFill="1" applyBorder="1" applyAlignment="1" applyProtection="1">
      <alignment vertical="top" wrapText="1"/>
      <protection hidden="1"/>
    </xf>
    <xf numFmtId="177" fontId="9" fillId="0" borderId="10" xfId="0" applyNumberFormat="1" applyFont="1" applyFill="1" applyBorder="1" applyAlignment="1" applyProtection="1">
      <alignment vertical="top" wrapText="1"/>
      <protection hidden="1"/>
    </xf>
    <xf numFmtId="49" fontId="6" fillId="0" borderId="6" xfId="0" applyNumberFormat="1" applyFont="1" applyFill="1" applyBorder="1" applyAlignment="1" applyProtection="1">
      <alignment horizontal="left" vertical="center"/>
      <protection hidden="1"/>
    </xf>
    <xf numFmtId="49" fontId="6" fillId="0" borderId="6" xfId="0" applyNumberFormat="1" applyFont="1" applyFill="1" applyBorder="1" applyAlignment="1" applyProtection="1">
      <alignment horizontal="right" vertical="center"/>
      <protection hidden="1"/>
    </xf>
    <xf numFmtId="49" fontId="10" fillId="0" borderId="10" xfId="0" applyNumberFormat="1" applyFont="1" applyFill="1" applyBorder="1" applyAlignment="1" applyProtection="1">
      <alignment vertical="center" shrinkToFit="1"/>
      <protection hidden="1"/>
    </xf>
    <xf numFmtId="49" fontId="6" fillId="0" borderId="10" xfId="0" applyNumberFormat="1" applyFont="1" applyFill="1" applyBorder="1" applyAlignment="1" applyProtection="1">
      <alignment horizontal="right" vertical="center"/>
      <protection hidden="1"/>
    </xf>
    <xf numFmtId="177" fontId="6" fillId="0" borderId="10" xfId="0" applyNumberFormat="1" applyFont="1" applyFill="1" applyBorder="1" applyAlignment="1" applyProtection="1">
      <alignment horizontal="center" vertical="center"/>
      <protection hidden="1"/>
    </xf>
    <xf numFmtId="177" fontId="10" fillId="0" borderId="2" xfId="0" applyNumberFormat="1" applyFont="1" applyFill="1" applyBorder="1" applyAlignment="1" applyProtection="1">
      <alignment horizontal="left" vertical="center" wrapText="1"/>
      <protection hidden="1"/>
    </xf>
    <xf numFmtId="177" fontId="10" fillId="0" borderId="4" xfId="0" applyNumberFormat="1" applyFont="1" applyBorder="1" applyAlignment="1" applyProtection="1">
      <alignment horizontal="center" vertical="center"/>
      <protection hidden="1"/>
    </xf>
    <xf numFmtId="177" fontId="6" fillId="0" borderId="2" xfId="0" applyNumberFormat="1" applyFont="1" applyFill="1" applyBorder="1" applyAlignment="1" applyProtection="1">
      <alignment horizontal="right"/>
      <protection hidden="1"/>
    </xf>
    <xf numFmtId="176" fontId="6" fillId="0" borderId="2" xfId="0" applyNumberFormat="1" applyFont="1" applyFill="1" applyBorder="1" applyAlignment="1" applyProtection="1">
      <alignment vertical="center"/>
      <protection hidden="1"/>
    </xf>
    <xf numFmtId="176" fontId="6" fillId="0" borderId="0" xfId="0" applyNumberFormat="1" applyFont="1" applyFill="1" applyBorder="1" applyAlignment="1" applyProtection="1">
      <alignment vertical="center"/>
      <protection hidden="1"/>
    </xf>
    <xf numFmtId="0" fontId="6" fillId="0" borderId="6" xfId="0" applyFont="1" applyFill="1" applyBorder="1" applyAlignment="1" applyProtection="1">
      <alignment vertical="center"/>
      <protection hidden="1"/>
    </xf>
    <xf numFmtId="177" fontId="6" fillId="0" borderId="10" xfId="0" applyNumberFormat="1"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21" fillId="0" borderId="4" xfId="0" applyFont="1" applyBorder="1" applyAlignment="1">
      <alignment horizontal="center"/>
    </xf>
    <xf numFmtId="0" fontId="21" fillId="0" borderId="0" xfId="0" applyFont="1" applyAlignment="1">
      <alignment horizontal="center" vertical="center"/>
    </xf>
    <xf numFmtId="0" fontId="0" fillId="0" borderId="4" xfId="0" applyFill="1" applyBorder="1" applyAlignment="1">
      <alignment horizontal="center"/>
    </xf>
    <xf numFmtId="0" fontId="25" fillId="2" borderId="4" xfId="0" applyFont="1" applyFill="1" applyBorder="1" applyAlignment="1">
      <alignment horizontal="left" vertical="center" indent="1"/>
    </xf>
    <xf numFmtId="0" fontId="25" fillId="0" borderId="0" xfId="2" applyFont="1" applyFill="1" applyBorder="1" applyAlignment="1">
      <alignment horizontal="center" vertical="center"/>
    </xf>
    <xf numFmtId="0" fontId="31" fillId="0" borderId="0" xfId="0" applyFont="1" applyFill="1" applyBorder="1" applyAlignment="1">
      <alignment horizontal="center" vertical="center"/>
    </xf>
    <xf numFmtId="0" fontId="22" fillId="0" borderId="0" xfId="0" applyFont="1" applyFill="1" applyBorder="1" applyAlignment="1">
      <alignment horizontal="left" vertical="center" indent="1"/>
    </xf>
    <xf numFmtId="0" fontId="25" fillId="0" borderId="0" xfId="0" applyFont="1" applyFill="1" applyBorder="1" applyAlignment="1">
      <alignment horizontal="left" vertical="center" indent="1"/>
    </xf>
    <xf numFmtId="0" fontId="25"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0" xfId="0" quotePrefix="1" applyFont="1" applyFill="1" applyBorder="1" applyAlignment="1">
      <alignment horizontal="center" vertical="center"/>
    </xf>
    <xf numFmtId="0" fontId="34" fillId="0" borderId="0" xfId="0" applyFont="1" applyFill="1" applyBorder="1" applyAlignment="1">
      <alignment horizontal="center" vertical="center"/>
    </xf>
    <xf numFmtId="0" fontId="33" fillId="0" borderId="0" xfId="0" applyFont="1" applyFill="1" applyBorder="1" applyAlignment="1">
      <alignment horizontal="center" vertical="center"/>
    </xf>
    <xf numFmtId="0" fontId="21" fillId="0" borderId="4" xfId="0" applyFont="1" applyFill="1" applyBorder="1" applyAlignment="1">
      <alignment horizontal="center"/>
    </xf>
    <xf numFmtId="0" fontId="0" fillId="6" borderId="4" xfId="0" applyFill="1" applyBorder="1" applyAlignment="1">
      <alignment horizontal="center"/>
    </xf>
    <xf numFmtId="0" fontId="25" fillId="2" borderId="14" xfId="0" applyFont="1" applyFill="1" applyBorder="1" applyAlignment="1">
      <alignment horizontal="left" vertical="center" indent="1"/>
    </xf>
    <xf numFmtId="0" fontId="23" fillId="11" borderId="17" xfId="2" applyFont="1" applyFill="1" applyBorder="1" applyAlignment="1">
      <alignment horizontal="center" vertical="center"/>
    </xf>
    <xf numFmtId="0" fontId="23" fillId="12" borderId="17" xfId="2" applyFont="1" applyFill="1" applyBorder="1" applyAlignment="1">
      <alignment horizontal="center" vertical="center"/>
    </xf>
    <xf numFmtId="0" fontId="23" fillId="12" borderId="17" xfId="2" applyFont="1" applyFill="1" applyBorder="1" applyAlignment="1">
      <alignment horizontal="center" vertical="center" wrapText="1"/>
    </xf>
    <xf numFmtId="0" fontId="23" fillId="12" borderId="24" xfId="2" applyFont="1" applyFill="1" applyBorder="1" applyAlignment="1">
      <alignment horizontal="center" vertical="center"/>
    </xf>
    <xf numFmtId="0" fontId="23" fillId="10" borderId="30" xfId="2" applyFont="1" applyFill="1" applyBorder="1" applyAlignment="1">
      <alignment horizontal="center" vertical="center"/>
    </xf>
    <xf numFmtId="0" fontId="31" fillId="16" borderId="9" xfId="0" applyFont="1" applyFill="1" applyBorder="1" applyAlignment="1">
      <alignment horizontal="center" vertical="center"/>
    </xf>
    <xf numFmtId="0" fontId="31" fillId="16" borderId="5" xfId="0" applyFont="1" applyFill="1" applyBorder="1" applyAlignment="1">
      <alignment horizontal="center" vertical="center"/>
    </xf>
    <xf numFmtId="0" fontId="23" fillId="11" borderId="23" xfId="2" applyFont="1" applyFill="1" applyBorder="1" applyAlignment="1">
      <alignment horizontal="center" vertical="center"/>
    </xf>
    <xf numFmtId="0" fontId="22" fillId="2" borderId="27" xfId="0" applyFont="1" applyFill="1" applyBorder="1" applyAlignment="1">
      <alignment horizontal="left" vertical="center" indent="1"/>
    </xf>
    <xf numFmtId="0" fontId="23" fillId="10" borderId="19" xfId="2" applyFont="1" applyFill="1" applyBorder="1" applyAlignment="1">
      <alignment horizontal="center" vertical="center"/>
    </xf>
    <xf numFmtId="0" fontId="31" fillId="16" borderId="11" xfId="0" applyFont="1" applyFill="1" applyBorder="1" applyAlignment="1">
      <alignment horizontal="center" vertical="center"/>
    </xf>
    <xf numFmtId="0" fontId="31" fillId="16" borderId="7" xfId="0" applyFont="1" applyFill="1" applyBorder="1" applyAlignment="1">
      <alignment horizontal="center" vertical="center"/>
    </xf>
    <xf numFmtId="0" fontId="25" fillId="13" borderId="35" xfId="2" applyFont="1" applyFill="1" applyBorder="1" applyAlignment="1">
      <alignment horizontal="center" vertical="center"/>
    </xf>
    <xf numFmtId="0" fontId="25" fillId="13" borderId="36" xfId="2" applyFont="1" applyFill="1" applyBorder="1" applyAlignment="1">
      <alignment horizontal="center" vertical="center"/>
    </xf>
    <xf numFmtId="0" fontId="26" fillId="17" borderId="26" xfId="0" applyFont="1" applyFill="1" applyBorder="1" applyAlignment="1">
      <alignment horizontal="center" vertical="center"/>
    </xf>
    <xf numFmtId="0" fontId="32" fillId="8" borderId="20" xfId="2" applyFont="1" applyFill="1" applyBorder="1" applyAlignment="1">
      <alignment horizontal="center" vertical="center"/>
    </xf>
    <xf numFmtId="0" fontId="32" fillId="20" borderId="22" xfId="0" applyFont="1" applyFill="1" applyBorder="1" applyAlignment="1">
      <alignment horizontal="center" vertical="center"/>
    </xf>
    <xf numFmtId="0" fontId="23" fillId="8" borderId="23" xfId="2" applyFont="1" applyFill="1" applyBorder="1" applyAlignment="1">
      <alignment horizontal="center" vertical="center"/>
    </xf>
    <xf numFmtId="0" fontId="23" fillId="20" borderId="24" xfId="2" applyFont="1" applyFill="1" applyBorder="1" applyAlignment="1">
      <alignment horizontal="center" vertical="center"/>
    </xf>
    <xf numFmtId="0" fontId="26" fillId="17" borderId="28" xfId="0" applyFont="1" applyFill="1" applyBorder="1" applyAlignment="1">
      <alignment horizontal="center" vertical="center"/>
    </xf>
    <xf numFmtId="0" fontId="38" fillId="2" borderId="27" xfId="0" applyFont="1" applyFill="1" applyBorder="1" applyAlignment="1">
      <alignment horizontal="left" vertical="center" indent="1"/>
    </xf>
    <xf numFmtId="0" fontId="37" fillId="2" borderId="4" xfId="0" applyFont="1" applyFill="1" applyBorder="1" applyAlignment="1">
      <alignment horizontal="left" vertical="center" indent="1"/>
    </xf>
    <xf numFmtId="0" fontId="24" fillId="18" borderId="34" xfId="2" applyFont="1" applyFill="1" applyBorder="1" applyAlignment="1">
      <alignment horizontal="center" vertical="center"/>
    </xf>
    <xf numFmtId="0" fontId="40" fillId="22" borderId="44" xfId="2" applyFont="1" applyFill="1" applyBorder="1" applyAlignment="1">
      <alignment horizontal="center" vertical="center"/>
    </xf>
    <xf numFmtId="0" fontId="40" fillId="22" borderId="45" xfId="2" applyFont="1" applyFill="1" applyBorder="1" applyAlignment="1">
      <alignment horizontal="center" vertical="center"/>
    </xf>
    <xf numFmtId="177" fontId="10" fillId="0" borderId="0" xfId="0" applyNumberFormat="1" applyFont="1" applyAlignment="1" applyProtection="1">
      <alignment horizontal="left" vertical="top"/>
      <protection hidden="1"/>
    </xf>
    <xf numFmtId="177" fontId="10" fillId="0" borderId="0" xfId="0" applyNumberFormat="1" applyFont="1" applyAlignment="1" applyProtection="1">
      <alignment vertical="center"/>
      <protection hidden="1"/>
    </xf>
    <xf numFmtId="177" fontId="6" fillId="0" borderId="0" xfId="0" applyNumberFormat="1" applyFont="1" applyAlignment="1" applyProtection="1">
      <alignment horizontal="center" vertical="center"/>
      <protection locked="0"/>
    </xf>
    <xf numFmtId="0" fontId="6" fillId="0" borderId="2" xfId="0" applyNumberFormat="1" applyFont="1" applyFill="1" applyBorder="1" applyAlignment="1" applyProtection="1">
      <alignment vertical="center"/>
      <protection hidden="1"/>
    </xf>
    <xf numFmtId="0" fontId="6" fillId="0" borderId="6" xfId="0" applyNumberFormat="1" applyFont="1" applyBorder="1" applyAlignment="1" applyProtection="1">
      <alignment horizontal="left" vertical="top"/>
      <protection hidden="1"/>
    </xf>
    <xf numFmtId="0" fontId="6" fillId="0" borderId="2" xfId="0" applyNumberFormat="1" applyFont="1" applyBorder="1" applyAlignment="1" applyProtection="1">
      <alignment horizontal="left" vertical="top"/>
      <protection hidden="1"/>
    </xf>
    <xf numFmtId="0" fontId="6" fillId="0" borderId="10" xfId="0" applyNumberFormat="1" applyFont="1" applyBorder="1" applyAlignment="1" applyProtection="1">
      <alignment horizontal="left" vertical="top"/>
      <protection hidden="1"/>
    </xf>
    <xf numFmtId="0" fontId="6" fillId="0" borderId="0" xfId="0" applyNumberFormat="1" applyFont="1" applyBorder="1" applyAlignment="1" applyProtection="1">
      <alignment horizontal="left" vertical="top"/>
      <protection hidden="1"/>
    </xf>
    <xf numFmtId="0" fontId="6" fillId="0" borderId="10" xfId="0" applyNumberFormat="1" applyFont="1" applyFill="1" applyBorder="1" applyAlignment="1" applyProtection="1">
      <alignment horizontal="left" vertical="center"/>
      <protection hidden="1"/>
    </xf>
    <xf numFmtId="0" fontId="6" fillId="0" borderId="2" xfId="0" applyNumberFormat="1" applyFont="1" applyFill="1" applyBorder="1" applyAlignment="1" applyProtection="1">
      <alignment horizontal="left" vertical="center"/>
      <protection hidden="1"/>
    </xf>
    <xf numFmtId="0" fontId="6" fillId="0" borderId="0" xfId="0" applyNumberFormat="1" applyFont="1" applyFill="1" applyBorder="1" applyAlignment="1" applyProtection="1">
      <alignment horizontal="left" vertical="center"/>
      <protection hidden="1"/>
    </xf>
    <xf numFmtId="0" fontId="11" fillId="0" borderId="10" xfId="0" applyNumberFormat="1" applyFont="1" applyFill="1" applyBorder="1" applyAlignment="1" applyProtection="1">
      <alignment vertical="center" wrapText="1"/>
      <protection hidden="1"/>
    </xf>
    <xf numFmtId="0" fontId="11" fillId="0" borderId="10" xfId="0" applyNumberFormat="1" applyFont="1" applyFill="1" applyBorder="1" applyAlignment="1" applyProtection="1">
      <alignment horizontal="right" vertical="center"/>
      <protection hidden="1"/>
    </xf>
    <xf numFmtId="0" fontId="6" fillId="0" borderId="10" xfId="0" applyNumberFormat="1" applyFont="1" applyFill="1" applyBorder="1" applyAlignment="1" applyProtection="1">
      <alignment vertical="center"/>
      <protection hidden="1"/>
    </xf>
    <xf numFmtId="0" fontId="10" fillId="0" borderId="2" xfId="0" applyNumberFormat="1" applyFont="1" applyBorder="1" applyAlignment="1" applyProtection="1">
      <alignment vertical="center"/>
      <protection hidden="1"/>
    </xf>
    <xf numFmtId="0" fontId="10" fillId="0" borderId="0" xfId="0" applyNumberFormat="1" applyFont="1" applyBorder="1" applyAlignment="1" applyProtection="1">
      <alignment vertical="center"/>
      <protection hidden="1"/>
    </xf>
    <xf numFmtId="0" fontId="10" fillId="0" borderId="10" xfId="0" applyNumberFormat="1" applyFont="1" applyBorder="1" applyAlignment="1" applyProtection="1">
      <alignment vertical="center"/>
      <protection hidden="1"/>
    </xf>
    <xf numFmtId="0" fontId="6" fillId="0" borderId="6" xfId="0" applyNumberFormat="1" applyFont="1" applyFill="1" applyBorder="1" applyAlignment="1" applyProtection="1">
      <alignment vertical="center" wrapText="1"/>
      <protection hidden="1"/>
    </xf>
    <xf numFmtId="0" fontId="14" fillId="0" borderId="0" xfId="0" applyNumberFormat="1" applyFont="1" applyProtection="1">
      <protection hidden="1"/>
    </xf>
    <xf numFmtId="0" fontId="6" fillId="0" borderId="6" xfId="0" applyNumberFormat="1" applyFont="1" applyFill="1" applyBorder="1" applyAlignment="1" applyProtection="1">
      <alignment vertical="center"/>
      <protection hidden="1"/>
    </xf>
    <xf numFmtId="0" fontId="6" fillId="0" borderId="0" xfId="0" applyNumberFormat="1" applyFont="1" applyFill="1" applyBorder="1" applyAlignment="1" applyProtection="1">
      <alignment vertical="center"/>
      <protection hidden="1"/>
    </xf>
    <xf numFmtId="0" fontId="6" fillId="0" borderId="0" xfId="0" applyNumberFormat="1" applyFont="1" applyBorder="1" applyAlignment="1" applyProtection="1">
      <alignment vertical="center"/>
      <protection hidden="1"/>
    </xf>
    <xf numFmtId="0" fontId="6" fillId="0" borderId="0" xfId="0" applyNumberFormat="1" applyFont="1" applyBorder="1" applyAlignment="1" applyProtection="1">
      <alignment horizontal="left"/>
      <protection hidden="1"/>
    </xf>
    <xf numFmtId="0" fontId="6" fillId="0" borderId="0" xfId="0" applyNumberFormat="1" applyFont="1" applyBorder="1" applyAlignment="1" applyProtection="1">
      <protection hidden="1"/>
    </xf>
    <xf numFmtId="0" fontId="14" fillId="0" borderId="0" xfId="0" applyNumberFormat="1" applyFont="1" applyBorder="1" applyProtection="1">
      <protection hidden="1"/>
    </xf>
    <xf numFmtId="0" fontId="6" fillId="0" borderId="10" xfId="0" applyNumberFormat="1" applyFont="1" applyFill="1" applyBorder="1" applyAlignment="1" applyProtection="1">
      <alignment vertical="center" wrapText="1"/>
      <protection hidden="1"/>
    </xf>
    <xf numFmtId="0" fontId="10" fillId="0" borderId="2" xfId="0" applyNumberFormat="1" applyFont="1" applyFill="1" applyBorder="1" applyAlignment="1" applyProtection="1">
      <alignment vertical="center"/>
      <protection hidden="1"/>
    </xf>
    <xf numFmtId="0" fontId="10" fillId="0" borderId="0" xfId="0" applyNumberFormat="1" applyFont="1" applyBorder="1" applyAlignment="1" applyProtection="1">
      <alignment horizontal="left" vertical="center"/>
      <protection hidden="1"/>
    </xf>
    <xf numFmtId="0" fontId="10" fillId="0" borderId="0" xfId="0" applyNumberFormat="1" applyFont="1" applyBorder="1" applyAlignment="1" applyProtection="1">
      <alignment horizontal="left" vertical="top"/>
      <protection hidden="1"/>
    </xf>
    <xf numFmtId="0" fontId="10" fillId="0" borderId="10" xfId="0" applyNumberFormat="1" applyFont="1" applyBorder="1" applyAlignment="1" applyProtection="1">
      <alignment horizontal="left" vertical="top"/>
      <protection hidden="1"/>
    </xf>
    <xf numFmtId="0" fontId="10" fillId="0" borderId="0" xfId="0" applyNumberFormat="1" applyFont="1" applyFill="1" applyBorder="1" applyAlignment="1" applyProtection="1">
      <alignment vertical="top" wrapText="1"/>
      <protection hidden="1"/>
    </xf>
    <xf numFmtId="0" fontId="10" fillId="0" borderId="6" xfId="0" applyNumberFormat="1" applyFont="1" applyFill="1" applyBorder="1" applyAlignment="1" applyProtection="1">
      <alignment vertical="center"/>
      <protection hidden="1"/>
    </xf>
    <xf numFmtId="0" fontId="10" fillId="0" borderId="6" xfId="0" applyNumberFormat="1" applyFont="1" applyFill="1" applyBorder="1" applyAlignment="1" applyProtection="1">
      <alignment horizontal="right" vertical="center"/>
      <protection hidden="1"/>
    </xf>
    <xf numFmtId="0" fontId="6" fillId="0" borderId="0" xfId="0" applyNumberFormat="1" applyFont="1" applyAlignment="1" applyProtection="1">
      <alignment horizontal="left" vertical="center" wrapText="1"/>
      <protection hidden="1"/>
    </xf>
    <xf numFmtId="0" fontId="10" fillId="0" borderId="0" xfId="0" applyNumberFormat="1" applyFont="1" applyFill="1" applyBorder="1" applyAlignment="1" applyProtection="1">
      <alignment vertical="center"/>
      <protection hidden="1"/>
    </xf>
    <xf numFmtId="0" fontId="10" fillId="0" borderId="0" xfId="0" applyNumberFormat="1" applyFont="1" applyFill="1" applyBorder="1" applyAlignment="1" applyProtection="1">
      <alignment horizontal="left" vertical="center" shrinkToFit="1"/>
      <protection hidden="1"/>
    </xf>
    <xf numFmtId="0" fontId="23" fillId="12" borderId="19" xfId="2" applyNumberFormat="1" applyFont="1" applyFill="1" applyBorder="1" applyAlignment="1">
      <alignment horizontal="center" vertical="center"/>
    </xf>
    <xf numFmtId="0" fontId="30" fillId="0" borderId="0" xfId="0" applyNumberFormat="1" applyFont="1" applyFill="1" applyBorder="1" applyAlignment="1">
      <alignment horizontal="left" vertical="center"/>
    </xf>
    <xf numFmtId="0" fontId="21" fillId="0" borderId="0" xfId="0" applyNumberFormat="1" applyFont="1" applyAlignment="1">
      <alignment horizontal="center" vertical="center"/>
    </xf>
    <xf numFmtId="0" fontId="0" fillId="0" borderId="0" xfId="0" applyNumberFormat="1" applyAlignment="1">
      <alignment horizontal="center" vertical="center"/>
    </xf>
    <xf numFmtId="177" fontId="10" fillId="0" borderId="2" xfId="0" applyNumberFormat="1" applyFont="1" applyFill="1" applyBorder="1" applyAlignment="1" applyProtection="1">
      <alignment horizontal="left" vertical="center"/>
      <protection hidden="1"/>
    </xf>
    <xf numFmtId="177" fontId="6" fillId="0" borderId="11" xfId="0" applyNumberFormat="1" applyFont="1" applyBorder="1" applyAlignment="1" applyProtection="1">
      <alignment horizontal="center" vertical="center"/>
      <protection hidden="1"/>
    </xf>
    <xf numFmtId="177" fontId="10" fillId="0" borderId="10" xfId="0" applyNumberFormat="1" applyFont="1" applyFill="1" applyBorder="1" applyAlignment="1" applyProtection="1">
      <alignment horizontal="left" vertical="center" wrapText="1"/>
      <protection hidden="1"/>
    </xf>
    <xf numFmtId="177" fontId="10" fillId="0" borderId="10" xfId="0" applyNumberFormat="1" applyFont="1" applyFill="1" applyBorder="1" applyAlignment="1" applyProtection="1">
      <alignment horizontal="right" vertical="center"/>
      <protection hidden="1"/>
    </xf>
    <xf numFmtId="177" fontId="6" fillId="0" borderId="2" xfId="0" applyNumberFormat="1" applyFont="1" applyFill="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49" fontId="10" fillId="0" borderId="0" xfId="0" applyNumberFormat="1" applyFont="1" applyAlignment="1" applyProtection="1">
      <alignment vertical="center" shrinkToFit="1"/>
      <protection hidden="1"/>
    </xf>
    <xf numFmtId="0" fontId="22" fillId="2" borderId="25" xfId="0" applyFont="1" applyFill="1" applyBorder="1" applyAlignment="1" applyProtection="1">
      <alignment horizontal="left" vertical="center" indent="1"/>
    </xf>
    <xf numFmtId="0" fontId="25" fillId="14" borderId="25" xfId="0" applyFont="1" applyFill="1" applyBorder="1" applyAlignment="1" applyProtection="1">
      <alignment horizontal="center" vertical="center"/>
      <protection hidden="1"/>
    </xf>
    <xf numFmtId="0" fontId="25" fillId="14" borderId="27" xfId="0" applyFont="1" applyFill="1" applyBorder="1" applyAlignment="1" applyProtection="1">
      <alignment horizontal="center" vertical="center"/>
      <protection hidden="1"/>
    </xf>
    <xf numFmtId="0" fontId="30" fillId="14" borderId="11" xfId="0" applyNumberFormat="1" applyFont="1" applyFill="1" applyBorder="1" applyAlignment="1" applyProtection="1">
      <alignment horizontal="left" vertical="center"/>
      <protection hidden="1"/>
    </xf>
    <xf numFmtId="0" fontId="30" fillId="14" borderId="14" xfId="0" quotePrefix="1" applyFont="1" applyFill="1" applyBorder="1" applyAlignment="1" applyProtection="1">
      <alignment horizontal="center" vertical="center"/>
      <protection hidden="1"/>
    </xf>
    <xf numFmtId="0" fontId="35" fillId="14" borderId="14" xfId="0" applyFont="1" applyFill="1" applyBorder="1" applyAlignment="1" applyProtection="1">
      <alignment horizontal="center" vertical="center"/>
      <protection hidden="1"/>
    </xf>
    <xf numFmtId="0" fontId="35" fillId="14" borderId="26" xfId="0" applyFont="1" applyFill="1" applyBorder="1" applyAlignment="1" applyProtection="1">
      <alignment horizontal="center" vertical="center"/>
      <protection hidden="1"/>
    </xf>
    <xf numFmtId="0" fontId="33" fillId="19" borderId="37" xfId="0" applyFont="1" applyFill="1" applyBorder="1" applyAlignment="1" applyProtection="1">
      <alignment horizontal="center" vertical="center"/>
      <protection hidden="1"/>
    </xf>
    <xf numFmtId="0" fontId="36" fillId="21" borderId="25" xfId="0" applyFont="1" applyFill="1" applyBorder="1" applyAlignment="1" applyProtection="1">
      <alignment vertical="center"/>
      <protection hidden="1"/>
    </xf>
    <xf numFmtId="0" fontId="36" fillId="21" borderId="14" xfId="0" applyFont="1" applyFill="1" applyBorder="1" applyAlignment="1" applyProtection="1">
      <alignment vertical="center"/>
      <protection hidden="1"/>
    </xf>
    <xf numFmtId="0" fontId="36" fillId="21" borderId="26" xfId="0" applyFont="1" applyFill="1" applyBorder="1" applyAlignment="1" applyProtection="1">
      <alignment vertical="center"/>
      <protection hidden="1"/>
    </xf>
    <xf numFmtId="0" fontId="0" fillId="23" borderId="35" xfId="0" applyFill="1" applyBorder="1" applyAlignment="1" applyProtection="1">
      <alignment vertical="center"/>
      <protection hidden="1"/>
    </xf>
    <xf numFmtId="0" fontId="30" fillId="14" borderId="4" xfId="0" quotePrefix="1" applyFont="1" applyFill="1" applyBorder="1" applyAlignment="1" applyProtection="1">
      <alignment horizontal="center" vertical="center"/>
      <protection hidden="1"/>
    </xf>
    <xf numFmtId="0" fontId="35" fillId="14" borderId="4" xfId="0" applyFont="1" applyFill="1" applyBorder="1" applyAlignment="1" applyProtection="1">
      <alignment horizontal="center" vertical="center"/>
      <protection hidden="1"/>
    </xf>
    <xf numFmtId="0" fontId="35" fillId="14" borderId="28" xfId="0" applyFont="1" applyFill="1" applyBorder="1" applyAlignment="1" applyProtection="1">
      <alignment horizontal="center" vertical="center"/>
      <protection hidden="1"/>
    </xf>
    <xf numFmtId="0" fontId="33" fillId="19" borderId="38" xfId="0" applyFont="1" applyFill="1" applyBorder="1" applyAlignment="1" applyProtection="1">
      <alignment horizontal="center" vertical="center"/>
      <protection hidden="1"/>
    </xf>
    <xf numFmtId="179" fontId="30" fillId="14" borderId="11" xfId="0" applyNumberFormat="1" applyFont="1" applyFill="1" applyBorder="1" applyAlignment="1" applyProtection="1">
      <alignment horizontal="left" vertical="center"/>
      <protection hidden="1"/>
    </xf>
    <xf numFmtId="0" fontId="36" fillId="21" borderId="4" xfId="0" applyFont="1" applyFill="1" applyBorder="1" applyAlignment="1" applyProtection="1">
      <alignment vertical="center"/>
      <protection hidden="1"/>
    </xf>
    <xf numFmtId="0" fontId="40" fillId="22" borderId="46" xfId="2" applyFont="1" applyFill="1" applyBorder="1" applyAlignment="1">
      <alignment horizontal="center" vertical="center"/>
    </xf>
    <xf numFmtId="0" fontId="36" fillId="21" borderId="11" xfId="0" applyFont="1" applyFill="1" applyBorder="1" applyAlignment="1" applyProtection="1">
      <alignment vertical="center"/>
      <protection hidden="1"/>
    </xf>
    <xf numFmtId="0" fontId="33" fillId="19" borderId="36" xfId="0" applyFont="1" applyFill="1" applyBorder="1" applyAlignment="1" applyProtection="1">
      <alignment horizontal="center" vertical="center"/>
      <protection hidden="1"/>
    </xf>
    <xf numFmtId="0" fontId="41" fillId="15" borderId="14" xfId="0" applyFont="1" applyFill="1" applyBorder="1" applyAlignment="1" applyProtection="1">
      <alignment vertical="center"/>
      <protection hidden="1"/>
    </xf>
    <xf numFmtId="0" fontId="0" fillId="0" borderId="39" xfId="0" applyBorder="1" applyAlignment="1">
      <alignment vertical="center"/>
    </xf>
    <xf numFmtId="0" fontId="21" fillId="0" borderId="39" xfId="2" applyBorder="1" applyAlignment="1">
      <alignment horizontal="center" vertical="center"/>
    </xf>
    <xf numFmtId="177" fontId="11" fillId="0" borderId="6" xfId="0" applyNumberFormat="1" applyFont="1" applyBorder="1" applyAlignment="1" applyProtection="1">
      <alignment vertical="center"/>
      <protection hidden="1"/>
    </xf>
    <xf numFmtId="0" fontId="6" fillId="0" borderId="2" xfId="0" applyFont="1" applyFill="1" applyBorder="1" applyAlignment="1" applyProtection="1">
      <alignment vertical="center"/>
      <protection hidden="1"/>
    </xf>
    <xf numFmtId="0" fontId="6" fillId="0" borderId="10" xfId="0" applyFont="1" applyFill="1" applyBorder="1" applyAlignment="1" applyProtection="1">
      <alignment vertical="center"/>
      <protection hidden="1"/>
    </xf>
    <xf numFmtId="0" fontId="9" fillId="3" borderId="8" xfId="0" applyNumberFormat="1" applyFont="1" applyFill="1" applyBorder="1" applyAlignment="1" applyProtection="1">
      <alignment horizontal="left" vertical="top" wrapText="1"/>
      <protection locked="0"/>
    </xf>
    <xf numFmtId="0" fontId="9" fillId="3" borderId="0" xfId="0" applyNumberFormat="1" applyFont="1" applyFill="1" applyBorder="1" applyAlignment="1" applyProtection="1">
      <alignment horizontal="left" vertical="top" wrapText="1"/>
      <protection locked="0"/>
    </xf>
    <xf numFmtId="0" fontId="9" fillId="3" borderId="12" xfId="0" applyNumberFormat="1" applyFont="1" applyFill="1" applyBorder="1" applyAlignment="1" applyProtection="1">
      <alignment horizontal="left" vertical="top" wrapText="1"/>
      <protection locked="0"/>
    </xf>
    <xf numFmtId="0" fontId="9" fillId="3" borderId="9" xfId="0" applyNumberFormat="1" applyFont="1" applyFill="1" applyBorder="1" applyAlignment="1" applyProtection="1">
      <alignment horizontal="left" vertical="top" wrapText="1"/>
      <protection locked="0"/>
    </xf>
    <xf numFmtId="0" fontId="9" fillId="3" borderId="10" xfId="0" applyNumberFormat="1" applyFont="1" applyFill="1" applyBorder="1" applyAlignment="1" applyProtection="1">
      <alignment horizontal="left" vertical="top" wrapText="1"/>
      <protection locked="0"/>
    </xf>
    <xf numFmtId="0" fontId="9" fillId="3" borderId="11" xfId="0" applyNumberFormat="1" applyFont="1" applyFill="1" applyBorder="1" applyAlignment="1" applyProtection="1">
      <alignment horizontal="left" vertical="top" wrapText="1"/>
      <protection locked="0"/>
    </xf>
    <xf numFmtId="0" fontId="5" fillId="2" borderId="4" xfId="0" applyNumberFormat="1" applyFont="1" applyFill="1" applyBorder="1" applyAlignment="1" applyProtection="1">
      <alignment horizontal="center" vertical="center"/>
      <protection hidden="1"/>
    </xf>
    <xf numFmtId="49" fontId="10" fillId="0" borderId="5" xfId="0" applyNumberFormat="1" applyFont="1" applyFill="1" applyBorder="1" applyAlignment="1" applyProtection="1">
      <alignment horizontal="left" vertical="center" shrinkToFit="1"/>
      <protection locked="0"/>
    </xf>
    <xf numFmtId="49" fontId="10" fillId="0" borderId="6" xfId="0" applyNumberFormat="1" applyFont="1" applyFill="1" applyBorder="1" applyAlignment="1" applyProtection="1">
      <alignment horizontal="left" vertical="center" shrinkToFit="1"/>
      <protection locked="0"/>
    </xf>
    <xf numFmtId="0" fontId="10" fillId="0" borderId="6" xfId="0" applyNumberFormat="1" applyFont="1" applyFill="1" applyBorder="1" applyAlignment="1" applyProtection="1">
      <alignment horizontal="left" vertical="center" shrinkToFit="1"/>
      <protection locked="0"/>
    </xf>
    <xf numFmtId="49" fontId="10" fillId="0" borderId="7" xfId="0" applyNumberFormat="1" applyFont="1" applyFill="1" applyBorder="1" applyAlignment="1" applyProtection="1">
      <alignment horizontal="left" vertical="center" shrinkToFit="1"/>
      <protection locked="0"/>
    </xf>
    <xf numFmtId="0" fontId="8" fillId="0" borderId="0" xfId="0" applyNumberFormat="1" applyFont="1" applyFill="1" applyBorder="1" applyAlignment="1" applyProtection="1">
      <alignment horizontal="left" vertical="top" wrapText="1"/>
      <protection hidden="1"/>
    </xf>
    <xf numFmtId="0" fontId="8" fillId="0" borderId="10" xfId="0" applyNumberFormat="1" applyFont="1" applyFill="1" applyBorder="1" applyAlignment="1" applyProtection="1">
      <alignment horizontal="left" vertical="top" wrapText="1"/>
      <protection hidden="1"/>
    </xf>
    <xf numFmtId="0" fontId="9" fillId="0" borderId="1" xfId="0" applyNumberFormat="1" applyFont="1" applyFill="1" applyBorder="1" applyAlignment="1" applyProtection="1">
      <alignment horizontal="left" vertical="center"/>
      <protection hidden="1"/>
    </xf>
    <xf numFmtId="0" fontId="9" fillId="0" borderId="2" xfId="0" applyNumberFormat="1" applyFont="1" applyFill="1" applyBorder="1" applyAlignment="1" applyProtection="1">
      <alignment horizontal="left" vertical="center"/>
      <protection hidden="1"/>
    </xf>
    <xf numFmtId="0" fontId="9" fillId="0" borderId="3" xfId="0" applyNumberFormat="1" applyFont="1" applyFill="1" applyBorder="1" applyAlignment="1" applyProtection="1">
      <alignment horizontal="left" vertical="center"/>
      <protection hidden="1"/>
    </xf>
    <xf numFmtId="177" fontId="7" fillId="0" borderId="10" xfId="0" applyNumberFormat="1" applyFont="1" applyBorder="1" applyAlignment="1" applyProtection="1">
      <alignment horizontal="left" vertical="center" wrapText="1"/>
      <protection hidden="1"/>
    </xf>
    <xf numFmtId="0" fontId="7" fillId="0" borderId="10" xfId="0" applyNumberFormat="1" applyFont="1" applyBorder="1" applyAlignment="1" applyProtection="1">
      <alignment horizontal="left" vertical="center" wrapText="1"/>
      <protection hidden="1"/>
    </xf>
    <xf numFmtId="0" fontId="5" fillId="2" borderId="4" xfId="0" applyNumberFormat="1" applyFont="1" applyFill="1" applyBorder="1" applyAlignment="1" applyProtection="1">
      <alignment horizontal="center" vertical="center" wrapText="1"/>
      <protection hidden="1"/>
    </xf>
    <xf numFmtId="49" fontId="10" fillId="7" borderId="4" xfId="0" applyNumberFormat="1" applyFont="1" applyFill="1" applyBorder="1" applyAlignment="1" applyProtection="1">
      <alignment horizontal="left" vertical="top" wrapText="1"/>
      <protection locked="0"/>
    </xf>
    <xf numFmtId="49" fontId="16" fillId="7" borderId="4" xfId="0" applyNumberFormat="1" applyFont="1" applyFill="1" applyBorder="1" applyAlignment="1" applyProtection="1">
      <alignment horizontal="left" vertical="top" wrapText="1"/>
      <protection locked="0"/>
    </xf>
    <xf numFmtId="0" fontId="16" fillId="7" borderId="4" xfId="0" applyNumberFormat="1" applyFont="1" applyFill="1" applyBorder="1" applyAlignment="1" applyProtection="1">
      <alignment horizontal="left" vertical="top" wrapText="1"/>
      <protection locked="0"/>
    </xf>
    <xf numFmtId="0" fontId="5" fillId="2" borderId="5" xfId="0" applyNumberFormat="1" applyFont="1" applyFill="1" applyBorder="1" applyAlignment="1" applyProtection="1">
      <alignment horizontal="center" vertical="center" wrapText="1"/>
      <protection hidden="1"/>
    </xf>
    <xf numFmtId="0" fontId="5" fillId="2" borderId="6" xfId="0" applyNumberFormat="1" applyFont="1" applyFill="1" applyBorder="1" applyAlignment="1" applyProtection="1">
      <alignment horizontal="center" vertical="center" wrapText="1"/>
      <protection hidden="1"/>
    </xf>
    <xf numFmtId="0" fontId="5" fillId="2" borderId="7" xfId="0" applyNumberFormat="1" applyFont="1" applyFill="1" applyBorder="1" applyAlignment="1" applyProtection="1">
      <alignment horizontal="center" vertical="center" wrapText="1"/>
      <protection hidden="1"/>
    </xf>
    <xf numFmtId="49" fontId="10" fillId="7" borderId="1" xfId="0" applyNumberFormat="1" applyFont="1" applyFill="1" applyBorder="1" applyAlignment="1" applyProtection="1">
      <alignment horizontal="left" vertical="top" wrapText="1"/>
      <protection locked="0"/>
    </xf>
    <xf numFmtId="49" fontId="10" fillId="7" borderId="2" xfId="0" applyNumberFormat="1" applyFont="1" applyFill="1" applyBorder="1" applyAlignment="1" applyProtection="1">
      <alignment horizontal="left" vertical="top" wrapText="1"/>
      <protection locked="0"/>
    </xf>
    <xf numFmtId="0" fontId="10" fillId="7" borderId="2" xfId="0" applyNumberFormat="1" applyFont="1" applyFill="1" applyBorder="1" applyAlignment="1" applyProtection="1">
      <alignment horizontal="left" vertical="top" wrapText="1"/>
      <protection locked="0"/>
    </xf>
    <xf numFmtId="49" fontId="10" fillId="7" borderId="3" xfId="0" applyNumberFormat="1" applyFont="1" applyFill="1" applyBorder="1" applyAlignment="1" applyProtection="1">
      <alignment horizontal="left" vertical="top" wrapText="1"/>
      <protection locked="0"/>
    </xf>
    <xf numFmtId="49" fontId="10" fillId="7" borderId="8" xfId="0" applyNumberFormat="1" applyFont="1" applyFill="1" applyBorder="1" applyAlignment="1" applyProtection="1">
      <alignment horizontal="left" vertical="top" wrapText="1"/>
      <protection locked="0"/>
    </xf>
    <xf numFmtId="49" fontId="10" fillId="7" borderId="0" xfId="0" applyNumberFormat="1" applyFont="1" applyFill="1" applyBorder="1" applyAlignment="1" applyProtection="1">
      <alignment horizontal="left" vertical="top" wrapText="1"/>
      <protection locked="0"/>
    </xf>
    <xf numFmtId="0" fontId="10" fillId="7" borderId="0" xfId="0" applyNumberFormat="1" applyFont="1" applyFill="1" applyBorder="1" applyAlignment="1" applyProtection="1">
      <alignment horizontal="left" vertical="top" wrapText="1"/>
      <protection locked="0"/>
    </xf>
    <xf numFmtId="49" fontId="10" fillId="7" borderId="12" xfId="0" applyNumberFormat="1" applyFont="1" applyFill="1" applyBorder="1" applyAlignment="1" applyProtection="1">
      <alignment horizontal="left" vertical="top" wrapText="1"/>
      <protection locked="0"/>
    </xf>
    <xf numFmtId="49" fontId="10" fillId="7" borderId="9" xfId="0" applyNumberFormat="1" applyFont="1" applyFill="1" applyBorder="1" applyAlignment="1" applyProtection="1">
      <alignment horizontal="left" vertical="top" wrapText="1"/>
      <protection locked="0"/>
    </xf>
    <xf numFmtId="49" fontId="10" fillId="7" borderId="10" xfId="0" applyNumberFormat="1" applyFont="1" applyFill="1" applyBorder="1" applyAlignment="1" applyProtection="1">
      <alignment horizontal="left" vertical="top" wrapText="1"/>
      <protection locked="0"/>
    </xf>
    <xf numFmtId="0" fontId="10" fillId="7" borderId="10" xfId="0" applyNumberFormat="1" applyFont="1" applyFill="1" applyBorder="1" applyAlignment="1" applyProtection="1">
      <alignment horizontal="left" vertical="top" wrapText="1"/>
      <protection locked="0"/>
    </xf>
    <xf numFmtId="49" fontId="10" fillId="7" borderId="11" xfId="0" applyNumberFormat="1" applyFont="1" applyFill="1" applyBorder="1" applyAlignment="1" applyProtection="1">
      <alignment horizontal="left" vertical="top" wrapText="1"/>
      <protection locked="0"/>
    </xf>
    <xf numFmtId="177" fontId="7" fillId="0" borderId="0" xfId="0" applyNumberFormat="1" applyFont="1" applyAlignment="1" applyProtection="1">
      <alignment horizontal="left" vertical="center" wrapText="1"/>
      <protection hidden="1"/>
    </xf>
    <xf numFmtId="0" fontId="7" fillId="0" borderId="0" xfId="0" applyNumberFormat="1" applyFont="1" applyAlignment="1" applyProtection="1">
      <alignment horizontal="left" vertical="center" wrapText="1"/>
      <protection hidden="1"/>
    </xf>
    <xf numFmtId="0" fontId="5" fillId="2" borderId="5" xfId="0" applyNumberFormat="1" applyFont="1" applyFill="1" applyBorder="1" applyAlignment="1" applyProtection="1">
      <alignment horizontal="center" vertical="center" wrapText="1" shrinkToFit="1"/>
      <protection hidden="1"/>
    </xf>
    <xf numFmtId="0" fontId="5" fillId="2" borderId="6" xfId="0" applyNumberFormat="1" applyFont="1" applyFill="1" applyBorder="1" applyAlignment="1" applyProtection="1">
      <alignment horizontal="center" vertical="center" wrapText="1" shrinkToFit="1"/>
      <protection hidden="1"/>
    </xf>
    <xf numFmtId="0" fontId="5" fillId="2" borderId="1" xfId="0" applyNumberFormat="1" applyFont="1" applyFill="1" applyBorder="1" applyAlignment="1" applyProtection="1">
      <alignment horizontal="center" vertical="center" shrinkToFit="1"/>
      <protection hidden="1"/>
    </xf>
    <xf numFmtId="0" fontId="5" fillId="2" borderId="2" xfId="0" applyNumberFormat="1" applyFont="1" applyFill="1" applyBorder="1" applyAlignment="1" applyProtection="1">
      <alignment horizontal="center" vertical="center" shrinkToFit="1"/>
      <protection hidden="1"/>
    </xf>
    <xf numFmtId="0" fontId="5" fillId="2" borderId="8" xfId="0" applyNumberFormat="1" applyFont="1" applyFill="1" applyBorder="1" applyAlignment="1" applyProtection="1">
      <alignment horizontal="center" vertical="center" shrinkToFit="1"/>
      <protection hidden="1"/>
    </xf>
    <xf numFmtId="0" fontId="5" fillId="2" borderId="0" xfId="0" applyNumberFormat="1" applyFont="1" applyFill="1" applyBorder="1" applyAlignment="1" applyProtection="1">
      <alignment horizontal="center" vertical="center" shrinkToFit="1"/>
      <protection hidden="1"/>
    </xf>
    <xf numFmtId="0" fontId="5" fillId="2" borderId="9" xfId="0" applyNumberFormat="1" applyFont="1" applyFill="1" applyBorder="1" applyAlignment="1" applyProtection="1">
      <alignment horizontal="center" vertical="center" shrinkToFit="1"/>
      <protection hidden="1"/>
    </xf>
    <xf numFmtId="0" fontId="5" fillId="2" borderId="10" xfId="0" applyNumberFormat="1" applyFont="1" applyFill="1" applyBorder="1" applyAlignment="1" applyProtection="1">
      <alignment horizontal="center" vertical="center" shrinkToFit="1"/>
      <protection hidden="1"/>
    </xf>
    <xf numFmtId="177" fontId="10" fillId="7" borderId="2" xfId="0" applyNumberFormat="1" applyFont="1" applyFill="1" applyBorder="1" applyAlignment="1" applyProtection="1">
      <alignment horizontal="left" vertical="center" shrinkToFit="1"/>
      <protection locked="0"/>
    </xf>
    <xf numFmtId="177" fontId="10" fillId="7" borderId="0" xfId="0" applyNumberFormat="1" applyFont="1" applyFill="1" applyBorder="1" applyAlignment="1" applyProtection="1">
      <alignment horizontal="left" vertical="center" shrinkToFit="1"/>
      <protection locked="0"/>
    </xf>
    <xf numFmtId="0" fontId="10" fillId="7" borderId="10" xfId="0" applyNumberFormat="1" applyFont="1" applyFill="1" applyBorder="1" applyAlignment="1" applyProtection="1">
      <alignment horizontal="left" vertical="center" shrinkToFit="1"/>
      <protection locked="0"/>
    </xf>
    <xf numFmtId="49" fontId="10" fillId="7" borderId="10" xfId="0" applyNumberFormat="1" applyFont="1" applyFill="1" applyBorder="1" applyAlignment="1" applyProtection="1">
      <alignment horizontal="left" vertical="center" shrinkToFit="1"/>
      <protection locked="0"/>
    </xf>
    <xf numFmtId="49" fontId="9" fillId="7" borderId="50" xfId="0" applyNumberFormat="1" applyFont="1" applyFill="1" applyBorder="1" applyAlignment="1" applyProtection="1">
      <alignment horizontal="center" vertical="top" shrinkToFit="1"/>
      <protection locked="0"/>
    </xf>
    <xf numFmtId="49" fontId="9" fillId="7" borderId="51" xfId="0" applyNumberFormat="1" applyFont="1" applyFill="1" applyBorder="1" applyAlignment="1" applyProtection="1">
      <alignment horizontal="center" vertical="top" shrinkToFit="1"/>
      <protection locked="0"/>
    </xf>
    <xf numFmtId="49" fontId="9" fillId="7" borderId="52" xfId="0" applyNumberFormat="1" applyFont="1" applyFill="1" applyBorder="1" applyAlignment="1" applyProtection="1">
      <alignment horizontal="center" vertical="top" shrinkToFit="1"/>
      <protection locked="0"/>
    </xf>
    <xf numFmtId="49" fontId="10" fillId="7" borderId="50" xfId="0" applyNumberFormat="1" applyFont="1" applyFill="1" applyBorder="1" applyAlignment="1" applyProtection="1">
      <alignment horizontal="left" vertical="top" shrinkToFit="1"/>
      <protection locked="0"/>
    </xf>
    <xf numFmtId="49" fontId="10" fillId="7" borderId="51" xfId="0" applyNumberFormat="1" applyFont="1" applyFill="1" applyBorder="1" applyAlignment="1" applyProtection="1">
      <alignment horizontal="left" vertical="top" shrinkToFit="1"/>
      <protection locked="0"/>
    </xf>
    <xf numFmtId="0" fontId="10" fillId="7" borderId="51" xfId="0" applyNumberFormat="1" applyFont="1" applyFill="1" applyBorder="1" applyAlignment="1" applyProtection="1">
      <alignment horizontal="left" vertical="top" shrinkToFit="1"/>
      <protection locked="0"/>
    </xf>
    <xf numFmtId="49" fontId="10" fillId="7" borderId="52" xfId="0" applyNumberFormat="1" applyFont="1" applyFill="1" applyBorder="1" applyAlignment="1" applyProtection="1">
      <alignment horizontal="left" vertical="top" shrinkToFit="1"/>
      <protection locked="0"/>
    </xf>
    <xf numFmtId="49" fontId="6" fillId="0" borderId="8" xfId="0" applyNumberFormat="1" applyFont="1" applyFill="1" applyBorder="1" applyAlignment="1" applyProtection="1">
      <alignment horizontal="left" vertical="top" wrapText="1"/>
      <protection hidden="1"/>
    </xf>
    <xf numFmtId="49" fontId="6" fillId="0" borderId="0" xfId="0" applyNumberFormat="1" applyFont="1" applyFill="1" applyBorder="1" applyAlignment="1" applyProtection="1">
      <alignment horizontal="left" vertical="top" wrapText="1"/>
      <protection hidden="1"/>
    </xf>
    <xf numFmtId="0" fontId="6" fillId="0" borderId="0" xfId="0" applyNumberFormat="1" applyFont="1" applyFill="1" applyBorder="1" applyAlignment="1" applyProtection="1">
      <alignment horizontal="left" vertical="top" wrapText="1"/>
      <protection hidden="1"/>
    </xf>
    <xf numFmtId="49" fontId="6" fillId="0" borderId="12" xfId="0" applyNumberFormat="1" applyFont="1" applyFill="1" applyBorder="1" applyAlignment="1" applyProtection="1">
      <alignment horizontal="left" vertical="top" wrapText="1"/>
      <protection hidden="1"/>
    </xf>
    <xf numFmtId="49" fontId="6" fillId="0" borderId="9" xfId="0" applyNumberFormat="1" applyFont="1" applyFill="1" applyBorder="1" applyAlignment="1" applyProtection="1">
      <alignment horizontal="left" vertical="top" wrapText="1"/>
      <protection hidden="1"/>
    </xf>
    <xf numFmtId="49" fontId="6" fillId="0" borderId="10" xfId="0" applyNumberFormat="1" applyFont="1" applyFill="1" applyBorder="1" applyAlignment="1" applyProtection="1">
      <alignment horizontal="left" vertical="top" wrapText="1"/>
      <protection hidden="1"/>
    </xf>
    <xf numFmtId="0" fontId="6" fillId="0" borderId="10" xfId="0" applyNumberFormat="1" applyFont="1" applyFill="1" applyBorder="1" applyAlignment="1" applyProtection="1">
      <alignment horizontal="left" vertical="top" wrapText="1"/>
      <protection hidden="1"/>
    </xf>
    <xf numFmtId="49" fontId="6" fillId="0" borderId="11" xfId="0" applyNumberFormat="1" applyFont="1" applyFill="1" applyBorder="1" applyAlignment="1" applyProtection="1">
      <alignment horizontal="left" vertical="top" wrapText="1"/>
      <protection hidden="1"/>
    </xf>
    <xf numFmtId="0" fontId="5" fillId="2" borderId="5" xfId="0" applyNumberFormat="1" applyFont="1" applyFill="1" applyBorder="1" applyAlignment="1" applyProtection="1">
      <alignment horizontal="center" vertical="center" textRotation="1"/>
      <protection hidden="1"/>
    </xf>
    <xf numFmtId="0" fontId="5" fillId="2" borderId="6" xfId="0" applyNumberFormat="1" applyFont="1" applyFill="1" applyBorder="1" applyAlignment="1" applyProtection="1">
      <alignment horizontal="center" vertical="center" textRotation="1"/>
      <protection hidden="1"/>
    </xf>
    <xf numFmtId="0" fontId="5" fillId="2" borderId="7" xfId="0" applyNumberFormat="1" applyFont="1" applyFill="1" applyBorder="1" applyAlignment="1" applyProtection="1">
      <alignment horizontal="center" vertical="center" textRotation="1"/>
      <protection hidden="1"/>
    </xf>
    <xf numFmtId="0" fontId="9" fillId="5" borderId="1" xfId="0" applyNumberFormat="1" applyFont="1" applyFill="1" applyBorder="1" applyAlignment="1" applyProtection="1">
      <alignment horizontal="center" vertical="center" wrapText="1"/>
      <protection hidden="1"/>
    </xf>
    <xf numFmtId="0" fontId="9" fillId="5" borderId="2" xfId="0" applyNumberFormat="1" applyFont="1" applyFill="1" applyBorder="1" applyAlignment="1" applyProtection="1">
      <alignment horizontal="center" vertical="center" wrapText="1"/>
      <protection hidden="1"/>
    </xf>
    <xf numFmtId="0" fontId="9" fillId="5" borderId="8" xfId="0" applyNumberFormat="1" applyFont="1" applyFill="1" applyBorder="1" applyAlignment="1" applyProtection="1">
      <alignment horizontal="center" vertical="center" wrapText="1"/>
      <protection hidden="1"/>
    </xf>
    <xf numFmtId="0" fontId="9" fillId="5" borderId="0" xfId="0" applyNumberFormat="1" applyFont="1" applyFill="1" applyBorder="1" applyAlignment="1" applyProtection="1">
      <alignment horizontal="center" vertical="center" wrapText="1"/>
      <protection hidden="1"/>
    </xf>
    <xf numFmtId="0" fontId="9" fillId="5" borderId="9" xfId="0" applyNumberFormat="1" applyFont="1" applyFill="1" applyBorder="1" applyAlignment="1" applyProtection="1">
      <alignment horizontal="center" vertical="center" wrapText="1"/>
      <protection hidden="1"/>
    </xf>
    <xf numFmtId="0" fontId="9" fillId="5" borderId="10" xfId="0" applyNumberFormat="1" applyFont="1" applyFill="1" applyBorder="1" applyAlignment="1" applyProtection="1">
      <alignment horizontal="center" vertical="center" wrapText="1"/>
      <protection hidden="1"/>
    </xf>
    <xf numFmtId="177" fontId="5" fillId="5" borderId="5" xfId="0" applyNumberFormat="1" applyFont="1" applyFill="1" applyBorder="1" applyAlignment="1" applyProtection="1">
      <alignment horizontal="center" vertical="center" wrapText="1"/>
      <protection hidden="1"/>
    </xf>
    <xf numFmtId="177" fontId="5" fillId="5" borderId="6" xfId="0" applyNumberFormat="1" applyFont="1" applyFill="1" applyBorder="1" applyAlignment="1" applyProtection="1">
      <alignment horizontal="center" vertical="center" wrapText="1"/>
      <protection hidden="1"/>
    </xf>
    <xf numFmtId="0" fontId="5" fillId="5" borderId="6" xfId="0" applyNumberFormat="1" applyFont="1" applyFill="1" applyBorder="1" applyAlignment="1" applyProtection="1">
      <alignment horizontal="center" vertical="center" wrapText="1"/>
      <protection hidden="1"/>
    </xf>
    <xf numFmtId="177" fontId="5" fillId="5" borderId="7" xfId="0" applyNumberFormat="1" applyFont="1" applyFill="1" applyBorder="1" applyAlignment="1" applyProtection="1">
      <alignment horizontal="center" vertical="center" wrapText="1"/>
      <protection hidden="1"/>
    </xf>
    <xf numFmtId="49" fontId="9" fillId="7" borderId="47" xfId="0" applyNumberFormat="1" applyFont="1" applyFill="1" applyBorder="1" applyAlignment="1" applyProtection="1">
      <alignment horizontal="center" vertical="top" shrinkToFit="1"/>
      <protection locked="0"/>
    </xf>
    <xf numFmtId="49" fontId="9" fillId="7" borderId="48" xfId="0" applyNumberFormat="1" applyFont="1" applyFill="1" applyBorder="1" applyAlignment="1" applyProtection="1">
      <alignment horizontal="center" vertical="top" shrinkToFit="1"/>
      <protection locked="0"/>
    </xf>
    <xf numFmtId="49" fontId="9" fillId="7" borderId="49" xfId="0" applyNumberFormat="1" applyFont="1" applyFill="1" applyBorder="1" applyAlignment="1" applyProtection="1">
      <alignment horizontal="center" vertical="top" shrinkToFit="1"/>
      <protection locked="0"/>
    </xf>
    <xf numFmtId="49" fontId="10" fillId="7" borderId="47" xfId="0" applyNumberFormat="1" applyFont="1" applyFill="1" applyBorder="1" applyAlignment="1" applyProtection="1">
      <alignment horizontal="left" vertical="top" shrinkToFit="1"/>
      <protection locked="0"/>
    </xf>
    <xf numFmtId="49" fontId="10" fillId="7" borderId="48" xfId="0" applyNumberFormat="1" applyFont="1" applyFill="1" applyBorder="1" applyAlignment="1" applyProtection="1">
      <alignment horizontal="left" vertical="top" shrinkToFit="1"/>
      <protection locked="0"/>
    </xf>
    <xf numFmtId="0" fontId="10" fillId="7" borderId="48" xfId="0" applyNumberFormat="1" applyFont="1" applyFill="1" applyBorder="1" applyAlignment="1" applyProtection="1">
      <alignment horizontal="left" vertical="top" shrinkToFit="1"/>
      <protection locked="0"/>
    </xf>
    <xf numFmtId="49" fontId="10" fillId="7" borderId="49" xfId="0" applyNumberFormat="1" applyFont="1" applyFill="1" applyBorder="1" applyAlignment="1" applyProtection="1">
      <alignment horizontal="left" vertical="top" shrinkToFit="1"/>
      <protection locked="0"/>
    </xf>
    <xf numFmtId="0" fontId="5" fillId="2" borderId="13" xfId="0" applyNumberFormat="1" applyFont="1" applyFill="1" applyBorder="1" applyAlignment="1" applyProtection="1">
      <alignment horizontal="center" vertical="center" textRotation="255"/>
      <protection hidden="1"/>
    </xf>
    <xf numFmtId="0" fontId="5" fillId="2" borderId="14" xfId="0" applyNumberFormat="1" applyFont="1" applyFill="1" applyBorder="1" applyAlignment="1" applyProtection="1">
      <alignment horizontal="center" vertical="center" textRotation="255"/>
      <protection hidden="1"/>
    </xf>
    <xf numFmtId="177" fontId="6" fillId="0" borderId="1" xfId="0" applyNumberFormat="1" applyFont="1" applyBorder="1" applyAlignment="1" applyProtection="1">
      <alignment horizontal="center" vertical="center" wrapText="1"/>
      <protection hidden="1"/>
    </xf>
    <xf numFmtId="177" fontId="6" fillId="0" borderId="2" xfId="0" applyNumberFormat="1" applyFont="1" applyBorder="1" applyAlignment="1" applyProtection="1">
      <alignment horizontal="center" vertical="center" wrapText="1"/>
      <protection hidden="1"/>
    </xf>
    <xf numFmtId="177" fontId="6" fillId="0" borderId="8" xfId="0" applyNumberFormat="1" applyFont="1" applyBorder="1" applyAlignment="1" applyProtection="1">
      <alignment horizontal="center" vertical="center" wrapText="1"/>
      <protection hidden="1"/>
    </xf>
    <xf numFmtId="177" fontId="6" fillId="0" borderId="0" xfId="0" applyNumberFormat="1" applyFont="1" applyBorder="1" applyAlignment="1" applyProtection="1">
      <alignment horizontal="center" vertical="center" wrapText="1"/>
      <protection hidden="1"/>
    </xf>
    <xf numFmtId="177" fontId="6" fillId="0" borderId="9" xfId="0" applyNumberFormat="1" applyFont="1" applyBorder="1" applyAlignment="1" applyProtection="1">
      <alignment horizontal="center" vertical="center" wrapText="1"/>
      <protection hidden="1"/>
    </xf>
    <xf numFmtId="177" fontId="6" fillId="0" borderId="10" xfId="0" applyNumberFormat="1" applyFont="1" applyBorder="1" applyAlignment="1" applyProtection="1">
      <alignment horizontal="center" vertical="center" wrapText="1"/>
      <protection hidden="1"/>
    </xf>
    <xf numFmtId="49" fontId="6" fillId="7" borderId="1" xfId="0" applyNumberFormat="1" applyFont="1" applyFill="1" applyBorder="1" applyAlignment="1" applyProtection="1">
      <alignment horizontal="left" vertical="top" wrapText="1"/>
      <protection locked="0"/>
    </xf>
    <xf numFmtId="49" fontId="6" fillId="7" borderId="2" xfId="0" applyNumberFormat="1" applyFont="1" applyFill="1" applyBorder="1" applyAlignment="1" applyProtection="1">
      <alignment horizontal="left" vertical="top" wrapText="1"/>
      <protection locked="0"/>
    </xf>
    <xf numFmtId="0" fontId="6" fillId="7" borderId="2" xfId="0" applyNumberFormat="1" applyFont="1" applyFill="1" applyBorder="1" applyAlignment="1" applyProtection="1">
      <alignment horizontal="left" vertical="top" wrapText="1"/>
      <protection locked="0"/>
    </xf>
    <xf numFmtId="49" fontId="6" fillId="7" borderId="3" xfId="0" applyNumberFormat="1" applyFont="1" applyFill="1" applyBorder="1" applyAlignment="1" applyProtection="1">
      <alignment horizontal="left" vertical="top" wrapText="1"/>
      <protection locked="0"/>
    </xf>
    <xf numFmtId="49" fontId="6" fillId="7" borderId="8" xfId="0" applyNumberFormat="1" applyFont="1" applyFill="1" applyBorder="1" applyAlignment="1" applyProtection="1">
      <alignment horizontal="left" vertical="top" wrapText="1"/>
      <protection locked="0"/>
    </xf>
    <xf numFmtId="49" fontId="6" fillId="7" borderId="0" xfId="0" applyNumberFormat="1" applyFont="1" applyFill="1" applyBorder="1" applyAlignment="1" applyProtection="1">
      <alignment horizontal="left" vertical="top" wrapText="1"/>
      <protection locked="0"/>
    </xf>
    <xf numFmtId="0" fontId="6" fillId="7" borderId="0" xfId="0" applyNumberFormat="1" applyFont="1" applyFill="1" applyBorder="1" applyAlignment="1" applyProtection="1">
      <alignment horizontal="left" vertical="top" wrapText="1"/>
      <protection locked="0"/>
    </xf>
    <xf numFmtId="49" fontId="6" fillId="7" borderId="12" xfId="0" applyNumberFormat="1" applyFont="1" applyFill="1" applyBorder="1" applyAlignment="1" applyProtection="1">
      <alignment horizontal="left" vertical="top" wrapText="1"/>
      <protection locked="0"/>
    </xf>
    <xf numFmtId="49" fontId="6" fillId="7" borderId="9" xfId="0" applyNumberFormat="1" applyFont="1" applyFill="1" applyBorder="1" applyAlignment="1" applyProtection="1">
      <alignment horizontal="left" vertical="top" wrapText="1"/>
      <protection locked="0"/>
    </xf>
    <xf numFmtId="49" fontId="6" fillId="7" borderId="10" xfId="0" applyNumberFormat="1" applyFont="1" applyFill="1" applyBorder="1" applyAlignment="1" applyProtection="1">
      <alignment horizontal="left" vertical="top" wrapText="1"/>
      <protection locked="0"/>
    </xf>
    <xf numFmtId="0" fontId="6" fillId="7" borderId="10" xfId="0" applyNumberFormat="1" applyFont="1" applyFill="1" applyBorder="1" applyAlignment="1" applyProtection="1">
      <alignment horizontal="left" vertical="top" wrapText="1"/>
      <protection locked="0"/>
    </xf>
    <xf numFmtId="49" fontId="6" fillId="7" borderId="11" xfId="0" applyNumberFormat="1" applyFont="1" applyFill="1" applyBorder="1" applyAlignment="1" applyProtection="1">
      <alignment horizontal="left" vertical="top" wrapText="1"/>
      <protection locked="0"/>
    </xf>
    <xf numFmtId="0" fontId="9" fillId="5" borderId="3" xfId="0" applyNumberFormat="1" applyFont="1" applyFill="1" applyBorder="1" applyAlignment="1" applyProtection="1">
      <alignment horizontal="center" vertical="center" wrapText="1"/>
      <protection hidden="1"/>
    </xf>
    <xf numFmtId="0" fontId="9" fillId="5" borderId="12" xfId="0" applyNumberFormat="1" applyFont="1" applyFill="1" applyBorder="1" applyAlignment="1" applyProtection="1">
      <alignment horizontal="center" vertical="center" wrapText="1"/>
      <protection hidden="1"/>
    </xf>
    <xf numFmtId="0" fontId="9" fillId="5" borderId="11" xfId="0" applyNumberFormat="1" applyFont="1" applyFill="1" applyBorder="1" applyAlignment="1" applyProtection="1">
      <alignment horizontal="center" vertical="center" wrapText="1"/>
      <protection hidden="1"/>
    </xf>
    <xf numFmtId="177" fontId="10" fillId="0" borderId="1" xfId="0" applyNumberFormat="1" applyFont="1" applyFill="1" applyBorder="1" applyAlignment="1" applyProtection="1">
      <alignment horizontal="left" vertical="center"/>
      <protection hidden="1"/>
    </xf>
    <xf numFmtId="177" fontId="10" fillId="0" borderId="2" xfId="0" applyNumberFormat="1" applyFont="1" applyFill="1" applyBorder="1" applyAlignment="1" applyProtection="1">
      <alignment horizontal="left" vertical="center"/>
      <protection hidden="1"/>
    </xf>
    <xf numFmtId="0" fontId="10" fillId="0" borderId="2" xfId="0" applyNumberFormat="1" applyFont="1" applyFill="1" applyBorder="1" applyAlignment="1" applyProtection="1">
      <alignment horizontal="left" vertical="center"/>
      <protection hidden="1"/>
    </xf>
    <xf numFmtId="177" fontId="10" fillId="0" borderId="3" xfId="0" applyNumberFormat="1" applyFont="1" applyFill="1" applyBorder="1" applyAlignment="1" applyProtection="1">
      <alignment horizontal="left" vertical="center"/>
      <protection hidden="1"/>
    </xf>
    <xf numFmtId="177" fontId="10" fillId="0" borderId="10" xfId="0" applyNumberFormat="1" applyFont="1" applyBorder="1" applyAlignment="1" applyProtection="1">
      <alignment horizontal="center" vertical="center" shrinkToFit="1"/>
      <protection hidden="1"/>
    </xf>
    <xf numFmtId="0" fontId="5" fillId="2" borderId="1" xfId="0" applyNumberFormat="1" applyFont="1" applyFill="1" applyBorder="1" applyAlignment="1" applyProtection="1">
      <alignment horizontal="center" vertical="center"/>
      <protection hidden="1"/>
    </xf>
    <xf numFmtId="0" fontId="5" fillId="2" borderId="2" xfId="0" applyNumberFormat="1" applyFont="1" applyFill="1" applyBorder="1" applyAlignment="1" applyProtection="1">
      <alignment horizontal="center" vertical="center"/>
      <protection hidden="1"/>
    </xf>
    <xf numFmtId="0" fontId="5" fillId="2" borderId="15" xfId="0" applyNumberFormat="1" applyFont="1" applyFill="1" applyBorder="1" applyAlignment="1" applyProtection="1">
      <alignment horizontal="center" vertical="center"/>
      <protection hidden="1"/>
    </xf>
    <xf numFmtId="0" fontId="5" fillId="2" borderId="6" xfId="0" applyNumberFormat="1" applyFont="1" applyFill="1" applyBorder="1" applyAlignment="1" applyProtection="1">
      <alignment horizontal="center" vertical="center"/>
      <protection hidden="1"/>
    </xf>
    <xf numFmtId="0" fontId="5" fillId="2" borderId="7" xfId="0" applyNumberFormat="1" applyFont="1" applyFill="1" applyBorder="1" applyAlignment="1" applyProtection="1">
      <alignment horizontal="center" vertical="center"/>
      <protection hidden="1"/>
    </xf>
    <xf numFmtId="177" fontId="10" fillId="7" borderId="10" xfId="0" applyNumberFormat="1" applyFont="1" applyFill="1" applyBorder="1" applyAlignment="1" applyProtection="1">
      <alignment horizontal="left" vertical="center" shrinkToFit="1"/>
      <protection locked="0"/>
    </xf>
    <xf numFmtId="177" fontId="10" fillId="7" borderId="11" xfId="0" applyNumberFormat="1" applyFont="1" applyFill="1" applyBorder="1" applyAlignment="1" applyProtection="1">
      <alignment horizontal="left" vertical="center" shrinkToFit="1"/>
      <protection locked="0"/>
    </xf>
    <xf numFmtId="0" fontId="5" fillId="5" borderId="5" xfId="0" applyNumberFormat="1" applyFont="1" applyFill="1" applyBorder="1" applyAlignment="1" applyProtection="1">
      <alignment horizontal="center" vertical="center" shrinkToFit="1"/>
      <protection hidden="1"/>
    </xf>
    <xf numFmtId="0" fontId="5" fillId="5" borderId="6" xfId="0" applyNumberFormat="1" applyFont="1" applyFill="1" applyBorder="1" applyAlignment="1" applyProtection="1">
      <alignment horizontal="center" vertical="center" shrinkToFit="1"/>
      <protection hidden="1"/>
    </xf>
    <xf numFmtId="177" fontId="6" fillId="0" borderId="1" xfId="0" applyNumberFormat="1" applyFont="1" applyBorder="1" applyAlignment="1" applyProtection="1">
      <alignment horizontal="left" vertical="center" wrapText="1" indent="1" shrinkToFit="1"/>
      <protection hidden="1"/>
    </xf>
    <xf numFmtId="177" fontId="6" fillId="0" borderId="2" xfId="0" applyNumberFormat="1" applyFont="1" applyBorder="1" applyAlignment="1" applyProtection="1">
      <alignment horizontal="left" vertical="center" indent="1" shrinkToFit="1"/>
      <protection hidden="1"/>
    </xf>
    <xf numFmtId="0" fontId="6" fillId="0" borderId="2" xfId="0" applyNumberFormat="1" applyFont="1" applyBorder="1" applyAlignment="1" applyProtection="1">
      <alignment horizontal="left" vertical="center" indent="1" shrinkToFit="1"/>
      <protection hidden="1"/>
    </xf>
    <xf numFmtId="177" fontId="6" fillId="0" borderId="3" xfId="0" applyNumberFormat="1" applyFont="1" applyBorder="1" applyAlignment="1" applyProtection="1">
      <alignment horizontal="left" vertical="center" indent="1" shrinkToFit="1"/>
      <protection hidden="1"/>
    </xf>
    <xf numFmtId="177" fontId="7" fillId="0" borderId="10" xfId="0" applyNumberFormat="1" applyFont="1" applyBorder="1" applyAlignment="1" applyProtection="1">
      <alignment horizontal="left" vertical="center"/>
      <protection hidden="1"/>
    </xf>
    <xf numFmtId="177" fontId="17" fillId="0" borderId="10" xfId="0" applyNumberFormat="1" applyFont="1" applyBorder="1" applyAlignment="1" applyProtection="1">
      <alignment horizontal="left" vertical="center"/>
      <protection hidden="1"/>
    </xf>
    <xf numFmtId="0" fontId="17" fillId="0" borderId="10" xfId="0" applyNumberFormat="1" applyFont="1" applyBorder="1" applyAlignment="1" applyProtection="1">
      <alignment horizontal="left" vertical="center"/>
      <protection hidden="1"/>
    </xf>
    <xf numFmtId="0" fontId="5" fillId="5" borderId="1" xfId="0" applyNumberFormat="1" applyFont="1" applyFill="1" applyBorder="1" applyAlignment="1" applyProtection="1">
      <alignment horizontal="center" vertical="center" wrapText="1"/>
      <protection hidden="1"/>
    </xf>
    <xf numFmtId="0" fontId="5" fillId="5" borderId="2" xfId="0" applyNumberFormat="1" applyFont="1" applyFill="1" applyBorder="1" applyAlignment="1" applyProtection="1">
      <alignment horizontal="center" vertical="center" wrapText="1"/>
      <protection hidden="1"/>
    </xf>
    <xf numFmtId="0" fontId="5" fillId="5" borderId="3" xfId="0" applyNumberFormat="1" applyFont="1" applyFill="1" applyBorder="1" applyAlignment="1" applyProtection="1">
      <alignment horizontal="center" vertical="center" wrapText="1"/>
      <protection hidden="1"/>
    </xf>
    <xf numFmtId="0" fontId="5" fillId="5" borderId="8" xfId="0" applyNumberFormat="1" applyFont="1" applyFill="1" applyBorder="1" applyAlignment="1" applyProtection="1">
      <alignment horizontal="center" vertical="center" wrapText="1"/>
      <protection hidden="1"/>
    </xf>
    <xf numFmtId="0" fontId="5" fillId="5" borderId="0" xfId="0" applyNumberFormat="1" applyFont="1" applyFill="1" applyBorder="1" applyAlignment="1" applyProtection="1">
      <alignment horizontal="center" vertical="center" wrapText="1"/>
      <protection hidden="1"/>
    </xf>
    <xf numFmtId="0" fontId="5" fillId="5" borderId="12" xfId="0" applyNumberFormat="1" applyFont="1" applyFill="1" applyBorder="1" applyAlignment="1" applyProtection="1">
      <alignment horizontal="center" vertical="center" wrapText="1"/>
      <protection hidden="1"/>
    </xf>
    <xf numFmtId="0" fontId="5" fillId="5" borderId="9" xfId="0" applyNumberFormat="1" applyFont="1" applyFill="1" applyBorder="1" applyAlignment="1" applyProtection="1">
      <alignment horizontal="center" vertical="center" wrapText="1"/>
      <protection hidden="1"/>
    </xf>
    <xf numFmtId="0" fontId="5" fillId="5" borderId="10" xfId="0" applyNumberFormat="1" applyFont="1" applyFill="1" applyBorder="1" applyAlignment="1" applyProtection="1">
      <alignment horizontal="center" vertical="center" wrapText="1"/>
      <protection hidden="1"/>
    </xf>
    <xf numFmtId="0" fontId="5" fillId="5" borderId="11" xfId="0" applyNumberFormat="1" applyFont="1" applyFill="1" applyBorder="1" applyAlignment="1" applyProtection="1">
      <alignment horizontal="center" vertical="center" wrapText="1"/>
      <protection hidden="1"/>
    </xf>
    <xf numFmtId="49" fontId="11" fillId="7" borderId="6" xfId="0" applyNumberFormat="1" applyFont="1" applyFill="1" applyBorder="1" applyAlignment="1" applyProtection="1">
      <alignment horizontal="left" vertical="center" shrinkToFit="1"/>
      <protection locked="0"/>
    </xf>
    <xf numFmtId="177" fontId="10" fillId="0" borderId="1" xfId="0" applyNumberFormat="1" applyFont="1" applyBorder="1" applyAlignment="1" applyProtection="1">
      <alignment horizontal="left" vertical="center" wrapText="1"/>
      <protection hidden="1"/>
    </xf>
    <xf numFmtId="177" fontId="10" fillId="0" borderId="2" xfId="0" applyNumberFormat="1" applyFont="1" applyBorder="1" applyAlignment="1" applyProtection="1">
      <alignment horizontal="left" vertical="center" wrapText="1"/>
      <protection hidden="1"/>
    </xf>
    <xf numFmtId="0" fontId="10" fillId="0" borderId="2" xfId="0" applyNumberFormat="1" applyFont="1" applyBorder="1" applyAlignment="1" applyProtection="1">
      <alignment horizontal="left" vertical="center" wrapText="1"/>
      <protection hidden="1"/>
    </xf>
    <xf numFmtId="177" fontId="10" fillId="0" borderId="3" xfId="0" applyNumberFormat="1" applyFont="1" applyBorder="1" applyAlignment="1" applyProtection="1">
      <alignment horizontal="left" vertical="center" wrapText="1"/>
      <protection hidden="1"/>
    </xf>
    <xf numFmtId="177" fontId="10" fillId="0" borderId="9" xfId="0" applyNumberFormat="1" applyFont="1" applyBorder="1" applyAlignment="1" applyProtection="1">
      <alignment horizontal="right" vertical="center"/>
      <protection hidden="1"/>
    </xf>
    <xf numFmtId="177" fontId="10" fillId="0" borderId="10" xfId="0" applyNumberFormat="1" applyFont="1" applyBorder="1" applyAlignment="1" applyProtection="1">
      <alignment horizontal="right" vertical="center"/>
      <protection hidden="1"/>
    </xf>
    <xf numFmtId="178" fontId="6" fillId="7" borderId="10" xfId="0" applyNumberFormat="1" applyFont="1" applyFill="1" applyBorder="1" applyAlignment="1" applyProtection="1">
      <alignment horizontal="center" vertical="center" shrinkToFit="1"/>
      <protection locked="0"/>
    </xf>
    <xf numFmtId="0" fontId="6" fillId="7" borderId="10" xfId="0" applyNumberFormat="1" applyFont="1" applyFill="1" applyBorder="1" applyAlignment="1" applyProtection="1">
      <alignment horizontal="center" vertical="center" shrinkToFit="1"/>
      <protection locked="0"/>
    </xf>
    <xf numFmtId="177" fontId="6" fillId="0" borderId="6" xfId="0" applyNumberFormat="1" applyFont="1" applyBorder="1" applyAlignment="1" applyProtection="1">
      <alignment horizontal="center" vertical="center" shrinkToFit="1"/>
      <protection hidden="1"/>
    </xf>
    <xf numFmtId="0" fontId="9" fillId="2" borderId="1" xfId="0" applyNumberFormat="1" applyFont="1" applyFill="1" applyBorder="1" applyAlignment="1" applyProtection="1">
      <alignment horizontal="center" vertical="center" wrapText="1"/>
      <protection hidden="1"/>
    </xf>
    <xf numFmtId="0" fontId="9" fillId="2" borderId="2" xfId="0" applyNumberFormat="1" applyFont="1" applyFill="1" applyBorder="1" applyAlignment="1" applyProtection="1">
      <alignment horizontal="center" vertical="center" wrapText="1"/>
      <protection hidden="1"/>
    </xf>
    <xf numFmtId="0" fontId="9" fillId="2" borderId="9" xfId="0" applyNumberFormat="1" applyFont="1" applyFill="1" applyBorder="1" applyAlignment="1" applyProtection="1">
      <alignment horizontal="center" vertical="center" wrapText="1"/>
      <protection hidden="1"/>
    </xf>
    <xf numFmtId="0" fontId="9" fillId="2" borderId="10" xfId="0" applyNumberFormat="1" applyFont="1" applyFill="1" applyBorder="1" applyAlignment="1" applyProtection="1">
      <alignment horizontal="center" vertical="center" wrapText="1"/>
      <protection hidden="1"/>
    </xf>
    <xf numFmtId="49" fontId="10" fillId="0" borderId="1" xfId="0" applyNumberFormat="1" applyFont="1" applyBorder="1" applyAlignment="1" applyProtection="1">
      <alignment horizontal="right" vertical="center" shrinkToFit="1"/>
      <protection hidden="1"/>
    </xf>
    <xf numFmtId="49" fontId="10" fillId="0" borderId="2" xfId="0" applyNumberFormat="1" applyFont="1" applyBorder="1" applyAlignment="1" applyProtection="1">
      <alignment horizontal="right" vertical="center" shrinkToFit="1"/>
      <protection hidden="1"/>
    </xf>
    <xf numFmtId="0" fontId="10" fillId="0" borderId="2" xfId="0" applyNumberFormat="1" applyFont="1" applyBorder="1" applyAlignment="1" applyProtection="1">
      <alignment horizontal="right" vertical="center" shrinkToFit="1"/>
      <protection hidden="1"/>
    </xf>
    <xf numFmtId="49" fontId="10" fillId="7" borderId="2" xfId="0" applyNumberFormat="1" applyFont="1" applyFill="1" applyBorder="1" applyAlignment="1" applyProtection="1">
      <alignment horizontal="left" vertical="center" shrinkToFit="1"/>
      <protection locked="0"/>
    </xf>
    <xf numFmtId="49" fontId="10" fillId="0" borderId="8" xfId="0" applyNumberFormat="1" applyFont="1" applyBorder="1" applyAlignment="1" applyProtection="1">
      <alignment horizontal="right" vertical="center" shrinkToFit="1"/>
      <protection hidden="1"/>
    </xf>
    <xf numFmtId="49" fontId="10" fillId="0" borderId="0" xfId="0" applyNumberFormat="1" applyFont="1" applyBorder="1" applyAlignment="1" applyProtection="1">
      <alignment horizontal="right" vertical="center" shrinkToFit="1"/>
      <protection hidden="1"/>
    </xf>
    <xf numFmtId="49" fontId="19" fillId="7" borderId="0" xfId="0" applyNumberFormat="1" applyFont="1" applyFill="1" applyAlignment="1" applyProtection="1">
      <alignment horizontal="left" vertical="center" shrinkToFit="1"/>
      <protection locked="0"/>
    </xf>
    <xf numFmtId="0" fontId="19" fillId="7" borderId="0" xfId="0" applyNumberFormat="1" applyFont="1" applyFill="1" applyAlignment="1" applyProtection="1">
      <alignment horizontal="left" vertical="center" shrinkToFit="1"/>
      <protection locked="0"/>
    </xf>
    <xf numFmtId="0" fontId="5" fillId="2" borderId="13" xfId="0" applyNumberFormat="1" applyFont="1" applyFill="1" applyBorder="1" applyAlignment="1" applyProtection="1">
      <alignment horizontal="center" vertical="center" wrapText="1"/>
      <protection hidden="1"/>
    </xf>
    <xf numFmtId="0" fontId="5" fillId="2" borderId="1" xfId="0" applyNumberFormat="1" applyFont="1" applyFill="1" applyBorder="1" applyAlignment="1" applyProtection="1">
      <alignment horizontal="center" vertical="center" wrapText="1"/>
      <protection hidden="1"/>
    </xf>
    <xf numFmtId="0" fontId="5" fillId="2" borderId="2"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wrapText="1"/>
      <protection hidden="1"/>
    </xf>
    <xf numFmtId="0" fontId="5" fillId="2" borderId="0" xfId="0" applyNumberFormat="1" applyFont="1" applyFill="1" applyBorder="1" applyAlignment="1" applyProtection="1">
      <alignment horizontal="center" vertical="center" wrapText="1"/>
      <protection hidden="1"/>
    </xf>
    <xf numFmtId="0" fontId="5" fillId="2" borderId="9" xfId="0" applyNumberFormat="1" applyFont="1" applyFill="1" applyBorder="1" applyAlignment="1" applyProtection="1">
      <alignment horizontal="center" vertical="center" wrapText="1"/>
      <protection hidden="1"/>
    </xf>
    <xf numFmtId="0" fontId="5" fillId="2" borderId="10" xfId="0" applyNumberFormat="1" applyFont="1" applyFill="1" applyBorder="1" applyAlignment="1" applyProtection="1">
      <alignment horizontal="center" vertical="center" wrapText="1"/>
      <protection hidden="1"/>
    </xf>
    <xf numFmtId="177" fontId="10" fillId="0" borderId="1" xfId="0" applyNumberFormat="1" applyFont="1" applyBorder="1" applyAlignment="1" applyProtection="1">
      <alignment horizontal="right" vertical="center" shrinkToFit="1"/>
      <protection hidden="1"/>
    </xf>
    <xf numFmtId="177" fontId="10" fillId="0" borderId="2" xfId="0" applyNumberFormat="1" applyFont="1" applyBorder="1" applyAlignment="1" applyProtection="1">
      <alignment horizontal="right" vertical="center" shrinkToFit="1"/>
      <protection hidden="1"/>
    </xf>
    <xf numFmtId="49" fontId="10" fillId="0" borderId="9" xfId="0" applyNumberFormat="1" applyFont="1" applyBorder="1" applyAlignment="1" applyProtection="1">
      <alignment horizontal="right" vertical="center" shrinkToFit="1"/>
      <protection hidden="1"/>
    </xf>
    <xf numFmtId="49" fontId="10" fillId="0" borderId="10" xfId="0" applyNumberFormat="1" applyFont="1" applyBorder="1" applyAlignment="1" applyProtection="1">
      <alignment horizontal="right" vertical="center" shrinkToFit="1"/>
      <protection hidden="1"/>
    </xf>
    <xf numFmtId="177" fontId="6" fillId="0" borderId="5" xfId="0" applyNumberFormat="1" applyFont="1" applyBorder="1" applyAlignment="1" applyProtection="1">
      <alignment horizontal="center" vertical="center"/>
      <protection hidden="1"/>
    </xf>
    <xf numFmtId="177" fontId="6" fillId="0" borderId="6" xfId="0" applyNumberFormat="1" applyFont="1" applyBorder="1" applyAlignment="1" applyProtection="1">
      <alignment horizontal="center" vertical="center"/>
      <protection hidden="1"/>
    </xf>
    <xf numFmtId="177" fontId="6" fillId="0" borderId="7" xfId="0" applyNumberFormat="1" applyFont="1" applyBorder="1" applyAlignment="1" applyProtection="1">
      <alignment horizontal="center" vertical="center"/>
      <protection hidden="1"/>
    </xf>
    <xf numFmtId="49" fontId="10" fillId="7" borderId="5" xfId="0" applyNumberFormat="1" applyFont="1" applyFill="1" applyBorder="1" applyAlignment="1" applyProtection="1">
      <alignment horizontal="left" vertical="center" shrinkToFit="1"/>
      <protection locked="0"/>
    </xf>
    <xf numFmtId="49" fontId="10" fillId="7" borderId="6" xfId="0" applyNumberFormat="1" applyFont="1" applyFill="1" applyBorder="1" applyAlignment="1" applyProtection="1">
      <alignment horizontal="left" vertical="center" shrinkToFit="1"/>
      <protection locked="0"/>
    </xf>
    <xf numFmtId="0" fontId="10" fillId="7" borderId="6" xfId="0" applyNumberFormat="1" applyFont="1" applyFill="1" applyBorder="1" applyAlignment="1" applyProtection="1">
      <alignment horizontal="left" vertical="center" shrinkToFit="1"/>
      <protection locked="0"/>
    </xf>
    <xf numFmtId="49" fontId="10" fillId="7" borderId="7" xfId="0" applyNumberFormat="1" applyFont="1" applyFill="1" applyBorder="1" applyAlignment="1" applyProtection="1">
      <alignment horizontal="left" vertical="center" shrinkToFit="1"/>
      <protection locked="0"/>
    </xf>
    <xf numFmtId="49" fontId="10" fillId="7" borderId="5" xfId="0" applyNumberFormat="1" applyFont="1" applyFill="1" applyBorder="1" applyAlignment="1" applyProtection="1">
      <alignment horizontal="center" vertical="center" shrinkToFit="1"/>
      <protection locked="0"/>
    </xf>
    <xf numFmtId="49" fontId="10" fillId="7" borderId="6" xfId="0" applyNumberFormat="1" applyFont="1" applyFill="1" applyBorder="1" applyAlignment="1" applyProtection="1">
      <alignment horizontal="center" vertical="center" shrinkToFit="1"/>
      <protection locked="0"/>
    </xf>
    <xf numFmtId="49" fontId="10" fillId="7" borderId="4" xfId="0" applyNumberFormat="1" applyFont="1" applyFill="1" applyBorder="1" applyAlignment="1" applyProtection="1">
      <alignment horizontal="center" vertical="center" shrinkToFit="1"/>
      <protection locked="0"/>
    </xf>
    <xf numFmtId="177" fontId="6" fillId="0" borderId="9" xfId="0" applyNumberFormat="1" applyFont="1" applyBorder="1" applyAlignment="1" applyProtection="1">
      <alignment horizontal="center" vertical="center"/>
      <protection hidden="1"/>
    </xf>
    <xf numFmtId="177" fontId="6" fillId="0" borderId="10" xfId="0" applyNumberFormat="1" applyFont="1" applyBorder="1" applyAlignment="1" applyProtection="1">
      <alignment horizontal="center" vertical="center"/>
      <protection hidden="1"/>
    </xf>
    <xf numFmtId="177" fontId="6" fillId="0" borderId="11" xfId="0" applyNumberFormat="1" applyFont="1" applyBorder="1" applyAlignment="1" applyProtection="1">
      <alignment horizontal="center" vertical="center"/>
      <protection hidden="1"/>
    </xf>
    <xf numFmtId="49" fontId="10" fillId="7" borderId="7" xfId="0" applyNumberFormat="1" applyFont="1" applyFill="1" applyBorder="1" applyAlignment="1" applyProtection="1">
      <alignment horizontal="center" vertical="center" shrinkToFit="1"/>
      <protection locked="0"/>
    </xf>
    <xf numFmtId="0" fontId="5" fillId="2" borderId="1" xfId="0" applyNumberFormat="1" applyFont="1" applyFill="1" applyBorder="1" applyAlignment="1" applyProtection="1">
      <alignment horizontal="center" vertical="center" textRotation="255"/>
      <protection hidden="1"/>
    </xf>
    <xf numFmtId="177" fontId="6" fillId="2" borderId="10" xfId="0" applyNumberFormat="1" applyFont="1" applyFill="1" applyBorder="1" applyAlignment="1" applyProtection="1">
      <alignment horizontal="center" vertical="center"/>
      <protection hidden="1"/>
    </xf>
    <xf numFmtId="0" fontId="5" fillId="2" borderId="5" xfId="0" applyNumberFormat="1" applyFont="1" applyFill="1" applyBorder="1" applyAlignment="1" applyProtection="1">
      <alignment horizontal="center" vertical="center"/>
      <protection hidden="1"/>
    </xf>
    <xf numFmtId="0" fontId="5" fillId="5" borderId="5" xfId="0" applyNumberFormat="1" applyFont="1" applyFill="1" applyBorder="1" applyAlignment="1" applyProtection="1">
      <alignment horizontal="center" vertical="center"/>
      <protection hidden="1"/>
    </xf>
    <xf numFmtId="0" fontId="5" fillId="5" borderId="6" xfId="0" applyNumberFormat="1" applyFont="1" applyFill="1" applyBorder="1" applyAlignment="1" applyProtection="1">
      <alignment horizontal="center" vertical="center"/>
      <protection hidden="1"/>
    </xf>
    <xf numFmtId="0" fontId="5" fillId="5" borderId="7" xfId="0" applyNumberFormat="1" applyFont="1" applyFill="1" applyBorder="1" applyAlignment="1" applyProtection="1">
      <alignment horizontal="center" vertical="center"/>
      <protection hidden="1"/>
    </xf>
    <xf numFmtId="0" fontId="5" fillId="2" borderId="8" xfId="0" applyNumberFormat="1" applyFont="1" applyFill="1" applyBorder="1" applyAlignment="1" applyProtection="1">
      <alignment horizontal="center" vertical="center" textRotation="255"/>
      <protection hidden="1"/>
    </xf>
    <xf numFmtId="49" fontId="10" fillId="7" borderId="0" xfId="0" applyNumberFormat="1" applyFont="1" applyFill="1" applyBorder="1" applyAlignment="1" applyProtection="1">
      <alignment horizontal="left" vertical="center" shrinkToFit="1"/>
      <protection locked="0"/>
    </xf>
    <xf numFmtId="0" fontId="5" fillId="5" borderId="1" xfId="0" applyNumberFormat="1" applyFont="1" applyFill="1" applyBorder="1" applyAlignment="1" applyProtection="1">
      <alignment horizontal="center" vertical="center" shrinkToFit="1"/>
      <protection hidden="1"/>
    </xf>
    <xf numFmtId="0" fontId="5" fillId="5" borderId="2" xfId="0" applyNumberFormat="1" applyFont="1" applyFill="1" applyBorder="1" applyAlignment="1" applyProtection="1">
      <alignment horizontal="center" vertical="center" shrinkToFit="1"/>
      <protection hidden="1"/>
    </xf>
    <xf numFmtId="0" fontId="5" fillId="5" borderId="3" xfId="0" applyNumberFormat="1" applyFont="1" applyFill="1" applyBorder="1" applyAlignment="1" applyProtection="1">
      <alignment horizontal="center" vertical="center" shrinkToFit="1"/>
      <protection hidden="1"/>
    </xf>
    <xf numFmtId="0" fontId="5" fillId="5" borderId="8" xfId="0" applyNumberFormat="1" applyFont="1" applyFill="1" applyBorder="1" applyAlignment="1" applyProtection="1">
      <alignment horizontal="center" vertical="center" shrinkToFit="1"/>
      <protection hidden="1"/>
    </xf>
    <xf numFmtId="0" fontId="5" fillId="5" borderId="0" xfId="0" applyNumberFormat="1" applyFont="1" applyFill="1" applyBorder="1" applyAlignment="1" applyProtection="1">
      <alignment horizontal="center" vertical="center" shrinkToFit="1"/>
      <protection hidden="1"/>
    </xf>
    <xf numFmtId="0" fontId="5" fillId="5" borderId="12" xfId="0" applyNumberFormat="1" applyFont="1" applyFill="1" applyBorder="1" applyAlignment="1" applyProtection="1">
      <alignment horizontal="center" vertical="center" shrinkToFit="1"/>
      <protection hidden="1"/>
    </xf>
    <xf numFmtId="0" fontId="5" fillId="5" borderId="9" xfId="0" applyNumberFormat="1" applyFont="1" applyFill="1" applyBorder="1" applyAlignment="1" applyProtection="1">
      <alignment horizontal="center" vertical="center" shrinkToFit="1"/>
      <protection hidden="1"/>
    </xf>
    <xf numFmtId="0" fontId="5" fillId="5" borderId="10" xfId="0" applyNumberFormat="1" applyFont="1" applyFill="1" applyBorder="1" applyAlignment="1" applyProtection="1">
      <alignment horizontal="center" vertical="center" shrinkToFit="1"/>
      <protection hidden="1"/>
    </xf>
    <xf numFmtId="0" fontId="5" fillId="5" borderId="11" xfId="0" applyNumberFormat="1" applyFont="1" applyFill="1" applyBorder="1" applyAlignment="1" applyProtection="1">
      <alignment horizontal="center" vertical="center" shrinkToFit="1"/>
      <protection hidden="1"/>
    </xf>
    <xf numFmtId="49" fontId="11" fillId="7" borderId="0" xfId="0" applyNumberFormat="1" applyFont="1" applyFill="1" applyBorder="1" applyAlignment="1" applyProtection="1">
      <alignment horizontal="left" vertical="center" shrinkToFit="1"/>
      <protection locked="0"/>
    </xf>
    <xf numFmtId="177" fontId="10" fillId="0" borderId="10" xfId="0" applyNumberFormat="1" applyFont="1" applyFill="1" applyBorder="1" applyAlignment="1" applyProtection="1">
      <alignment horizontal="left" vertical="center" wrapText="1"/>
      <protection hidden="1"/>
    </xf>
    <xf numFmtId="0" fontId="5" fillId="5" borderId="1" xfId="0" applyNumberFormat="1" applyFont="1" applyFill="1" applyBorder="1" applyAlignment="1" applyProtection="1">
      <alignment horizontal="center" vertical="center"/>
      <protection hidden="1"/>
    </xf>
    <xf numFmtId="0" fontId="5" fillId="5" borderId="2" xfId="0" applyNumberFormat="1" applyFont="1" applyFill="1" applyBorder="1" applyAlignment="1" applyProtection="1">
      <alignment horizontal="center" vertical="center"/>
      <protection hidden="1"/>
    </xf>
    <xf numFmtId="0" fontId="5" fillId="5" borderId="3" xfId="0" applyNumberFormat="1" applyFont="1" applyFill="1" applyBorder="1" applyAlignment="1" applyProtection="1">
      <alignment horizontal="center" vertical="center"/>
      <protection hidden="1"/>
    </xf>
    <xf numFmtId="0" fontId="5" fillId="5" borderId="8" xfId="0" applyNumberFormat="1" applyFont="1" applyFill="1" applyBorder="1" applyAlignment="1" applyProtection="1">
      <alignment horizontal="center" vertical="center"/>
      <protection hidden="1"/>
    </xf>
    <xf numFmtId="0" fontId="5" fillId="5" borderId="0" xfId="0" applyNumberFormat="1" applyFont="1" applyFill="1" applyBorder="1" applyAlignment="1" applyProtection="1">
      <alignment horizontal="center" vertical="center"/>
      <protection hidden="1"/>
    </xf>
    <xf numFmtId="0" fontId="5" fillId="5" borderId="12" xfId="0" applyNumberFormat="1" applyFont="1" applyFill="1" applyBorder="1" applyAlignment="1" applyProtection="1">
      <alignment horizontal="center" vertical="center"/>
      <protection hidden="1"/>
    </xf>
    <xf numFmtId="177" fontId="10" fillId="0" borderId="0" xfId="0" applyNumberFormat="1" applyFont="1" applyAlignment="1" applyProtection="1">
      <alignment horizontal="left" vertical="center"/>
      <protection hidden="1"/>
    </xf>
    <xf numFmtId="49" fontId="10" fillId="7" borderId="0" xfId="0" applyNumberFormat="1" applyFont="1" applyFill="1" applyAlignment="1" applyProtection="1">
      <alignment horizontal="center" vertical="center" shrinkToFit="1"/>
      <protection locked="0"/>
    </xf>
    <xf numFmtId="177" fontId="11" fillId="0" borderId="0" xfId="0" applyNumberFormat="1" applyFont="1" applyFill="1" applyBorder="1" applyAlignment="1" applyProtection="1">
      <alignment horizontal="center" vertical="center" shrinkToFit="1"/>
      <protection hidden="1"/>
    </xf>
    <xf numFmtId="0" fontId="29" fillId="7" borderId="0" xfId="0" applyFont="1" applyFill="1" applyBorder="1" applyAlignment="1" applyProtection="1">
      <alignment horizontal="left" vertical="center" shrinkToFit="1"/>
      <protection locked="0"/>
    </xf>
    <xf numFmtId="0" fontId="10" fillId="7" borderId="0" xfId="0" applyNumberFormat="1" applyFont="1" applyFill="1" applyBorder="1" applyAlignment="1" applyProtection="1">
      <alignment horizontal="left" vertical="center" shrinkToFit="1"/>
      <protection locked="0"/>
    </xf>
    <xf numFmtId="0" fontId="5" fillId="2" borderId="1" xfId="0" applyNumberFormat="1" applyFont="1" applyFill="1" applyBorder="1" applyAlignment="1" applyProtection="1">
      <alignment horizontal="center" vertical="center" wrapText="1" shrinkToFit="1"/>
      <protection hidden="1"/>
    </xf>
    <xf numFmtId="0" fontId="5" fillId="2" borderId="3" xfId="0" applyNumberFormat="1" applyFont="1" applyFill="1" applyBorder="1" applyAlignment="1" applyProtection="1">
      <alignment horizontal="center" vertical="center" shrinkToFit="1"/>
      <protection hidden="1"/>
    </xf>
    <xf numFmtId="0" fontId="5" fillId="2" borderId="11" xfId="0" applyNumberFormat="1" applyFont="1" applyFill="1" applyBorder="1" applyAlignment="1" applyProtection="1">
      <alignment horizontal="center" vertical="center" shrinkToFit="1"/>
      <protection hidden="1"/>
    </xf>
    <xf numFmtId="178" fontId="6" fillId="7" borderId="6" xfId="0" applyNumberFormat="1" applyFont="1" applyFill="1" applyBorder="1" applyAlignment="1" applyProtection="1">
      <alignment horizontal="center" vertical="center"/>
      <protection locked="0"/>
    </xf>
    <xf numFmtId="0" fontId="6" fillId="7" borderId="6" xfId="0" applyNumberFormat="1"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center" vertical="center"/>
      <protection locked="0"/>
    </xf>
    <xf numFmtId="177" fontId="6" fillId="7" borderId="2" xfId="0" applyNumberFormat="1" applyFont="1" applyFill="1" applyBorder="1" applyAlignment="1" applyProtection="1">
      <alignment horizontal="left" vertical="center"/>
      <protection locked="0"/>
    </xf>
    <xf numFmtId="177" fontId="10" fillId="0" borderId="10" xfId="0" applyNumberFormat="1" applyFont="1" applyFill="1" applyBorder="1" applyAlignment="1" applyProtection="1">
      <alignment horizontal="right" vertical="center"/>
      <protection hidden="1"/>
    </xf>
    <xf numFmtId="0" fontId="5" fillId="2" borderId="12" xfId="0" applyNumberFormat="1" applyFont="1" applyFill="1" applyBorder="1" applyAlignment="1" applyProtection="1">
      <alignment horizontal="center" vertical="center" shrinkToFit="1"/>
      <protection hidden="1"/>
    </xf>
    <xf numFmtId="177" fontId="5" fillId="2" borderId="1" xfId="0" applyNumberFormat="1" applyFont="1" applyFill="1" applyBorder="1" applyAlignment="1" applyProtection="1">
      <alignment horizontal="center" vertical="center" shrinkToFit="1"/>
      <protection hidden="1"/>
    </xf>
    <xf numFmtId="177" fontId="5" fillId="2" borderId="2" xfId="0" applyNumberFormat="1" applyFont="1" applyFill="1" applyBorder="1" applyAlignment="1" applyProtection="1">
      <alignment horizontal="center" vertical="center" shrinkToFit="1"/>
      <protection hidden="1"/>
    </xf>
    <xf numFmtId="177" fontId="5" fillId="2" borderId="3" xfId="0" applyNumberFormat="1" applyFont="1" applyFill="1" applyBorder="1" applyAlignment="1" applyProtection="1">
      <alignment horizontal="center" vertical="center" shrinkToFit="1"/>
      <protection hidden="1"/>
    </xf>
    <xf numFmtId="177" fontId="5" fillId="2" borderId="8" xfId="0" applyNumberFormat="1" applyFont="1" applyFill="1" applyBorder="1" applyAlignment="1" applyProtection="1">
      <alignment horizontal="center" vertical="center" shrinkToFit="1"/>
      <protection hidden="1"/>
    </xf>
    <xf numFmtId="177" fontId="5" fillId="2" borderId="0" xfId="0" applyNumberFormat="1" applyFont="1" applyFill="1" applyBorder="1" applyAlignment="1" applyProtection="1">
      <alignment horizontal="center" vertical="center" shrinkToFit="1"/>
      <protection hidden="1"/>
    </xf>
    <xf numFmtId="177" fontId="5" fillId="2" borderId="12" xfId="0" applyNumberFormat="1" applyFont="1" applyFill="1" applyBorder="1" applyAlignment="1" applyProtection="1">
      <alignment horizontal="center" vertical="center" shrinkToFit="1"/>
      <protection hidden="1"/>
    </xf>
    <xf numFmtId="177" fontId="5" fillId="2" borderId="9" xfId="0" applyNumberFormat="1" applyFont="1" applyFill="1" applyBorder="1" applyAlignment="1" applyProtection="1">
      <alignment horizontal="center" vertical="center" shrinkToFit="1"/>
      <protection hidden="1"/>
    </xf>
    <xf numFmtId="177" fontId="5" fillId="2" borderId="10" xfId="0" applyNumberFormat="1" applyFont="1" applyFill="1" applyBorder="1" applyAlignment="1" applyProtection="1">
      <alignment horizontal="center" vertical="center" shrinkToFit="1"/>
      <protection hidden="1"/>
    </xf>
    <xf numFmtId="177" fontId="5" fillId="2" borderId="11" xfId="0" applyNumberFormat="1" applyFont="1" applyFill="1" applyBorder="1" applyAlignment="1" applyProtection="1">
      <alignment horizontal="center" vertical="center" shrinkToFit="1"/>
      <protection hidden="1"/>
    </xf>
    <xf numFmtId="177" fontId="11" fillId="0" borderId="8" xfId="0" applyNumberFormat="1" applyFont="1" applyFill="1" applyBorder="1" applyAlignment="1" applyProtection="1">
      <alignment horizontal="right" vertical="center"/>
      <protection hidden="1"/>
    </xf>
    <xf numFmtId="177" fontId="11" fillId="0" borderId="0" xfId="0" applyNumberFormat="1" applyFont="1" applyFill="1" applyBorder="1" applyAlignment="1" applyProtection="1">
      <alignment horizontal="right" vertical="center"/>
      <protection hidden="1"/>
    </xf>
    <xf numFmtId="0" fontId="11" fillId="7" borderId="0" xfId="0" applyNumberFormat="1" applyFont="1" applyFill="1" applyBorder="1" applyAlignment="1" applyProtection="1">
      <alignment horizontal="left" vertical="center" shrinkToFit="1"/>
      <protection locked="0"/>
    </xf>
    <xf numFmtId="0" fontId="13" fillId="5" borderId="4" xfId="0" applyNumberFormat="1" applyFont="1" applyFill="1" applyBorder="1" applyAlignment="1" applyProtection="1">
      <alignment horizontal="center" vertical="center" wrapText="1"/>
      <protection hidden="1"/>
    </xf>
    <xf numFmtId="0" fontId="5" fillId="5" borderId="5" xfId="0" applyNumberFormat="1" applyFont="1" applyFill="1" applyBorder="1" applyAlignment="1" applyProtection="1">
      <alignment horizontal="center" vertical="center" wrapText="1"/>
      <protection hidden="1"/>
    </xf>
    <xf numFmtId="0" fontId="5" fillId="5" borderId="7" xfId="0" applyNumberFormat="1" applyFont="1" applyFill="1" applyBorder="1" applyAlignment="1" applyProtection="1">
      <alignment horizontal="center" vertical="center" wrapText="1"/>
      <protection hidden="1"/>
    </xf>
    <xf numFmtId="49" fontId="10" fillId="7" borderId="5" xfId="0" quotePrefix="1" applyNumberFormat="1" applyFont="1" applyFill="1" applyBorder="1" applyAlignment="1" applyProtection="1">
      <alignment horizontal="left" vertical="center" shrinkToFit="1"/>
      <protection locked="0"/>
    </xf>
    <xf numFmtId="177" fontId="11" fillId="7" borderId="0" xfId="0" applyNumberFormat="1" applyFont="1" applyFill="1" applyBorder="1" applyAlignment="1" applyProtection="1">
      <alignment horizontal="left" vertical="center" shrinkToFit="1"/>
      <protection locked="0"/>
    </xf>
    <xf numFmtId="177" fontId="12" fillId="0" borderId="0" xfId="0" applyNumberFormat="1" applyFont="1" applyBorder="1" applyAlignment="1" applyProtection="1">
      <alignment horizontal="left" shrinkToFit="1"/>
      <protection hidden="1"/>
    </xf>
    <xf numFmtId="0" fontId="12" fillId="0" borderId="0" xfId="0" applyNumberFormat="1" applyFont="1" applyBorder="1" applyAlignment="1" applyProtection="1">
      <alignment horizontal="left" shrinkToFit="1"/>
      <protection hidden="1"/>
    </xf>
    <xf numFmtId="177" fontId="11" fillId="7" borderId="0" xfId="0" applyNumberFormat="1" applyFont="1" applyFill="1" applyBorder="1" applyAlignment="1" applyProtection="1">
      <alignment horizontal="left" vertical="top" wrapText="1"/>
      <protection locked="0"/>
    </xf>
    <xf numFmtId="0" fontId="5" fillId="2" borderId="3" xfId="0" applyNumberFormat="1" applyFont="1" applyFill="1" applyBorder="1" applyAlignment="1" applyProtection="1">
      <alignment horizontal="center" vertical="center"/>
      <protection hidden="1"/>
    </xf>
    <xf numFmtId="177" fontId="6" fillId="7" borderId="6" xfId="0" applyNumberFormat="1" applyFont="1" applyFill="1" applyBorder="1" applyAlignment="1" applyProtection="1">
      <alignment horizontal="center" vertical="center"/>
      <protection locked="0"/>
    </xf>
    <xf numFmtId="178" fontId="6" fillId="7" borderId="6" xfId="0" applyNumberFormat="1" applyFont="1" applyFill="1" applyBorder="1" applyAlignment="1" applyProtection="1">
      <alignment horizontal="left" vertical="center"/>
      <protection locked="0"/>
    </xf>
    <xf numFmtId="0" fontId="5" fillId="2" borderId="9" xfId="0" applyNumberFormat="1" applyFont="1" applyFill="1" applyBorder="1" applyAlignment="1" applyProtection="1">
      <alignment horizontal="center" vertical="center"/>
      <protection hidden="1"/>
    </xf>
    <xf numFmtId="0" fontId="5" fillId="2" borderId="10" xfId="0" applyNumberFormat="1" applyFont="1" applyFill="1" applyBorder="1" applyAlignment="1" applyProtection="1">
      <alignment horizontal="center" vertical="center"/>
      <protection hidden="1"/>
    </xf>
    <xf numFmtId="0" fontId="5" fillId="2" borderId="11" xfId="0" applyNumberFormat="1" applyFont="1" applyFill="1" applyBorder="1" applyAlignment="1" applyProtection="1">
      <alignment horizontal="center" vertical="center"/>
      <protection hidden="1"/>
    </xf>
    <xf numFmtId="177" fontId="6" fillId="0" borderId="2" xfId="0" applyNumberFormat="1" applyFont="1" applyFill="1" applyBorder="1" applyAlignment="1" applyProtection="1">
      <alignment horizontal="left" vertical="center" wrapText="1"/>
      <protection hidden="1"/>
    </xf>
    <xf numFmtId="177" fontId="6" fillId="0" borderId="2" xfId="0" applyNumberFormat="1" applyFont="1" applyFill="1" applyBorder="1" applyAlignment="1" applyProtection="1">
      <alignment horizontal="left" vertical="center"/>
      <protection hidden="1"/>
    </xf>
    <xf numFmtId="49" fontId="10" fillId="7" borderId="5" xfId="0" applyNumberFormat="1" applyFont="1" applyFill="1" applyBorder="1" applyAlignment="1" applyProtection="1">
      <alignment horizontal="left" vertical="center"/>
      <protection locked="0"/>
    </xf>
    <xf numFmtId="49" fontId="10" fillId="7" borderId="6" xfId="0" applyNumberFormat="1" applyFont="1" applyFill="1" applyBorder="1" applyAlignment="1" applyProtection="1">
      <alignment horizontal="left" vertical="center"/>
      <protection locked="0"/>
    </xf>
    <xf numFmtId="0" fontId="10" fillId="7" borderId="6" xfId="0" applyNumberFormat="1" applyFont="1" applyFill="1" applyBorder="1" applyAlignment="1" applyProtection="1">
      <alignment horizontal="left" vertical="center"/>
      <protection locked="0"/>
    </xf>
    <xf numFmtId="49" fontId="10" fillId="7" borderId="7" xfId="0" applyNumberFormat="1" applyFont="1" applyFill="1" applyBorder="1" applyAlignment="1" applyProtection="1">
      <alignment horizontal="left" vertical="center"/>
      <protection locked="0"/>
    </xf>
    <xf numFmtId="49" fontId="10" fillId="7" borderId="5" xfId="0" applyNumberFormat="1" applyFont="1" applyFill="1" applyBorder="1" applyAlignment="1" applyProtection="1">
      <alignment horizontal="left" vertical="center" wrapText="1"/>
      <protection locked="0"/>
    </xf>
    <xf numFmtId="49" fontId="10" fillId="7" borderId="0" xfId="0" applyNumberFormat="1" applyFont="1" applyFill="1" applyBorder="1" applyAlignment="1" applyProtection="1">
      <alignment horizontal="center" vertical="center" shrinkToFit="1"/>
      <protection locked="0"/>
    </xf>
    <xf numFmtId="177" fontId="10" fillId="0" borderId="0" xfId="0" applyNumberFormat="1" applyFont="1" applyFill="1" applyBorder="1" applyAlignment="1" applyProtection="1">
      <alignment horizontal="center" vertical="center" wrapText="1"/>
      <protection hidden="1"/>
    </xf>
    <xf numFmtId="177" fontId="12" fillId="0" borderId="1" xfId="0" applyNumberFormat="1" applyFont="1" applyBorder="1" applyAlignment="1" applyProtection="1">
      <alignment horizontal="left" vertical="center" wrapText="1"/>
      <protection hidden="1"/>
    </xf>
    <xf numFmtId="177" fontId="12" fillId="0" borderId="2" xfId="0" applyNumberFormat="1" applyFont="1" applyBorder="1" applyAlignment="1" applyProtection="1">
      <alignment horizontal="left" vertical="center" wrapText="1"/>
      <protection hidden="1"/>
    </xf>
    <xf numFmtId="0" fontId="12" fillId="0" borderId="2" xfId="0" applyNumberFormat="1" applyFont="1" applyBorder="1" applyAlignment="1" applyProtection="1">
      <alignment horizontal="left" vertical="center" wrapText="1"/>
      <protection hidden="1"/>
    </xf>
    <xf numFmtId="177" fontId="12" fillId="0" borderId="3" xfId="0" applyNumberFormat="1" applyFont="1" applyBorder="1" applyAlignment="1" applyProtection="1">
      <alignment horizontal="left" vertical="center" wrapText="1"/>
      <protection hidden="1"/>
    </xf>
    <xf numFmtId="49" fontId="10" fillId="7" borderId="8" xfId="0" quotePrefix="1" applyNumberFormat="1" applyFont="1" applyFill="1" applyBorder="1" applyAlignment="1" applyProtection="1">
      <alignment horizontal="left" vertical="top" wrapText="1"/>
      <protection locked="0"/>
    </xf>
    <xf numFmtId="49" fontId="10" fillId="7" borderId="2" xfId="0" quotePrefix="1" applyNumberFormat="1" applyFont="1" applyFill="1" applyBorder="1" applyAlignment="1" applyProtection="1">
      <alignment horizontal="left" vertical="center" shrinkToFit="1"/>
      <protection locked="0"/>
    </xf>
    <xf numFmtId="49" fontId="10" fillId="7" borderId="2" xfId="0" applyNumberFormat="1" applyFont="1" applyFill="1" applyBorder="1" applyAlignment="1" applyProtection="1">
      <alignment horizontal="center" vertical="center" shrinkToFit="1"/>
      <protection locked="0"/>
    </xf>
    <xf numFmtId="177" fontId="10" fillId="0" borderId="2" xfId="0" applyNumberFormat="1" applyFont="1" applyFill="1" applyBorder="1" applyAlignment="1" applyProtection="1">
      <alignment horizontal="center" vertical="center" wrapText="1"/>
      <protection hidden="1"/>
    </xf>
    <xf numFmtId="0" fontId="7" fillId="0" borderId="10" xfId="0" applyNumberFormat="1" applyFont="1" applyBorder="1" applyAlignment="1" applyProtection="1">
      <alignment horizontal="left" vertical="center"/>
      <protection hidden="1"/>
    </xf>
    <xf numFmtId="177" fontId="8" fillId="0" borderId="5" xfId="0" applyNumberFormat="1" applyFont="1" applyBorder="1" applyAlignment="1" applyProtection="1">
      <alignment horizontal="left" vertical="center"/>
      <protection hidden="1"/>
    </xf>
    <xf numFmtId="177" fontId="8" fillId="0" borderId="6" xfId="0" applyNumberFormat="1" applyFont="1" applyBorder="1" applyAlignment="1" applyProtection="1">
      <alignment horizontal="left" vertical="center"/>
      <protection hidden="1"/>
    </xf>
    <xf numFmtId="0" fontId="8" fillId="0" borderId="6" xfId="0" applyNumberFormat="1" applyFont="1" applyBorder="1" applyAlignment="1" applyProtection="1">
      <alignment horizontal="left" vertical="center"/>
      <protection hidden="1"/>
    </xf>
    <xf numFmtId="177" fontId="8" fillId="0" borderId="7" xfId="0" applyNumberFormat="1" applyFont="1" applyBorder="1" applyAlignment="1" applyProtection="1">
      <alignment horizontal="left" vertical="center"/>
      <protection hidden="1"/>
    </xf>
    <xf numFmtId="49" fontId="10" fillId="7" borderId="1" xfId="0" quotePrefix="1" applyNumberFormat="1" applyFont="1" applyFill="1" applyBorder="1" applyAlignment="1" applyProtection="1">
      <alignment horizontal="left" vertical="center" shrinkToFit="1"/>
      <protection locked="0"/>
    </xf>
    <xf numFmtId="0" fontId="10" fillId="7" borderId="2" xfId="0" applyNumberFormat="1" applyFont="1" applyFill="1" applyBorder="1" applyAlignment="1" applyProtection="1">
      <alignment horizontal="left" vertical="center" shrinkToFit="1"/>
      <protection locked="0"/>
    </xf>
    <xf numFmtId="49" fontId="10" fillId="7" borderId="3" xfId="0" applyNumberFormat="1" applyFont="1" applyFill="1" applyBorder="1" applyAlignment="1" applyProtection="1">
      <alignment horizontal="left" vertical="center" shrinkToFit="1"/>
      <protection locked="0"/>
    </xf>
    <xf numFmtId="49" fontId="11" fillId="7" borderId="10" xfId="0" quotePrefix="1" applyNumberFormat="1" applyFont="1" applyFill="1" applyBorder="1" applyAlignment="1" applyProtection="1">
      <alignment horizontal="left" vertical="center" shrinkToFit="1"/>
      <protection locked="0"/>
    </xf>
    <xf numFmtId="0" fontId="5" fillId="2" borderId="3" xfId="0" applyNumberFormat="1" applyFont="1" applyFill="1" applyBorder="1" applyAlignment="1" applyProtection="1">
      <alignment horizontal="center" vertical="center" wrapText="1"/>
      <protection hidden="1"/>
    </xf>
    <xf numFmtId="0" fontId="5" fillId="2" borderId="8" xfId="0" applyNumberFormat="1" applyFont="1" applyFill="1" applyBorder="1" applyAlignment="1" applyProtection="1">
      <alignment horizontal="center" vertical="center"/>
      <protection hidden="1"/>
    </xf>
    <xf numFmtId="0" fontId="5" fillId="2" borderId="0" xfId="0" applyNumberFormat="1" applyFont="1" applyFill="1" applyBorder="1" applyAlignment="1" applyProtection="1">
      <alignment horizontal="center" vertical="center"/>
      <protection hidden="1"/>
    </xf>
    <xf numFmtId="0" fontId="5" fillId="2" borderId="12" xfId="0" applyNumberFormat="1" applyFont="1" applyFill="1" applyBorder="1" applyAlignment="1" applyProtection="1">
      <alignment horizontal="center" vertical="center"/>
      <protection hidden="1"/>
    </xf>
    <xf numFmtId="177" fontId="5" fillId="2" borderId="1" xfId="0" applyNumberFormat="1" applyFont="1" applyFill="1" applyBorder="1" applyAlignment="1" applyProtection="1">
      <alignment horizontal="center" vertical="center"/>
      <protection hidden="1"/>
    </xf>
    <xf numFmtId="177" fontId="5" fillId="2" borderId="2" xfId="0" applyNumberFormat="1" applyFont="1" applyFill="1" applyBorder="1" applyAlignment="1" applyProtection="1">
      <alignment horizontal="center" vertical="center"/>
      <protection hidden="1"/>
    </xf>
    <xf numFmtId="177" fontId="5" fillId="2" borderId="3" xfId="0" applyNumberFormat="1" applyFont="1" applyFill="1" applyBorder="1" applyAlignment="1" applyProtection="1">
      <alignment horizontal="center" vertical="center"/>
      <protection hidden="1"/>
    </xf>
    <xf numFmtId="177" fontId="5" fillId="2" borderId="8" xfId="0" applyNumberFormat="1" applyFont="1" applyFill="1" applyBorder="1" applyAlignment="1" applyProtection="1">
      <alignment horizontal="center" vertical="center"/>
      <protection hidden="1"/>
    </xf>
    <xf numFmtId="177" fontId="5" fillId="2" borderId="0" xfId="0" applyNumberFormat="1" applyFont="1" applyFill="1" applyBorder="1" applyAlignment="1" applyProtection="1">
      <alignment horizontal="center" vertical="center"/>
      <protection hidden="1"/>
    </xf>
    <xf numFmtId="177" fontId="5" fillId="2" borderId="12" xfId="0" applyNumberFormat="1" applyFont="1" applyFill="1" applyBorder="1" applyAlignment="1" applyProtection="1">
      <alignment horizontal="center" vertical="center"/>
      <protection hidden="1"/>
    </xf>
    <xf numFmtId="177" fontId="5" fillId="2" borderId="9" xfId="0" applyNumberFormat="1" applyFont="1" applyFill="1" applyBorder="1" applyAlignment="1" applyProtection="1">
      <alignment horizontal="center" vertical="center"/>
      <protection hidden="1"/>
    </xf>
    <xf numFmtId="177" fontId="5" fillId="2" borderId="10" xfId="0" applyNumberFormat="1" applyFont="1" applyFill="1" applyBorder="1" applyAlignment="1" applyProtection="1">
      <alignment horizontal="center" vertical="center"/>
      <protection hidden="1"/>
    </xf>
    <xf numFmtId="177" fontId="5" fillId="2" borderId="11" xfId="0" applyNumberFormat="1" applyFont="1" applyFill="1" applyBorder="1" applyAlignment="1" applyProtection="1">
      <alignment horizontal="center" vertical="center"/>
      <protection hidden="1"/>
    </xf>
    <xf numFmtId="178" fontId="6" fillId="7" borderId="2" xfId="0" applyNumberFormat="1" applyFont="1" applyFill="1" applyBorder="1" applyAlignment="1" applyProtection="1">
      <alignment horizontal="center" vertical="center"/>
      <protection locked="0"/>
    </xf>
    <xf numFmtId="0" fontId="5" fillId="5" borderId="7" xfId="0" applyNumberFormat="1" applyFont="1" applyFill="1" applyBorder="1" applyAlignment="1" applyProtection="1">
      <alignment horizontal="center" vertical="center" shrinkToFit="1"/>
      <protection hidden="1"/>
    </xf>
    <xf numFmtId="49" fontId="10" fillId="7" borderId="6" xfId="0" quotePrefix="1" applyNumberFormat="1" applyFont="1" applyFill="1" applyBorder="1" applyAlignment="1" applyProtection="1">
      <alignment horizontal="left" vertical="center" shrinkToFit="1"/>
      <protection locked="0"/>
    </xf>
    <xf numFmtId="0" fontId="10" fillId="7" borderId="6" xfId="0" quotePrefix="1" applyNumberFormat="1" applyFont="1" applyFill="1" applyBorder="1" applyAlignment="1" applyProtection="1">
      <alignment horizontal="left" vertical="center" shrinkToFit="1"/>
      <protection locked="0"/>
    </xf>
    <xf numFmtId="49" fontId="10" fillId="7" borderId="9" xfId="0" quotePrefix="1" applyNumberFormat="1" applyFont="1" applyFill="1" applyBorder="1" applyAlignment="1" applyProtection="1">
      <alignment horizontal="left" vertical="center" shrinkToFit="1"/>
      <protection locked="0"/>
    </xf>
    <xf numFmtId="49" fontId="10" fillId="7" borderId="10" xfId="0" quotePrefix="1" applyNumberFormat="1" applyFont="1" applyFill="1" applyBorder="1" applyAlignment="1" applyProtection="1">
      <alignment horizontal="left" vertical="center" shrinkToFit="1"/>
      <protection locked="0"/>
    </xf>
    <xf numFmtId="0" fontId="10" fillId="7" borderId="10" xfId="0" quotePrefix="1" applyNumberFormat="1" applyFont="1" applyFill="1" applyBorder="1" applyAlignment="1" applyProtection="1">
      <alignment horizontal="left" vertical="center" shrinkToFit="1"/>
      <protection locked="0"/>
    </xf>
    <xf numFmtId="177" fontId="6" fillId="0" borderId="0" xfId="0" applyNumberFormat="1" applyFont="1" applyFill="1" applyBorder="1" applyAlignment="1" applyProtection="1">
      <alignment horizontal="left" vertical="center" shrinkToFit="1"/>
      <protection hidden="1"/>
    </xf>
    <xf numFmtId="0" fontId="6" fillId="0" borderId="0" xfId="0" applyNumberFormat="1" applyFont="1" applyFill="1" applyBorder="1" applyAlignment="1" applyProtection="1">
      <alignment horizontal="left" vertical="center" shrinkToFit="1"/>
      <protection hidden="1"/>
    </xf>
    <xf numFmtId="177" fontId="6" fillId="7" borderId="0" xfId="0" applyNumberFormat="1" applyFont="1" applyFill="1" applyBorder="1" applyAlignment="1" applyProtection="1">
      <alignment horizontal="left" vertical="center" shrinkToFit="1"/>
      <protection locked="0"/>
    </xf>
    <xf numFmtId="177" fontId="6" fillId="7" borderId="1" xfId="0" applyNumberFormat="1" applyFont="1" applyFill="1" applyBorder="1" applyAlignment="1" applyProtection="1">
      <alignment horizontal="left" vertical="top" wrapText="1" shrinkToFit="1"/>
      <protection locked="0"/>
    </xf>
    <xf numFmtId="177" fontId="6" fillId="7" borderId="2" xfId="0" applyNumberFormat="1" applyFont="1" applyFill="1" applyBorder="1" applyAlignment="1" applyProtection="1">
      <alignment horizontal="left" vertical="top" shrinkToFit="1"/>
      <protection locked="0"/>
    </xf>
    <xf numFmtId="177" fontId="6" fillId="7" borderId="3" xfId="0" applyNumberFormat="1" applyFont="1" applyFill="1" applyBorder="1" applyAlignment="1" applyProtection="1">
      <alignment horizontal="left" vertical="top" shrinkToFit="1"/>
      <protection locked="0"/>
    </xf>
    <xf numFmtId="177" fontId="6" fillId="7" borderId="8" xfId="0" applyNumberFormat="1" applyFont="1" applyFill="1" applyBorder="1" applyAlignment="1" applyProtection="1">
      <alignment horizontal="left" vertical="top" shrinkToFit="1"/>
      <protection locked="0"/>
    </xf>
    <xf numFmtId="177" fontId="6" fillId="7" borderId="0" xfId="0" applyNumberFormat="1" applyFont="1" applyFill="1" applyBorder="1" applyAlignment="1" applyProtection="1">
      <alignment horizontal="left" vertical="top" shrinkToFit="1"/>
      <protection locked="0"/>
    </xf>
    <xf numFmtId="177" fontId="6" fillId="7" borderId="12" xfId="0" applyNumberFormat="1" applyFont="1" applyFill="1" applyBorder="1" applyAlignment="1" applyProtection="1">
      <alignment horizontal="left" vertical="top" shrinkToFit="1"/>
      <protection locked="0"/>
    </xf>
    <xf numFmtId="177" fontId="6" fillId="7" borderId="9" xfId="0" applyNumberFormat="1" applyFont="1" applyFill="1" applyBorder="1" applyAlignment="1" applyProtection="1">
      <alignment horizontal="left" vertical="top" shrinkToFit="1"/>
      <protection locked="0"/>
    </xf>
    <xf numFmtId="177" fontId="6" fillId="7" borderId="10" xfId="0" applyNumberFormat="1" applyFont="1" applyFill="1" applyBorder="1" applyAlignment="1" applyProtection="1">
      <alignment horizontal="left" vertical="top" shrinkToFit="1"/>
      <protection locked="0"/>
    </xf>
    <xf numFmtId="177" fontId="6" fillId="7" borderId="11" xfId="0" applyNumberFormat="1" applyFont="1" applyFill="1" applyBorder="1" applyAlignment="1" applyProtection="1">
      <alignment horizontal="left" vertical="top" shrinkToFit="1"/>
      <protection locked="0"/>
    </xf>
    <xf numFmtId="177" fontId="10" fillId="7" borderId="1" xfId="0" applyNumberFormat="1" applyFont="1" applyFill="1" applyBorder="1" applyAlignment="1" applyProtection="1">
      <alignment horizontal="left" vertical="top" wrapText="1" shrinkToFit="1"/>
      <protection locked="0"/>
    </xf>
    <xf numFmtId="177" fontId="10" fillId="7" borderId="2" xfId="0" applyNumberFormat="1" applyFont="1" applyFill="1" applyBorder="1" applyAlignment="1" applyProtection="1">
      <alignment horizontal="left" vertical="top" wrapText="1" shrinkToFit="1"/>
      <protection locked="0"/>
    </xf>
    <xf numFmtId="177" fontId="10" fillId="7" borderId="3" xfId="0" applyNumberFormat="1" applyFont="1" applyFill="1" applyBorder="1" applyAlignment="1" applyProtection="1">
      <alignment horizontal="left" vertical="top" wrapText="1" shrinkToFit="1"/>
      <protection locked="0"/>
    </xf>
    <xf numFmtId="177" fontId="10" fillId="7" borderId="8" xfId="0" applyNumberFormat="1" applyFont="1" applyFill="1" applyBorder="1" applyAlignment="1" applyProtection="1">
      <alignment horizontal="left" vertical="top" wrapText="1" shrinkToFit="1"/>
      <protection locked="0"/>
    </xf>
    <xf numFmtId="177" fontId="10" fillId="7" borderId="0" xfId="0" applyNumberFormat="1" applyFont="1" applyFill="1" applyBorder="1" applyAlignment="1" applyProtection="1">
      <alignment horizontal="left" vertical="top" wrapText="1" shrinkToFit="1"/>
      <protection locked="0"/>
    </xf>
    <xf numFmtId="177" fontId="10" fillId="7" borderId="12" xfId="0" applyNumberFormat="1" applyFont="1" applyFill="1" applyBorder="1" applyAlignment="1" applyProtection="1">
      <alignment horizontal="left" vertical="top" wrapText="1" shrinkToFit="1"/>
      <protection locked="0"/>
    </xf>
    <xf numFmtId="177" fontId="10" fillId="7" borderId="9" xfId="0" applyNumberFormat="1" applyFont="1" applyFill="1" applyBorder="1" applyAlignment="1" applyProtection="1">
      <alignment horizontal="left" vertical="top" wrapText="1" shrinkToFit="1"/>
      <protection locked="0"/>
    </xf>
    <xf numFmtId="177" fontId="10" fillId="7" borderId="10" xfId="0" applyNumberFormat="1" applyFont="1" applyFill="1" applyBorder="1" applyAlignment="1" applyProtection="1">
      <alignment horizontal="left" vertical="top" wrapText="1" shrinkToFit="1"/>
      <protection locked="0"/>
    </xf>
    <xf numFmtId="177" fontId="10" fillId="7" borderId="11" xfId="0" applyNumberFormat="1" applyFont="1" applyFill="1" applyBorder="1" applyAlignment="1" applyProtection="1">
      <alignment horizontal="left" vertical="top" wrapText="1" shrinkToFit="1"/>
      <protection locked="0"/>
    </xf>
    <xf numFmtId="177" fontId="10" fillId="7" borderId="5" xfId="0" applyNumberFormat="1" applyFont="1" applyFill="1" applyBorder="1" applyAlignment="1" applyProtection="1">
      <alignment horizontal="left" vertical="center" shrinkToFit="1"/>
      <protection locked="0"/>
    </xf>
    <xf numFmtId="177" fontId="10" fillId="7" borderId="6" xfId="0" applyNumberFormat="1" applyFont="1" applyFill="1" applyBorder="1" applyAlignment="1" applyProtection="1">
      <alignment horizontal="left" vertical="center" shrinkToFit="1"/>
      <protection locked="0"/>
    </xf>
    <xf numFmtId="177" fontId="10" fillId="7" borderId="7" xfId="0" applyNumberFormat="1" applyFont="1" applyFill="1" applyBorder="1" applyAlignment="1" applyProtection="1">
      <alignment horizontal="left" vertical="center" shrinkToFit="1"/>
      <protection locked="0"/>
    </xf>
    <xf numFmtId="49" fontId="10" fillId="7" borderId="7" xfId="0" quotePrefix="1" applyNumberFormat="1" applyFont="1" applyFill="1" applyBorder="1" applyAlignment="1" applyProtection="1">
      <alignment horizontal="left" vertical="center" shrinkToFit="1"/>
      <protection locked="0"/>
    </xf>
    <xf numFmtId="177" fontId="10" fillId="0" borderId="1" xfId="0" applyNumberFormat="1" applyFont="1" applyFill="1" applyBorder="1" applyAlignment="1" applyProtection="1">
      <alignment horizontal="center" vertical="center" wrapText="1" shrinkToFit="1"/>
      <protection hidden="1"/>
    </xf>
    <xf numFmtId="177" fontId="10" fillId="0" borderId="2" xfId="0" applyNumberFormat="1" applyFont="1" applyFill="1" applyBorder="1" applyAlignment="1" applyProtection="1">
      <alignment horizontal="center" vertical="center" wrapText="1" shrinkToFit="1"/>
      <protection hidden="1"/>
    </xf>
    <xf numFmtId="0" fontId="10" fillId="0" borderId="2" xfId="0" applyNumberFormat="1" applyFont="1" applyFill="1" applyBorder="1" applyAlignment="1" applyProtection="1">
      <alignment horizontal="center" vertical="center" wrapText="1" shrinkToFit="1"/>
      <protection hidden="1"/>
    </xf>
    <xf numFmtId="177" fontId="10" fillId="0" borderId="3" xfId="0" applyNumberFormat="1" applyFont="1" applyFill="1" applyBorder="1" applyAlignment="1" applyProtection="1">
      <alignment horizontal="center" vertical="center" wrapText="1" shrinkToFit="1"/>
      <protection hidden="1"/>
    </xf>
    <xf numFmtId="177" fontId="10" fillId="0" borderId="5" xfId="0" applyNumberFormat="1" applyFont="1" applyFill="1" applyBorder="1" applyAlignment="1" applyProtection="1">
      <alignment horizontal="center" vertical="center" wrapText="1" shrinkToFit="1"/>
      <protection hidden="1"/>
    </xf>
    <xf numFmtId="177" fontId="10" fillId="0" borderId="6" xfId="0" applyNumberFormat="1" applyFont="1" applyFill="1" applyBorder="1" applyAlignment="1" applyProtection="1">
      <alignment horizontal="center" vertical="center" wrapText="1" shrinkToFit="1"/>
      <protection hidden="1"/>
    </xf>
    <xf numFmtId="0" fontId="10" fillId="0" borderId="6" xfId="0" applyNumberFormat="1" applyFont="1" applyFill="1" applyBorder="1" applyAlignment="1" applyProtection="1">
      <alignment horizontal="center" vertical="center" wrapText="1" shrinkToFit="1"/>
      <protection hidden="1"/>
    </xf>
    <xf numFmtId="177" fontId="10" fillId="0" borderId="7" xfId="0" applyNumberFormat="1" applyFont="1" applyFill="1" applyBorder="1" applyAlignment="1" applyProtection="1">
      <alignment horizontal="center" vertical="center" wrapText="1" shrinkToFit="1"/>
      <protection hidden="1"/>
    </xf>
    <xf numFmtId="49" fontId="10" fillId="0" borderId="5" xfId="0" applyNumberFormat="1" applyFont="1" applyFill="1" applyBorder="1" applyAlignment="1" applyProtection="1">
      <alignment horizontal="center" vertical="center" shrinkToFit="1"/>
      <protection hidden="1"/>
    </xf>
    <xf numFmtId="49" fontId="10" fillId="0" borderId="6" xfId="0" applyNumberFormat="1" applyFont="1" applyFill="1" applyBorder="1" applyAlignment="1" applyProtection="1">
      <alignment horizontal="center" vertical="center" shrinkToFit="1"/>
      <protection hidden="1"/>
    </xf>
    <xf numFmtId="177" fontId="10" fillId="0" borderId="16" xfId="0" applyNumberFormat="1" applyFont="1" applyBorder="1" applyAlignment="1" applyProtection="1">
      <alignment horizontal="center" vertical="center" wrapText="1"/>
      <protection hidden="1"/>
    </xf>
    <xf numFmtId="177" fontId="10" fillId="0" borderId="13" xfId="0" applyNumberFormat="1" applyFont="1" applyBorder="1" applyAlignment="1" applyProtection="1">
      <alignment horizontal="center" vertical="center" wrapText="1"/>
      <protection hidden="1"/>
    </xf>
    <xf numFmtId="177" fontId="10" fillId="0" borderId="14" xfId="0" applyNumberFormat="1" applyFont="1" applyBorder="1" applyAlignment="1" applyProtection="1">
      <alignment horizontal="center" vertical="center" wrapText="1"/>
      <protection hidden="1"/>
    </xf>
    <xf numFmtId="177" fontId="6" fillId="0" borderId="1" xfId="0" applyNumberFormat="1" applyFont="1" applyFill="1" applyBorder="1" applyAlignment="1" applyProtection="1">
      <alignment horizontal="center" vertical="center"/>
      <protection locked="0"/>
    </xf>
    <xf numFmtId="177" fontId="6" fillId="0" borderId="2" xfId="0" applyNumberFormat="1" applyFont="1" applyFill="1" applyBorder="1" applyAlignment="1" applyProtection="1">
      <alignment horizontal="center" vertical="center"/>
      <protection locked="0"/>
    </xf>
    <xf numFmtId="177" fontId="6" fillId="0" borderId="5" xfId="0" applyNumberFormat="1" applyFont="1" applyBorder="1" applyAlignment="1" applyProtection="1">
      <alignment horizontal="left" vertical="center"/>
      <protection hidden="1"/>
    </xf>
    <xf numFmtId="177" fontId="6" fillId="0" borderId="6" xfId="0" applyNumberFormat="1" applyFont="1" applyBorder="1" applyAlignment="1" applyProtection="1">
      <alignment horizontal="left" vertical="center"/>
      <protection hidden="1"/>
    </xf>
    <xf numFmtId="0" fontId="6" fillId="0" borderId="6" xfId="0" applyNumberFormat="1" applyFont="1" applyBorder="1" applyAlignment="1" applyProtection="1">
      <alignment horizontal="left" vertical="center"/>
      <protection hidden="1"/>
    </xf>
    <xf numFmtId="177" fontId="6" fillId="0" borderId="7" xfId="0" applyNumberFormat="1" applyFont="1" applyBorder="1" applyAlignment="1" applyProtection="1">
      <alignment horizontal="left" vertical="center"/>
      <protection hidden="1"/>
    </xf>
    <xf numFmtId="177" fontId="9" fillId="2" borderId="1" xfId="0" applyNumberFormat="1" applyFont="1" applyFill="1" applyBorder="1" applyAlignment="1" applyProtection="1">
      <alignment horizontal="center" vertical="center" wrapText="1"/>
      <protection hidden="1"/>
    </xf>
    <xf numFmtId="177" fontId="9" fillId="2" borderId="2" xfId="0" applyNumberFormat="1" applyFont="1" applyFill="1" applyBorder="1" applyAlignment="1" applyProtection="1">
      <alignment horizontal="center" vertical="center" wrapText="1"/>
      <protection hidden="1"/>
    </xf>
    <xf numFmtId="177" fontId="9" fillId="2" borderId="3" xfId="0" applyNumberFormat="1" applyFont="1" applyFill="1" applyBorder="1" applyAlignment="1" applyProtection="1">
      <alignment horizontal="center" vertical="center" wrapText="1"/>
      <protection hidden="1"/>
    </xf>
    <xf numFmtId="177" fontId="9" fillId="2" borderId="8" xfId="0" applyNumberFormat="1" applyFont="1" applyFill="1" applyBorder="1" applyAlignment="1" applyProtection="1">
      <alignment horizontal="center" vertical="center" wrapText="1"/>
      <protection hidden="1"/>
    </xf>
    <xf numFmtId="177" fontId="9" fillId="2" borderId="0" xfId="0" applyNumberFormat="1" applyFont="1" applyFill="1" applyAlignment="1" applyProtection="1">
      <alignment horizontal="center" vertical="center" wrapText="1"/>
      <protection hidden="1"/>
    </xf>
    <xf numFmtId="177" fontId="9" fillId="2" borderId="12" xfId="0" applyNumberFormat="1" applyFont="1" applyFill="1" applyBorder="1" applyAlignment="1" applyProtection="1">
      <alignment horizontal="center" vertical="center" wrapText="1"/>
      <protection hidden="1"/>
    </xf>
    <xf numFmtId="177" fontId="9" fillId="2" borderId="9" xfId="0" applyNumberFormat="1" applyFont="1" applyFill="1" applyBorder="1" applyAlignment="1" applyProtection="1">
      <alignment horizontal="center" vertical="center" wrapText="1"/>
      <protection hidden="1"/>
    </xf>
    <xf numFmtId="177" fontId="9" fillId="2" borderId="10" xfId="0" applyNumberFormat="1" applyFont="1" applyFill="1" applyBorder="1" applyAlignment="1" applyProtection="1">
      <alignment horizontal="center" vertical="center" wrapText="1"/>
      <protection hidden="1"/>
    </xf>
    <xf numFmtId="177" fontId="9" fillId="2" borderId="11" xfId="0" applyNumberFormat="1" applyFont="1" applyFill="1" applyBorder="1" applyAlignment="1" applyProtection="1">
      <alignment horizontal="center" vertical="center" wrapText="1"/>
      <protection hidden="1"/>
    </xf>
    <xf numFmtId="0" fontId="9" fillId="2" borderId="3" xfId="0" applyNumberFormat="1" applyFont="1" applyFill="1" applyBorder="1" applyAlignment="1" applyProtection="1">
      <alignment horizontal="center" vertical="center" wrapText="1"/>
      <protection hidden="1"/>
    </xf>
    <xf numFmtId="0" fontId="9" fillId="2" borderId="8" xfId="0" applyNumberFormat="1" applyFont="1" applyFill="1" applyBorder="1" applyAlignment="1" applyProtection="1">
      <alignment horizontal="center" vertical="center" wrapText="1"/>
      <protection hidden="1"/>
    </xf>
    <xf numFmtId="0" fontId="9" fillId="2" borderId="0" xfId="0" applyNumberFormat="1" applyFont="1" applyFill="1" applyBorder="1" applyAlignment="1" applyProtection="1">
      <alignment horizontal="center" vertical="center" wrapText="1"/>
      <protection hidden="1"/>
    </xf>
    <xf numFmtId="0" fontId="9" fillId="2" borderId="12" xfId="0" applyNumberFormat="1" applyFont="1" applyFill="1" applyBorder="1" applyAlignment="1" applyProtection="1">
      <alignment horizontal="center" vertical="center" wrapText="1"/>
      <protection hidden="1"/>
    </xf>
    <xf numFmtId="0" fontId="9" fillId="2" borderId="11" xfId="0" applyNumberFormat="1" applyFont="1" applyFill="1" applyBorder="1" applyAlignment="1" applyProtection="1">
      <alignment horizontal="center" vertical="center" wrapText="1"/>
      <protection hidden="1"/>
    </xf>
    <xf numFmtId="177" fontId="11" fillId="0" borderId="5" xfId="0" applyNumberFormat="1" applyFont="1" applyFill="1" applyBorder="1" applyAlignment="1" applyProtection="1">
      <alignment horizontal="center" vertical="center" wrapText="1"/>
      <protection hidden="1"/>
    </xf>
    <xf numFmtId="177" fontId="11" fillId="0" borderId="6" xfId="0" applyNumberFormat="1" applyFont="1" applyFill="1" applyBorder="1" applyAlignment="1" applyProtection="1">
      <alignment horizontal="center" vertical="center"/>
      <protection hidden="1"/>
    </xf>
    <xf numFmtId="0" fontId="11" fillId="0" borderId="6" xfId="0" applyNumberFormat="1" applyFont="1" applyFill="1" applyBorder="1" applyAlignment="1" applyProtection="1">
      <alignment horizontal="center" vertical="center"/>
      <protection hidden="1"/>
    </xf>
    <xf numFmtId="177" fontId="11" fillId="0" borderId="7" xfId="0" applyNumberFormat="1" applyFont="1" applyFill="1" applyBorder="1" applyAlignment="1" applyProtection="1">
      <alignment horizontal="center" vertical="center"/>
      <protection hidden="1"/>
    </xf>
    <xf numFmtId="177" fontId="10" fillId="7" borderId="5" xfId="0" applyNumberFormat="1" applyFont="1" applyFill="1" applyBorder="1" applyAlignment="1" applyProtection="1">
      <alignment horizontal="center" vertical="center" shrinkToFit="1"/>
      <protection locked="0"/>
    </xf>
    <xf numFmtId="177" fontId="10" fillId="7" borderId="6" xfId="0" applyNumberFormat="1" applyFont="1" applyFill="1" applyBorder="1" applyAlignment="1" applyProtection="1">
      <alignment horizontal="center" vertical="center" shrinkToFit="1"/>
      <protection locked="0"/>
    </xf>
    <xf numFmtId="177" fontId="10" fillId="7" borderId="7" xfId="0" applyNumberFormat="1" applyFont="1" applyFill="1" applyBorder="1" applyAlignment="1" applyProtection="1">
      <alignment horizontal="center" vertical="center" shrinkToFit="1"/>
      <protection locked="0"/>
    </xf>
    <xf numFmtId="177" fontId="10" fillId="0" borderId="6" xfId="0" applyNumberFormat="1" applyFont="1" applyFill="1" applyBorder="1" applyAlignment="1" applyProtection="1">
      <alignment horizontal="left" vertical="center" shrinkToFit="1"/>
      <protection hidden="1"/>
    </xf>
    <xf numFmtId="177" fontId="10" fillId="0" borderId="7" xfId="0" applyNumberFormat="1" applyFont="1" applyFill="1" applyBorder="1" applyAlignment="1" applyProtection="1">
      <alignment horizontal="left" vertical="center" shrinkToFit="1"/>
      <protection hidden="1"/>
    </xf>
    <xf numFmtId="177" fontId="10" fillId="0" borderId="5" xfId="0" applyNumberFormat="1" applyFont="1" applyBorder="1" applyAlignment="1" applyProtection="1">
      <alignment horizontal="center" vertical="center"/>
      <protection hidden="1"/>
    </xf>
    <xf numFmtId="177" fontId="10" fillId="0" borderId="6" xfId="0" applyNumberFormat="1" applyFont="1" applyBorder="1" applyAlignment="1" applyProtection="1">
      <alignment horizontal="center" vertical="center"/>
      <protection hidden="1"/>
    </xf>
    <xf numFmtId="0" fontId="10" fillId="0" borderId="6" xfId="0" applyNumberFormat="1" applyFont="1" applyBorder="1" applyAlignment="1" applyProtection="1">
      <alignment horizontal="center" vertical="center"/>
      <protection hidden="1"/>
    </xf>
    <xf numFmtId="178" fontId="10" fillId="7" borderId="6" xfId="0" applyNumberFormat="1" applyFont="1" applyFill="1" applyBorder="1" applyAlignment="1" applyProtection="1">
      <alignment horizontal="center" vertical="center"/>
      <protection locked="0"/>
    </xf>
    <xf numFmtId="177" fontId="6" fillId="0" borderId="4" xfId="0" applyNumberFormat="1" applyFont="1" applyBorder="1" applyAlignment="1" applyProtection="1">
      <alignment horizontal="left" vertical="center"/>
      <protection hidden="1"/>
    </xf>
    <xf numFmtId="177" fontId="6" fillId="2" borderId="4" xfId="0" applyNumberFormat="1" applyFont="1" applyFill="1" applyBorder="1" applyAlignment="1" applyProtection="1">
      <alignment horizontal="center" vertical="center"/>
      <protection hidden="1"/>
    </xf>
    <xf numFmtId="0" fontId="6" fillId="2" borderId="4" xfId="0" applyNumberFormat="1" applyFont="1" applyFill="1" applyBorder="1" applyAlignment="1" applyProtection="1">
      <alignment horizontal="center" vertical="center"/>
      <protection hidden="1"/>
    </xf>
    <xf numFmtId="0" fontId="5" fillId="2" borderId="11" xfId="0" applyNumberFormat="1" applyFont="1" applyFill="1" applyBorder="1" applyAlignment="1" applyProtection="1">
      <alignment horizontal="center" vertical="center" wrapText="1"/>
      <protection hidden="1"/>
    </xf>
    <xf numFmtId="0" fontId="11" fillId="7" borderId="10" xfId="0" applyNumberFormat="1" applyFont="1" applyFill="1" applyBorder="1" applyAlignment="1" applyProtection="1">
      <alignment horizontal="left" vertical="center" shrinkToFit="1"/>
      <protection locked="0"/>
    </xf>
    <xf numFmtId="49" fontId="11" fillId="7" borderId="10" xfId="0" applyNumberFormat="1" applyFont="1" applyFill="1" applyBorder="1" applyAlignment="1" applyProtection="1">
      <alignment horizontal="left" vertical="center" shrinkToFit="1"/>
      <protection locked="0"/>
    </xf>
    <xf numFmtId="0" fontId="6" fillId="0" borderId="6" xfId="0" applyNumberFormat="1" applyFont="1" applyBorder="1" applyAlignment="1" applyProtection="1">
      <alignment horizontal="left" vertical="center" wrapText="1"/>
      <protection hidden="1"/>
    </xf>
    <xf numFmtId="49" fontId="10" fillId="7" borderId="5" xfId="0" applyNumberFormat="1" applyFont="1" applyFill="1" applyBorder="1" applyAlignment="1" applyProtection="1">
      <alignment vertical="center" shrinkToFit="1"/>
      <protection locked="0"/>
    </xf>
    <xf numFmtId="49" fontId="10" fillId="7" borderId="6" xfId="0" applyNumberFormat="1" applyFont="1" applyFill="1" applyBorder="1" applyAlignment="1" applyProtection="1">
      <alignment vertical="center" shrinkToFit="1"/>
      <protection locked="0"/>
    </xf>
    <xf numFmtId="0" fontId="10" fillId="7" borderId="6" xfId="0" applyNumberFormat="1" applyFont="1" applyFill="1" applyBorder="1" applyAlignment="1" applyProtection="1">
      <alignment vertical="center" shrinkToFit="1"/>
      <protection locked="0"/>
    </xf>
    <xf numFmtId="49" fontId="10" fillId="7" borderId="7" xfId="0" applyNumberFormat="1" applyFont="1" applyFill="1" applyBorder="1" applyAlignment="1" applyProtection="1">
      <alignment vertical="center" shrinkToFit="1"/>
      <protection locked="0"/>
    </xf>
    <xf numFmtId="49" fontId="10" fillId="7" borderId="1" xfId="0" applyNumberFormat="1" applyFont="1" applyFill="1" applyBorder="1" applyAlignment="1" applyProtection="1">
      <alignment horizontal="center" vertical="center" shrinkToFit="1"/>
      <protection locked="0"/>
    </xf>
    <xf numFmtId="0" fontId="10" fillId="7" borderId="2" xfId="0" applyNumberFormat="1" applyFont="1" applyFill="1" applyBorder="1" applyAlignment="1" applyProtection="1">
      <alignment horizontal="center" vertical="center" shrinkToFit="1"/>
      <protection locked="0"/>
    </xf>
    <xf numFmtId="49" fontId="10" fillId="7" borderId="3" xfId="0" applyNumberFormat="1" applyFont="1" applyFill="1" applyBorder="1" applyAlignment="1" applyProtection="1">
      <alignment horizontal="center" vertical="center" shrinkToFit="1"/>
      <protection locked="0"/>
    </xf>
    <xf numFmtId="178" fontId="10" fillId="7" borderId="5" xfId="0" applyNumberFormat="1" applyFont="1" applyFill="1" applyBorder="1" applyAlignment="1" applyProtection="1">
      <alignment horizontal="center" vertical="center" shrinkToFit="1"/>
      <protection locked="0"/>
    </xf>
    <xf numFmtId="178" fontId="10" fillId="7" borderId="6" xfId="0" applyNumberFormat="1" applyFont="1" applyFill="1" applyBorder="1" applyAlignment="1" applyProtection="1">
      <alignment horizontal="center" vertical="center" shrinkToFit="1"/>
      <protection locked="0"/>
    </xf>
    <xf numFmtId="178" fontId="10" fillId="7" borderId="7" xfId="0" applyNumberFormat="1" applyFont="1" applyFill="1" applyBorder="1" applyAlignment="1" applyProtection="1">
      <alignment horizontal="center" vertical="center" shrinkToFit="1"/>
      <protection locked="0"/>
    </xf>
    <xf numFmtId="177" fontId="15" fillId="0" borderId="0" xfId="0" applyNumberFormat="1" applyFont="1" applyBorder="1" applyAlignment="1" applyProtection="1">
      <alignment horizontal="center" vertical="center" shrinkToFit="1"/>
      <protection hidden="1"/>
    </xf>
    <xf numFmtId="177" fontId="15" fillId="0" borderId="10" xfId="0" applyNumberFormat="1" applyFont="1" applyBorder="1" applyAlignment="1" applyProtection="1">
      <alignment horizontal="center" vertical="center" shrinkToFit="1"/>
      <protection hidden="1"/>
    </xf>
    <xf numFmtId="0" fontId="10" fillId="0" borderId="0" xfId="0" applyNumberFormat="1" applyFont="1" applyAlignment="1" applyProtection="1">
      <alignment horizontal="right" vertical="center"/>
      <protection hidden="1"/>
    </xf>
    <xf numFmtId="0" fontId="10" fillId="0" borderId="0" xfId="0" applyNumberFormat="1" applyFont="1" applyAlignment="1" applyProtection="1">
      <alignment horizontal="left" vertical="center"/>
      <protection hidden="1"/>
    </xf>
    <xf numFmtId="177" fontId="5" fillId="15" borderId="10" xfId="0" applyNumberFormat="1" applyFont="1" applyFill="1" applyBorder="1" applyAlignment="1" applyProtection="1">
      <alignment horizontal="center" vertical="center" shrinkToFit="1"/>
      <protection hidden="1"/>
    </xf>
    <xf numFmtId="0" fontId="10" fillId="15" borderId="10" xfId="0" applyNumberFormat="1" applyFont="1" applyFill="1" applyBorder="1" applyAlignment="1" applyProtection="1">
      <alignment horizontal="left" vertical="center" shrinkToFit="1"/>
      <protection locked="0"/>
    </xf>
    <xf numFmtId="0" fontId="5" fillId="5" borderId="4" xfId="0" applyNumberFormat="1" applyFont="1" applyFill="1" applyBorder="1" applyAlignment="1" applyProtection="1">
      <alignment horizontal="center" vertical="center" wrapText="1"/>
      <protection hidden="1"/>
    </xf>
    <xf numFmtId="49" fontId="10" fillId="7" borderId="10" xfId="0" applyNumberFormat="1" applyFont="1" applyFill="1" applyBorder="1" applyAlignment="1" applyProtection="1">
      <alignment horizontal="center" vertical="center" shrinkToFit="1"/>
      <protection locked="0"/>
    </xf>
    <xf numFmtId="49" fontId="10" fillId="7" borderId="11" xfId="0" applyNumberFormat="1" applyFont="1" applyFill="1" applyBorder="1" applyAlignment="1" applyProtection="1">
      <alignment horizontal="center" vertical="center" shrinkToFit="1"/>
      <protection locked="0"/>
    </xf>
    <xf numFmtId="0" fontId="25" fillId="2" borderId="5" xfId="0" applyFont="1" applyFill="1" applyBorder="1" applyAlignment="1">
      <alignment horizontal="center" vertical="center"/>
    </xf>
    <xf numFmtId="0" fontId="25" fillId="2" borderId="7" xfId="0" applyFont="1" applyFill="1" applyBorder="1" applyAlignment="1">
      <alignment horizontal="center" vertical="center"/>
    </xf>
    <xf numFmtId="0" fontId="31" fillId="2" borderId="5" xfId="0" applyFont="1" applyFill="1" applyBorder="1" applyAlignment="1">
      <alignment horizontal="center" vertical="center"/>
    </xf>
    <xf numFmtId="0" fontId="31" fillId="2" borderId="33" xfId="0" applyFont="1" applyFill="1" applyBorder="1" applyAlignment="1">
      <alignment horizontal="center" vertical="center"/>
    </xf>
    <xf numFmtId="0" fontId="37" fillId="2" borderId="5" xfId="0" applyFont="1" applyFill="1" applyBorder="1" applyAlignment="1">
      <alignment horizontal="center" vertical="center"/>
    </xf>
    <xf numFmtId="0" fontId="37" fillId="2" borderId="7" xfId="0" applyFont="1" applyFill="1" applyBorder="1" applyAlignment="1">
      <alignment horizontal="center" vertical="center"/>
    </xf>
    <xf numFmtId="0" fontId="39" fillId="2" borderId="5" xfId="0" applyFont="1" applyFill="1" applyBorder="1" applyAlignment="1">
      <alignment horizontal="center" vertical="center"/>
    </xf>
    <xf numFmtId="0" fontId="39" fillId="2" borderId="33" xfId="0" applyFont="1" applyFill="1" applyBorder="1" applyAlignment="1">
      <alignment horizontal="center" vertical="center"/>
    </xf>
    <xf numFmtId="0" fontId="32" fillId="12" borderId="31" xfId="0" applyNumberFormat="1" applyFont="1" applyFill="1" applyBorder="1" applyAlignment="1">
      <alignment horizontal="center" vertical="center"/>
    </xf>
    <xf numFmtId="0" fontId="32" fillId="12" borderId="21" xfId="0" applyFont="1" applyFill="1" applyBorder="1" applyAlignment="1">
      <alignment horizontal="center" vertical="center"/>
    </xf>
    <xf numFmtId="0" fontId="32" fillId="12" borderId="22" xfId="0" applyFont="1" applyFill="1" applyBorder="1" applyAlignment="1">
      <alignment horizontal="center" vertical="center"/>
    </xf>
    <xf numFmtId="0" fontId="23" fillId="11" borderId="17" xfId="2" applyFont="1" applyFill="1" applyBorder="1" applyAlignment="1">
      <alignment horizontal="center" vertical="center"/>
    </xf>
    <xf numFmtId="0" fontId="23" fillId="11" borderId="24" xfId="2" applyFont="1" applyFill="1" applyBorder="1" applyAlignment="1">
      <alignment horizontal="center" vertical="center"/>
    </xf>
    <xf numFmtId="0" fontId="25" fillId="2" borderId="9" xfId="0" applyFont="1" applyFill="1" applyBorder="1" applyAlignment="1">
      <alignment horizontal="center" vertical="center"/>
    </xf>
    <xf numFmtId="0" fontId="25" fillId="2" borderId="11" xfId="0" applyFont="1" applyFill="1" applyBorder="1" applyAlignment="1">
      <alignment horizontal="center" vertical="center"/>
    </xf>
    <xf numFmtId="0" fontId="31" fillId="2" borderId="9" xfId="0" applyFont="1" applyFill="1" applyBorder="1" applyAlignment="1">
      <alignment horizontal="center" vertical="center"/>
    </xf>
    <xf numFmtId="0" fontId="31" fillId="2" borderId="32" xfId="0" applyFont="1" applyFill="1" applyBorder="1" applyAlignment="1">
      <alignment horizontal="center" vertical="center"/>
    </xf>
    <xf numFmtId="0" fontId="23" fillId="9" borderId="18" xfId="2" applyFont="1" applyFill="1" applyBorder="1" applyAlignment="1">
      <alignment horizontal="center" vertical="center"/>
    </xf>
    <xf numFmtId="0" fontId="23" fillId="9" borderId="34" xfId="2" applyFont="1" applyFill="1" applyBorder="1" applyAlignment="1">
      <alignment horizontal="center" vertical="center"/>
    </xf>
    <xf numFmtId="0" fontId="32" fillId="10" borderId="31" xfId="0" applyFont="1" applyFill="1" applyBorder="1" applyAlignment="1">
      <alignment horizontal="center" vertical="center"/>
    </xf>
    <xf numFmtId="0" fontId="32" fillId="10" borderId="29" xfId="0" applyFont="1" applyFill="1" applyBorder="1" applyAlignment="1">
      <alignment horizontal="center" vertical="center"/>
    </xf>
    <xf numFmtId="0" fontId="32" fillId="18" borderId="35" xfId="0" applyFont="1" applyFill="1" applyBorder="1" applyAlignment="1">
      <alignment horizontal="center" vertical="center"/>
    </xf>
    <xf numFmtId="0" fontId="32" fillId="18" borderId="0" xfId="0" applyFont="1" applyFill="1" applyBorder="1" applyAlignment="1">
      <alignment horizontal="center" vertical="center"/>
    </xf>
    <xf numFmtId="0" fontId="32" fillId="18" borderId="40" xfId="0" applyFont="1" applyFill="1" applyBorder="1" applyAlignment="1">
      <alignment horizontal="center" vertical="center"/>
    </xf>
    <xf numFmtId="0" fontId="32" fillId="11" borderId="41" xfId="0" applyFont="1" applyFill="1" applyBorder="1" applyAlignment="1">
      <alignment horizontal="center" vertical="center"/>
    </xf>
    <xf numFmtId="0" fontId="32" fillId="11" borderId="42" xfId="0" applyFont="1" applyFill="1" applyBorder="1" applyAlignment="1">
      <alignment horizontal="center" vertical="center"/>
    </xf>
    <xf numFmtId="0" fontId="32" fillId="11" borderId="43" xfId="0" applyFont="1" applyFill="1" applyBorder="1" applyAlignment="1">
      <alignment horizontal="center" vertical="center"/>
    </xf>
  </cellXfs>
  <cellStyles count="5">
    <cellStyle name="ハイパーリンク" xfId="1" builtinId="8"/>
    <cellStyle name="標準" xfId="0" builtinId="0"/>
    <cellStyle name="標準 2" xfId="2" xr:uid="{0F35D6CD-A328-4B8A-BE1C-D72A0B40CDEC}"/>
    <cellStyle name="標準 2 2" xfId="3" xr:uid="{3C342FF4-976D-4896-AAE1-64478358D94E}"/>
    <cellStyle name="標準 3" xfId="4" xr:uid="{DFE9ED44-0042-4783-817E-B938E177456B}"/>
  </cellStyles>
  <dxfs count="9">
    <dxf>
      <fill>
        <patternFill>
          <bgColor rgb="FFD1D3FF"/>
        </patternFill>
      </fill>
    </dxf>
    <dxf>
      <font>
        <b/>
        <i val="0"/>
        <color rgb="FF0070C0"/>
      </font>
    </dxf>
    <dxf>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ont>
        <b/>
        <i val="0"/>
        <color rgb="FFFF0000"/>
      </font>
      <fill>
        <patternFill>
          <bgColor rgb="FFD1D3FF"/>
        </patternFill>
      </fill>
    </dxf>
    <dxf>
      <fill>
        <patternFill>
          <bgColor theme="0" tint="-0.14996795556505021"/>
        </patternFill>
      </fill>
    </dxf>
  </dxfs>
  <tableStyles count="0" defaultTableStyle="TableStyleMedium2" defaultPivotStyle="PivotStyleLight16"/>
  <colors>
    <mruColors>
      <color rgb="FFE7E7FF"/>
      <color rgb="FFD1D3FF"/>
      <color rgb="FFE6FADC"/>
      <color rgb="FFED7D31"/>
      <color rgb="FFE6B400"/>
      <color rgb="FFA7ABFF"/>
      <color rgb="FFBED2E6"/>
      <color rgb="FFAAC8E6"/>
      <color rgb="FF8CB4DC"/>
      <color rgb="FF96C8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76696</xdr:colOff>
      <xdr:row>106</xdr:row>
      <xdr:rowOff>17683</xdr:rowOff>
    </xdr:from>
    <xdr:to>
      <xdr:col>35</xdr:col>
      <xdr:colOff>77391</xdr:colOff>
      <xdr:row>110</xdr:row>
      <xdr:rowOff>30707</xdr:rowOff>
    </xdr:to>
    <xdr:sp macro="" textlink="">
      <xdr:nvSpPr>
        <xdr:cNvPr id="2" name="大かっこ 1">
          <a:extLst>
            <a:ext uri="{FF2B5EF4-FFF2-40B4-BE49-F238E27FC236}">
              <a16:creationId xmlns:a16="http://schemas.microsoft.com/office/drawing/2014/main" id="{AD6C93F1-0325-43C0-8C3D-77ECECA3F8F0}"/>
            </a:ext>
          </a:extLst>
        </xdr:cNvPr>
        <xdr:cNvSpPr/>
      </xdr:nvSpPr>
      <xdr:spPr>
        <a:xfrm>
          <a:off x="1476871" y="25192258"/>
          <a:ext cx="5601395" cy="775024"/>
        </a:xfrm>
        <a:prstGeom prst="bracketPair">
          <a:avLst>
            <a:gd name="adj" fmla="val 612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7</xdr:col>
      <xdr:colOff>83772</xdr:colOff>
      <xdr:row>23</xdr:row>
      <xdr:rowOff>111266</xdr:rowOff>
    </xdr:from>
    <xdr:to>
      <xdr:col>8</xdr:col>
      <xdr:colOff>0</xdr:colOff>
      <xdr:row>24</xdr:row>
      <xdr:rowOff>135444</xdr:rowOff>
    </xdr:to>
    <xdr:cxnSp macro="">
      <xdr:nvCxnSpPr>
        <xdr:cNvPr id="3" name="直線矢印コネクタ 2">
          <a:extLst>
            <a:ext uri="{FF2B5EF4-FFF2-40B4-BE49-F238E27FC236}">
              <a16:creationId xmlns:a16="http://schemas.microsoft.com/office/drawing/2014/main" id="{5668625C-1586-4078-B246-79AAFC1BDF55}"/>
            </a:ext>
          </a:extLst>
        </xdr:cNvPr>
        <xdr:cNvCxnSpPr/>
      </xdr:nvCxnSpPr>
      <xdr:spPr>
        <a:xfrm rot="5400000">
          <a:off x="1429972" y="5623066"/>
          <a:ext cx="224203" cy="116253"/>
        </a:xfrm>
        <a:prstGeom prst="bentConnector3">
          <a:avLst>
            <a:gd name="adj1" fmla="val 312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56EFE-019E-4403-B0F9-49611AFA9A20}">
  <sheetPr codeName="Sheet8">
    <tabColor rgb="FFFFFF00"/>
    <pageSetUpPr fitToPage="1"/>
  </sheetPr>
  <dimension ref="A1:AN316"/>
  <sheetViews>
    <sheetView showGridLines="0" tabSelected="1" view="pageBreakPreview" zoomScale="130" zoomScaleNormal="130" zoomScaleSheetLayoutView="130" zoomScalePageLayoutView="115" workbookViewId="0">
      <selection activeCell="G259" sqref="G259:AJ288"/>
    </sheetView>
  </sheetViews>
  <sheetFormatPr defaultColWidth="2.625" defaultRowHeight="10.5" customHeight="1"/>
  <cols>
    <col min="1" max="36" width="2.625" style="12" customWidth="1"/>
    <col min="37" max="37" width="2.625" style="1" customWidth="1"/>
    <col min="38" max="38" width="4" style="1" customWidth="1"/>
    <col min="39" max="39" width="2.625" style="1"/>
    <col min="40" max="40" width="3.5" style="1" bestFit="1" customWidth="1"/>
    <col min="41" max="16384" width="2.625" style="1"/>
  </cols>
  <sheetData>
    <row r="1" spans="1:40" ht="12" customHeight="1">
      <c r="A1" s="196"/>
      <c r="B1" s="298"/>
      <c r="C1" s="298"/>
      <c r="D1" s="298"/>
      <c r="E1" s="298"/>
      <c r="F1" s="298"/>
      <c r="G1" s="737" t="s">
        <v>564</v>
      </c>
      <c r="H1" s="737"/>
      <c r="I1" s="737"/>
      <c r="J1" s="737"/>
      <c r="K1" s="737"/>
      <c r="L1" s="737"/>
      <c r="M1" s="737"/>
      <c r="N1" s="737"/>
      <c r="O1" s="737"/>
      <c r="P1" s="737"/>
      <c r="Q1" s="737"/>
      <c r="R1" s="737"/>
      <c r="S1" s="737"/>
      <c r="T1" s="737"/>
      <c r="U1" s="737"/>
      <c r="V1" s="737"/>
      <c r="W1" s="737"/>
      <c r="X1" s="737"/>
      <c r="Y1" s="737"/>
      <c r="Z1" s="737"/>
      <c r="AA1" s="737"/>
      <c r="AB1" s="737"/>
      <c r="AC1" s="196"/>
      <c r="AD1" s="196"/>
      <c r="AE1" s="739" t="s">
        <v>121</v>
      </c>
      <c r="AF1" s="739"/>
      <c r="AG1" s="740">
        <v>2025100101</v>
      </c>
      <c r="AH1" s="740"/>
      <c r="AI1" s="740"/>
      <c r="AJ1" s="740"/>
    </row>
    <row r="2" spans="1:40" ht="20.100000000000001" customHeight="1">
      <c r="A2" s="33"/>
      <c r="B2" s="39"/>
      <c r="C2" s="39"/>
      <c r="D2" s="39"/>
      <c r="E2" s="39"/>
      <c r="F2" s="39"/>
      <c r="G2" s="738"/>
      <c r="H2" s="738"/>
      <c r="I2" s="738"/>
      <c r="J2" s="738"/>
      <c r="K2" s="738"/>
      <c r="L2" s="738"/>
      <c r="M2" s="738"/>
      <c r="N2" s="738"/>
      <c r="O2" s="738"/>
      <c r="P2" s="738"/>
      <c r="Q2" s="738"/>
      <c r="R2" s="738"/>
      <c r="S2" s="738"/>
      <c r="T2" s="738"/>
      <c r="U2" s="738"/>
      <c r="V2" s="738"/>
      <c r="W2" s="738"/>
      <c r="X2" s="738"/>
      <c r="Y2" s="738"/>
      <c r="Z2" s="738"/>
      <c r="AA2" s="738"/>
      <c r="AB2" s="738"/>
      <c r="AC2" s="741" t="s">
        <v>565</v>
      </c>
      <c r="AD2" s="741"/>
      <c r="AE2" s="741"/>
      <c r="AF2" s="742"/>
      <c r="AG2" s="742"/>
      <c r="AH2" s="742"/>
      <c r="AI2" s="742"/>
      <c r="AJ2" s="742"/>
      <c r="AK2" s="69"/>
      <c r="AN2" s="139"/>
    </row>
    <row r="3" spans="1:40" ht="24.95" customHeight="1">
      <c r="A3" s="590" t="s">
        <v>566</v>
      </c>
      <c r="B3" s="429"/>
      <c r="C3" s="429"/>
      <c r="D3" s="429"/>
      <c r="E3" s="429"/>
      <c r="F3" s="591"/>
      <c r="G3" s="527"/>
      <c r="H3" s="528"/>
      <c r="I3" s="528"/>
      <c r="J3" s="528"/>
      <c r="K3" s="528"/>
      <c r="L3" s="529"/>
      <c r="M3" s="528"/>
      <c r="N3" s="528"/>
      <c r="O3" s="528"/>
      <c r="P3" s="528"/>
      <c r="Q3" s="528"/>
      <c r="R3" s="528"/>
      <c r="S3" s="743" t="s">
        <v>530</v>
      </c>
      <c r="T3" s="743"/>
      <c r="U3" s="743"/>
      <c r="V3" s="743"/>
      <c r="W3" s="743"/>
      <c r="X3" s="743"/>
      <c r="Y3" s="743"/>
      <c r="Z3" s="743"/>
      <c r="AA3" s="743"/>
      <c r="AB3" s="618"/>
      <c r="AC3" s="618"/>
      <c r="AD3" s="618"/>
      <c r="AE3" s="618"/>
      <c r="AF3" s="618"/>
      <c r="AG3" s="618"/>
      <c r="AH3" s="618"/>
      <c r="AI3" s="618"/>
      <c r="AJ3" s="733"/>
    </row>
    <row r="4" spans="1:40" ht="24.95" customHeight="1">
      <c r="A4" s="590" t="s">
        <v>567</v>
      </c>
      <c r="B4" s="429"/>
      <c r="C4" s="429"/>
      <c r="D4" s="429"/>
      <c r="E4" s="429"/>
      <c r="F4" s="591"/>
      <c r="G4" s="527"/>
      <c r="H4" s="528"/>
      <c r="I4" s="528"/>
      <c r="J4" s="528"/>
      <c r="K4" s="528"/>
      <c r="L4" s="529"/>
      <c r="M4" s="528"/>
      <c r="N4" s="528"/>
      <c r="O4" s="528"/>
      <c r="P4" s="528"/>
      <c r="Q4" s="528"/>
      <c r="R4" s="530"/>
      <c r="S4" s="743"/>
      <c r="T4" s="743"/>
      <c r="U4" s="743"/>
      <c r="V4" s="743"/>
      <c r="W4" s="743"/>
      <c r="X4" s="743"/>
      <c r="Y4" s="743"/>
      <c r="Z4" s="743"/>
      <c r="AA4" s="743"/>
      <c r="AB4" s="744"/>
      <c r="AC4" s="744"/>
      <c r="AD4" s="744"/>
      <c r="AE4" s="744"/>
      <c r="AF4" s="744"/>
      <c r="AG4" s="744"/>
      <c r="AH4" s="744"/>
      <c r="AI4" s="744"/>
      <c r="AJ4" s="745"/>
    </row>
    <row r="5" spans="1:40" ht="32.1" customHeight="1">
      <c r="A5" s="370" t="s">
        <v>0</v>
      </c>
      <c r="B5" s="370"/>
      <c r="C5" s="370"/>
      <c r="D5" s="370"/>
      <c r="E5" s="370"/>
      <c r="F5" s="370"/>
      <c r="G5" s="727"/>
      <c r="H5" s="728"/>
      <c r="I5" s="728"/>
      <c r="J5" s="728"/>
      <c r="K5" s="728"/>
      <c r="L5" s="729"/>
      <c r="M5" s="728"/>
      <c r="N5" s="728"/>
      <c r="O5" s="728"/>
      <c r="P5" s="728"/>
      <c r="Q5" s="728"/>
      <c r="R5" s="728"/>
      <c r="S5" s="728"/>
      <c r="T5" s="728"/>
      <c r="U5" s="728"/>
      <c r="V5" s="728"/>
      <c r="W5" s="728"/>
      <c r="X5" s="728"/>
      <c r="Y5" s="728"/>
      <c r="Z5" s="728"/>
      <c r="AA5" s="728"/>
      <c r="AB5" s="728"/>
      <c r="AC5" s="728"/>
      <c r="AD5" s="728"/>
      <c r="AE5" s="728"/>
      <c r="AF5" s="728"/>
      <c r="AG5" s="728"/>
      <c r="AH5" s="728"/>
      <c r="AI5" s="728"/>
      <c r="AJ5" s="730"/>
    </row>
    <row r="6" spans="1:40" ht="20.100000000000001" customHeight="1">
      <c r="A6" s="514" t="s">
        <v>120</v>
      </c>
      <c r="B6" s="515"/>
      <c r="C6" s="515"/>
      <c r="D6" s="515"/>
      <c r="E6" s="515"/>
      <c r="F6" s="629"/>
      <c r="G6" s="731"/>
      <c r="H6" s="618"/>
      <c r="I6" s="618"/>
      <c r="J6" s="618"/>
      <c r="K6" s="618"/>
      <c r="L6" s="732"/>
      <c r="M6" s="618"/>
      <c r="N6" s="618"/>
      <c r="O6" s="618"/>
      <c r="P6" s="618"/>
      <c r="Q6" s="618"/>
      <c r="R6" s="733"/>
      <c r="S6" s="515" t="s">
        <v>1</v>
      </c>
      <c r="T6" s="515"/>
      <c r="U6" s="515"/>
      <c r="V6" s="515"/>
      <c r="W6" s="515"/>
      <c r="X6" s="515"/>
      <c r="Y6" s="734"/>
      <c r="Z6" s="735"/>
      <c r="AA6" s="735"/>
      <c r="AB6" s="735"/>
      <c r="AC6" s="735"/>
      <c r="AD6" s="735"/>
      <c r="AE6" s="735"/>
      <c r="AF6" s="735"/>
      <c r="AG6" s="735"/>
      <c r="AH6" s="735"/>
      <c r="AI6" s="735"/>
      <c r="AJ6" s="736"/>
    </row>
    <row r="7" spans="1:40" ht="20.100000000000001" customHeight="1">
      <c r="A7" s="514" t="s">
        <v>4</v>
      </c>
      <c r="B7" s="515"/>
      <c r="C7" s="515"/>
      <c r="D7" s="515"/>
      <c r="E7" s="515"/>
      <c r="F7" s="629"/>
      <c r="G7" s="5"/>
      <c r="H7" s="92" t="s">
        <v>73</v>
      </c>
      <c r="I7" s="74" t="s">
        <v>41</v>
      </c>
      <c r="J7" s="74"/>
      <c r="K7" s="74"/>
      <c r="L7" s="280"/>
      <c r="M7" s="74"/>
      <c r="N7" s="74"/>
      <c r="O7" s="74"/>
      <c r="P7" s="92" t="s">
        <v>1793</v>
      </c>
      <c r="Q7" s="74" t="s">
        <v>79</v>
      </c>
      <c r="R7" s="74"/>
      <c r="S7" s="74"/>
      <c r="T7" s="74"/>
      <c r="U7" s="74"/>
      <c r="V7" s="74"/>
      <c r="W7" s="74"/>
      <c r="X7" s="74"/>
      <c r="Y7" s="74"/>
      <c r="Z7" s="92" t="s">
        <v>1793</v>
      </c>
      <c r="AA7" s="74" t="s">
        <v>80</v>
      </c>
      <c r="AB7" s="74"/>
      <c r="AC7" s="74"/>
      <c r="AD7" s="74"/>
      <c r="AE7" s="74"/>
      <c r="AF7" s="74"/>
      <c r="AG7" s="74"/>
      <c r="AH7" s="74"/>
      <c r="AI7" s="74"/>
      <c r="AJ7" s="6"/>
    </row>
    <row r="8" spans="1:40" ht="20.100000000000001" customHeight="1">
      <c r="A8" s="518"/>
      <c r="B8" s="519"/>
      <c r="C8" s="519"/>
      <c r="D8" s="519"/>
      <c r="E8" s="519"/>
      <c r="F8" s="723"/>
      <c r="G8" s="36"/>
      <c r="H8" s="95" t="s">
        <v>1793</v>
      </c>
      <c r="I8" s="77" t="s">
        <v>74</v>
      </c>
      <c r="J8" s="77"/>
      <c r="K8" s="78"/>
      <c r="L8" s="724"/>
      <c r="M8" s="725"/>
      <c r="N8" s="725"/>
      <c r="O8" s="725"/>
      <c r="P8" s="725"/>
      <c r="Q8" s="725"/>
      <c r="R8" s="725"/>
      <c r="S8" s="725"/>
      <c r="T8" s="725"/>
      <c r="U8" s="725"/>
      <c r="V8" s="725"/>
      <c r="W8" s="725"/>
      <c r="X8" s="725"/>
      <c r="Y8" s="725"/>
      <c r="Z8" s="725"/>
      <c r="AA8" s="725"/>
      <c r="AB8" s="725"/>
      <c r="AC8" s="725"/>
      <c r="AD8" s="725"/>
      <c r="AE8" s="725"/>
      <c r="AF8" s="725"/>
      <c r="AG8" s="725"/>
      <c r="AH8" s="725"/>
      <c r="AI8" s="725"/>
      <c r="AJ8" s="7" t="s">
        <v>5</v>
      </c>
    </row>
    <row r="9" spans="1:40" ht="15.95" customHeight="1">
      <c r="A9" s="726" t="s">
        <v>1773</v>
      </c>
      <c r="B9" s="726"/>
      <c r="C9" s="726"/>
      <c r="D9" s="726"/>
      <c r="E9" s="726"/>
      <c r="F9" s="726"/>
      <c r="G9" s="726"/>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row>
    <row r="10" spans="1:40" ht="15.95" customHeight="1">
      <c r="A10" s="207" t="s">
        <v>568</v>
      </c>
      <c r="B10" s="208"/>
      <c r="C10" s="208"/>
      <c r="D10" s="208"/>
      <c r="E10" s="208"/>
      <c r="F10" s="208"/>
      <c r="G10" s="208"/>
      <c r="H10" s="208"/>
      <c r="I10" s="208"/>
      <c r="J10" s="208"/>
      <c r="K10" s="208"/>
      <c r="L10" s="208"/>
      <c r="M10" s="208"/>
      <c r="N10" s="208"/>
      <c r="O10" s="208"/>
      <c r="P10" s="208"/>
      <c r="Q10" s="208"/>
      <c r="R10" s="208"/>
      <c r="S10" s="208"/>
      <c r="T10" s="208"/>
      <c r="U10" s="208"/>
      <c r="V10" s="208"/>
      <c r="W10" s="208"/>
      <c r="X10" s="208"/>
      <c r="Y10" s="208"/>
      <c r="Z10" s="208"/>
      <c r="AA10" s="208"/>
      <c r="AB10" s="208"/>
      <c r="AC10" s="208"/>
      <c r="AD10" s="208"/>
      <c r="AE10" s="208"/>
      <c r="AF10" s="208"/>
      <c r="AG10" s="208"/>
      <c r="AH10" s="208"/>
      <c r="AI10" s="208"/>
      <c r="AJ10" s="209"/>
    </row>
    <row r="11" spans="1:40" ht="20.100000000000001" customHeight="1">
      <c r="A11" s="687" t="s">
        <v>1794</v>
      </c>
      <c r="B11" s="688"/>
      <c r="C11" s="720" t="s">
        <v>175</v>
      </c>
      <c r="D11" s="720"/>
      <c r="E11" s="720"/>
      <c r="F11" s="720"/>
      <c r="G11" s="720"/>
      <c r="H11" s="720"/>
      <c r="I11" s="720"/>
      <c r="J11" s="721" t="s">
        <v>532</v>
      </c>
      <c r="K11" s="721"/>
      <c r="L11" s="722"/>
      <c r="M11" s="721"/>
      <c r="N11" s="721"/>
      <c r="O11" s="721"/>
      <c r="P11" s="527"/>
      <c r="Q11" s="528"/>
      <c r="R11" s="528"/>
      <c r="S11" s="528"/>
      <c r="T11" s="528"/>
      <c r="U11" s="528"/>
      <c r="V11" s="528"/>
      <c r="W11" s="528"/>
      <c r="X11" s="528"/>
      <c r="Y11" s="528"/>
      <c r="Z11" s="528"/>
      <c r="AA11" s="528"/>
      <c r="AB11" s="528"/>
      <c r="AC11" s="528"/>
      <c r="AD11" s="528"/>
      <c r="AE11" s="528"/>
      <c r="AF11" s="528"/>
      <c r="AG11" s="180"/>
      <c r="AH11" s="92" t="s">
        <v>1794</v>
      </c>
      <c r="AI11" s="74" t="s">
        <v>18</v>
      </c>
      <c r="AJ11" s="158"/>
    </row>
    <row r="12" spans="1:40" ht="20.100000000000001" customHeight="1">
      <c r="A12" s="687" t="s">
        <v>90</v>
      </c>
      <c r="B12" s="688"/>
      <c r="C12" s="720" t="s">
        <v>531</v>
      </c>
      <c r="D12" s="720"/>
      <c r="E12" s="720"/>
      <c r="F12" s="720"/>
      <c r="G12" s="720"/>
      <c r="H12" s="720"/>
      <c r="I12" s="720"/>
      <c r="J12" s="721" t="s">
        <v>533</v>
      </c>
      <c r="K12" s="721"/>
      <c r="L12" s="722"/>
      <c r="M12" s="721"/>
      <c r="N12" s="721"/>
      <c r="O12" s="721"/>
      <c r="P12" s="527"/>
      <c r="Q12" s="528"/>
      <c r="R12" s="528"/>
      <c r="S12" s="528"/>
      <c r="T12" s="528"/>
      <c r="U12" s="528"/>
      <c r="V12" s="528"/>
      <c r="W12" s="528"/>
      <c r="X12" s="528"/>
      <c r="Y12" s="528"/>
      <c r="Z12" s="528"/>
      <c r="AA12" s="528"/>
      <c r="AB12" s="528"/>
      <c r="AC12" s="528"/>
      <c r="AD12" s="528"/>
      <c r="AE12" s="528"/>
      <c r="AF12" s="528"/>
      <c r="AG12" s="180"/>
      <c r="AH12" s="96" t="s">
        <v>1794</v>
      </c>
      <c r="AI12" s="82" t="s">
        <v>18</v>
      </c>
      <c r="AJ12" s="323"/>
    </row>
    <row r="13" spans="1:40" ht="20.100000000000001" customHeight="1">
      <c r="A13" s="687" t="s">
        <v>1794</v>
      </c>
      <c r="B13" s="688"/>
      <c r="C13" s="689" t="s">
        <v>176</v>
      </c>
      <c r="D13" s="690"/>
      <c r="E13" s="690"/>
      <c r="F13" s="690"/>
      <c r="G13" s="690"/>
      <c r="H13" s="690"/>
      <c r="I13" s="690"/>
      <c r="J13" s="690"/>
      <c r="K13" s="690"/>
      <c r="L13" s="691"/>
      <c r="M13" s="690"/>
      <c r="N13" s="690"/>
      <c r="O13" s="690"/>
      <c r="P13" s="690"/>
      <c r="Q13" s="690"/>
      <c r="R13" s="690"/>
      <c r="S13" s="690"/>
      <c r="T13" s="690"/>
      <c r="U13" s="690"/>
      <c r="V13" s="690"/>
      <c r="W13" s="690"/>
      <c r="X13" s="690"/>
      <c r="Y13" s="690"/>
      <c r="Z13" s="690"/>
      <c r="AA13" s="690"/>
      <c r="AB13" s="690"/>
      <c r="AC13" s="690"/>
      <c r="AD13" s="690"/>
      <c r="AE13" s="690"/>
      <c r="AF13" s="690"/>
      <c r="AG13" s="690"/>
      <c r="AH13" s="690"/>
      <c r="AI13" s="690"/>
      <c r="AJ13" s="692"/>
    </row>
    <row r="14" spans="1:40" ht="20.100000000000001" customHeight="1">
      <c r="A14" s="687" t="s">
        <v>90</v>
      </c>
      <c r="B14" s="688"/>
      <c r="C14" s="689" t="s">
        <v>1817</v>
      </c>
      <c r="D14" s="690"/>
      <c r="E14" s="690"/>
      <c r="F14" s="690"/>
      <c r="G14" s="690"/>
      <c r="H14" s="690"/>
      <c r="I14" s="690"/>
      <c r="J14" s="690"/>
      <c r="K14" s="690"/>
      <c r="L14" s="691"/>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2"/>
    </row>
    <row r="15" spans="1:40" ht="20.100000000000001" customHeight="1">
      <c r="A15" s="693" t="s">
        <v>569</v>
      </c>
      <c r="B15" s="694"/>
      <c r="C15" s="694"/>
      <c r="D15" s="694"/>
      <c r="E15" s="694"/>
      <c r="F15" s="695"/>
      <c r="G15" s="50"/>
      <c r="H15" s="201" t="s">
        <v>1794</v>
      </c>
      <c r="I15" s="322" t="s">
        <v>75</v>
      </c>
      <c r="J15" s="322"/>
      <c r="K15" s="44"/>
      <c r="L15" s="281"/>
      <c r="M15" s="322"/>
      <c r="N15" s="322"/>
      <c r="O15" s="201" t="s">
        <v>1794</v>
      </c>
      <c r="P15" s="322" t="s">
        <v>77</v>
      </c>
      <c r="Q15" s="50"/>
      <c r="R15" s="50"/>
      <c r="S15" s="50"/>
      <c r="T15" s="322"/>
      <c r="U15" s="322"/>
      <c r="V15" s="44"/>
      <c r="W15" s="44"/>
      <c r="X15" s="44"/>
      <c r="Y15" s="50"/>
      <c r="Z15" s="50"/>
      <c r="AA15" s="50"/>
      <c r="AB15" s="44"/>
      <c r="AC15" s="44"/>
      <c r="AD15" s="44"/>
      <c r="AE15" s="44"/>
      <c r="AF15" s="44"/>
      <c r="AG15" s="44"/>
      <c r="AH15" s="44"/>
      <c r="AI15" s="50"/>
      <c r="AJ15" s="51"/>
      <c r="AM15" s="40"/>
      <c r="AN15" s="40"/>
    </row>
    <row r="16" spans="1:40" ht="15.95" customHeight="1">
      <c r="A16" s="696"/>
      <c r="B16" s="697"/>
      <c r="C16" s="697"/>
      <c r="D16" s="697"/>
      <c r="E16" s="697"/>
      <c r="F16" s="698"/>
      <c r="G16" s="32" t="s">
        <v>1818</v>
      </c>
      <c r="H16" s="198"/>
      <c r="I16" s="155"/>
      <c r="J16" s="155"/>
      <c r="K16" s="50"/>
      <c r="L16" s="282"/>
      <c r="M16" s="155"/>
      <c r="N16" s="155"/>
      <c r="O16" s="50"/>
      <c r="P16" s="155"/>
      <c r="Q16" s="50"/>
      <c r="R16" s="50"/>
      <c r="S16" s="50"/>
      <c r="T16" s="155"/>
      <c r="U16" s="155"/>
      <c r="V16" s="50"/>
      <c r="W16" s="50"/>
      <c r="X16" s="50"/>
      <c r="Y16" s="50"/>
      <c r="Z16" s="50"/>
      <c r="AA16" s="50"/>
      <c r="AB16" s="50"/>
      <c r="AC16" s="50"/>
      <c r="AD16" s="50"/>
      <c r="AE16" s="50"/>
      <c r="AF16" s="50"/>
      <c r="AG16" s="50"/>
      <c r="AH16" s="50"/>
      <c r="AI16" s="50"/>
      <c r="AJ16" s="51"/>
      <c r="AM16" s="40"/>
      <c r="AN16" s="40"/>
    </row>
    <row r="17" spans="1:40" ht="15.95" customHeight="1">
      <c r="A17" s="699"/>
      <c r="B17" s="700"/>
      <c r="C17" s="700"/>
      <c r="D17" s="700"/>
      <c r="E17" s="700"/>
      <c r="F17" s="701"/>
      <c r="G17" s="134"/>
      <c r="H17" s="199" t="s">
        <v>119</v>
      </c>
      <c r="I17" s="167" t="s">
        <v>493</v>
      </c>
      <c r="J17" s="140"/>
      <c r="K17" s="200"/>
      <c r="L17" s="283"/>
      <c r="M17" s="140"/>
      <c r="N17" s="140"/>
      <c r="O17" s="140"/>
      <c r="P17" s="199" t="s">
        <v>119</v>
      </c>
      <c r="Q17" s="167" t="s">
        <v>494</v>
      </c>
      <c r="R17" s="140"/>
      <c r="S17" s="134"/>
      <c r="T17" s="140"/>
      <c r="U17" s="199" t="s">
        <v>119</v>
      </c>
      <c r="V17" s="167" t="s">
        <v>495</v>
      </c>
      <c r="W17" s="140"/>
      <c r="X17" s="200"/>
      <c r="Y17" s="134"/>
      <c r="Z17" s="134"/>
      <c r="AA17" s="134"/>
      <c r="AB17" s="200"/>
      <c r="AC17" s="199" t="s">
        <v>119</v>
      </c>
      <c r="AD17" s="167" t="s">
        <v>496</v>
      </c>
      <c r="AE17" s="140"/>
      <c r="AF17" s="200"/>
      <c r="AG17" s="200"/>
      <c r="AH17" s="200"/>
      <c r="AI17" s="134"/>
      <c r="AJ17" s="60"/>
      <c r="AM17" s="40"/>
      <c r="AN17" s="40"/>
    </row>
    <row r="18" spans="1:40" ht="20.100000000000001" customHeight="1">
      <c r="A18" s="501" t="s">
        <v>570</v>
      </c>
      <c r="B18" s="502"/>
      <c r="C18" s="502"/>
      <c r="D18" s="502"/>
      <c r="E18" s="502"/>
      <c r="F18" s="702"/>
      <c r="G18" s="50"/>
      <c r="H18" s="201" t="s">
        <v>122</v>
      </c>
      <c r="I18" s="322" t="s">
        <v>75</v>
      </c>
      <c r="J18" s="322"/>
      <c r="K18" s="44"/>
      <c r="L18" s="281"/>
      <c r="M18" s="322"/>
      <c r="N18" s="322"/>
      <c r="O18" s="201" t="s">
        <v>122</v>
      </c>
      <c r="P18" s="322" t="s">
        <v>77</v>
      </c>
      <c r="Q18" s="50"/>
      <c r="R18" s="50"/>
      <c r="S18" s="50"/>
      <c r="T18" s="322"/>
      <c r="U18" s="322"/>
      <c r="V18" s="44"/>
      <c r="W18" s="44"/>
      <c r="X18" s="44"/>
      <c r="Y18" s="50"/>
      <c r="Z18" s="50"/>
      <c r="AA18" s="50"/>
      <c r="AB18" s="44"/>
      <c r="AC18" s="44"/>
      <c r="AD18" s="44"/>
      <c r="AE18" s="44"/>
      <c r="AF18" s="44"/>
      <c r="AG18" s="44"/>
      <c r="AH18" s="44"/>
      <c r="AI18" s="50"/>
      <c r="AJ18" s="51"/>
      <c r="AM18" s="40"/>
      <c r="AN18" s="40"/>
    </row>
    <row r="19" spans="1:40" ht="15.95" customHeight="1">
      <c r="A19" s="703"/>
      <c r="B19" s="704"/>
      <c r="C19" s="704"/>
      <c r="D19" s="704"/>
      <c r="E19" s="704"/>
      <c r="F19" s="705"/>
      <c r="G19" s="32" t="s">
        <v>1818</v>
      </c>
      <c r="H19" s="198"/>
      <c r="I19" s="155"/>
      <c r="J19" s="155"/>
      <c r="K19" s="50"/>
      <c r="L19" s="282"/>
      <c r="M19" s="155"/>
      <c r="N19" s="155"/>
      <c r="O19" s="50"/>
      <c r="P19" s="155"/>
      <c r="Q19" s="50"/>
      <c r="R19" s="50"/>
      <c r="S19" s="50"/>
      <c r="T19" s="155"/>
      <c r="U19" s="155"/>
      <c r="V19" s="50"/>
      <c r="W19" s="50"/>
      <c r="X19" s="50"/>
      <c r="Y19" s="50"/>
      <c r="Z19" s="50"/>
      <c r="AA19" s="50"/>
      <c r="AB19" s="50"/>
      <c r="AC19" s="50"/>
      <c r="AD19" s="50"/>
      <c r="AE19" s="50"/>
      <c r="AF19" s="50"/>
      <c r="AG19" s="50"/>
      <c r="AH19" s="50"/>
      <c r="AI19" s="50"/>
      <c r="AJ19" s="51"/>
      <c r="AM19" s="40"/>
      <c r="AN19" s="40"/>
    </row>
    <row r="20" spans="1:40" ht="15.95" customHeight="1">
      <c r="A20" s="703"/>
      <c r="B20" s="704"/>
      <c r="C20" s="704"/>
      <c r="D20" s="704"/>
      <c r="E20" s="704"/>
      <c r="F20" s="705"/>
      <c r="G20" s="58"/>
      <c r="H20" s="93" t="s">
        <v>119</v>
      </c>
      <c r="I20" s="166" t="s">
        <v>498</v>
      </c>
      <c r="J20" s="59"/>
      <c r="K20" s="59"/>
      <c r="L20" s="284"/>
      <c r="M20" s="52"/>
      <c r="N20" s="52"/>
      <c r="O20" s="52"/>
      <c r="P20" s="52"/>
      <c r="Q20" s="59"/>
      <c r="R20" s="59"/>
      <c r="S20" s="59"/>
      <c r="T20" s="52"/>
      <c r="U20" s="52"/>
      <c r="V20" s="59"/>
      <c r="W20" s="59"/>
      <c r="X20" s="59"/>
      <c r="Y20" s="59"/>
      <c r="Z20" s="59"/>
      <c r="AA20" s="59"/>
      <c r="AB20" s="59"/>
      <c r="AC20" s="59"/>
      <c r="AD20" s="59"/>
      <c r="AE20" s="59"/>
      <c r="AF20" s="59"/>
      <c r="AG20" s="59"/>
      <c r="AH20" s="59"/>
      <c r="AI20" s="59"/>
      <c r="AJ20" s="60"/>
      <c r="AM20" s="40"/>
      <c r="AN20" s="40"/>
    </row>
    <row r="21" spans="1:40" ht="15.95" customHeight="1">
      <c r="A21" s="703"/>
      <c r="B21" s="704"/>
      <c r="C21" s="704"/>
      <c r="D21" s="704"/>
      <c r="E21" s="704"/>
      <c r="F21" s="705"/>
      <c r="G21" s="13"/>
      <c r="H21" s="95" t="s">
        <v>119</v>
      </c>
      <c r="I21" s="156" t="s">
        <v>497</v>
      </c>
      <c r="J21" s="141"/>
      <c r="K21" s="141"/>
      <c r="L21" s="285"/>
      <c r="M21" s="141"/>
      <c r="N21" s="141"/>
      <c r="O21" s="141"/>
      <c r="P21" s="141"/>
      <c r="Q21" s="200"/>
      <c r="R21" s="200"/>
      <c r="S21" s="200"/>
      <c r="T21" s="140"/>
      <c r="U21" s="140"/>
      <c r="V21" s="140"/>
      <c r="W21" s="140"/>
      <c r="X21" s="200"/>
      <c r="Y21" s="167"/>
      <c r="Z21" s="200"/>
      <c r="AA21" s="200"/>
      <c r="AB21" s="200"/>
      <c r="AC21" s="200"/>
      <c r="AD21" s="200"/>
      <c r="AE21" s="200"/>
      <c r="AF21" s="200"/>
      <c r="AG21" s="200"/>
      <c r="AH21" s="200"/>
      <c r="AI21" s="200"/>
      <c r="AJ21" s="41"/>
      <c r="AM21" s="40"/>
    </row>
    <row r="22" spans="1:40" ht="15.95" customHeight="1">
      <c r="A22" s="703"/>
      <c r="B22" s="704"/>
      <c r="C22" s="704"/>
      <c r="D22" s="704"/>
      <c r="E22" s="704"/>
      <c r="F22" s="705"/>
      <c r="G22" s="11"/>
      <c r="H22" s="317" t="s">
        <v>1816</v>
      </c>
      <c r="I22" s="317"/>
      <c r="J22" s="321"/>
      <c r="K22" s="321"/>
      <c r="L22" s="286"/>
      <c r="M22" s="321"/>
      <c r="N22" s="321"/>
      <c r="O22" s="321"/>
      <c r="P22" s="321"/>
      <c r="Q22" s="50"/>
      <c r="R22" s="50"/>
      <c r="S22" s="50"/>
      <c r="T22" s="155"/>
      <c r="U22" s="155"/>
      <c r="V22" s="155"/>
      <c r="W22" s="155"/>
      <c r="X22" s="50"/>
      <c r="Y22" s="197"/>
      <c r="Z22" s="50"/>
      <c r="AA22" s="50"/>
      <c r="AB22" s="50"/>
      <c r="AC22" s="50"/>
      <c r="AD22" s="50"/>
      <c r="AE22" s="50"/>
      <c r="AF22" s="50"/>
      <c r="AG22" s="50"/>
      <c r="AH22" s="50"/>
      <c r="AI22" s="50"/>
      <c r="AJ22" s="158"/>
      <c r="AM22" s="40"/>
    </row>
    <row r="23" spans="1:40" ht="15.95" customHeight="1">
      <c r="A23" s="703"/>
      <c r="B23" s="704"/>
      <c r="C23" s="704"/>
      <c r="D23" s="704"/>
      <c r="E23" s="704"/>
      <c r="F23" s="705"/>
      <c r="G23" s="203"/>
      <c r="H23" s="108"/>
      <c r="I23" s="202" t="s">
        <v>122</v>
      </c>
      <c r="J23" s="81" t="s">
        <v>1819</v>
      </c>
      <c r="K23" s="81"/>
      <c r="L23" s="287"/>
      <c r="M23" s="81"/>
      <c r="N23" s="81"/>
      <c r="O23" s="81"/>
      <c r="P23" s="81"/>
      <c r="Q23" s="59"/>
      <c r="R23" s="59"/>
      <c r="S23" s="59"/>
      <c r="T23" s="52"/>
      <c r="U23" s="52"/>
      <c r="V23" s="52"/>
      <c r="W23" s="52"/>
      <c r="X23" s="59"/>
      <c r="Y23" s="166"/>
      <c r="Z23" s="59"/>
      <c r="AA23" s="59"/>
      <c r="AB23" s="59"/>
      <c r="AC23" s="59"/>
      <c r="AD23" s="59"/>
      <c r="AE23" s="59"/>
      <c r="AF23" s="59"/>
      <c r="AG23" s="59"/>
      <c r="AH23" s="59"/>
      <c r="AI23" s="59"/>
      <c r="AJ23" s="61"/>
      <c r="AM23" s="40"/>
    </row>
    <row r="24" spans="1:40" ht="15.95" customHeight="1">
      <c r="A24" s="703"/>
      <c r="B24" s="704"/>
      <c r="C24" s="704"/>
      <c r="D24" s="704"/>
      <c r="E24" s="704"/>
      <c r="F24" s="705"/>
      <c r="G24" s="203"/>
      <c r="H24" s="108"/>
      <c r="I24" s="202" t="s">
        <v>122</v>
      </c>
      <c r="J24" s="108" t="s">
        <v>571</v>
      </c>
      <c r="K24" s="81"/>
      <c r="L24" s="287"/>
      <c r="M24" s="81"/>
      <c r="N24" s="81"/>
      <c r="O24" s="81"/>
      <c r="P24" s="81"/>
      <c r="Q24" s="59"/>
      <c r="R24" s="59"/>
      <c r="S24" s="59"/>
      <c r="T24" s="52"/>
      <c r="U24" s="52"/>
      <c r="V24" s="52"/>
      <c r="W24" s="52"/>
      <c r="X24" s="59"/>
      <c r="Y24" s="166"/>
      <c r="Z24" s="59"/>
      <c r="AA24" s="59"/>
      <c r="AB24" s="59"/>
      <c r="AC24" s="59"/>
      <c r="AD24" s="59"/>
      <c r="AE24" s="59"/>
      <c r="AF24" s="59"/>
      <c r="AG24" s="59"/>
      <c r="AH24" s="59"/>
      <c r="AI24" s="59"/>
      <c r="AJ24" s="61"/>
      <c r="AM24" s="40"/>
    </row>
    <row r="25" spans="1:40" ht="24" customHeight="1">
      <c r="A25" s="703"/>
      <c r="B25" s="704"/>
      <c r="C25" s="704"/>
      <c r="D25" s="704"/>
      <c r="E25" s="704"/>
      <c r="F25" s="705"/>
      <c r="G25" s="206"/>
      <c r="H25" s="707" t="s">
        <v>572</v>
      </c>
      <c r="I25" s="708"/>
      <c r="J25" s="708"/>
      <c r="K25" s="708"/>
      <c r="L25" s="709"/>
      <c r="M25" s="708"/>
      <c r="N25" s="710"/>
      <c r="O25" s="711"/>
      <c r="P25" s="712"/>
      <c r="Q25" s="712"/>
      <c r="R25" s="712"/>
      <c r="S25" s="712"/>
      <c r="T25" s="712"/>
      <c r="U25" s="712"/>
      <c r="V25" s="712"/>
      <c r="W25" s="712"/>
      <c r="X25" s="712"/>
      <c r="Y25" s="712"/>
      <c r="Z25" s="712"/>
      <c r="AA25" s="712"/>
      <c r="AB25" s="712"/>
      <c r="AC25" s="712"/>
      <c r="AD25" s="712"/>
      <c r="AE25" s="713"/>
      <c r="AF25" s="204" t="s">
        <v>122</v>
      </c>
      <c r="AG25" s="714" t="s">
        <v>573</v>
      </c>
      <c r="AH25" s="714"/>
      <c r="AI25" s="714"/>
      <c r="AJ25" s="715"/>
      <c r="AM25" s="40"/>
    </row>
    <row r="26" spans="1:40" ht="20.100000000000001" customHeight="1">
      <c r="A26" s="503"/>
      <c r="B26" s="504"/>
      <c r="C26" s="504"/>
      <c r="D26" s="504"/>
      <c r="E26" s="504"/>
      <c r="F26" s="706"/>
      <c r="G26" s="716" t="s">
        <v>574</v>
      </c>
      <c r="H26" s="717"/>
      <c r="I26" s="717"/>
      <c r="J26" s="717"/>
      <c r="K26" s="717"/>
      <c r="L26" s="718"/>
      <c r="M26" s="717"/>
      <c r="N26" s="717"/>
      <c r="O26" s="717"/>
      <c r="P26" s="717"/>
      <c r="Q26" s="717"/>
      <c r="R26" s="717"/>
      <c r="S26" s="717"/>
      <c r="T26" s="719"/>
      <c r="U26" s="719"/>
      <c r="V26" s="719"/>
      <c r="W26" s="719"/>
      <c r="X26" s="719"/>
      <c r="Y26" s="719"/>
      <c r="Z26" s="719"/>
      <c r="AA26" s="719"/>
      <c r="AB26" s="719"/>
      <c r="AC26" s="719"/>
      <c r="AD26" s="719"/>
      <c r="AE26" s="205" t="s">
        <v>122</v>
      </c>
      <c r="AF26" s="714" t="s">
        <v>575</v>
      </c>
      <c r="AG26" s="714"/>
      <c r="AH26" s="714"/>
      <c r="AI26" s="714"/>
      <c r="AJ26" s="715"/>
      <c r="AM26" s="40"/>
    </row>
    <row r="27" spans="1:40" ht="15.95" customHeight="1">
      <c r="A27" s="421" t="s">
        <v>536</v>
      </c>
      <c r="B27" s="483"/>
      <c r="C27" s="483"/>
      <c r="D27" s="483"/>
      <c r="E27" s="483"/>
      <c r="F27" s="484"/>
      <c r="G27" s="674" t="s">
        <v>534</v>
      </c>
      <c r="H27" s="675"/>
      <c r="I27" s="675"/>
      <c r="J27" s="675"/>
      <c r="K27" s="675"/>
      <c r="L27" s="676"/>
      <c r="M27" s="675"/>
      <c r="N27" s="675"/>
      <c r="O27" s="675"/>
      <c r="P27" s="675"/>
      <c r="Q27" s="675"/>
      <c r="R27" s="675"/>
      <c r="S27" s="675"/>
      <c r="T27" s="675"/>
      <c r="U27" s="675"/>
      <c r="V27" s="675"/>
      <c r="W27" s="675"/>
      <c r="X27" s="675"/>
      <c r="Y27" s="675"/>
      <c r="Z27" s="675"/>
      <c r="AA27" s="675"/>
      <c r="AB27" s="675"/>
      <c r="AC27" s="675"/>
      <c r="AD27" s="675"/>
      <c r="AE27" s="675"/>
      <c r="AF27" s="675"/>
      <c r="AG27" s="675"/>
      <c r="AH27" s="675"/>
      <c r="AI27" s="675"/>
      <c r="AJ27" s="677"/>
    </row>
    <row r="28" spans="1:40" ht="15.95" customHeight="1">
      <c r="A28" s="485"/>
      <c r="B28" s="486"/>
      <c r="C28" s="486"/>
      <c r="D28" s="486"/>
      <c r="E28" s="486"/>
      <c r="F28" s="487"/>
      <c r="G28" s="157"/>
      <c r="H28" s="678" t="s">
        <v>499</v>
      </c>
      <c r="I28" s="679"/>
      <c r="J28" s="679"/>
      <c r="K28" s="679"/>
      <c r="L28" s="680"/>
      <c r="M28" s="679"/>
      <c r="N28" s="679"/>
      <c r="O28" s="679"/>
      <c r="P28" s="679"/>
      <c r="Q28" s="679"/>
      <c r="R28" s="679"/>
      <c r="S28" s="681"/>
      <c r="T28" s="682" t="s">
        <v>576</v>
      </c>
      <c r="U28" s="683"/>
      <c r="V28" s="683"/>
      <c r="W28" s="683"/>
      <c r="X28" s="683"/>
      <c r="Y28" s="683"/>
      <c r="Z28" s="683"/>
      <c r="AA28" s="683"/>
      <c r="AB28" s="683"/>
      <c r="AC28" s="683"/>
      <c r="AD28" s="683"/>
      <c r="AE28" s="683"/>
      <c r="AF28" s="683"/>
      <c r="AG28" s="183"/>
      <c r="AH28" s="181"/>
      <c r="AI28" s="181"/>
      <c r="AJ28" s="182"/>
    </row>
    <row r="29" spans="1:40" ht="20.100000000000001" customHeight="1">
      <c r="A29" s="485"/>
      <c r="B29" s="486"/>
      <c r="C29" s="486"/>
      <c r="D29" s="486"/>
      <c r="E29" s="486"/>
      <c r="F29" s="487"/>
      <c r="G29" s="113">
        <v>1</v>
      </c>
      <c r="H29" s="670"/>
      <c r="I29" s="671"/>
      <c r="J29" s="671"/>
      <c r="K29" s="671"/>
      <c r="L29" s="529"/>
      <c r="M29" s="671"/>
      <c r="N29" s="671"/>
      <c r="O29" s="671"/>
      <c r="P29" s="671"/>
      <c r="Q29" s="671"/>
      <c r="R29" s="671"/>
      <c r="S29" s="672"/>
      <c r="T29" s="670"/>
      <c r="U29" s="671"/>
      <c r="V29" s="671"/>
      <c r="W29" s="671"/>
      <c r="X29" s="671"/>
      <c r="Y29" s="671"/>
      <c r="Z29" s="671"/>
      <c r="AA29" s="671"/>
      <c r="AB29" s="671"/>
      <c r="AC29" s="671"/>
      <c r="AD29" s="671"/>
      <c r="AE29" s="671"/>
      <c r="AF29" s="672"/>
      <c r="AG29" s="186"/>
      <c r="AH29" s="187"/>
      <c r="AI29" s="187"/>
      <c r="AJ29" s="188"/>
    </row>
    <row r="30" spans="1:40" ht="20.100000000000001" customHeight="1">
      <c r="A30" s="485"/>
      <c r="B30" s="486"/>
      <c r="C30" s="486"/>
      <c r="D30" s="486"/>
      <c r="E30" s="486"/>
      <c r="F30" s="487"/>
      <c r="G30" s="113">
        <v>2</v>
      </c>
      <c r="H30" s="670"/>
      <c r="I30" s="671"/>
      <c r="J30" s="671"/>
      <c r="K30" s="671"/>
      <c r="L30" s="529"/>
      <c r="M30" s="671"/>
      <c r="N30" s="671"/>
      <c r="O30" s="671"/>
      <c r="P30" s="671"/>
      <c r="Q30" s="671"/>
      <c r="R30" s="671"/>
      <c r="S30" s="672"/>
      <c r="T30" s="670"/>
      <c r="U30" s="671"/>
      <c r="V30" s="671"/>
      <c r="W30" s="671"/>
      <c r="X30" s="671"/>
      <c r="Y30" s="671"/>
      <c r="Z30" s="671"/>
      <c r="AA30" s="671"/>
      <c r="AB30" s="671"/>
      <c r="AC30" s="671"/>
      <c r="AD30" s="671"/>
      <c r="AE30" s="671"/>
      <c r="AF30" s="672"/>
      <c r="AG30" s="189"/>
      <c r="AH30" s="190"/>
      <c r="AI30" s="190"/>
      <c r="AJ30" s="191"/>
    </row>
    <row r="31" spans="1:40" ht="20.100000000000001" customHeight="1">
      <c r="A31" s="485"/>
      <c r="B31" s="486"/>
      <c r="C31" s="486"/>
      <c r="D31" s="486"/>
      <c r="E31" s="486"/>
      <c r="F31" s="487"/>
      <c r="G31" s="113">
        <v>3</v>
      </c>
      <c r="H31" s="670"/>
      <c r="I31" s="671"/>
      <c r="J31" s="671"/>
      <c r="K31" s="671"/>
      <c r="L31" s="529"/>
      <c r="M31" s="671"/>
      <c r="N31" s="671"/>
      <c r="O31" s="671"/>
      <c r="P31" s="671"/>
      <c r="Q31" s="671"/>
      <c r="R31" s="671"/>
      <c r="S31" s="672"/>
      <c r="T31" s="670"/>
      <c r="U31" s="671"/>
      <c r="V31" s="671"/>
      <c r="W31" s="671"/>
      <c r="X31" s="671"/>
      <c r="Y31" s="671"/>
      <c r="Z31" s="671"/>
      <c r="AA31" s="671"/>
      <c r="AB31" s="671"/>
      <c r="AC31" s="671"/>
      <c r="AD31" s="671"/>
      <c r="AE31" s="671"/>
      <c r="AF31" s="672"/>
      <c r="AG31" s="189"/>
      <c r="AH31" s="93" t="s">
        <v>122</v>
      </c>
      <c r="AI31" s="84" t="s">
        <v>18</v>
      </c>
      <c r="AJ31" s="191"/>
    </row>
    <row r="32" spans="1:40" ht="20.100000000000001" customHeight="1">
      <c r="A32" s="485"/>
      <c r="B32" s="486"/>
      <c r="C32" s="486"/>
      <c r="D32" s="486"/>
      <c r="E32" s="486"/>
      <c r="F32" s="487"/>
      <c r="G32" s="113">
        <v>4</v>
      </c>
      <c r="H32" s="670"/>
      <c r="I32" s="671"/>
      <c r="J32" s="671"/>
      <c r="K32" s="671"/>
      <c r="L32" s="529"/>
      <c r="M32" s="671"/>
      <c r="N32" s="671"/>
      <c r="O32" s="671"/>
      <c r="P32" s="671"/>
      <c r="Q32" s="671"/>
      <c r="R32" s="671"/>
      <c r="S32" s="672"/>
      <c r="T32" s="670"/>
      <c r="U32" s="671"/>
      <c r="V32" s="671"/>
      <c r="W32" s="671"/>
      <c r="X32" s="671"/>
      <c r="Y32" s="671"/>
      <c r="Z32" s="671"/>
      <c r="AA32" s="671"/>
      <c r="AB32" s="671"/>
      <c r="AC32" s="671"/>
      <c r="AD32" s="671"/>
      <c r="AE32" s="671"/>
      <c r="AF32" s="672"/>
      <c r="AG32" s="189"/>
      <c r="AH32" s="190"/>
      <c r="AI32" s="190"/>
      <c r="AJ32" s="191"/>
    </row>
    <row r="33" spans="1:36" ht="20.100000000000001" customHeight="1">
      <c r="A33" s="485"/>
      <c r="B33" s="486"/>
      <c r="C33" s="486"/>
      <c r="D33" s="486"/>
      <c r="E33" s="486"/>
      <c r="F33" s="487"/>
      <c r="G33" s="113">
        <v>5</v>
      </c>
      <c r="H33" s="670"/>
      <c r="I33" s="671"/>
      <c r="J33" s="671"/>
      <c r="K33" s="671"/>
      <c r="L33" s="529"/>
      <c r="M33" s="671"/>
      <c r="N33" s="671"/>
      <c r="O33" s="671"/>
      <c r="P33" s="671"/>
      <c r="Q33" s="671"/>
      <c r="R33" s="671"/>
      <c r="S33" s="672"/>
      <c r="T33" s="670"/>
      <c r="U33" s="671"/>
      <c r="V33" s="671"/>
      <c r="W33" s="671"/>
      <c r="X33" s="671"/>
      <c r="Y33" s="671"/>
      <c r="Z33" s="671"/>
      <c r="AA33" s="671"/>
      <c r="AB33" s="671"/>
      <c r="AC33" s="671"/>
      <c r="AD33" s="671"/>
      <c r="AE33" s="671"/>
      <c r="AF33" s="672"/>
      <c r="AG33" s="192"/>
      <c r="AH33" s="193"/>
      <c r="AI33" s="193"/>
      <c r="AJ33" s="194"/>
    </row>
    <row r="34" spans="1:36" ht="15.95" customHeight="1">
      <c r="A34" s="421" t="s">
        <v>577</v>
      </c>
      <c r="B34" s="422"/>
      <c r="C34" s="422"/>
      <c r="D34" s="422"/>
      <c r="E34" s="422"/>
      <c r="F34" s="458"/>
      <c r="G34" s="674" t="s">
        <v>539</v>
      </c>
      <c r="H34" s="675"/>
      <c r="I34" s="675"/>
      <c r="J34" s="675"/>
      <c r="K34" s="675"/>
      <c r="L34" s="676"/>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7"/>
    </row>
    <row r="35" spans="1:36" ht="15.95" customHeight="1">
      <c r="A35" s="423"/>
      <c r="B35" s="424"/>
      <c r="C35" s="424"/>
      <c r="D35" s="424"/>
      <c r="E35" s="424"/>
      <c r="F35" s="459"/>
      <c r="G35" s="157"/>
      <c r="H35" s="678" t="s">
        <v>537</v>
      </c>
      <c r="I35" s="679"/>
      <c r="J35" s="679"/>
      <c r="K35" s="679"/>
      <c r="L35" s="680"/>
      <c r="M35" s="679"/>
      <c r="N35" s="679"/>
      <c r="O35" s="679"/>
      <c r="P35" s="679"/>
      <c r="Q35" s="679"/>
      <c r="R35" s="679"/>
      <c r="S35" s="681"/>
      <c r="T35" s="682" t="s">
        <v>535</v>
      </c>
      <c r="U35" s="683"/>
      <c r="V35" s="683"/>
      <c r="W35" s="683"/>
      <c r="X35" s="683"/>
      <c r="Y35" s="683"/>
      <c r="Z35" s="683"/>
      <c r="AA35" s="683"/>
      <c r="AB35" s="683"/>
      <c r="AC35" s="683"/>
      <c r="AD35" s="683"/>
      <c r="AE35" s="683"/>
      <c r="AF35" s="683"/>
      <c r="AG35" s="183"/>
      <c r="AH35" s="181"/>
      <c r="AI35" s="181"/>
      <c r="AJ35" s="182"/>
    </row>
    <row r="36" spans="1:36" ht="20.100000000000001" customHeight="1">
      <c r="A36" s="423"/>
      <c r="B36" s="424"/>
      <c r="C36" s="424"/>
      <c r="D36" s="424"/>
      <c r="E36" s="424"/>
      <c r="F36" s="459"/>
      <c r="G36" s="113">
        <v>1</v>
      </c>
      <c r="H36" s="670"/>
      <c r="I36" s="671"/>
      <c r="J36" s="671"/>
      <c r="K36" s="671"/>
      <c r="L36" s="529"/>
      <c r="M36" s="671"/>
      <c r="N36" s="671"/>
      <c r="O36" s="671"/>
      <c r="P36" s="671"/>
      <c r="Q36" s="671"/>
      <c r="R36" s="671"/>
      <c r="S36" s="672"/>
      <c r="T36" s="670"/>
      <c r="U36" s="671"/>
      <c r="V36" s="671"/>
      <c r="W36" s="671"/>
      <c r="X36" s="671"/>
      <c r="Y36" s="671"/>
      <c r="Z36" s="671"/>
      <c r="AA36" s="671"/>
      <c r="AB36" s="671"/>
      <c r="AC36" s="671"/>
      <c r="AD36" s="671"/>
      <c r="AE36" s="671"/>
      <c r="AF36" s="672"/>
      <c r="AG36" s="186"/>
      <c r="AH36" s="187"/>
      <c r="AI36" s="74"/>
      <c r="AJ36" s="75"/>
    </row>
    <row r="37" spans="1:36" ht="20.100000000000001" customHeight="1">
      <c r="A37" s="423"/>
      <c r="B37" s="424"/>
      <c r="C37" s="424"/>
      <c r="D37" s="424"/>
      <c r="E37" s="424"/>
      <c r="F37" s="459"/>
      <c r="G37" s="113">
        <v>2</v>
      </c>
      <c r="H37" s="670"/>
      <c r="I37" s="671"/>
      <c r="J37" s="671"/>
      <c r="K37" s="671"/>
      <c r="L37" s="529"/>
      <c r="M37" s="671"/>
      <c r="N37" s="671"/>
      <c r="O37" s="671"/>
      <c r="P37" s="671"/>
      <c r="Q37" s="671"/>
      <c r="R37" s="671"/>
      <c r="S37" s="672"/>
      <c r="T37" s="670"/>
      <c r="U37" s="671"/>
      <c r="V37" s="671"/>
      <c r="W37" s="671"/>
      <c r="X37" s="671"/>
      <c r="Y37" s="671"/>
      <c r="Z37" s="671"/>
      <c r="AA37" s="671"/>
      <c r="AB37" s="671"/>
      <c r="AC37" s="671"/>
      <c r="AD37" s="671"/>
      <c r="AE37" s="671"/>
      <c r="AF37" s="672"/>
      <c r="AG37" s="189"/>
      <c r="AH37" s="84"/>
      <c r="AI37" s="84"/>
      <c r="AJ37" s="102"/>
    </row>
    <row r="38" spans="1:36" ht="20.100000000000001" customHeight="1">
      <c r="A38" s="423"/>
      <c r="B38" s="424"/>
      <c r="C38" s="424"/>
      <c r="D38" s="424"/>
      <c r="E38" s="424"/>
      <c r="F38" s="459"/>
      <c r="G38" s="113">
        <v>3</v>
      </c>
      <c r="H38" s="670"/>
      <c r="I38" s="671"/>
      <c r="J38" s="671"/>
      <c r="K38" s="671"/>
      <c r="L38" s="529"/>
      <c r="M38" s="671"/>
      <c r="N38" s="671"/>
      <c r="O38" s="671"/>
      <c r="P38" s="671"/>
      <c r="Q38" s="671"/>
      <c r="R38" s="671"/>
      <c r="S38" s="672"/>
      <c r="T38" s="670"/>
      <c r="U38" s="671"/>
      <c r="V38" s="671"/>
      <c r="W38" s="671"/>
      <c r="X38" s="671"/>
      <c r="Y38" s="671"/>
      <c r="Z38" s="671"/>
      <c r="AA38" s="671"/>
      <c r="AB38" s="671"/>
      <c r="AC38" s="671"/>
      <c r="AD38" s="671"/>
      <c r="AE38" s="671"/>
      <c r="AF38" s="672"/>
      <c r="AG38" s="189"/>
      <c r="AH38" s="84"/>
      <c r="AI38" s="84"/>
      <c r="AJ38" s="102"/>
    </row>
    <row r="39" spans="1:36" ht="20.100000000000001" customHeight="1">
      <c r="A39" s="423"/>
      <c r="B39" s="424"/>
      <c r="C39" s="424"/>
      <c r="D39" s="424"/>
      <c r="E39" s="424"/>
      <c r="F39" s="459"/>
      <c r="G39" s="113">
        <v>4</v>
      </c>
      <c r="H39" s="670"/>
      <c r="I39" s="671"/>
      <c r="J39" s="671"/>
      <c r="K39" s="671"/>
      <c r="L39" s="529"/>
      <c r="M39" s="671"/>
      <c r="N39" s="671"/>
      <c r="O39" s="671"/>
      <c r="P39" s="671"/>
      <c r="Q39" s="671"/>
      <c r="R39" s="671"/>
      <c r="S39" s="672"/>
      <c r="T39" s="670"/>
      <c r="U39" s="671"/>
      <c r="V39" s="671"/>
      <c r="W39" s="671"/>
      <c r="X39" s="671"/>
      <c r="Y39" s="671"/>
      <c r="Z39" s="671"/>
      <c r="AA39" s="671"/>
      <c r="AB39" s="671"/>
      <c r="AC39" s="671"/>
      <c r="AD39" s="671"/>
      <c r="AE39" s="671"/>
      <c r="AF39" s="672"/>
      <c r="AG39" s="189"/>
      <c r="AH39" s="93" t="s">
        <v>122</v>
      </c>
      <c r="AI39" s="84" t="s">
        <v>18</v>
      </c>
      <c r="AJ39" s="102"/>
    </row>
    <row r="40" spans="1:36" ht="19.5" customHeight="1">
      <c r="A40" s="423"/>
      <c r="B40" s="424"/>
      <c r="C40" s="424"/>
      <c r="D40" s="424"/>
      <c r="E40" s="424"/>
      <c r="F40" s="459"/>
      <c r="G40" s="113">
        <v>5</v>
      </c>
      <c r="H40" s="670"/>
      <c r="I40" s="671"/>
      <c r="J40" s="671"/>
      <c r="K40" s="671"/>
      <c r="L40" s="529"/>
      <c r="M40" s="671"/>
      <c r="N40" s="671"/>
      <c r="O40" s="671"/>
      <c r="P40" s="671"/>
      <c r="Q40" s="671"/>
      <c r="R40" s="671"/>
      <c r="S40" s="672"/>
      <c r="T40" s="670"/>
      <c r="U40" s="671"/>
      <c r="V40" s="671"/>
      <c r="W40" s="671"/>
      <c r="X40" s="671"/>
      <c r="Y40" s="671"/>
      <c r="Z40" s="671"/>
      <c r="AA40" s="671"/>
      <c r="AB40" s="671"/>
      <c r="AC40" s="671"/>
      <c r="AD40" s="671"/>
      <c r="AE40" s="671"/>
      <c r="AF40" s="672"/>
      <c r="AG40" s="189"/>
      <c r="AH40" s="84"/>
      <c r="AI40" s="84"/>
      <c r="AJ40" s="102"/>
    </row>
    <row r="41" spans="1:36" ht="24" customHeight="1">
      <c r="A41" s="423"/>
      <c r="B41" s="424"/>
      <c r="C41" s="424"/>
      <c r="D41" s="424"/>
      <c r="E41" s="424"/>
      <c r="F41" s="459"/>
      <c r="G41" s="684" t="s">
        <v>538</v>
      </c>
      <c r="H41" s="661"/>
      <c r="I41" s="662"/>
      <c r="J41" s="662"/>
      <c r="K41" s="662"/>
      <c r="L41" s="662"/>
      <c r="M41" s="662"/>
      <c r="N41" s="662"/>
      <c r="O41" s="662"/>
      <c r="P41" s="662"/>
      <c r="Q41" s="662"/>
      <c r="R41" s="662"/>
      <c r="S41" s="663"/>
      <c r="T41" s="661"/>
      <c r="U41" s="662"/>
      <c r="V41" s="662"/>
      <c r="W41" s="662"/>
      <c r="X41" s="662"/>
      <c r="Y41" s="662"/>
      <c r="Z41" s="662"/>
      <c r="AA41" s="662"/>
      <c r="AB41" s="662"/>
      <c r="AC41" s="662"/>
      <c r="AD41" s="662"/>
      <c r="AE41" s="662"/>
      <c r="AF41" s="663"/>
      <c r="AG41" s="189"/>
      <c r="AH41" s="84"/>
      <c r="AI41" s="84"/>
      <c r="AJ41" s="102"/>
    </row>
    <row r="42" spans="1:36" ht="12" customHeight="1">
      <c r="A42" s="423"/>
      <c r="B42" s="424"/>
      <c r="C42" s="424"/>
      <c r="D42" s="424"/>
      <c r="E42" s="424"/>
      <c r="F42" s="459"/>
      <c r="G42" s="685"/>
      <c r="H42" s="664"/>
      <c r="I42" s="665"/>
      <c r="J42" s="665"/>
      <c r="K42" s="665"/>
      <c r="L42" s="665"/>
      <c r="M42" s="665"/>
      <c r="N42" s="665"/>
      <c r="O42" s="665"/>
      <c r="P42" s="665"/>
      <c r="Q42" s="665"/>
      <c r="R42" s="665"/>
      <c r="S42" s="666"/>
      <c r="T42" s="664"/>
      <c r="U42" s="665"/>
      <c r="V42" s="665"/>
      <c r="W42" s="665"/>
      <c r="X42" s="665"/>
      <c r="Y42" s="665"/>
      <c r="Z42" s="665"/>
      <c r="AA42" s="665"/>
      <c r="AB42" s="665"/>
      <c r="AC42" s="665"/>
      <c r="AD42" s="665"/>
      <c r="AE42" s="665"/>
      <c r="AF42" s="666"/>
      <c r="AG42" s="189"/>
      <c r="AH42" s="84"/>
      <c r="AI42" s="84"/>
      <c r="AJ42" s="102"/>
    </row>
    <row r="43" spans="1:36" ht="12" customHeight="1">
      <c r="A43" s="425"/>
      <c r="B43" s="426"/>
      <c r="C43" s="426"/>
      <c r="D43" s="426"/>
      <c r="E43" s="426"/>
      <c r="F43" s="460"/>
      <c r="G43" s="686"/>
      <c r="H43" s="667"/>
      <c r="I43" s="668"/>
      <c r="J43" s="668"/>
      <c r="K43" s="668"/>
      <c r="L43" s="668"/>
      <c r="M43" s="668"/>
      <c r="N43" s="668"/>
      <c r="O43" s="668"/>
      <c r="P43" s="668"/>
      <c r="Q43" s="668"/>
      <c r="R43" s="668"/>
      <c r="S43" s="669"/>
      <c r="T43" s="667"/>
      <c r="U43" s="668"/>
      <c r="V43" s="668"/>
      <c r="W43" s="668"/>
      <c r="X43" s="668"/>
      <c r="Y43" s="668"/>
      <c r="Z43" s="668"/>
      <c r="AA43" s="668"/>
      <c r="AB43" s="668"/>
      <c r="AC43" s="668"/>
      <c r="AD43" s="668"/>
      <c r="AE43" s="668"/>
      <c r="AF43" s="669"/>
      <c r="AG43" s="192"/>
      <c r="AH43" s="77"/>
      <c r="AI43" s="77"/>
      <c r="AJ43" s="79"/>
    </row>
    <row r="44" spans="1:36" ht="24.95" customHeight="1">
      <c r="A44" s="479" t="s">
        <v>67</v>
      </c>
      <c r="B44" s="479"/>
      <c r="C44" s="479"/>
      <c r="D44" s="479"/>
      <c r="E44" s="479"/>
      <c r="F44" s="479"/>
      <c r="G44" s="479"/>
      <c r="H44" s="479"/>
      <c r="I44" s="479"/>
      <c r="J44" s="479"/>
      <c r="K44" s="479"/>
      <c r="L44" s="620"/>
      <c r="M44" s="479"/>
      <c r="N44" s="479"/>
      <c r="O44" s="479"/>
      <c r="P44" s="479"/>
      <c r="Q44" s="479"/>
      <c r="R44" s="479"/>
      <c r="S44" s="479"/>
      <c r="T44" s="479"/>
      <c r="U44" s="479"/>
      <c r="V44" s="479"/>
      <c r="W44" s="479"/>
      <c r="X44" s="479"/>
      <c r="Y44" s="479"/>
      <c r="Z44" s="479"/>
      <c r="AA44" s="479"/>
      <c r="AB44" s="479"/>
      <c r="AC44" s="479"/>
      <c r="AD44" s="479"/>
      <c r="AE44" s="479"/>
      <c r="AF44" s="479"/>
      <c r="AG44" s="479"/>
      <c r="AH44" s="479"/>
      <c r="AI44" s="479"/>
      <c r="AJ44" s="479"/>
    </row>
    <row r="45" spans="1:36" ht="24" customHeight="1">
      <c r="A45" s="393" t="s">
        <v>45</v>
      </c>
      <c r="B45" s="394"/>
      <c r="C45" s="394"/>
      <c r="D45" s="394"/>
      <c r="E45" s="394"/>
      <c r="F45" s="569"/>
      <c r="G45" s="592"/>
      <c r="H45" s="644"/>
      <c r="I45" s="644"/>
      <c r="J45" s="644"/>
      <c r="K45" s="644"/>
      <c r="L45" s="645"/>
      <c r="M45" s="644"/>
      <c r="N45" s="644"/>
      <c r="O45" s="644"/>
      <c r="P45" s="644"/>
      <c r="Q45" s="644"/>
      <c r="R45" s="644"/>
      <c r="S45" s="644"/>
      <c r="T45" s="644"/>
      <c r="U45" s="644"/>
      <c r="V45" s="644"/>
      <c r="W45" s="644"/>
      <c r="X45" s="644"/>
      <c r="Y45" s="644"/>
      <c r="Z45" s="644"/>
      <c r="AA45" s="644"/>
      <c r="AB45" s="644"/>
      <c r="AC45" s="644"/>
      <c r="AD45" s="644"/>
      <c r="AE45" s="644"/>
      <c r="AF45" s="644"/>
      <c r="AG45" s="644"/>
      <c r="AH45" s="644"/>
      <c r="AI45" s="644"/>
      <c r="AJ45" s="673"/>
    </row>
    <row r="46" spans="1:36" ht="22.9" customHeight="1">
      <c r="A46" s="546" t="s">
        <v>64</v>
      </c>
      <c r="B46" s="547"/>
      <c r="C46" s="547"/>
      <c r="D46" s="547"/>
      <c r="E46" s="547"/>
      <c r="F46" s="548"/>
      <c r="G46" s="29"/>
      <c r="H46" s="92" t="s">
        <v>122</v>
      </c>
      <c r="I46" s="74" t="s">
        <v>13</v>
      </c>
      <c r="J46" s="74"/>
      <c r="K46" s="74"/>
      <c r="L46" s="280"/>
      <c r="M46" s="92" t="s">
        <v>122</v>
      </c>
      <c r="N46" s="74" t="s">
        <v>14</v>
      </c>
      <c r="O46" s="74"/>
      <c r="P46" s="74"/>
      <c r="Q46" s="74"/>
      <c r="R46" s="92" t="s">
        <v>122</v>
      </c>
      <c r="S46" s="74" t="s">
        <v>1770</v>
      </c>
      <c r="T46" s="74"/>
      <c r="U46" s="74"/>
      <c r="V46" s="74"/>
      <c r="W46" s="92" t="s">
        <v>122</v>
      </c>
      <c r="X46" s="74" t="s">
        <v>500</v>
      </c>
      <c r="Y46" s="74"/>
      <c r="Z46" s="74"/>
      <c r="AA46" s="74"/>
      <c r="AB46" s="74"/>
      <c r="AC46" s="74"/>
      <c r="AD46" s="92" t="s">
        <v>122</v>
      </c>
      <c r="AE46" s="74" t="s">
        <v>1820</v>
      </c>
      <c r="AF46" s="74"/>
      <c r="AG46" s="30"/>
      <c r="AH46" s="30"/>
      <c r="AI46" s="74"/>
      <c r="AJ46" s="31"/>
    </row>
    <row r="47" spans="1:36" ht="22.9" customHeight="1">
      <c r="A47" s="549"/>
      <c r="B47" s="550"/>
      <c r="C47" s="550"/>
      <c r="D47" s="550"/>
      <c r="E47" s="550"/>
      <c r="F47" s="551"/>
      <c r="G47" s="49"/>
      <c r="H47" s="93" t="s">
        <v>122</v>
      </c>
      <c r="I47" s="649" t="s">
        <v>579</v>
      </c>
      <c r="J47" s="649"/>
      <c r="K47" s="649"/>
      <c r="L47" s="650"/>
      <c r="M47" s="649"/>
      <c r="N47" s="649"/>
      <c r="O47" s="651"/>
      <c r="P47" s="651"/>
      <c r="Q47" s="651"/>
      <c r="R47" s="651"/>
      <c r="S47" s="651"/>
      <c r="T47" s="651"/>
      <c r="U47" s="651"/>
      <c r="V47" s="651"/>
      <c r="W47" s="651"/>
      <c r="X47" s="651"/>
      <c r="Y47" s="651"/>
      <c r="Z47" s="651"/>
      <c r="AA47" s="651"/>
      <c r="AB47" s="651"/>
      <c r="AC47" s="651"/>
      <c r="AD47" s="651"/>
      <c r="AE47" s="651"/>
      <c r="AF47" s="651"/>
      <c r="AG47" s="84" t="s">
        <v>98</v>
      </c>
      <c r="AH47" s="84"/>
      <c r="AI47" s="84"/>
      <c r="AJ47" s="25"/>
    </row>
    <row r="48" spans="1:36" ht="22.9" customHeight="1">
      <c r="A48" s="552"/>
      <c r="B48" s="553"/>
      <c r="C48" s="553"/>
      <c r="D48" s="553"/>
      <c r="E48" s="553"/>
      <c r="F48" s="554"/>
      <c r="G48" s="13"/>
      <c r="H48" s="95" t="s">
        <v>122</v>
      </c>
      <c r="I48" s="77" t="s">
        <v>578</v>
      </c>
      <c r="J48" s="77"/>
      <c r="K48" s="77"/>
      <c r="L48" s="288"/>
      <c r="M48" s="127"/>
      <c r="N48" s="127"/>
      <c r="O48" s="127"/>
      <c r="P48" s="127"/>
      <c r="Q48" s="127"/>
      <c r="R48" s="127"/>
      <c r="S48" s="127"/>
      <c r="T48" s="127"/>
      <c r="U48" s="127"/>
      <c r="V48" s="127"/>
      <c r="W48" s="127"/>
      <c r="X48" s="127"/>
      <c r="Y48" s="127"/>
      <c r="Z48" s="127"/>
      <c r="AA48" s="127"/>
      <c r="AB48" s="127"/>
      <c r="AC48" s="127"/>
      <c r="AD48" s="127"/>
      <c r="AE48" s="127"/>
      <c r="AF48" s="127"/>
      <c r="AG48" s="127"/>
      <c r="AH48" s="95" t="s">
        <v>122</v>
      </c>
      <c r="AI48" s="77" t="s">
        <v>18</v>
      </c>
      <c r="AJ48" s="18"/>
    </row>
    <row r="49" spans="1:36" ht="54" customHeight="1">
      <c r="A49" s="421" t="s">
        <v>1838</v>
      </c>
      <c r="B49" s="422"/>
      <c r="C49" s="422"/>
      <c r="D49" s="422"/>
      <c r="E49" s="422"/>
      <c r="F49" s="458"/>
      <c r="G49" s="652"/>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4"/>
      <c r="AG49" s="74"/>
      <c r="AH49" s="74"/>
      <c r="AI49" s="74"/>
      <c r="AJ49" s="75"/>
    </row>
    <row r="50" spans="1:36" ht="15.95" customHeight="1">
      <c r="A50" s="423"/>
      <c r="B50" s="424"/>
      <c r="C50" s="424"/>
      <c r="D50" s="424"/>
      <c r="E50" s="424"/>
      <c r="F50" s="459"/>
      <c r="G50" s="655"/>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6"/>
      <c r="AF50" s="657"/>
      <c r="AG50" s="84"/>
      <c r="AH50" s="84"/>
      <c r="AI50" s="84"/>
      <c r="AJ50" s="102"/>
    </row>
    <row r="51" spans="1:36" ht="15.95" customHeight="1">
      <c r="A51" s="423"/>
      <c r="B51" s="424"/>
      <c r="C51" s="424"/>
      <c r="D51" s="424"/>
      <c r="E51" s="424"/>
      <c r="F51" s="459"/>
      <c r="G51" s="655"/>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7"/>
      <c r="AG51" s="84"/>
      <c r="AH51" s="84"/>
      <c r="AI51" s="84"/>
      <c r="AJ51" s="102"/>
    </row>
    <row r="52" spans="1:36" ht="15.95" customHeight="1">
      <c r="A52" s="423"/>
      <c r="B52" s="424"/>
      <c r="C52" s="424"/>
      <c r="D52" s="424"/>
      <c r="E52" s="424"/>
      <c r="F52" s="459"/>
      <c r="G52" s="655"/>
      <c r="H52" s="656"/>
      <c r="I52" s="656"/>
      <c r="J52" s="656"/>
      <c r="K52" s="656"/>
      <c r="L52" s="656"/>
      <c r="M52" s="656"/>
      <c r="N52" s="656"/>
      <c r="O52" s="656"/>
      <c r="P52" s="656"/>
      <c r="Q52" s="656"/>
      <c r="R52" s="656"/>
      <c r="S52" s="656"/>
      <c r="T52" s="656"/>
      <c r="U52" s="656"/>
      <c r="V52" s="656"/>
      <c r="W52" s="656"/>
      <c r="X52" s="656"/>
      <c r="Y52" s="656"/>
      <c r="Z52" s="656"/>
      <c r="AA52" s="656"/>
      <c r="AB52" s="656"/>
      <c r="AC52" s="656"/>
      <c r="AD52" s="656"/>
      <c r="AE52" s="656"/>
      <c r="AF52" s="657"/>
      <c r="AG52" s="84"/>
      <c r="AH52" s="84"/>
      <c r="AI52" s="84"/>
      <c r="AJ52" s="102"/>
    </row>
    <row r="53" spans="1:36" ht="15.95" customHeight="1">
      <c r="A53" s="423"/>
      <c r="B53" s="424"/>
      <c r="C53" s="424"/>
      <c r="D53" s="424"/>
      <c r="E53" s="424"/>
      <c r="F53" s="459"/>
      <c r="G53" s="655"/>
      <c r="H53" s="656"/>
      <c r="I53" s="656"/>
      <c r="J53" s="656"/>
      <c r="K53" s="656"/>
      <c r="L53" s="656"/>
      <c r="M53" s="656"/>
      <c r="N53" s="656"/>
      <c r="O53" s="656"/>
      <c r="P53" s="656"/>
      <c r="Q53" s="656"/>
      <c r="R53" s="656"/>
      <c r="S53" s="656"/>
      <c r="T53" s="656"/>
      <c r="U53" s="656"/>
      <c r="V53" s="656"/>
      <c r="W53" s="656"/>
      <c r="X53" s="656"/>
      <c r="Y53" s="656"/>
      <c r="Z53" s="656"/>
      <c r="AA53" s="656"/>
      <c r="AB53" s="656"/>
      <c r="AC53" s="656"/>
      <c r="AD53" s="656"/>
      <c r="AE53" s="656"/>
      <c r="AF53" s="657"/>
      <c r="AG53" s="85"/>
      <c r="AH53" s="84"/>
      <c r="AI53" s="84"/>
      <c r="AJ53" s="102"/>
    </row>
    <row r="54" spans="1:36" ht="15.95" customHeight="1">
      <c r="A54" s="423"/>
      <c r="B54" s="424"/>
      <c r="C54" s="424"/>
      <c r="D54" s="424"/>
      <c r="E54" s="424"/>
      <c r="F54" s="459"/>
      <c r="G54" s="655"/>
      <c r="H54" s="656"/>
      <c r="I54" s="656"/>
      <c r="J54" s="656"/>
      <c r="K54" s="656"/>
      <c r="L54" s="656"/>
      <c r="M54" s="656"/>
      <c r="N54" s="656"/>
      <c r="O54" s="656"/>
      <c r="P54" s="656"/>
      <c r="Q54" s="656"/>
      <c r="R54" s="656"/>
      <c r="S54" s="656"/>
      <c r="T54" s="656"/>
      <c r="U54" s="656"/>
      <c r="V54" s="656"/>
      <c r="W54" s="656"/>
      <c r="X54" s="656"/>
      <c r="Y54" s="656"/>
      <c r="Z54" s="656"/>
      <c r="AA54" s="656"/>
      <c r="AB54" s="656"/>
      <c r="AC54" s="656"/>
      <c r="AD54" s="656"/>
      <c r="AE54" s="656"/>
      <c r="AF54" s="657"/>
      <c r="AG54" s="86"/>
      <c r="AH54" s="93" t="s">
        <v>122</v>
      </c>
      <c r="AI54" s="84" t="s">
        <v>18</v>
      </c>
      <c r="AJ54" s="102"/>
    </row>
    <row r="55" spans="1:36" ht="15.95" customHeight="1">
      <c r="A55" s="423"/>
      <c r="B55" s="424"/>
      <c r="C55" s="424"/>
      <c r="D55" s="424"/>
      <c r="E55" s="424"/>
      <c r="F55" s="459"/>
      <c r="G55" s="655"/>
      <c r="H55" s="656"/>
      <c r="I55" s="656"/>
      <c r="J55" s="656"/>
      <c r="K55" s="656"/>
      <c r="L55" s="656"/>
      <c r="M55" s="656"/>
      <c r="N55" s="656"/>
      <c r="O55" s="656"/>
      <c r="P55" s="656"/>
      <c r="Q55" s="656"/>
      <c r="R55" s="656"/>
      <c r="S55" s="656"/>
      <c r="T55" s="656"/>
      <c r="U55" s="656"/>
      <c r="V55" s="656"/>
      <c r="W55" s="656"/>
      <c r="X55" s="656"/>
      <c r="Y55" s="656"/>
      <c r="Z55" s="656"/>
      <c r="AA55" s="656"/>
      <c r="AB55" s="656"/>
      <c r="AC55" s="656"/>
      <c r="AD55" s="656"/>
      <c r="AE55" s="656"/>
      <c r="AF55" s="657"/>
      <c r="AG55" s="84"/>
      <c r="AH55" s="84"/>
      <c r="AI55" s="84"/>
      <c r="AJ55" s="102"/>
    </row>
    <row r="56" spans="1:36" ht="15.95" customHeight="1">
      <c r="A56" s="423"/>
      <c r="B56" s="424"/>
      <c r="C56" s="424"/>
      <c r="D56" s="424"/>
      <c r="E56" s="424"/>
      <c r="F56" s="459"/>
      <c r="G56" s="655"/>
      <c r="H56" s="656"/>
      <c r="I56" s="656"/>
      <c r="J56" s="656"/>
      <c r="K56" s="656"/>
      <c r="L56" s="656"/>
      <c r="M56" s="656"/>
      <c r="N56" s="656"/>
      <c r="O56" s="656"/>
      <c r="P56" s="656"/>
      <c r="Q56" s="656"/>
      <c r="R56" s="656"/>
      <c r="S56" s="656"/>
      <c r="T56" s="656"/>
      <c r="U56" s="656"/>
      <c r="V56" s="656"/>
      <c r="W56" s="656"/>
      <c r="X56" s="656"/>
      <c r="Y56" s="656"/>
      <c r="Z56" s="656"/>
      <c r="AA56" s="656"/>
      <c r="AB56" s="656"/>
      <c r="AC56" s="656"/>
      <c r="AD56" s="656"/>
      <c r="AE56" s="656"/>
      <c r="AF56" s="657"/>
      <c r="AG56" s="84"/>
      <c r="AH56" s="84"/>
      <c r="AI56" s="84"/>
      <c r="AJ56" s="102"/>
    </row>
    <row r="57" spans="1:36" ht="15.95" customHeight="1">
      <c r="A57" s="423"/>
      <c r="B57" s="424"/>
      <c r="C57" s="424"/>
      <c r="D57" s="424"/>
      <c r="E57" s="424"/>
      <c r="F57" s="459"/>
      <c r="G57" s="655"/>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6"/>
      <c r="AF57" s="657"/>
      <c r="AG57" s="84"/>
      <c r="AH57" s="84"/>
      <c r="AI57" s="84"/>
      <c r="AJ57" s="102"/>
    </row>
    <row r="58" spans="1:36" ht="15.95" customHeight="1">
      <c r="A58" s="423"/>
      <c r="B58" s="424"/>
      <c r="C58" s="424"/>
      <c r="D58" s="424"/>
      <c r="E58" s="424"/>
      <c r="F58" s="459"/>
      <c r="G58" s="655"/>
      <c r="H58" s="656"/>
      <c r="I58" s="656"/>
      <c r="J58" s="656"/>
      <c r="K58" s="656"/>
      <c r="L58" s="656"/>
      <c r="M58" s="656"/>
      <c r="N58" s="656"/>
      <c r="O58" s="656"/>
      <c r="P58" s="656"/>
      <c r="Q58" s="656"/>
      <c r="R58" s="656"/>
      <c r="S58" s="656"/>
      <c r="T58" s="656"/>
      <c r="U58" s="656"/>
      <c r="V58" s="656"/>
      <c r="W58" s="656"/>
      <c r="X58" s="656"/>
      <c r="Y58" s="656"/>
      <c r="Z58" s="656"/>
      <c r="AA58" s="656"/>
      <c r="AB58" s="656"/>
      <c r="AC58" s="656"/>
      <c r="AD58" s="656"/>
      <c r="AE58" s="656"/>
      <c r="AF58" s="657"/>
      <c r="AG58" s="84"/>
      <c r="AH58" s="84"/>
      <c r="AI58" s="84"/>
      <c r="AJ58" s="102"/>
    </row>
    <row r="59" spans="1:36" ht="15.95" customHeight="1">
      <c r="A59" s="423"/>
      <c r="B59" s="424"/>
      <c r="C59" s="424"/>
      <c r="D59" s="424"/>
      <c r="E59" s="424"/>
      <c r="F59" s="459"/>
      <c r="G59" s="655"/>
      <c r="H59" s="656"/>
      <c r="I59" s="656"/>
      <c r="J59" s="656"/>
      <c r="K59" s="656"/>
      <c r="L59" s="656"/>
      <c r="M59" s="656"/>
      <c r="N59" s="656"/>
      <c r="O59" s="656"/>
      <c r="P59" s="656"/>
      <c r="Q59" s="656"/>
      <c r="R59" s="656"/>
      <c r="S59" s="656"/>
      <c r="T59" s="656"/>
      <c r="U59" s="656"/>
      <c r="V59" s="656"/>
      <c r="W59" s="656"/>
      <c r="X59" s="656"/>
      <c r="Y59" s="656"/>
      <c r="Z59" s="656"/>
      <c r="AA59" s="656"/>
      <c r="AB59" s="656"/>
      <c r="AC59" s="656"/>
      <c r="AD59" s="656"/>
      <c r="AE59" s="656"/>
      <c r="AF59" s="657"/>
      <c r="AG59" s="84"/>
      <c r="AH59" s="84"/>
      <c r="AI59" s="84"/>
      <c r="AJ59" s="102"/>
    </row>
    <row r="60" spans="1:36" ht="15.95" customHeight="1">
      <c r="A60" s="423"/>
      <c r="B60" s="424"/>
      <c r="C60" s="424"/>
      <c r="D60" s="424"/>
      <c r="E60" s="424"/>
      <c r="F60" s="459"/>
      <c r="G60" s="655"/>
      <c r="H60" s="656"/>
      <c r="I60" s="656"/>
      <c r="J60" s="656"/>
      <c r="K60" s="656"/>
      <c r="L60" s="656"/>
      <c r="M60" s="656"/>
      <c r="N60" s="656"/>
      <c r="O60" s="656"/>
      <c r="P60" s="656"/>
      <c r="Q60" s="656"/>
      <c r="R60" s="656"/>
      <c r="S60" s="656"/>
      <c r="T60" s="656"/>
      <c r="U60" s="656"/>
      <c r="V60" s="656"/>
      <c r="W60" s="656"/>
      <c r="X60" s="656"/>
      <c r="Y60" s="656"/>
      <c r="Z60" s="656"/>
      <c r="AA60" s="656"/>
      <c r="AB60" s="656"/>
      <c r="AC60" s="656"/>
      <c r="AD60" s="656"/>
      <c r="AE60" s="656"/>
      <c r="AF60" s="657"/>
      <c r="AG60" s="84"/>
      <c r="AH60" s="84"/>
      <c r="AI60" s="84"/>
      <c r="AJ60" s="102"/>
    </row>
    <row r="61" spans="1:36" ht="15.95" customHeight="1">
      <c r="A61" s="423"/>
      <c r="B61" s="424"/>
      <c r="C61" s="424"/>
      <c r="D61" s="424"/>
      <c r="E61" s="424"/>
      <c r="F61" s="459"/>
      <c r="G61" s="655"/>
      <c r="H61" s="656"/>
      <c r="I61" s="656"/>
      <c r="J61" s="656"/>
      <c r="K61" s="656"/>
      <c r="L61" s="656"/>
      <c r="M61" s="656"/>
      <c r="N61" s="656"/>
      <c r="O61" s="656"/>
      <c r="P61" s="656"/>
      <c r="Q61" s="656"/>
      <c r="R61" s="656"/>
      <c r="S61" s="656"/>
      <c r="T61" s="656"/>
      <c r="U61" s="656"/>
      <c r="V61" s="656"/>
      <c r="W61" s="656"/>
      <c r="X61" s="656"/>
      <c r="Y61" s="656"/>
      <c r="Z61" s="656"/>
      <c r="AA61" s="656"/>
      <c r="AB61" s="656"/>
      <c r="AC61" s="656"/>
      <c r="AD61" s="656"/>
      <c r="AE61" s="656"/>
      <c r="AF61" s="657"/>
      <c r="AG61" s="84"/>
      <c r="AH61" s="84"/>
      <c r="AI61" s="84"/>
      <c r="AJ61" s="102"/>
    </row>
    <row r="62" spans="1:36" ht="15.95" customHeight="1">
      <c r="A62" s="425"/>
      <c r="B62" s="426"/>
      <c r="C62" s="426"/>
      <c r="D62" s="426"/>
      <c r="E62" s="426"/>
      <c r="F62" s="460"/>
      <c r="G62" s="658"/>
      <c r="H62" s="659"/>
      <c r="I62" s="659"/>
      <c r="J62" s="659"/>
      <c r="K62" s="659"/>
      <c r="L62" s="659"/>
      <c r="M62" s="659"/>
      <c r="N62" s="659"/>
      <c r="O62" s="659"/>
      <c r="P62" s="659"/>
      <c r="Q62" s="659"/>
      <c r="R62" s="659"/>
      <c r="S62" s="659"/>
      <c r="T62" s="659"/>
      <c r="U62" s="659"/>
      <c r="V62" s="659"/>
      <c r="W62" s="659"/>
      <c r="X62" s="659"/>
      <c r="Y62" s="659"/>
      <c r="Z62" s="659"/>
      <c r="AA62" s="659"/>
      <c r="AB62" s="659"/>
      <c r="AC62" s="659"/>
      <c r="AD62" s="659"/>
      <c r="AE62" s="659"/>
      <c r="AF62" s="660"/>
      <c r="AG62" s="77"/>
      <c r="AH62" s="77"/>
      <c r="AI62" s="77"/>
      <c r="AJ62" s="79"/>
    </row>
    <row r="63" spans="1:36" ht="20.100000000000001" customHeight="1">
      <c r="A63" s="473" t="s">
        <v>58</v>
      </c>
      <c r="B63" s="474"/>
      <c r="C63" s="474"/>
      <c r="D63" s="474"/>
      <c r="E63" s="474"/>
      <c r="F63" s="643"/>
      <c r="G63" s="592"/>
      <c r="H63" s="528"/>
      <c r="I63" s="528"/>
      <c r="J63" s="528"/>
      <c r="K63" s="528"/>
      <c r="L63" s="529"/>
      <c r="M63" s="528"/>
      <c r="N63" s="528"/>
      <c r="O63" s="528"/>
      <c r="P63" s="528"/>
      <c r="Q63" s="528"/>
      <c r="R63" s="528"/>
      <c r="S63" s="528"/>
      <c r="T63" s="528"/>
      <c r="U63" s="528"/>
      <c r="V63" s="528"/>
      <c r="W63" s="528"/>
      <c r="X63" s="528"/>
      <c r="Y63" s="528"/>
      <c r="Z63" s="528"/>
      <c r="AA63" s="528"/>
      <c r="AB63" s="528"/>
      <c r="AC63" s="528"/>
      <c r="AD63" s="528"/>
      <c r="AE63" s="528"/>
      <c r="AF63" s="528"/>
      <c r="AG63" s="82"/>
      <c r="AH63" s="92" t="s">
        <v>122</v>
      </c>
      <c r="AI63" s="82" t="s">
        <v>18</v>
      </c>
      <c r="AJ63" s="87"/>
    </row>
    <row r="64" spans="1:36" ht="20.100000000000001" customHeight="1">
      <c r="A64" s="473" t="s">
        <v>580</v>
      </c>
      <c r="B64" s="474"/>
      <c r="C64" s="474"/>
      <c r="D64" s="474"/>
      <c r="E64" s="474"/>
      <c r="F64" s="643"/>
      <c r="G64" s="592"/>
      <c r="H64" s="528"/>
      <c r="I64" s="528"/>
      <c r="J64" s="528"/>
      <c r="K64" s="528"/>
      <c r="L64" s="529"/>
      <c r="M64" s="528"/>
      <c r="N64" s="528"/>
      <c r="O64" s="528"/>
      <c r="P64" s="528"/>
      <c r="Q64" s="528"/>
      <c r="R64" s="528"/>
      <c r="S64" s="528"/>
      <c r="T64" s="528"/>
      <c r="U64" s="528"/>
      <c r="V64" s="528"/>
      <c r="W64" s="528"/>
      <c r="X64" s="528"/>
      <c r="Y64" s="528"/>
      <c r="Z64" s="528"/>
      <c r="AA64" s="528"/>
      <c r="AB64" s="528"/>
      <c r="AC64" s="528"/>
      <c r="AD64" s="528"/>
      <c r="AE64" s="528"/>
      <c r="AF64" s="528"/>
      <c r="AG64" s="82"/>
      <c r="AH64" s="92" t="s">
        <v>122</v>
      </c>
      <c r="AI64" s="82" t="s">
        <v>18</v>
      </c>
      <c r="AJ64" s="87"/>
    </row>
    <row r="65" spans="1:40" ht="20.100000000000001" customHeight="1">
      <c r="A65" s="473" t="s">
        <v>59</v>
      </c>
      <c r="B65" s="474"/>
      <c r="C65" s="474"/>
      <c r="D65" s="474"/>
      <c r="E65" s="474"/>
      <c r="F65" s="643"/>
      <c r="G65" s="592"/>
      <c r="H65" s="528"/>
      <c r="I65" s="528"/>
      <c r="J65" s="528"/>
      <c r="K65" s="528"/>
      <c r="L65" s="529"/>
      <c r="M65" s="528"/>
      <c r="N65" s="528"/>
      <c r="O65" s="528"/>
      <c r="P65" s="528"/>
      <c r="Q65" s="528"/>
      <c r="R65" s="528"/>
      <c r="S65" s="528"/>
      <c r="T65" s="528"/>
      <c r="U65" s="528"/>
      <c r="V65" s="528"/>
      <c r="W65" s="528"/>
      <c r="X65" s="528"/>
      <c r="Y65" s="528"/>
      <c r="Z65" s="528"/>
      <c r="AA65" s="528"/>
      <c r="AB65" s="528"/>
      <c r="AC65" s="528"/>
      <c r="AD65" s="528"/>
      <c r="AE65" s="528"/>
      <c r="AF65" s="528"/>
      <c r="AG65" s="82"/>
      <c r="AH65" s="92" t="s">
        <v>122</v>
      </c>
      <c r="AI65" s="82" t="s">
        <v>18</v>
      </c>
      <c r="AJ65" s="87"/>
    </row>
    <row r="66" spans="1:40" ht="20.100000000000001" customHeight="1">
      <c r="A66" s="473" t="s">
        <v>60</v>
      </c>
      <c r="B66" s="474"/>
      <c r="C66" s="474"/>
      <c r="D66" s="474"/>
      <c r="E66" s="474"/>
      <c r="F66" s="643"/>
      <c r="G66" s="592"/>
      <c r="H66" s="644"/>
      <c r="I66" s="644"/>
      <c r="J66" s="644"/>
      <c r="K66" s="644"/>
      <c r="L66" s="645"/>
      <c r="M66" s="644"/>
      <c r="N66" s="644"/>
      <c r="O66" s="644"/>
      <c r="P66" s="644"/>
      <c r="Q66" s="644"/>
      <c r="R66" s="644"/>
      <c r="S66" s="644"/>
      <c r="T66" s="644"/>
      <c r="U66" s="644"/>
      <c r="V66" s="644"/>
      <c r="W66" s="644"/>
      <c r="X66" s="644"/>
      <c r="Y66" s="644"/>
      <c r="Z66" s="644"/>
      <c r="AA66" s="644"/>
      <c r="AB66" s="96" t="s">
        <v>122</v>
      </c>
      <c r="AC66" s="221" t="s">
        <v>586</v>
      </c>
      <c r="AD66" s="181"/>
      <c r="AE66" s="181"/>
      <c r="AF66" s="222"/>
      <c r="AG66" s="82"/>
      <c r="AH66" s="96" t="s">
        <v>122</v>
      </c>
      <c r="AI66" s="82" t="s">
        <v>18</v>
      </c>
      <c r="AJ66" s="87"/>
    </row>
    <row r="67" spans="1:40" ht="20.100000000000001" customHeight="1">
      <c r="A67" s="552" t="s">
        <v>581</v>
      </c>
      <c r="B67" s="553"/>
      <c r="C67" s="553"/>
      <c r="D67" s="553"/>
      <c r="E67" s="553"/>
      <c r="F67" s="554"/>
      <c r="G67" s="592"/>
      <c r="H67" s="644"/>
      <c r="I67" s="644"/>
      <c r="J67" s="644"/>
      <c r="K67" s="644"/>
      <c r="L67" s="645"/>
      <c r="M67" s="644"/>
      <c r="N67" s="644"/>
      <c r="O67" s="644"/>
      <c r="P67" s="644"/>
      <c r="Q67" s="644"/>
      <c r="R67" s="644"/>
      <c r="S67" s="644"/>
      <c r="T67" s="644"/>
      <c r="U67" s="644"/>
      <c r="V67" s="644"/>
      <c r="W67" s="644"/>
      <c r="X67" s="644"/>
      <c r="Y67" s="644"/>
      <c r="Z67" s="644"/>
      <c r="AA67" s="644"/>
      <c r="AB67" s="96" t="s">
        <v>122</v>
      </c>
      <c r="AC67" s="221" t="s">
        <v>586</v>
      </c>
      <c r="AD67" s="181"/>
      <c r="AE67" s="181"/>
      <c r="AF67" s="222"/>
      <c r="AG67" s="82"/>
      <c r="AH67" s="96" t="s">
        <v>122</v>
      </c>
      <c r="AI67" s="82" t="s">
        <v>18</v>
      </c>
      <c r="AJ67" s="87"/>
    </row>
    <row r="68" spans="1:40" ht="20.100000000000001" customHeight="1">
      <c r="A68" s="473" t="s">
        <v>584</v>
      </c>
      <c r="B68" s="474"/>
      <c r="C68" s="474"/>
      <c r="D68" s="474"/>
      <c r="E68" s="474"/>
      <c r="F68" s="643"/>
      <c r="G68" s="592"/>
      <c r="H68" s="644"/>
      <c r="I68" s="644"/>
      <c r="J68" s="644"/>
      <c r="K68" s="644"/>
      <c r="L68" s="645"/>
      <c r="M68" s="644"/>
      <c r="N68" s="644"/>
      <c r="O68" s="644"/>
      <c r="P68" s="644"/>
      <c r="Q68" s="644"/>
      <c r="R68" s="644"/>
      <c r="S68" s="644"/>
      <c r="T68" s="644"/>
      <c r="U68" s="644"/>
      <c r="V68" s="644"/>
      <c r="W68" s="644"/>
      <c r="X68" s="644"/>
      <c r="Y68" s="644"/>
      <c r="Z68" s="644"/>
      <c r="AA68" s="644"/>
      <c r="AB68" s="96" t="s">
        <v>122</v>
      </c>
      <c r="AC68" s="221" t="s">
        <v>586</v>
      </c>
      <c r="AD68" s="181"/>
      <c r="AE68" s="181"/>
      <c r="AF68" s="221"/>
      <c r="AG68" s="82"/>
      <c r="AH68" s="96" t="s">
        <v>122</v>
      </c>
      <c r="AI68" s="82" t="s">
        <v>18</v>
      </c>
      <c r="AJ68" s="87"/>
    </row>
    <row r="69" spans="1:40" ht="20.100000000000001" customHeight="1">
      <c r="A69" s="473" t="s">
        <v>582</v>
      </c>
      <c r="B69" s="474"/>
      <c r="C69" s="474"/>
      <c r="D69" s="474"/>
      <c r="E69" s="474"/>
      <c r="F69" s="643"/>
      <c r="G69" s="592"/>
      <c r="H69" s="644"/>
      <c r="I69" s="644"/>
      <c r="J69" s="644"/>
      <c r="K69" s="644"/>
      <c r="L69" s="645"/>
      <c r="M69" s="644"/>
      <c r="N69" s="644"/>
      <c r="O69" s="644"/>
      <c r="P69" s="644"/>
      <c r="Q69" s="644"/>
      <c r="R69" s="644"/>
      <c r="S69" s="644"/>
      <c r="T69" s="644"/>
      <c r="U69" s="644"/>
      <c r="V69" s="644"/>
      <c r="W69" s="644"/>
      <c r="X69" s="644"/>
      <c r="Y69" s="644"/>
      <c r="Z69" s="644"/>
      <c r="AA69" s="644"/>
      <c r="AB69" s="96" t="s">
        <v>122</v>
      </c>
      <c r="AC69" s="221" t="s">
        <v>586</v>
      </c>
      <c r="AD69" s="181"/>
      <c r="AE69" s="181"/>
      <c r="AF69" s="222"/>
      <c r="AG69" s="82"/>
      <c r="AH69" s="96" t="s">
        <v>122</v>
      </c>
      <c r="AI69" s="82" t="s">
        <v>18</v>
      </c>
      <c r="AJ69" s="87"/>
    </row>
    <row r="70" spans="1:40" ht="20.100000000000001" customHeight="1">
      <c r="A70" s="473" t="s">
        <v>583</v>
      </c>
      <c r="B70" s="474"/>
      <c r="C70" s="474"/>
      <c r="D70" s="474"/>
      <c r="E70" s="474"/>
      <c r="F70" s="643"/>
      <c r="G70" s="592"/>
      <c r="H70" s="644"/>
      <c r="I70" s="644"/>
      <c r="J70" s="644"/>
      <c r="K70" s="644"/>
      <c r="L70" s="645"/>
      <c r="M70" s="644"/>
      <c r="N70" s="644"/>
      <c r="O70" s="644"/>
      <c r="P70" s="644"/>
      <c r="Q70" s="644"/>
      <c r="R70" s="644"/>
      <c r="S70" s="644"/>
      <c r="T70" s="644"/>
      <c r="U70" s="644"/>
      <c r="V70" s="644"/>
      <c r="W70" s="644"/>
      <c r="X70" s="644"/>
      <c r="Y70" s="644"/>
      <c r="Z70" s="644"/>
      <c r="AA70" s="644"/>
      <c r="AB70" s="96" t="s">
        <v>122</v>
      </c>
      <c r="AC70" s="221" t="s">
        <v>586</v>
      </c>
      <c r="AD70" s="181"/>
      <c r="AE70" s="181"/>
      <c r="AF70" s="222"/>
      <c r="AG70" s="82"/>
      <c r="AH70" s="96" t="s">
        <v>122</v>
      </c>
      <c r="AI70" s="82" t="s">
        <v>18</v>
      </c>
      <c r="AJ70" s="87"/>
    </row>
    <row r="71" spans="1:40" ht="20.100000000000001" customHeight="1">
      <c r="A71" s="473" t="s">
        <v>585</v>
      </c>
      <c r="B71" s="474"/>
      <c r="C71" s="474"/>
      <c r="D71" s="474"/>
      <c r="E71" s="474"/>
      <c r="F71" s="643"/>
      <c r="G71" s="646"/>
      <c r="H71" s="647"/>
      <c r="I71" s="647"/>
      <c r="J71" s="647"/>
      <c r="K71" s="647"/>
      <c r="L71" s="648"/>
      <c r="M71" s="647"/>
      <c r="N71" s="647"/>
      <c r="O71" s="647"/>
      <c r="P71" s="647"/>
      <c r="Q71" s="647"/>
      <c r="R71" s="647"/>
      <c r="S71" s="647"/>
      <c r="T71" s="647"/>
      <c r="U71" s="647"/>
      <c r="V71" s="647"/>
      <c r="W71" s="647"/>
      <c r="X71" s="647"/>
      <c r="Y71" s="647"/>
      <c r="Z71" s="647"/>
      <c r="AA71" s="647"/>
      <c r="AB71" s="93" t="s">
        <v>122</v>
      </c>
      <c r="AC71" s="221" t="s">
        <v>586</v>
      </c>
      <c r="AD71" s="223"/>
      <c r="AE71" s="223"/>
      <c r="AF71" s="224"/>
      <c r="AG71" s="77"/>
      <c r="AH71" s="93" t="s">
        <v>122</v>
      </c>
      <c r="AI71" s="77" t="s">
        <v>18</v>
      </c>
      <c r="AJ71" s="79"/>
    </row>
    <row r="72" spans="1:40" ht="20.100000000000001" customHeight="1">
      <c r="A72" s="546" t="s">
        <v>46</v>
      </c>
      <c r="B72" s="547"/>
      <c r="C72" s="547"/>
      <c r="D72" s="547"/>
      <c r="E72" s="547"/>
      <c r="F72" s="548"/>
      <c r="G72" s="625"/>
      <c r="H72" s="508"/>
      <c r="I72" s="508"/>
      <c r="J72" s="508"/>
      <c r="K72" s="508"/>
      <c r="L72" s="626"/>
      <c r="M72" s="508"/>
      <c r="N72" s="508"/>
      <c r="O72" s="508"/>
      <c r="P72" s="508"/>
      <c r="Q72" s="508"/>
      <c r="R72" s="508"/>
      <c r="S72" s="508"/>
      <c r="T72" s="508"/>
      <c r="U72" s="508"/>
      <c r="V72" s="508"/>
      <c r="W72" s="508"/>
      <c r="X72" s="508"/>
      <c r="Y72" s="508"/>
      <c r="Z72" s="508"/>
      <c r="AA72" s="508"/>
      <c r="AB72" s="508"/>
      <c r="AC72" s="508"/>
      <c r="AD72" s="508"/>
      <c r="AE72" s="508"/>
      <c r="AF72" s="508"/>
      <c r="AG72" s="508"/>
      <c r="AH72" s="508"/>
      <c r="AI72" s="508"/>
      <c r="AJ72" s="627"/>
    </row>
    <row r="73" spans="1:40" ht="15.95" customHeight="1">
      <c r="A73" s="552"/>
      <c r="B73" s="553"/>
      <c r="C73" s="553"/>
      <c r="D73" s="553"/>
      <c r="E73" s="553"/>
      <c r="F73" s="554"/>
      <c r="G73" s="88"/>
      <c r="H73" s="95" t="s">
        <v>122</v>
      </c>
      <c r="I73" s="83" t="s">
        <v>18</v>
      </c>
      <c r="J73" s="84"/>
      <c r="K73" s="141"/>
      <c r="L73" s="289" t="s">
        <v>19</v>
      </c>
      <c r="M73" s="628"/>
      <c r="N73" s="628"/>
      <c r="O73" s="628"/>
      <c r="P73" s="628"/>
      <c r="Q73" s="628"/>
      <c r="R73" s="628"/>
      <c r="S73" s="628"/>
      <c r="T73" s="628"/>
      <c r="U73" s="628"/>
      <c r="V73" s="628"/>
      <c r="W73" s="628"/>
      <c r="X73" s="628"/>
      <c r="Y73" s="628"/>
      <c r="Z73" s="628"/>
      <c r="AA73" s="628"/>
      <c r="AB73" s="628"/>
      <c r="AC73" s="628"/>
      <c r="AD73" s="628"/>
      <c r="AE73" s="628"/>
      <c r="AF73" s="628"/>
      <c r="AG73" s="628"/>
      <c r="AH73" s="628"/>
      <c r="AI73" s="628"/>
      <c r="AJ73" s="318" t="s">
        <v>5</v>
      </c>
    </row>
    <row r="74" spans="1:40" ht="32.1" customHeight="1">
      <c r="A74" s="514" t="s">
        <v>1840</v>
      </c>
      <c r="B74" s="515"/>
      <c r="C74" s="515"/>
      <c r="D74" s="515"/>
      <c r="E74" s="515"/>
      <c r="F74" s="629"/>
      <c r="G74" s="592"/>
      <c r="H74" s="528"/>
      <c r="I74" s="528"/>
      <c r="J74" s="528"/>
      <c r="K74" s="528"/>
      <c r="L74" s="529"/>
      <c r="M74" s="528"/>
      <c r="N74" s="528"/>
      <c r="O74" s="528"/>
      <c r="P74" s="528"/>
      <c r="Q74" s="528"/>
      <c r="R74" s="528"/>
      <c r="S74" s="528"/>
      <c r="T74" s="528"/>
      <c r="U74" s="528"/>
      <c r="V74" s="528"/>
      <c r="W74" s="528"/>
      <c r="X74" s="528"/>
      <c r="Y74" s="528"/>
      <c r="Z74" s="528"/>
      <c r="AA74" s="528"/>
      <c r="AB74" s="528"/>
      <c r="AC74" s="528"/>
      <c r="AD74" s="528"/>
      <c r="AE74" s="528"/>
      <c r="AF74" s="528"/>
      <c r="AG74" s="82"/>
      <c r="AH74" s="92" t="s">
        <v>122</v>
      </c>
      <c r="AI74" s="82" t="s">
        <v>18</v>
      </c>
      <c r="AJ74" s="24"/>
    </row>
    <row r="75" spans="1:40" ht="15.95" customHeight="1">
      <c r="A75" s="466" t="s">
        <v>15</v>
      </c>
      <c r="B75" s="467"/>
      <c r="C75" s="467"/>
      <c r="D75" s="467"/>
      <c r="E75" s="467"/>
      <c r="F75" s="597"/>
      <c r="G75" s="89"/>
      <c r="H75" s="571"/>
      <c r="I75" s="571"/>
      <c r="J75" s="571"/>
      <c r="K75" s="571"/>
      <c r="L75" s="572"/>
      <c r="M75" s="571"/>
      <c r="N75" s="114"/>
      <c r="O75" s="70"/>
      <c r="P75" s="114"/>
      <c r="Q75" s="70"/>
      <c r="R75" s="21"/>
      <c r="S75" s="633" t="s">
        <v>16</v>
      </c>
      <c r="T75" s="634"/>
      <c r="U75" s="634"/>
      <c r="V75" s="634"/>
      <c r="W75" s="634"/>
      <c r="X75" s="635"/>
      <c r="Y75" s="89"/>
      <c r="Z75" s="642" t="s">
        <v>590</v>
      </c>
      <c r="AA75" s="642"/>
      <c r="AB75" s="642"/>
      <c r="AC75" s="642"/>
      <c r="AD75" s="571"/>
      <c r="AE75" s="571"/>
      <c r="AF75" s="571"/>
      <c r="AG75" s="571"/>
      <c r="AH75" s="571"/>
      <c r="AI75" s="571"/>
      <c r="AJ75" s="22"/>
    </row>
    <row r="76" spans="1:40" ht="15.95" customHeight="1">
      <c r="A76" s="630"/>
      <c r="B76" s="631"/>
      <c r="C76" s="631"/>
      <c r="D76" s="631"/>
      <c r="E76" s="631"/>
      <c r="F76" s="632"/>
      <c r="G76" s="586" t="s">
        <v>17</v>
      </c>
      <c r="H76" s="587"/>
      <c r="I76" s="587"/>
      <c r="J76" s="555"/>
      <c r="K76" s="555"/>
      <c r="L76" s="588"/>
      <c r="M76" s="555"/>
      <c r="N76" s="555"/>
      <c r="O76" s="555"/>
      <c r="P76" s="555"/>
      <c r="Q76" s="555"/>
      <c r="R76" s="48" t="s">
        <v>5</v>
      </c>
      <c r="S76" s="636"/>
      <c r="T76" s="637"/>
      <c r="U76" s="637"/>
      <c r="V76" s="637"/>
      <c r="W76" s="637"/>
      <c r="X76" s="638"/>
      <c r="Y76" s="586" t="s">
        <v>17</v>
      </c>
      <c r="Z76" s="587"/>
      <c r="AA76" s="587"/>
      <c r="AB76" s="555"/>
      <c r="AC76" s="555"/>
      <c r="AD76" s="555"/>
      <c r="AE76" s="555"/>
      <c r="AF76" s="555"/>
      <c r="AG76" s="555"/>
      <c r="AH76" s="555"/>
      <c r="AI76" s="555"/>
      <c r="AJ76" s="35" t="s">
        <v>5</v>
      </c>
    </row>
    <row r="77" spans="1:40" ht="15.95" customHeight="1">
      <c r="A77" s="600"/>
      <c r="B77" s="601"/>
      <c r="C77" s="601"/>
      <c r="D77" s="601"/>
      <c r="E77" s="601"/>
      <c r="F77" s="602"/>
      <c r="G77" s="76"/>
      <c r="H77" s="95" t="s">
        <v>122</v>
      </c>
      <c r="I77" s="77" t="s">
        <v>18</v>
      </c>
      <c r="J77" s="77"/>
      <c r="K77" s="77"/>
      <c r="L77" s="290"/>
      <c r="M77" s="77"/>
      <c r="N77" s="77"/>
      <c r="O77" s="77"/>
      <c r="P77" s="77"/>
      <c r="Q77" s="77"/>
      <c r="R77" s="33"/>
      <c r="S77" s="639"/>
      <c r="T77" s="640"/>
      <c r="U77" s="640"/>
      <c r="V77" s="640"/>
      <c r="W77" s="640"/>
      <c r="X77" s="641"/>
      <c r="Y77" s="76"/>
      <c r="Z77" s="95" t="s">
        <v>122</v>
      </c>
      <c r="AA77" s="77" t="s">
        <v>18</v>
      </c>
      <c r="AB77" s="91"/>
      <c r="AC77" s="77"/>
      <c r="AD77" s="77"/>
      <c r="AE77" s="77"/>
      <c r="AF77" s="77"/>
      <c r="AG77" s="77"/>
      <c r="AH77" s="77"/>
      <c r="AI77" s="77"/>
      <c r="AJ77" s="34"/>
    </row>
    <row r="78" spans="1:40" ht="15.95" customHeight="1">
      <c r="A78" s="421" t="s">
        <v>502</v>
      </c>
      <c r="B78" s="422"/>
      <c r="C78" s="422"/>
      <c r="D78" s="422"/>
      <c r="E78" s="422"/>
      <c r="F78" s="458"/>
      <c r="G78" s="8"/>
      <c r="H78" s="146" t="s">
        <v>119</v>
      </c>
      <c r="I78" s="9" t="s">
        <v>132</v>
      </c>
      <c r="J78" s="9"/>
      <c r="K78" s="9"/>
      <c r="L78" s="291"/>
      <c r="M78" s="115"/>
      <c r="N78" s="617"/>
      <c r="O78" s="617"/>
      <c r="P78" s="617"/>
      <c r="Q78" s="617"/>
      <c r="R78" s="617"/>
      <c r="S78" s="617"/>
      <c r="T78" s="617"/>
      <c r="U78" s="617"/>
      <c r="V78" s="128" t="s">
        <v>98</v>
      </c>
      <c r="W78" s="110" t="s">
        <v>130</v>
      </c>
      <c r="X78" s="128"/>
      <c r="Y78" s="110"/>
      <c r="Z78" s="618"/>
      <c r="AA78" s="618"/>
      <c r="AB78" s="618"/>
      <c r="AC78" s="618"/>
      <c r="AD78" s="619" t="s">
        <v>129</v>
      </c>
      <c r="AE78" s="619"/>
      <c r="AF78" s="618"/>
      <c r="AG78" s="618"/>
      <c r="AH78" s="618"/>
      <c r="AI78" s="618"/>
      <c r="AJ78" s="118" t="s">
        <v>5</v>
      </c>
      <c r="AN78" s="143"/>
    </row>
    <row r="79" spans="1:40" ht="15.95" customHeight="1">
      <c r="A79" s="423"/>
      <c r="B79" s="424"/>
      <c r="C79" s="424"/>
      <c r="D79" s="424"/>
      <c r="E79" s="424"/>
      <c r="F79" s="459"/>
      <c r="G79" s="116"/>
      <c r="H79" s="94" t="s">
        <v>119</v>
      </c>
      <c r="I79" s="64" t="s">
        <v>131</v>
      </c>
      <c r="J79" s="64"/>
      <c r="K79" s="64"/>
      <c r="L79" s="292"/>
      <c r="M79" s="117"/>
      <c r="N79" s="545"/>
      <c r="O79" s="545"/>
      <c r="P79" s="545"/>
      <c r="Q79" s="545"/>
      <c r="R79" s="545"/>
      <c r="S79" s="545"/>
      <c r="T79" s="545"/>
      <c r="U79" s="545"/>
      <c r="V79" s="142" t="s">
        <v>98</v>
      </c>
      <c r="W79" s="88" t="s">
        <v>130</v>
      </c>
      <c r="X79" s="142"/>
      <c r="Y79" s="142"/>
      <c r="Z79" s="610"/>
      <c r="AA79" s="610"/>
      <c r="AB79" s="610"/>
      <c r="AC79" s="610"/>
      <c r="AD79" s="611" t="s">
        <v>129</v>
      </c>
      <c r="AE79" s="611"/>
      <c r="AF79" s="610"/>
      <c r="AG79" s="610"/>
      <c r="AH79" s="610"/>
      <c r="AI79" s="610"/>
      <c r="AJ79" s="71" t="s">
        <v>5</v>
      </c>
      <c r="AN79" s="143"/>
    </row>
    <row r="80" spans="1:40" ht="15.95" customHeight="1">
      <c r="A80" s="425"/>
      <c r="B80" s="426"/>
      <c r="C80" s="426"/>
      <c r="D80" s="426"/>
      <c r="E80" s="426"/>
      <c r="F80" s="460"/>
      <c r="G80" s="153"/>
      <c r="H80" s="147" t="s">
        <v>119</v>
      </c>
      <c r="I80" s="10" t="s">
        <v>18</v>
      </c>
      <c r="J80" s="10"/>
      <c r="K80" s="10"/>
      <c r="L80" s="293"/>
      <c r="M80" s="10"/>
      <c r="N80" s="10"/>
      <c r="O80" s="10"/>
      <c r="P80" s="10"/>
      <c r="Q80" s="10"/>
      <c r="R80" s="10"/>
      <c r="S80" s="10"/>
      <c r="T80" s="10"/>
      <c r="U80" s="10"/>
      <c r="V80" s="10"/>
      <c r="W80" s="10"/>
      <c r="X80" s="10"/>
      <c r="Y80" s="10"/>
      <c r="Z80" s="10"/>
      <c r="AA80" s="10"/>
      <c r="AB80" s="10"/>
      <c r="AC80" s="10"/>
      <c r="AD80" s="10"/>
      <c r="AE80" s="10"/>
      <c r="AF80" s="10"/>
      <c r="AG80" s="10"/>
      <c r="AH80" s="10"/>
      <c r="AI80" s="10"/>
      <c r="AJ80" s="119"/>
    </row>
    <row r="81" spans="1:36" ht="20.100000000000001" customHeight="1">
      <c r="A81" s="421" t="s">
        <v>501</v>
      </c>
      <c r="B81" s="422"/>
      <c r="C81" s="422"/>
      <c r="D81" s="422"/>
      <c r="E81" s="422"/>
      <c r="F81" s="458"/>
      <c r="G81" s="120"/>
      <c r="H81" s="96" t="s">
        <v>122</v>
      </c>
      <c r="I81" s="82" t="s">
        <v>76</v>
      </c>
      <c r="J81" s="122"/>
      <c r="K81" s="122"/>
      <c r="L81" s="294"/>
      <c r="M81" s="96" t="s">
        <v>122</v>
      </c>
      <c r="N81" s="82" t="s">
        <v>78</v>
      </c>
      <c r="O81" s="82"/>
      <c r="P81" s="82"/>
      <c r="Q81" s="14"/>
      <c r="R81" s="96" t="s">
        <v>122</v>
      </c>
      <c r="S81" s="14" t="s">
        <v>18</v>
      </c>
      <c r="T81" s="121"/>
      <c r="U81" s="121"/>
      <c r="V81" s="121"/>
      <c r="W81" s="121"/>
      <c r="X81" s="121"/>
      <c r="Y81" s="121"/>
      <c r="Z81" s="121"/>
      <c r="AA81" s="121"/>
      <c r="AB81" s="121"/>
      <c r="AC81" s="121"/>
      <c r="AD81" s="121"/>
      <c r="AE81" s="121"/>
      <c r="AF81" s="121"/>
      <c r="AG81" s="121"/>
      <c r="AH81" s="121"/>
      <c r="AI81" s="121"/>
      <c r="AJ81" s="123"/>
    </row>
    <row r="82" spans="1:36" ht="15.95" customHeight="1">
      <c r="A82" s="423"/>
      <c r="B82" s="424"/>
      <c r="C82" s="424"/>
      <c r="D82" s="424"/>
      <c r="E82" s="424"/>
      <c r="F82" s="459"/>
      <c r="G82" s="612" t="s">
        <v>72</v>
      </c>
      <c r="H82" s="613"/>
      <c r="I82" s="613"/>
      <c r="J82" s="613"/>
      <c r="K82" s="613"/>
      <c r="L82" s="614"/>
      <c r="M82" s="613"/>
      <c r="N82" s="613"/>
      <c r="O82" s="613"/>
      <c r="P82" s="613"/>
      <c r="Q82" s="613"/>
      <c r="R82" s="613"/>
      <c r="S82" s="613"/>
      <c r="T82" s="613"/>
      <c r="U82" s="613"/>
      <c r="V82" s="613"/>
      <c r="W82" s="613"/>
      <c r="X82" s="613"/>
      <c r="Y82" s="613"/>
      <c r="Z82" s="613"/>
      <c r="AA82" s="613"/>
      <c r="AB82" s="613"/>
      <c r="AC82" s="613"/>
      <c r="AD82" s="613"/>
      <c r="AE82" s="613"/>
      <c r="AF82" s="613"/>
      <c r="AG82" s="613"/>
      <c r="AH82" s="613"/>
      <c r="AI82" s="613"/>
      <c r="AJ82" s="615"/>
    </row>
    <row r="83" spans="1:36" ht="24" customHeight="1">
      <c r="A83" s="423"/>
      <c r="B83" s="424"/>
      <c r="C83" s="424"/>
      <c r="D83" s="424"/>
      <c r="E83" s="424"/>
      <c r="F83" s="459"/>
      <c r="G83" s="616"/>
      <c r="H83" s="382"/>
      <c r="I83" s="382"/>
      <c r="J83" s="382"/>
      <c r="K83" s="382"/>
      <c r="L83" s="383"/>
      <c r="M83" s="382"/>
      <c r="N83" s="382"/>
      <c r="O83" s="382"/>
      <c r="P83" s="382"/>
      <c r="Q83" s="382"/>
      <c r="R83" s="382"/>
      <c r="S83" s="382"/>
      <c r="T83" s="382"/>
      <c r="U83" s="382"/>
      <c r="V83" s="382"/>
      <c r="W83" s="382"/>
      <c r="X83" s="382"/>
      <c r="Y83" s="382"/>
      <c r="Z83" s="382"/>
      <c r="AA83" s="382"/>
      <c r="AB83" s="382"/>
      <c r="AC83" s="382"/>
      <c r="AD83" s="382"/>
      <c r="AE83" s="382"/>
      <c r="AF83" s="382"/>
      <c r="AG83" s="382"/>
      <c r="AH83" s="382"/>
      <c r="AI83" s="382"/>
      <c r="AJ83" s="384"/>
    </row>
    <row r="84" spans="1:36" ht="12" customHeight="1">
      <c r="A84" s="423"/>
      <c r="B84" s="424"/>
      <c r="C84" s="424"/>
      <c r="D84" s="424"/>
      <c r="E84" s="424"/>
      <c r="F84" s="459"/>
      <c r="G84" s="381"/>
      <c r="H84" s="382"/>
      <c r="I84" s="382"/>
      <c r="J84" s="382"/>
      <c r="K84" s="382"/>
      <c r="L84" s="383"/>
      <c r="M84" s="382"/>
      <c r="N84" s="382"/>
      <c r="O84" s="382"/>
      <c r="P84" s="382"/>
      <c r="Q84" s="382"/>
      <c r="R84" s="382"/>
      <c r="S84" s="382"/>
      <c r="T84" s="382"/>
      <c r="U84" s="382"/>
      <c r="V84" s="382"/>
      <c r="W84" s="382"/>
      <c r="X84" s="382"/>
      <c r="Y84" s="382"/>
      <c r="Z84" s="382"/>
      <c r="AA84" s="382"/>
      <c r="AB84" s="382"/>
      <c r="AC84" s="382"/>
      <c r="AD84" s="382"/>
      <c r="AE84" s="382"/>
      <c r="AF84" s="382"/>
      <c r="AG84" s="382"/>
      <c r="AH84" s="382"/>
      <c r="AI84" s="382"/>
      <c r="AJ84" s="384"/>
    </row>
    <row r="85" spans="1:36" ht="12" customHeight="1">
      <c r="A85" s="423"/>
      <c r="B85" s="424"/>
      <c r="C85" s="424"/>
      <c r="D85" s="424"/>
      <c r="E85" s="424"/>
      <c r="F85" s="459"/>
      <c r="G85" s="381"/>
      <c r="H85" s="382"/>
      <c r="I85" s="382"/>
      <c r="J85" s="382"/>
      <c r="K85" s="382"/>
      <c r="L85" s="383"/>
      <c r="M85" s="382"/>
      <c r="N85" s="382"/>
      <c r="O85" s="382"/>
      <c r="P85" s="382"/>
      <c r="Q85" s="382"/>
      <c r="R85" s="382"/>
      <c r="S85" s="382"/>
      <c r="T85" s="382"/>
      <c r="U85" s="382"/>
      <c r="V85" s="382"/>
      <c r="W85" s="382"/>
      <c r="X85" s="382"/>
      <c r="Y85" s="382"/>
      <c r="Z85" s="382"/>
      <c r="AA85" s="382"/>
      <c r="AB85" s="382"/>
      <c r="AC85" s="382"/>
      <c r="AD85" s="382"/>
      <c r="AE85" s="382"/>
      <c r="AF85" s="382"/>
      <c r="AG85" s="382"/>
      <c r="AH85" s="382"/>
      <c r="AI85" s="382"/>
      <c r="AJ85" s="384"/>
    </row>
    <row r="86" spans="1:36" ht="12" customHeight="1">
      <c r="A86" s="425"/>
      <c r="B86" s="426"/>
      <c r="C86" s="426"/>
      <c r="D86" s="426"/>
      <c r="E86" s="426"/>
      <c r="F86" s="460"/>
      <c r="G86" s="385"/>
      <c r="H86" s="386"/>
      <c r="I86" s="386"/>
      <c r="J86" s="386"/>
      <c r="K86" s="386"/>
      <c r="L86" s="387"/>
      <c r="M86" s="386"/>
      <c r="N86" s="386"/>
      <c r="O86" s="386"/>
      <c r="P86" s="386"/>
      <c r="Q86" s="386"/>
      <c r="R86" s="386"/>
      <c r="S86" s="386"/>
      <c r="T86" s="386"/>
      <c r="U86" s="386"/>
      <c r="V86" s="386"/>
      <c r="W86" s="386"/>
      <c r="X86" s="386"/>
      <c r="Y86" s="386"/>
      <c r="Z86" s="386"/>
      <c r="AA86" s="386"/>
      <c r="AB86" s="386"/>
      <c r="AC86" s="386"/>
      <c r="AD86" s="386"/>
      <c r="AE86" s="386"/>
      <c r="AF86" s="386"/>
      <c r="AG86" s="386"/>
      <c r="AH86" s="386"/>
      <c r="AI86" s="386"/>
      <c r="AJ86" s="388"/>
    </row>
    <row r="87" spans="1:36" ht="9.9499999999999993" customHeight="1">
      <c r="A87" s="16"/>
      <c r="B87" s="16"/>
      <c r="C87" s="16"/>
      <c r="D87" s="16"/>
      <c r="E87" s="16"/>
      <c r="F87" s="16"/>
      <c r="G87" s="16"/>
      <c r="H87" s="16"/>
      <c r="I87" s="16"/>
      <c r="J87" s="16"/>
      <c r="K87" s="16"/>
      <c r="L87" s="295"/>
      <c r="M87" s="16"/>
      <c r="N87" s="16"/>
      <c r="O87" s="16"/>
      <c r="P87" s="16"/>
      <c r="Q87" s="16"/>
      <c r="R87" s="16"/>
      <c r="S87" s="16"/>
      <c r="T87" s="16"/>
      <c r="U87" s="16"/>
      <c r="V87" s="16"/>
      <c r="W87" s="16"/>
      <c r="X87" s="16"/>
      <c r="Y87" s="16"/>
      <c r="Z87" s="16"/>
      <c r="AA87" s="16"/>
      <c r="AB87" s="16"/>
      <c r="AC87" s="16"/>
      <c r="AD87" s="16"/>
      <c r="AE87" s="16"/>
      <c r="AF87" s="16"/>
      <c r="AG87" s="16"/>
      <c r="AH87" s="16"/>
      <c r="AI87" s="16"/>
      <c r="AJ87" s="16"/>
    </row>
    <row r="88" spans="1:36" s="2" customFormat="1" ht="24.95" customHeight="1">
      <c r="A88" s="479" t="s">
        <v>123</v>
      </c>
      <c r="B88" s="479"/>
      <c r="C88" s="479"/>
      <c r="D88" s="479"/>
      <c r="E88" s="479"/>
      <c r="F88" s="479"/>
      <c r="G88" s="479"/>
      <c r="H88" s="479"/>
      <c r="I88" s="479"/>
      <c r="J88" s="479"/>
      <c r="K88" s="479"/>
      <c r="L88" s="620"/>
      <c r="M88" s="479"/>
      <c r="N88" s="479"/>
      <c r="O88" s="479"/>
      <c r="P88" s="479"/>
      <c r="Q88" s="479"/>
      <c r="R88" s="479"/>
      <c r="S88" s="479"/>
      <c r="T88" s="479"/>
      <c r="U88" s="479"/>
      <c r="V88" s="479"/>
      <c r="W88" s="479"/>
      <c r="X88" s="479"/>
      <c r="Y88" s="479"/>
      <c r="Z88" s="479"/>
      <c r="AA88" s="479"/>
      <c r="AB88" s="479"/>
      <c r="AC88" s="479"/>
      <c r="AD88" s="479"/>
      <c r="AE88" s="479"/>
      <c r="AF88" s="479"/>
      <c r="AG88" s="479"/>
      <c r="AH88" s="479"/>
      <c r="AI88" s="479"/>
      <c r="AJ88" s="479"/>
    </row>
    <row r="89" spans="1:36" ht="32.1" customHeight="1">
      <c r="A89" s="540" t="s">
        <v>65</v>
      </c>
      <c r="B89" s="469"/>
      <c r="C89" s="469"/>
      <c r="D89" s="469"/>
      <c r="E89" s="469"/>
      <c r="F89" s="469"/>
      <c r="G89" s="469"/>
      <c r="H89" s="469"/>
      <c r="I89" s="469"/>
      <c r="J89" s="469"/>
      <c r="K89" s="469"/>
      <c r="L89" s="469"/>
      <c r="M89" s="469"/>
      <c r="N89" s="469"/>
      <c r="O89" s="469"/>
      <c r="P89" s="469"/>
      <c r="Q89" s="469"/>
      <c r="R89" s="469"/>
      <c r="S89" s="469"/>
      <c r="T89" s="469"/>
      <c r="U89" s="470"/>
      <c r="V89" s="47"/>
      <c r="W89" s="92" t="s">
        <v>122</v>
      </c>
      <c r="X89" s="82" t="s">
        <v>93</v>
      </c>
      <c r="Y89" s="82"/>
      <c r="Z89" s="82"/>
      <c r="AA89" s="82"/>
      <c r="AB89" s="82"/>
      <c r="AC89" s="92" t="s">
        <v>122</v>
      </c>
      <c r="AD89" s="82" t="s">
        <v>94</v>
      </c>
      <c r="AE89" s="14"/>
      <c r="AF89" s="14"/>
      <c r="AG89" s="14"/>
      <c r="AH89" s="14"/>
      <c r="AI89" s="14"/>
      <c r="AJ89" s="24"/>
    </row>
    <row r="90" spans="1:36" ht="15.95" customHeight="1">
      <c r="A90" s="621" t="s">
        <v>591</v>
      </c>
      <c r="B90" s="622"/>
      <c r="C90" s="622"/>
      <c r="D90" s="622"/>
      <c r="E90" s="622"/>
      <c r="F90" s="622"/>
      <c r="G90" s="622"/>
      <c r="H90" s="622"/>
      <c r="I90" s="622"/>
      <c r="J90" s="622"/>
      <c r="K90" s="622"/>
      <c r="L90" s="623"/>
      <c r="M90" s="622"/>
      <c r="N90" s="622"/>
      <c r="O90" s="622"/>
      <c r="P90" s="622"/>
      <c r="Q90" s="622"/>
      <c r="R90" s="622"/>
      <c r="S90" s="622"/>
      <c r="T90" s="622"/>
      <c r="U90" s="622"/>
      <c r="V90" s="622"/>
      <c r="W90" s="622"/>
      <c r="X90" s="622"/>
      <c r="Y90" s="622"/>
      <c r="Z90" s="622"/>
      <c r="AA90" s="622"/>
      <c r="AB90" s="622"/>
      <c r="AC90" s="622"/>
      <c r="AD90" s="622"/>
      <c r="AE90" s="622"/>
      <c r="AF90" s="622"/>
      <c r="AG90" s="622"/>
      <c r="AH90" s="622"/>
      <c r="AI90" s="622"/>
      <c r="AJ90" s="624"/>
    </row>
    <row r="91" spans="1:36" ht="32.1" customHeight="1">
      <c r="A91" s="540" t="s">
        <v>20</v>
      </c>
      <c r="B91" s="469"/>
      <c r="C91" s="469"/>
      <c r="D91" s="469"/>
      <c r="E91" s="469"/>
      <c r="F91" s="470"/>
      <c r="G91" s="605"/>
      <c r="H91" s="606"/>
      <c r="I91" s="606"/>
      <c r="J91" s="606"/>
      <c r="K91" s="606"/>
      <c r="L91" s="607"/>
      <c r="M91" s="606"/>
      <c r="N91" s="606"/>
      <c r="O91" s="606"/>
      <c r="P91" s="606"/>
      <c r="Q91" s="606"/>
      <c r="R91" s="608"/>
      <c r="S91" s="375" t="s">
        <v>1821</v>
      </c>
      <c r="T91" s="375"/>
      <c r="U91" s="375"/>
      <c r="V91" s="375"/>
      <c r="W91" s="376"/>
      <c r="X91" s="609"/>
      <c r="Y91" s="606"/>
      <c r="Z91" s="606"/>
      <c r="AA91" s="606"/>
      <c r="AB91" s="606"/>
      <c r="AC91" s="606"/>
      <c r="AD91" s="606"/>
      <c r="AE91" s="606"/>
      <c r="AF91" s="606"/>
      <c r="AG91" s="606"/>
      <c r="AH91" s="606"/>
      <c r="AI91" s="606"/>
      <c r="AJ91" s="608"/>
    </row>
    <row r="92" spans="1:36" ht="20.100000000000001" customHeight="1">
      <c r="A92" s="466" t="s">
        <v>21</v>
      </c>
      <c r="B92" s="467"/>
      <c r="C92" s="467"/>
      <c r="D92" s="467"/>
      <c r="E92" s="467"/>
      <c r="F92" s="597"/>
      <c r="G92" s="151"/>
      <c r="H92" s="92" t="s">
        <v>122</v>
      </c>
      <c r="I92" s="82" t="s">
        <v>91</v>
      </c>
      <c r="J92" s="82"/>
      <c r="K92" s="82"/>
      <c r="L92" s="296"/>
      <c r="M92" s="92" t="s">
        <v>122</v>
      </c>
      <c r="N92" s="82" t="s">
        <v>92</v>
      </c>
      <c r="O92" s="82"/>
      <c r="P92" s="82"/>
      <c r="Q92" s="82"/>
      <c r="R92" s="92" t="s">
        <v>122</v>
      </c>
      <c r="S92" s="82" t="s">
        <v>503</v>
      </c>
      <c r="T92" s="82"/>
      <c r="U92" s="82"/>
      <c r="V92" s="82"/>
      <c r="W92" s="82"/>
      <c r="X92" s="82"/>
      <c r="Y92" s="82"/>
      <c r="Z92" s="82"/>
      <c r="AA92" s="82"/>
      <c r="AB92" s="82"/>
      <c r="AC92" s="82"/>
      <c r="AD92" s="82"/>
      <c r="AE92" s="82"/>
      <c r="AF92" s="82"/>
      <c r="AG92" s="82"/>
      <c r="AH92" s="82"/>
      <c r="AI92" s="14"/>
      <c r="AJ92" s="24"/>
    </row>
    <row r="93" spans="1:36" ht="20.100000000000001" customHeight="1">
      <c r="A93" s="466" t="s">
        <v>22</v>
      </c>
      <c r="B93" s="467"/>
      <c r="C93" s="467"/>
      <c r="D93" s="467"/>
      <c r="E93" s="467"/>
      <c r="F93" s="597"/>
      <c r="G93" s="151"/>
      <c r="H93" s="82"/>
      <c r="I93" s="82"/>
      <c r="J93" s="82"/>
      <c r="K93" s="82"/>
      <c r="L93" s="296"/>
      <c r="M93" s="82"/>
      <c r="N93" s="82"/>
      <c r="O93" s="82"/>
      <c r="P93" s="82"/>
      <c r="Q93" s="82"/>
      <c r="R93" s="82"/>
      <c r="S93" s="598"/>
      <c r="T93" s="598"/>
      <c r="U93" s="598"/>
      <c r="V93" s="598"/>
      <c r="W93" s="599" t="s">
        <v>590</v>
      </c>
      <c r="X93" s="599"/>
      <c r="Y93" s="599"/>
      <c r="Z93" s="82"/>
      <c r="AA93" s="82"/>
      <c r="AB93" s="82"/>
      <c r="AC93" s="82"/>
      <c r="AD93" s="82"/>
      <c r="AE93" s="82"/>
      <c r="AF93" s="82"/>
      <c r="AG93" s="82"/>
      <c r="AH93" s="92" t="s">
        <v>122</v>
      </c>
      <c r="AI93" s="140" t="s">
        <v>18</v>
      </c>
      <c r="AJ93" s="24"/>
    </row>
    <row r="94" spans="1:36" ht="24" customHeight="1">
      <c r="A94" s="514" t="s">
        <v>23</v>
      </c>
      <c r="B94" s="467"/>
      <c r="C94" s="467"/>
      <c r="D94" s="467"/>
      <c r="E94" s="467"/>
      <c r="F94" s="597"/>
      <c r="G94" s="73"/>
      <c r="H94" s="92" t="s">
        <v>119</v>
      </c>
      <c r="I94" s="74" t="s">
        <v>24</v>
      </c>
      <c r="J94" s="74"/>
      <c r="K94" s="74"/>
      <c r="L94" s="280"/>
      <c r="M94" s="1"/>
      <c r="N94" s="92" t="s">
        <v>119</v>
      </c>
      <c r="O94" s="74" t="s">
        <v>89</v>
      </c>
      <c r="P94" s="1"/>
      <c r="Q94" s="74"/>
      <c r="R94" s="1"/>
      <c r="S94" s="1"/>
      <c r="T94" s="92" t="s">
        <v>119</v>
      </c>
      <c r="U94" s="603" t="s">
        <v>596</v>
      </c>
      <c r="V94" s="604"/>
      <c r="W94" s="604"/>
      <c r="X94" s="604"/>
      <c r="Y94" s="604"/>
      <c r="Z94" s="92" t="s">
        <v>119</v>
      </c>
      <c r="AA94" s="74" t="s">
        <v>595</v>
      </c>
      <c r="AB94" s="74"/>
      <c r="AC94" s="1"/>
      <c r="AD94" s="1"/>
      <c r="AE94" s="1"/>
      <c r="AF94" s="92" t="s">
        <v>119</v>
      </c>
      <c r="AG94" s="74" t="s">
        <v>25</v>
      </c>
      <c r="AH94" s="74"/>
      <c r="AI94" s="30"/>
      <c r="AJ94" s="31"/>
    </row>
    <row r="95" spans="1:36" ht="15.95" customHeight="1">
      <c r="A95" s="600"/>
      <c r="B95" s="601"/>
      <c r="C95" s="601"/>
      <c r="D95" s="601"/>
      <c r="E95" s="601"/>
      <c r="F95" s="602"/>
      <c r="G95" s="103"/>
      <c r="H95" s="95" t="s">
        <v>119</v>
      </c>
      <c r="I95" s="77" t="s">
        <v>74</v>
      </c>
      <c r="J95" s="104"/>
      <c r="K95" s="104"/>
      <c r="L95" s="401"/>
      <c r="M95" s="401"/>
      <c r="N95" s="401"/>
      <c r="O95" s="401"/>
      <c r="P95" s="401"/>
      <c r="Q95" s="401"/>
      <c r="R95" s="401"/>
      <c r="S95" s="401"/>
      <c r="T95" s="401"/>
      <c r="U95" s="401"/>
      <c r="V95" s="401"/>
      <c r="W95" s="401"/>
      <c r="X95" s="401"/>
      <c r="Y95" s="401"/>
      <c r="Z95" s="401"/>
      <c r="AA95" s="401"/>
      <c r="AB95" s="401"/>
      <c r="AC95" s="401"/>
      <c r="AD95" s="401"/>
      <c r="AE95" s="401"/>
      <c r="AF95" s="77" t="s">
        <v>26</v>
      </c>
      <c r="AG95" s="104"/>
      <c r="AH95" s="95" t="s">
        <v>119</v>
      </c>
      <c r="AI95" s="77" t="s">
        <v>27</v>
      </c>
      <c r="AJ95" s="27"/>
    </row>
    <row r="96" spans="1:36" ht="32.1" customHeight="1">
      <c r="A96" s="589" t="s">
        <v>1822</v>
      </c>
      <c r="B96" s="589"/>
      <c r="C96" s="589"/>
      <c r="D96" s="589"/>
      <c r="E96" s="589"/>
      <c r="F96" s="589"/>
      <c r="G96" s="120"/>
      <c r="H96" s="96" t="s">
        <v>122</v>
      </c>
      <c r="I96" s="82" t="s">
        <v>527</v>
      </c>
      <c r="J96" s="122"/>
      <c r="K96" s="122"/>
      <c r="L96" s="294"/>
      <c r="M96" s="82"/>
      <c r="N96" s="82"/>
      <c r="O96" s="82"/>
      <c r="P96" s="82"/>
      <c r="Q96" s="96" t="s">
        <v>122</v>
      </c>
      <c r="R96" s="14" t="s">
        <v>528</v>
      </c>
      <c r="S96" s="82"/>
      <c r="T96" s="121"/>
      <c r="U96" s="121"/>
      <c r="V96" s="121"/>
      <c r="W96" s="121"/>
      <c r="X96" s="121"/>
      <c r="Y96" s="121"/>
      <c r="Z96" s="96" t="s">
        <v>122</v>
      </c>
      <c r="AA96" s="14" t="s">
        <v>78</v>
      </c>
      <c r="AB96" s="121"/>
      <c r="AC96" s="121"/>
      <c r="AD96" s="121"/>
      <c r="AE96" s="121"/>
      <c r="AF96" s="121"/>
      <c r="AG96" s="121"/>
      <c r="AH96" s="96" t="s">
        <v>122</v>
      </c>
      <c r="AI96" s="14" t="s">
        <v>18</v>
      </c>
      <c r="AJ96" s="123"/>
    </row>
    <row r="97" spans="1:38" ht="33" customHeight="1">
      <c r="A97" s="590" t="s">
        <v>62</v>
      </c>
      <c r="B97" s="429"/>
      <c r="C97" s="429"/>
      <c r="D97" s="429"/>
      <c r="E97" s="429"/>
      <c r="F97" s="591"/>
      <c r="G97" s="592"/>
      <c r="H97" s="528"/>
      <c r="I97" s="528"/>
      <c r="J97" s="528"/>
      <c r="K97" s="528"/>
      <c r="L97" s="529"/>
      <c r="M97" s="528"/>
      <c r="N97" s="528"/>
      <c r="O97" s="528"/>
      <c r="P97" s="528"/>
      <c r="Q97" s="528"/>
      <c r="R97" s="528"/>
      <c r="S97" s="528"/>
      <c r="T97" s="528"/>
      <c r="U97" s="528"/>
      <c r="V97" s="528"/>
      <c r="W97" s="528"/>
      <c r="X97" s="528"/>
      <c r="Y97" s="528"/>
      <c r="Z97" s="528"/>
      <c r="AA97" s="528"/>
      <c r="AB97" s="528"/>
      <c r="AC97" s="528"/>
      <c r="AD97" s="528"/>
      <c r="AE97" s="528"/>
      <c r="AF97" s="528"/>
      <c r="AG97" s="225"/>
      <c r="AH97" s="92" t="s">
        <v>122</v>
      </c>
      <c r="AI97" s="140" t="s">
        <v>18</v>
      </c>
      <c r="AJ97" s="318"/>
    </row>
    <row r="98" spans="1:38" s="2" customFormat="1" ht="15.95" customHeight="1">
      <c r="A98" s="393" t="s">
        <v>42</v>
      </c>
      <c r="B98" s="394"/>
      <c r="C98" s="394"/>
      <c r="D98" s="394"/>
      <c r="E98" s="394"/>
      <c r="F98" s="569"/>
      <c r="G98" s="29" t="s">
        <v>6</v>
      </c>
      <c r="H98" s="92" t="s">
        <v>119</v>
      </c>
      <c r="I98" s="74" t="s">
        <v>540</v>
      </c>
      <c r="J98" s="74"/>
      <c r="K98" s="74"/>
      <c r="L98" s="280"/>
      <c r="M98" s="74"/>
      <c r="N98" s="92" t="s">
        <v>119</v>
      </c>
      <c r="O98" s="74" t="s">
        <v>543</v>
      </c>
      <c r="P98" s="74"/>
      <c r="Q98" s="74"/>
      <c r="R98" s="74"/>
      <c r="S98" s="74"/>
      <c r="T98" s="74"/>
      <c r="U98" s="92" t="s">
        <v>119</v>
      </c>
      <c r="V98" s="74" t="s">
        <v>545</v>
      </c>
      <c r="W98" s="74"/>
      <c r="X98" s="74"/>
      <c r="Y98" s="74"/>
      <c r="Z98" s="74"/>
      <c r="AA98" s="74"/>
      <c r="AB98" s="92" t="s">
        <v>119</v>
      </c>
      <c r="AC98" s="74" t="s">
        <v>9</v>
      </c>
      <c r="AD98" s="30"/>
      <c r="AE98" s="30"/>
      <c r="AF98" s="30"/>
      <c r="AG98" s="30"/>
      <c r="AH98" s="92" t="s">
        <v>119</v>
      </c>
      <c r="AI98" s="30" t="s">
        <v>10</v>
      </c>
      <c r="AJ98" s="53"/>
    </row>
    <row r="99" spans="1:38" s="2" customFormat="1" ht="15.95" customHeight="1">
      <c r="A99" s="395"/>
      <c r="B99" s="396"/>
      <c r="C99" s="396"/>
      <c r="D99" s="396"/>
      <c r="E99" s="396"/>
      <c r="F99" s="576"/>
      <c r="G99" s="49" t="s">
        <v>8</v>
      </c>
      <c r="H99" s="93" t="s">
        <v>119</v>
      </c>
      <c r="I99" s="84" t="s">
        <v>7</v>
      </c>
      <c r="J99" s="84"/>
      <c r="K99" s="84"/>
      <c r="L99" s="297"/>
      <c r="M99" s="84"/>
      <c r="N99" s="93" t="s">
        <v>119</v>
      </c>
      <c r="O99" s="84" t="s">
        <v>44</v>
      </c>
      <c r="P99" s="84"/>
      <c r="Q99" s="84"/>
      <c r="R99" s="84"/>
      <c r="S99" s="84"/>
      <c r="T99" s="84"/>
      <c r="U99" s="93" t="s">
        <v>119</v>
      </c>
      <c r="V99" s="84" t="s">
        <v>549</v>
      </c>
      <c r="W99" s="84"/>
      <c r="X99" s="84"/>
      <c r="Y99" s="84"/>
      <c r="Z99" s="84"/>
      <c r="AA99" s="84"/>
      <c r="AB99" s="84"/>
      <c r="AC99" s="84"/>
      <c r="AD99" s="593"/>
      <c r="AE99" s="593"/>
      <c r="AF99" s="593"/>
      <c r="AG99" s="593"/>
      <c r="AH99" s="593"/>
      <c r="AI99" s="593"/>
      <c r="AJ99" s="54" t="s">
        <v>98</v>
      </c>
    </row>
    <row r="100" spans="1:38" s="2" customFormat="1" ht="15.95" customHeight="1">
      <c r="A100" s="395"/>
      <c r="B100" s="396"/>
      <c r="C100" s="396"/>
      <c r="D100" s="396"/>
      <c r="E100" s="396"/>
      <c r="F100" s="576"/>
      <c r="G100" s="49"/>
      <c r="H100" s="93" t="s">
        <v>119</v>
      </c>
      <c r="I100" s="84" t="s">
        <v>81</v>
      </c>
      <c r="J100" s="84"/>
      <c r="K100" s="84"/>
      <c r="L100" s="297"/>
      <c r="M100" s="84"/>
      <c r="N100" s="93" t="s">
        <v>119</v>
      </c>
      <c r="O100" s="84" t="s">
        <v>180</v>
      </c>
      <c r="P100" s="84"/>
      <c r="Q100" s="97"/>
      <c r="R100" s="84"/>
      <c r="S100" s="84"/>
      <c r="T100" s="84"/>
      <c r="U100" s="93" t="s">
        <v>119</v>
      </c>
      <c r="V100" s="84" t="s">
        <v>546</v>
      </c>
      <c r="W100" s="84"/>
      <c r="X100" s="84"/>
      <c r="Y100" s="84"/>
      <c r="Z100" s="84"/>
      <c r="AA100" s="84"/>
      <c r="AB100" s="93" t="s">
        <v>119</v>
      </c>
      <c r="AC100" s="84" t="s">
        <v>548</v>
      </c>
      <c r="AD100" s="42"/>
      <c r="AE100" s="42"/>
      <c r="AF100" s="42"/>
      <c r="AG100" s="84"/>
      <c r="AH100" s="42"/>
      <c r="AI100" s="42"/>
      <c r="AJ100" s="54"/>
    </row>
    <row r="101" spans="1:38" s="2" customFormat="1" ht="15.95" customHeight="1">
      <c r="A101" s="395"/>
      <c r="B101" s="396"/>
      <c r="C101" s="396"/>
      <c r="D101" s="396"/>
      <c r="E101" s="396"/>
      <c r="F101" s="576"/>
      <c r="G101" s="49"/>
      <c r="H101" s="93" t="s">
        <v>119</v>
      </c>
      <c r="I101" s="84" t="s">
        <v>541</v>
      </c>
      <c r="J101" s="84"/>
      <c r="K101" s="84"/>
      <c r="L101" s="297"/>
      <c r="M101" s="84"/>
      <c r="N101" s="93" t="s">
        <v>119</v>
      </c>
      <c r="O101" s="84" t="s">
        <v>179</v>
      </c>
      <c r="P101" s="84"/>
      <c r="Q101" s="97"/>
      <c r="R101" s="84"/>
      <c r="S101" s="84"/>
      <c r="T101" s="84"/>
      <c r="U101" s="93" t="s">
        <v>119</v>
      </c>
      <c r="V101" s="84" t="s">
        <v>547</v>
      </c>
      <c r="W101" s="84"/>
      <c r="X101" s="84"/>
      <c r="Y101" s="84"/>
      <c r="Z101" s="84"/>
      <c r="AA101" s="84"/>
      <c r="AB101" s="93" t="s">
        <v>119</v>
      </c>
      <c r="AC101" s="84" t="s">
        <v>43</v>
      </c>
      <c r="AD101" s="42"/>
      <c r="AE101" s="42"/>
      <c r="AF101" s="42"/>
      <c r="AG101" s="84"/>
      <c r="AH101" s="42"/>
      <c r="AI101" s="42"/>
      <c r="AJ101" s="54"/>
    </row>
    <row r="102" spans="1:38" s="2" customFormat="1" ht="15.95" customHeight="1">
      <c r="A102" s="395"/>
      <c r="B102" s="396"/>
      <c r="C102" s="396"/>
      <c r="D102" s="396"/>
      <c r="E102" s="396"/>
      <c r="F102" s="576"/>
      <c r="G102" s="49"/>
      <c r="H102" s="93" t="s">
        <v>119</v>
      </c>
      <c r="I102" s="84" t="s">
        <v>542</v>
      </c>
      <c r="J102" s="84"/>
      <c r="K102" s="84"/>
      <c r="L102" s="297"/>
      <c r="M102" s="84"/>
      <c r="N102" s="93" t="s">
        <v>119</v>
      </c>
      <c r="O102" s="84" t="s">
        <v>544</v>
      </c>
      <c r="P102" s="84"/>
      <c r="Q102" s="97"/>
      <c r="R102" s="84"/>
      <c r="S102" s="84"/>
      <c r="T102" s="84"/>
      <c r="U102" s="93" t="s">
        <v>119</v>
      </c>
      <c r="V102" s="84" t="s">
        <v>1771</v>
      </c>
      <c r="W102" s="84"/>
      <c r="X102" s="84"/>
      <c r="Y102" s="84"/>
      <c r="Z102" s="84"/>
      <c r="AA102" s="84"/>
      <c r="AB102" s="93" t="s">
        <v>119</v>
      </c>
      <c r="AC102" s="42" t="s">
        <v>1772</v>
      </c>
      <c r="AD102" s="42"/>
      <c r="AE102" s="42"/>
      <c r="AF102" s="42"/>
      <c r="AG102" s="84"/>
      <c r="AH102" s="42"/>
      <c r="AI102" s="42"/>
      <c r="AJ102" s="54"/>
    </row>
    <row r="103" spans="1:38" s="2" customFormat="1" ht="15.95" customHeight="1">
      <c r="A103" s="395"/>
      <c r="B103" s="396"/>
      <c r="C103" s="396"/>
      <c r="D103" s="396"/>
      <c r="E103" s="396"/>
      <c r="F103" s="576"/>
      <c r="G103" s="49"/>
      <c r="H103" s="93" t="s">
        <v>119</v>
      </c>
      <c r="I103" s="84" t="s">
        <v>597</v>
      </c>
      <c r="J103" s="84"/>
      <c r="K103" s="84"/>
      <c r="L103" s="297"/>
      <c r="M103" s="84"/>
      <c r="N103" s="84"/>
      <c r="O103" s="84"/>
      <c r="P103" s="84"/>
      <c r="Q103" s="84"/>
      <c r="R103" s="84"/>
      <c r="S103" s="84"/>
      <c r="T103" s="84"/>
      <c r="U103" s="84"/>
      <c r="V103" s="84"/>
      <c r="W103" s="84"/>
      <c r="X103" s="84"/>
      <c r="Y103" s="84"/>
      <c r="Z103" s="84"/>
      <c r="AA103" s="84"/>
      <c r="AB103" s="84"/>
      <c r="AC103" s="84"/>
      <c r="AD103" s="84"/>
      <c r="AE103" s="42"/>
      <c r="AF103" s="42"/>
      <c r="AG103" s="84"/>
      <c r="AH103" s="42"/>
      <c r="AI103" s="42"/>
      <c r="AJ103" s="54"/>
    </row>
    <row r="104" spans="1:38" s="2" customFormat="1" ht="8.1" customHeight="1">
      <c r="A104" s="395"/>
      <c r="B104" s="396"/>
      <c r="C104" s="396"/>
      <c r="D104" s="396"/>
      <c r="E104" s="396"/>
      <c r="F104" s="576"/>
      <c r="G104" s="49"/>
      <c r="H104" s="42"/>
      <c r="I104" s="42"/>
      <c r="J104" s="42"/>
      <c r="K104" s="42"/>
      <c r="L104" s="298"/>
      <c r="M104" s="42"/>
      <c r="N104" s="42"/>
      <c r="O104" s="42"/>
      <c r="P104" s="42"/>
      <c r="Q104" s="65"/>
      <c r="R104" s="42"/>
      <c r="S104" s="42"/>
      <c r="T104" s="42"/>
      <c r="U104" s="42"/>
      <c r="V104" s="42"/>
      <c r="W104" s="42"/>
      <c r="X104" s="42"/>
      <c r="Y104" s="42"/>
      <c r="Z104" s="42"/>
      <c r="AA104" s="42"/>
      <c r="AB104" s="42"/>
      <c r="AC104" s="42"/>
      <c r="AD104" s="42"/>
      <c r="AE104" s="42"/>
      <c r="AF104" s="42"/>
      <c r="AG104" s="42"/>
      <c r="AH104" s="42"/>
      <c r="AI104" s="42"/>
      <c r="AJ104" s="54"/>
    </row>
    <row r="105" spans="1:38" s="2" customFormat="1" ht="15.95" customHeight="1">
      <c r="A105" s="395"/>
      <c r="B105" s="396"/>
      <c r="C105" s="396"/>
      <c r="D105" s="396"/>
      <c r="E105" s="396"/>
      <c r="F105" s="576"/>
      <c r="G105" s="55" t="s">
        <v>1823</v>
      </c>
      <c r="H105" s="66"/>
      <c r="I105" s="66"/>
      <c r="J105" s="66"/>
      <c r="K105" s="66"/>
      <c r="L105" s="299"/>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56"/>
    </row>
    <row r="106" spans="1:38" s="2" customFormat="1" ht="20.100000000000001" customHeight="1">
      <c r="A106" s="395"/>
      <c r="B106" s="396"/>
      <c r="C106" s="396"/>
      <c r="D106" s="396"/>
      <c r="E106" s="396"/>
      <c r="F106" s="576"/>
      <c r="G106" s="65"/>
      <c r="H106" s="124" t="s">
        <v>122</v>
      </c>
      <c r="I106" s="98" t="s">
        <v>76</v>
      </c>
      <c r="J106" s="67"/>
      <c r="K106" s="67"/>
      <c r="L106" s="300"/>
      <c r="M106" s="66"/>
      <c r="N106" s="98"/>
      <c r="O106" s="124" t="s">
        <v>122</v>
      </c>
      <c r="P106" s="98" t="s">
        <v>78</v>
      </c>
      <c r="Q106" s="98"/>
      <c r="R106" s="66"/>
      <c r="S106" s="98"/>
      <c r="T106" s="98"/>
      <c r="U106" s="98"/>
      <c r="V106" s="67"/>
      <c r="W106" s="66"/>
      <c r="X106" s="67"/>
      <c r="Y106" s="67"/>
      <c r="Z106" s="67"/>
      <c r="AA106" s="67"/>
      <c r="AB106" s="66"/>
      <c r="AC106" s="65"/>
      <c r="AD106" s="65"/>
      <c r="AE106" s="65"/>
      <c r="AF106" s="65"/>
      <c r="AG106" s="66"/>
      <c r="AH106" s="65"/>
      <c r="AI106" s="65"/>
      <c r="AJ106" s="57"/>
    </row>
    <row r="107" spans="1:38" s="72" customFormat="1" ht="12" customHeight="1">
      <c r="A107" s="395"/>
      <c r="B107" s="396"/>
      <c r="C107" s="396"/>
      <c r="D107" s="396"/>
      <c r="E107" s="396"/>
      <c r="F107" s="576"/>
      <c r="G107" s="65"/>
      <c r="H107" s="125"/>
      <c r="I107" s="594" t="s">
        <v>71</v>
      </c>
      <c r="J107" s="594"/>
      <c r="K107" s="594"/>
      <c r="L107" s="595"/>
      <c r="M107" s="125"/>
      <c r="N107" s="125"/>
      <c r="O107" s="125"/>
      <c r="P107" s="125"/>
      <c r="Q107" s="126"/>
      <c r="R107" s="125"/>
      <c r="S107" s="126"/>
      <c r="T107" s="126"/>
      <c r="U107" s="126"/>
      <c r="V107" s="126"/>
      <c r="W107" s="125"/>
      <c r="X107" s="126"/>
      <c r="Y107" s="126"/>
      <c r="Z107" s="126"/>
      <c r="AA107" s="126"/>
      <c r="AB107" s="125"/>
      <c r="AC107" s="126"/>
      <c r="AD107" s="126"/>
      <c r="AE107" s="126"/>
      <c r="AF107" s="126"/>
      <c r="AG107" s="125"/>
      <c r="AH107" s="126"/>
      <c r="AI107" s="126"/>
      <c r="AJ107" s="57"/>
    </row>
    <row r="108" spans="1:38" s="72" customFormat="1" ht="24" customHeight="1">
      <c r="A108" s="395"/>
      <c r="B108" s="396"/>
      <c r="C108" s="396"/>
      <c r="D108" s="396"/>
      <c r="E108" s="396"/>
      <c r="F108" s="576"/>
      <c r="G108" s="65"/>
      <c r="H108" s="65"/>
      <c r="I108" s="596"/>
      <c r="J108" s="596"/>
      <c r="K108" s="596"/>
      <c r="L108" s="596"/>
      <c r="M108" s="596"/>
      <c r="N108" s="596"/>
      <c r="O108" s="596"/>
      <c r="P108" s="596"/>
      <c r="Q108" s="596"/>
      <c r="R108" s="596"/>
      <c r="S108" s="596"/>
      <c r="T108" s="596"/>
      <c r="U108" s="596"/>
      <c r="V108" s="596"/>
      <c r="W108" s="596"/>
      <c r="X108" s="596"/>
      <c r="Y108" s="596"/>
      <c r="Z108" s="596"/>
      <c r="AA108" s="596"/>
      <c r="AB108" s="596"/>
      <c r="AC108" s="596"/>
      <c r="AD108" s="596"/>
      <c r="AE108" s="596"/>
      <c r="AF108" s="596"/>
      <c r="AG108" s="596"/>
      <c r="AH108" s="596"/>
      <c r="AI108" s="596"/>
      <c r="AJ108" s="57"/>
    </row>
    <row r="109" spans="1:38" s="72" customFormat="1" ht="12" customHeight="1">
      <c r="A109" s="395"/>
      <c r="B109" s="396"/>
      <c r="C109" s="396"/>
      <c r="D109" s="396"/>
      <c r="E109" s="396"/>
      <c r="F109" s="576"/>
      <c r="G109" s="65"/>
      <c r="H109" s="65"/>
      <c r="I109" s="596"/>
      <c r="J109" s="596"/>
      <c r="K109" s="596"/>
      <c r="L109" s="596"/>
      <c r="M109" s="596"/>
      <c r="N109" s="596"/>
      <c r="O109" s="596"/>
      <c r="P109" s="596"/>
      <c r="Q109" s="596"/>
      <c r="R109" s="596"/>
      <c r="S109" s="596"/>
      <c r="T109" s="596"/>
      <c r="U109" s="596"/>
      <c r="V109" s="596"/>
      <c r="W109" s="596"/>
      <c r="X109" s="596"/>
      <c r="Y109" s="596"/>
      <c r="Z109" s="596"/>
      <c r="AA109" s="596"/>
      <c r="AB109" s="596"/>
      <c r="AC109" s="596"/>
      <c r="AD109" s="596"/>
      <c r="AE109" s="596"/>
      <c r="AF109" s="596"/>
      <c r="AG109" s="596"/>
      <c r="AH109" s="596"/>
      <c r="AI109" s="596"/>
      <c r="AJ109" s="57"/>
    </row>
    <row r="110" spans="1:38" s="2" customFormat="1" ht="12" customHeight="1">
      <c r="A110" s="395"/>
      <c r="B110" s="396"/>
      <c r="C110" s="396"/>
      <c r="D110" s="396"/>
      <c r="E110" s="396"/>
      <c r="F110" s="576"/>
      <c r="G110" s="68"/>
      <c r="H110" s="68"/>
      <c r="I110" s="596"/>
      <c r="J110" s="596"/>
      <c r="K110" s="596"/>
      <c r="L110" s="596"/>
      <c r="M110" s="596"/>
      <c r="N110" s="596"/>
      <c r="O110" s="596"/>
      <c r="P110" s="596"/>
      <c r="Q110" s="596"/>
      <c r="R110" s="596"/>
      <c r="S110" s="596"/>
      <c r="T110" s="596"/>
      <c r="U110" s="596"/>
      <c r="V110" s="596"/>
      <c r="W110" s="596"/>
      <c r="X110" s="596"/>
      <c r="Y110" s="596"/>
      <c r="Z110" s="596"/>
      <c r="AA110" s="596"/>
      <c r="AB110" s="596"/>
      <c r="AC110" s="596"/>
      <c r="AD110" s="596"/>
      <c r="AE110" s="596"/>
      <c r="AF110" s="596"/>
      <c r="AG110" s="596"/>
      <c r="AH110" s="596"/>
      <c r="AI110" s="596"/>
      <c r="AJ110" s="17"/>
      <c r="AL110" s="72"/>
    </row>
    <row r="111" spans="1:38" ht="8.1" customHeight="1">
      <c r="A111" s="397"/>
      <c r="B111" s="398"/>
      <c r="C111" s="398"/>
      <c r="D111" s="398"/>
      <c r="E111" s="398"/>
      <c r="F111" s="570"/>
      <c r="G111" s="68"/>
      <c r="H111" s="68"/>
      <c r="I111" s="68"/>
      <c r="J111" s="68"/>
      <c r="K111" s="68"/>
      <c r="L111" s="301"/>
      <c r="M111" s="68"/>
      <c r="N111" s="68"/>
      <c r="O111" s="15"/>
      <c r="P111" s="68"/>
      <c r="Q111" s="68"/>
      <c r="R111" s="68"/>
      <c r="S111" s="15"/>
      <c r="T111" s="15"/>
      <c r="U111" s="15"/>
      <c r="V111" s="15"/>
      <c r="W111" s="68"/>
      <c r="X111" s="15"/>
      <c r="Y111" s="15"/>
      <c r="Z111" s="15"/>
      <c r="AA111" s="15"/>
      <c r="AB111" s="68"/>
      <c r="AC111" s="15"/>
      <c r="AD111" s="15"/>
      <c r="AE111" s="15"/>
      <c r="AF111" s="15"/>
      <c r="AG111" s="68"/>
      <c r="AH111" s="15"/>
      <c r="AI111" s="15"/>
      <c r="AJ111" s="18"/>
    </row>
    <row r="112" spans="1:38" ht="15.95" customHeight="1">
      <c r="A112" s="546" t="s">
        <v>510</v>
      </c>
      <c r="B112" s="547"/>
      <c r="C112" s="547"/>
      <c r="D112" s="547"/>
      <c r="E112" s="547"/>
      <c r="F112" s="548"/>
      <c r="G112" s="29" t="s">
        <v>555</v>
      </c>
      <c r="H112" s="74"/>
      <c r="I112" s="74"/>
      <c r="J112" s="74"/>
      <c r="K112" s="74"/>
      <c r="L112" s="280"/>
      <c r="M112" s="226"/>
      <c r="N112" s="74"/>
      <c r="O112" s="74"/>
      <c r="P112" s="74"/>
      <c r="Q112" s="226"/>
      <c r="R112" s="226"/>
      <c r="S112" s="226"/>
      <c r="T112" s="226"/>
      <c r="U112" s="226"/>
      <c r="V112" s="226"/>
      <c r="W112" s="226"/>
      <c r="X112" s="226"/>
      <c r="Y112" s="226"/>
      <c r="Z112" s="226"/>
      <c r="AA112" s="226"/>
      <c r="AB112" s="226"/>
      <c r="AC112" s="226"/>
      <c r="AD112" s="226"/>
      <c r="AE112" s="226"/>
      <c r="AF112" s="226"/>
      <c r="AG112" s="226"/>
      <c r="AH112" s="226"/>
      <c r="AI112" s="74"/>
      <c r="AJ112" s="31"/>
    </row>
    <row r="113" spans="1:36" ht="15.95" customHeight="1">
      <c r="A113" s="552"/>
      <c r="B113" s="553"/>
      <c r="C113" s="553"/>
      <c r="D113" s="553"/>
      <c r="E113" s="553"/>
      <c r="F113" s="554"/>
      <c r="G113" s="20"/>
      <c r="H113" s="95" t="s">
        <v>122</v>
      </c>
      <c r="I113" s="77" t="s">
        <v>511</v>
      </c>
      <c r="J113" s="104"/>
      <c r="K113" s="104"/>
      <c r="L113" s="302"/>
      <c r="M113" s="95" t="s">
        <v>122</v>
      </c>
      <c r="N113" s="77" t="s">
        <v>512</v>
      </c>
      <c r="O113" s="77"/>
      <c r="P113" s="77"/>
      <c r="Q113" s="33"/>
      <c r="R113" s="95" t="s">
        <v>122</v>
      </c>
      <c r="S113" s="33" t="s">
        <v>601</v>
      </c>
      <c r="T113" s="319"/>
      <c r="U113" s="319"/>
      <c r="V113" s="319"/>
      <c r="W113" s="319"/>
      <c r="X113" s="319"/>
      <c r="Y113" s="319"/>
      <c r="Z113" s="319"/>
      <c r="AA113" s="319"/>
      <c r="AB113" s="319"/>
      <c r="AC113" s="319"/>
      <c r="AD113" s="319"/>
      <c r="AE113" s="319"/>
      <c r="AF113" s="319"/>
      <c r="AG113" s="319"/>
      <c r="AH113" s="95" t="s">
        <v>122</v>
      </c>
      <c r="AI113" s="33" t="s">
        <v>18</v>
      </c>
      <c r="AJ113" s="34"/>
    </row>
    <row r="114" spans="1:36" ht="15.95" customHeight="1">
      <c r="A114" s="393" t="s">
        <v>550</v>
      </c>
      <c r="B114" s="394"/>
      <c r="C114" s="394"/>
      <c r="D114" s="394"/>
      <c r="E114" s="394"/>
      <c r="F114" s="569"/>
      <c r="G114" s="89"/>
      <c r="H114" s="571"/>
      <c r="I114" s="571"/>
      <c r="J114" s="571"/>
      <c r="K114" s="571"/>
      <c r="L114" s="572"/>
      <c r="M114" s="571"/>
      <c r="N114" s="70"/>
      <c r="O114" s="70"/>
      <c r="P114" s="114"/>
      <c r="Q114" s="70"/>
      <c r="R114" s="70"/>
      <c r="S114" s="22"/>
      <c r="T114" s="577" t="s">
        <v>551</v>
      </c>
      <c r="U114" s="578"/>
      <c r="V114" s="578"/>
      <c r="W114" s="579"/>
      <c r="X114" s="90"/>
      <c r="Y114" s="571"/>
      <c r="Z114" s="571"/>
      <c r="AA114" s="571"/>
      <c r="AB114" s="571"/>
      <c r="AC114" s="571"/>
      <c r="AD114" s="571"/>
      <c r="AE114" s="90"/>
      <c r="AF114" s="90"/>
      <c r="AG114" s="90"/>
      <c r="AH114" s="90"/>
      <c r="AI114" s="90"/>
      <c r="AJ114" s="22"/>
    </row>
    <row r="115" spans="1:36" ht="15.95" customHeight="1">
      <c r="A115" s="395"/>
      <c r="B115" s="396"/>
      <c r="C115" s="396"/>
      <c r="D115" s="396"/>
      <c r="E115" s="396"/>
      <c r="F115" s="576"/>
      <c r="G115" s="586" t="s">
        <v>17</v>
      </c>
      <c r="H115" s="587"/>
      <c r="I115" s="587"/>
      <c r="J115" s="555"/>
      <c r="K115" s="555"/>
      <c r="L115" s="588"/>
      <c r="M115" s="555"/>
      <c r="N115" s="555"/>
      <c r="O115" s="555"/>
      <c r="P115" s="555"/>
      <c r="Q115" s="555"/>
      <c r="R115" s="555"/>
      <c r="S115" s="152" t="s">
        <v>5</v>
      </c>
      <c r="T115" s="580"/>
      <c r="U115" s="581"/>
      <c r="V115" s="581"/>
      <c r="W115" s="582"/>
      <c r="X115" s="586" t="s">
        <v>17</v>
      </c>
      <c r="Y115" s="587"/>
      <c r="Z115" s="587"/>
      <c r="AA115" s="555"/>
      <c r="AB115" s="555"/>
      <c r="AC115" s="555"/>
      <c r="AD115" s="555"/>
      <c r="AE115" s="555"/>
      <c r="AF115" s="555"/>
      <c r="AG115" s="555"/>
      <c r="AH115" s="555"/>
      <c r="AI115" s="555"/>
      <c r="AJ115" s="152" t="s">
        <v>5</v>
      </c>
    </row>
    <row r="116" spans="1:36" ht="15.95" customHeight="1">
      <c r="A116" s="397"/>
      <c r="B116" s="398"/>
      <c r="C116" s="398"/>
      <c r="D116" s="398"/>
      <c r="E116" s="398"/>
      <c r="F116" s="570"/>
      <c r="G116" s="76"/>
      <c r="H116" s="95" t="s">
        <v>122</v>
      </c>
      <c r="I116" s="77" t="s">
        <v>27</v>
      </c>
      <c r="J116" s="127"/>
      <c r="K116" s="127"/>
      <c r="L116" s="288"/>
      <c r="M116" s="127"/>
      <c r="N116" s="127"/>
      <c r="O116" s="127"/>
      <c r="P116" s="127"/>
      <c r="Q116" s="127"/>
      <c r="R116" s="127"/>
      <c r="S116" s="127"/>
      <c r="T116" s="583"/>
      <c r="U116" s="584"/>
      <c r="V116" s="584"/>
      <c r="W116" s="585"/>
      <c r="X116" s="76"/>
      <c r="Y116" s="95" t="s">
        <v>122</v>
      </c>
      <c r="Z116" s="77" t="s">
        <v>18</v>
      </c>
      <c r="AA116" s="105"/>
      <c r="AB116" s="127"/>
      <c r="AC116" s="127"/>
      <c r="AD116" s="127"/>
      <c r="AE116" s="127"/>
      <c r="AF116" s="127"/>
      <c r="AG116" s="127"/>
      <c r="AH116" s="127"/>
      <c r="AI116" s="127"/>
      <c r="AJ116" s="28"/>
    </row>
    <row r="117" spans="1:36" ht="15.95" customHeight="1">
      <c r="A117" s="568" t="s">
        <v>552</v>
      </c>
      <c r="B117" s="394"/>
      <c r="C117" s="394"/>
      <c r="D117" s="394"/>
      <c r="E117" s="394"/>
      <c r="F117" s="569"/>
      <c r="G117" s="11"/>
      <c r="H117" s="571"/>
      <c r="I117" s="571"/>
      <c r="J117" s="571"/>
      <c r="K117" s="571"/>
      <c r="L117" s="572"/>
      <c r="M117" s="571"/>
      <c r="N117" s="228"/>
      <c r="O117" s="74" t="s">
        <v>11</v>
      </c>
      <c r="P117" s="211"/>
      <c r="Q117" s="211"/>
      <c r="R117" s="321"/>
      <c r="S117" s="228"/>
      <c r="T117" s="212" t="s">
        <v>598</v>
      </c>
      <c r="U117" s="573"/>
      <c r="V117" s="573"/>
      <c r="W117" s="574" t="s">
        <v>590</v>
      </c>
      <c r="X117" s="574"/>
      <c r="Y117" s="574"/>
      <c r="Z117" s="99"/>
      <c r="AA117" s="99"/>
      <c r="AB117" s="99"/>
      <c r="AC117" s="99"/>
      <c r="AD117" s="99"/>
      <c r="AE117" s="99"/>
      <c r="AF117" s="74"/>
      <c r="AG117" s="74"/>
      <c r="AH117" s="74"/>
      <c r="AI117" s="74"/>
      <c r="AJ117" s="31"/>
    </row>
    <row r="118" spans="1:36" ht="20.100000000000001" customHeight="1">
      <c r="A118" s="397"/>
      <c r="B118" s="398"/>
      <c r="C118" s="398"/>
      <c r="D118" s="398"/>
      <c r="E118" s="398"/>
      <c r="F118" s="570"/>
      <c r="G118" s="13"/>
      <c r="H118" s="575" t="s">
        <v>12</v>
      </c>
      <c r="I118" s="575"/>
      <c r="J118" s="575"/>
      <c r="K118" s="471"/>
      <c r="L118" s="401"/>
      <c r="M118" s="471"/>
      <c r="N118" s="471"/>
      <c r="O118" s="471"/>
      <c r="P118" s="471"/>
      <c r="Q118" s="471"/>
      <c r="R118" s="471"/>
      <c r="S118" s="471"/>
      <c r="T118" s="471"/>
      <c r="U118" s="471"/>
      <c r="V118" s="471"/>
      <c r="W118" s="471"/>
      <c r="X118" s="471"/>
      <c r="Y118" s="471"/>
      <c r="Z118" s="471"/>
      <c r="AA118" s="471"/>
      <c r="AB118" s="471"/>
      <c r="AC118" s="471"/>
      <c r="AD118" s="471"/>
      <c r="AE118" s="471"/>
      <c r="AF118" s="77" t="s">
        <v>98</v>
      </c>
      <c r="AG118" s="77"/>
      <c r="AH118" s="95" t="s">
        <v>122</v>
      </c>
      <c r="AI118" s="33" t="s">
        <v>18</v>
      </c>
      <c r="AJ118" s="34"/>
    </row>
    <row r="119" spans="1:36" ht="15.95" customHeight="1">
      <c r="A119" s="482" t="s">
        <v>553</v>
      </c>
      <c r="B119" s="483"/>
      <c r="C119" s="483"/>
      <c r="D119" s="483"/>
      <c r="E119" s="483"/>
      <c r="F119" s="484"/>
      <c r="G119" s="29"/>
      <c r="H119" s="92" t="s">
        <v>119</v>
      </c>
      <c r="I119" s="74" t="s">
        <v>95</v>
      </c>
      <c r="J119" s="74"/>
      <c r="K119" s="74"/>
      <c r="L119" s="280"/>
      <c r="M119" s="74"/>
      <c r="N119" s="74" t="s">
        <v>28</v>
      </c>
      <c r="O119" s="74"/>
      <c r="P119" s="74" t="s">
        <v>29</v>
      </c>
      <c r="Q119" s="74"/>
      <c r="R119" s="74"/>
      <c r="S119" s="74"/>
      <c r="T119" s="74"/>
      <c r="U119" s="74"/>
      <c r="V119" s="74"/>
      <c r="W119" s="92" t="s">
        <v>122</v>
      </c>
      <c r="X119" s="74" t="s">
        <v>76</v>
      </c>
      <c r="Y119" s="74"/>
      <c r="Z119" s="74"/>
      <c r="AA119" s="92" t="s">
        <v>122</v>
      </c>
      <c r="AB119" s="74" t="s">
        <v>78</v>
      </c>
      <c r="AC119" s="74"/>
      <c r="AD119" s="74"/>
      <c r="AE119" s="74"/>
      <c r="AF119" s="74"/>
      <c r="AG119" s="74"/>
      <c r="AH119" s="92" t="s">
        <v>122</v>
      </c>
      <c r="AI119" s="74" t="s">
        <v>18</v>
      </c>
      <c r="AJ119" s="31"/>
    </row>
    <row r="120" spans="1:36" ht="15.95" customHeight="1">
      <c r="A120" s="485"/>
      <c r="B120" s="486"/>
      <c r="C120" s="486"/>
      <c r="D120" s="486"/>
      <c r="E120" s="486"/>
      <c r="F120" s="487"/>
      <c r="G120" s="49"/>
      <c r="H120" s="93" t="s">
        <v>119</v>
      </c>
      <c r="I120" s="84" t="s">
        <v>96</v>
      </c>
      <c r="J120" s="84"/>
      <c r="K120" s="84"/>
      <c r="L120" s="297"/>
      <c r="M120" s="84"/>
      <c r="N120" s="84" t="s">
        <v>28</v>
      </c>
      <c r="O120" s="84"/>
      <c r="P120" s="84" t="s">
        <v>602</v>
      </c>
      <c r="Q120" s="84"/>
      <c r="R120" s="84"/>
      <c r="S120" s="84"/>
      <c r="T120" s="84"/>
      <c r="U120" s="84"/>
      <c r="V120" s="84"/>
      <c r="W120" s="93" t="s">
        <v>122</v>
      </c>
      <c r="X120" s="84" t="s">
        <v>76</v>
      </c>
      <c r="Y120" s="84"/>
      <c r="Z120" s="84"/>
      <c r="AA120" s="93" t="s">
        <v>122</v>
      </c>
      <c r="AB120" s="84" t="s">
        <v>78</v>
      </c>
      <c r="AC120" s="84"/>
      <c r="AD120" s="84"/>
      <c r="AE120" s="84"/>
      <c r="AF120" s="84"/>
      <c r="AG120" s="84"/>
      <c r="AH120" s="93" t="s">
        <v>122</v>
      </c>
      <c r="AI120" s="84" t="s">
        <v>18</v>
      </c>
      <c r="AJ120" s="25"/>
    </row>
    <row r="121" spans="1:36" ht="15.95" customHeight="1">
      <c r="A121" s="485"/>
      <c r="B121" s="486"/>
      <c r="C121" s="486"/>
      <c r="D121" s="486"/>
      <c r="E121" s="486"/>
      <c r="F121" s="487"/>
      <c r="G121" s="49"/>
      <c r="H121" s="84"/>
      <c r="I121" s="84"/>
      <c r="J121" s="84"/>
      <c r="K121" s="84"/>
      <c r="L121" s="297"/>
      <c r="M121" s="108"/>
      <c r="N121" s="69"/>
      <c r="O121" s="107"/>
      <c r="P121" s="108" t="s">
        <v>554</v>
      </c>
      <c r="Q121" s="107"/>
      <c r="R121" s="84"/>
      <c r="S121" s="498"/>
      <c r="T121" s="498"/>
      <c r="U121" s="498"/>
      <c r="V121" s="498"/>
      <c r="W121" s="498"/>
      <c r="X121" s="565" t="s">
        <v>116</v>
      </c>
      <c r="Y121" s="565"/>
      <c r="Z121" s="566"/>
      <c r="AA121" s="566"/>
      <c r="AB121" s="566"/>
      <c r="AC121" s="566"/>
      <c r="AD121" s="566"/>
      <c r="AE121" s="566"/>
      <c r="AF121" s="566"/>
      <c r="AG121" s="109" t="s">
        <v>98</v>
      </c>
      <c r="AH121" s="93" t="s">
        <v>122</v>
      </c>
      <c r="AI121" s="42" t="s">
        <v>18</v>
      </c>
      <c r="AJ121" s="25"/>
    </row>
    <row r="122" spans="1:36" ht="15.95" customHeight="1">
      <c r="A122" s="485"/>
      <c r="B122" s="486"/>
      <c r="C122" s="486"/>
      <c r="D122" s="486"/>
      <c r="E122" s="486"/>
      <c r="F122" s="487"/>
      <c r="G122" s="49"/>
      <c r="H122" s="84"/>
      <c r="I122" s="84"/>
      <c r="J122" s="84"/>
      <c r="K122" s="84"/>
      <c r="L122" s="297"/>
      <c r="M122" s="108"/>
      <c r="N122" s="107"/>
      <c r="O122" s="107"/>
      <c r="P122" s="108" t="s">
        <v>97</v>
      </c>
      <c r="Q122" s="107"/>
      <c r="R122" s="84"/>
      <c r="S122" s="498"/>
      <c r="T122" s="498"/>
      <c r="U122" s="498"/>
      <c r="V122" s="498"/>
      <c r="W122" s="498"/>
      <c r="X122" s="565" t="s">
        <v>116</v>
      </c>
      <c r="Y122" s="565"/>
      <c r="Z122" s="566"/>
      <c r="AA122" s="566"/>
      <c r="AB122" s="566"/>
      <c r="AC122" s="566"/>
      <c r="AD122" s="566"/>
      <c r="AE122" s="566"/>
      <c r="AF122" s="566"/>
      <c r="AG122" s="109" t="s">
        <v>98</v>
      </c>
      <c r="AH122" s="93" t="s">
        <v>122</v>
      </c>
      <c r="AI122" s="42" t="s">
        <v>18</v>
      </c>
      <c r="AJ122" s="25"/>
    </row>
    <row r="123" spans="1:36" ht="15.95" customHeight="1">
      <c r="A123" s="485"/>
      <c r="B123" s="486"/>
      <c r="C123" s="486"/>
      <c r="D123" s="486"/>
      <c r="E123" s="486"/>
      <c r="F123" s="487"/>
      <c r="G123" s="49"/>
      <c r="H123" s="84"/>
      <c r="I123" s="84"/>
      <c r="J123" s="84" t="s">
        <v>1824</v>
      </c>
      <c r="K123" s="84"/>
      <c r="L123" s="297"/>
      <c r="M123" s="84"/>
      <c r="N123" s="107"/>
      <c r="O123" s="107"/>
      <c r="P123" s="108"/>
      <c r="Q123" s="108"/>
      <c r="R123" s="108"/>
      <c r="S123" s="108"/>
      <c r="T123" s="108"/>
      <c r="U123" s="108"/>
      <c r="V123" s="108"/>
      <c r="W123" s="108"/>
      <c r="X123" s="108"/>
      <c r="Y123" s="109"/>
      <c r="Z123" s="109"/>
      <c r="AA123" s="109"/>
      <c r="AB123" s="109"/>
      <c r="AC123" s="109"/>
      <c r="AD123" s="109"/>
      <c r="AE123" s="109"/>
      <c r="AF123" s="109"/>
      <c r="AG123" s="109"/>
      <c r="AH123" s="109"/>
      <c r="AI123" s="42"/>
      <c r="AJ123" s="25"/>
    </row>
    <row r="124" spans="1:36" ht="15.95" customHeight="1">
      <c r="A124" s="485"/>
      <c r="B124" s="486"/>
      <c r="C124" s="486"/>
      <c r="D124" s="486"/>
      <c r="E124" s="486"/>
      <c r="F124" s="487"/>
      <c r="G124" s="49"/>
      <c r="H124" s="84"/>
      <c r="I124" s="84"/>
      <c r="J124" s="85" t="s">
        <v>504</v>
      </c>
      <c r="K124" s="400"/>
      <c r="L124" s="567"/>
      <c r="M124" s="400"/>
      <c r="N124" s="400"/>
      <c r="O124" s="400"/>
      <c r="P124" s="400"/>
      <c r="Q124" s="400"/>
      <c r="R124" s="400"/>
      <c r="S124" s="400"/>
      <c r="T124" s="400"/>
      <c r="U124" s="400"/>
      <c r="V124" s="400"/>
      <c r="W124" s="400"/>
      <c r="X124" s="400"/>
      <c r="Y124" s="400"/>
      <c r="Z124" s="400"/>
      <c r="AA124" s="400"/>
      <c r="AB124" s="400"/>
      <c r="AC124" s="400"/>
      <c r="AD124" s="400"/>
      <c r="AE124" s="400"/>
      <c r="AF124" s="400"/>
      <c r="AG124" s="109" t="s">
        <v>98</v>
      </c>
      <c r="AH124" s="109"/>
      <c r="AI124" s="42"/>
      <c r="AJ124" s="25"/>
    </row>
    <row r="125" spans="1:36" ht="15.95" customHeight="1">
      <c r="A125" s="485"/>
      <c r="B125" s="486"/>
      <c r="C125" s="486"/>
      <c r="D125" s="486"/>
      <c r="E125" s="486"/>
      <c r="F125" s="487"/>
      <c r="G125" s="49"/>
      <c r="H125" s="93" t="s">
        <v>119</v>
      </c>
      <c r="I125" s="84" t="s">
        <v>506</v>
      </c>
      <c r="J125" s="84"/>
      <c r="K125" s="84"/>
      <c r="L125" s="297"/>
      <c r="M125" s="84"/>
      <c r="N125" s="84" t="s">
        <v>28</v>
      </c>
      <c r="O125" s="84"/>
      <c r="P125" s="84" t="s">
        <v>30</v>
      </c>
      <c r="Q125" s="84"/>
      <c r="R125" s="84"/>
      <c r="S125" s="84"/>
      <c r="T125" s="84"/>
      <c r="U125" s="84"/>
      <c r="V125" s="84"/>
      <c r="W125" s="93" t="s">
        <v>122</v>
      </c>
      <c r="X125" s="84" t="s">
        <v>76</v>
      </c>
      <c r="Y125" s="84"/>
      <c r="Z125" s="84"/>
      <c r="AA125" s="93" t="s">
        <v>122</v>
      </c>
      <c r="AB125" s="84" t="s">
        <v>78</v>
      </c>
      <c r="AC125" s="84"/>
      <c r="AD125" s="84"/>
      <c r="AE125" s="84"/>
      <c r="AF125" s="84"/>
      <c r="AG125" s="84"/>
      <c r="AH125" s="93" t="s">
        <v>122</v>
      </c>
      <c r="AI125" s="84" t="s">
        <v>18</v>
      </c>
      <c r="AJ125" s="25"/>
    </row>
    <row r="126" spans="1:36" ht="15.95" customHeight="1">
      <c r="A126" s="485"/>
      <c r="B126" s="486"/>
      <c r="C126" s="486"/>
      <c r="D126" s="486"/>
      <c r="E126" s="486"/>
      <c r="F126" s="487"/>
      <c r="G126" s="49"/>
      <c r="H126" s="93" t="s">
        <v>119</v>
      </c>
      <c r="I126" s="84" t="s">
        <v>505</v>
      </c>
      <c r="J126" s="84"/>
      <c r="K126" s="84"/>
      <c r="L126" s="297"/>
      <c r="M126" s="84"/>
      <c r="N126" s="84" t="s">
        <v>28</v>
      </c>
      <c r="O126" s="84"/>
      <c r="P126" s="84" t="s">
        <v>31</v>
      </c>
      <c r="Q126" s="84"/>
      <c r="R126" s="84"/>
      <c r="S126" s="84"/>
      <c r="T126" s="84"/>
      <c r="U126" s="84"/>
      <c r="V126" s="84"/>
      <c r="W126" s="93" t="s">
        <v>122</v>
      </c>
      <c r="X126" s="84" t="s">
        <v>76</v>
      </c>
      <c r="Y126" s="84"/>
      <c r="Z126" s="84"/>
      <c r="AA126" s="93" t="s">
        <v>122</v>
      </c>
      <c r="AB126" s="84" t="s">
        <v>78</v>
      </c>
      <c r="AC126" s="84"/>
      <c r="AD126" s="84"/>
      <c r="AE126" s="84"/>
      <c r="AF126" s="84"/>
      <c r="AG126" s="84"/>
      <c r="AH126" s="93" t="s">
        <v>122</v>
      </c>
      <c r="AI126" s="84" t="s">
        <v>18</v>
      </c>
      <c r="AJ126" s="25"/>
    </row>
    <row r="127" spans="1:36" ht="15.95" customHeight="1">
      <c r="A127" s="485"/>
      <c r="B127" s="486"/>
      <c r="C127" s="486"/>
      <c r="D127" s="486"/>
      <c r="E127" s="486"/>
      <c r="F127" s="487"/>
      <c r="G127" s="49"/>
      <c r="H127" s="84"/>
      <c r="I127" s="84"/>
      <c r="J127" s="84" t="s">
        <v>1825</v>
      </c>
      <c r="K127" s="84"/>
      <c r="L127" s="297"/>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25"/>
    </row>
    <row r="128" spans="1:36" ht="15.95" customHeight="1">
      <c r="A128" s="485"/>
      <c r="B128" s="486"/>
      <c r="C128" s="486"/>
      <c r="D128" s="486"/>
      <c r="E128" s="486"/>
      <c r="F128" s="487"/>
      <c r="G128" s="49"/>
      <c r="H128" s="84"/>
      <c r="I128" s="84"/>
      <c r="J128" s="85" t="s">
        <v>504</v>
      </c>
      <c r="K128" s="400"/>
      <c r="L128" s="567"/>
      <c r="M128" s="400"/>
      <c r="N128" s="400"/>
      <c r="O128" s="400"/>
      <c r="P128" s="400"/>
      <c r="Q128" s="400"/>
      <c r="R128" s="400"/>
      <c r="S128" s="400"/>
      <c r="T128" s="400"/>
      <c r="U128" s="400"/>
      <c r="V128" s="400"/>
      <c r="W128" s="400"/>
      <c r="X128" s="400"/>
      <c r="Y128" s="400"/>
      <c r="Z128" s="400"/>
      <c r="AA128" s="400"/>
      <c r="AB128" s="400"/>
      <c r="AC128" s="400"/>
      <c r="AD128" s="400"/>
      <c r="AE128" s="400"/>
      <c r="AF128" s="400"/>
      <c r="AG128" s="109" t="s">
        <v>98</v>
      </c>
      <c r="AH128" s="84"/>
      <c r="AI128" s="84"/>
      <c r="AJ128" s="25"/>
    </row>
    <row r="129" spans="1:36" ht="15.95" customHeight="1">
      <c r="A129" s="485"/>
      <c r="B129" s="486"/>
      <c r="C129" s="486"/>
      <c r="D129" s="486"/>
      <c r="E129" s="486"/>
      <c r="F129" s="487"/>
      <c r="G129" s="49"/>
      <c r="H129" s="93" t="s">
        <v>119</v>
      </c>
      <c r="I129" s="84" t="s">
        <v>47</v>
      </c>
      <c r="J129" s="84"/>
      <c r="K129" s="84"/>
      <c r="L129" s="297"/>
      <c r="M129" s="84"/>
      <c r="N129" s="84" t="s">
        <v>28</v>
      </c>
      <c r="O129" s="84"/>
      <c r="P129" s="84" t="s">
        <v>507</v>
      </c>
      <c r="Q129" s="84"/>
      <c r="R129" s="84"/>
      <c r="S129" s="81"/>
      <c r="T129" s="81"/>
      <c r="U129" s="81"/>
      <c r="V129" s="81"/>
      <c r="W129" s="93" t="s">
        <v>122</v>
      </c>
      <c r="X129" s="84" t="s">
        <v>76</v>
      </c>
      <c r="Y129" s="84"/>
      <c r="Z129" s="84"/>
      <c r="AA129" s="93" t="s">
        <v>122</v>
      </c>
      <c r="AB129" s="84" t="s">
        <v>78</v>
      </c>
      <c r="AC129" s="81"/>
      <c r="AD129" s="81"/>
      <c r="AE129" s="81"/>
      <c r="AF129" s="81"/>
      <c r="AG129" s="81"/>
      <c r="AH129" s="93" t="s">
        <v>122</v>
      </c>
      <c r="AI129" s="84" t="s">
        <v>18</v>
      </c>
      <c r="AJ129" s="61"/>
    </row>
    <row r="130" spans="1:36" ht="15.95" customHeight="1">
      <c r="A130" s="485"/>
      <c r="B130" s="486"/>
      <c r="C130" s="486"/>
      <c r="D130" s="486"/>
      <c r="E130" s="486"/>
      <c r="F130" s="487"/>
      <c r="G130" s="49"/>
      <c r="H130" s="84"/>
      <c r="I130" s="84"/>
      <c r="J130" s="84" t="s">
        <v>1826</v>
      </c>
      <c r="K130" s="84"/>
      <c r="L130" s="297"/>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25"/>
    </row>
    <row r="131" spans="1:36" ht="15.95" customHeight="1">
      <c r="A131" s="485"/>
      <c r="B131" s="486"/>
      <c r="C131" s="486"/>
      <c r="D131" s="486"/>
      <c r="E131" s="486"/>
      <c r="F131" s="487"/>
      <c r="G131" s="49"/>
      <c r="H131" s="84"/>
      <c r="I131" s="84"/>
      <c r="J131" s="85" t="s">
        <v>504</v>
      </c>
      <c r="K131" s="400"/>
      <c r="L131" s="567"/>
      <c r="M131" s="400"/>
      <c r="N131" s="400"/>
      <c r="O131" s="400"/>
      <c r="P131" s="400"/>
      <c r="Q131" s="400"/>
      <c r="R131" s="400"/>
      <c r="S131" s="400"/>
      <c r="T131" s="400"/>
      <c r="U131" s="400"/>
      <c r="V131" s="400"/>
      <c r="W131" s="400"/>
      <c r="X131" s="400"/>
      <c r="Y131" s="400"/>
      <c r="Z131" s="400"/>
      <c r="AA131" s="400"/>
      <c r="AB131" s="400"/>
      <c r="AC131" s="400"/>
      <c r="AD131" s="400"/>
      <c r="AE131" s="400"/>
      <c r="AF131" s="400"/>
      <c r="AG131" s="109" t="s">
        <v>98</v>
      </c>
      <c r="AH131" s="84"/>
      <c r="AI131" s="84"/>
      <c r="AJ131" s="25"/>
    </row>
    <row r="132" spans="1:36" ht="15.95" customHeight="1">
      <c r="A132" s="488"/>
      <c r="B132" s="489"/>
      <c r="C132" s="489"/>
      <c r="D132" s="489"/>
      <c r="E132" s="489"/>
      <c r="F132" s="490"/>
      <c r="G132" s="20"/>
      <c r="H132" s="95" t="s">
        <v>119</v>
      </c>
      <c r="I132" s="77" t="s">
        <v>27</v>
      </c>
      <c r="J132" s="77"/>
      <c r="K132" s="77"/>
      <c r="L132" s="290"/>
      <c r="M132" s="77"/>
      <c r="N132" s="77"/>
      <c r="O132" s="77"/>
      <c r="P132" s="77"/>
      <c r="Q132" s="77"/>
      <c r="R132" s="77"/>
      <c r="S132" s="141"/>
      <c r="T132" s="141"/>
      <c r="U132" s="141"/>
      <c r="V132" s="141"/>
      <c r="W132" s="141"/>
      <c r="X132" s="141"/>
      <c r="Y132" s="141"/>
      <c r="Z132" s="141"/>
      <c r="AA132" s="141"/>
      <c r="AB132" s="141"/>
      <c r="AC132" s="141"/>
      <c r="AD132" s="141"/>
      <c r="AE132" s="141"/>
      <c r="AF132" s="141"/>
      <c r="AG132" s="141"/>
      <c r="AH132" s="141"/>
      <c r="AI132" s="140"/>
      <c r="AJ132" s="41"/>
    </row>
    <row r="133" spans="1:36" ht="15.95" customHeight="1">
      <c r="A133" s="546" t="s">
        <v>61</v>
      </c>
      <c r="B133" s="547"/>
      <c r="C133" s="547"/>
      <c r="D133" s="547"/>
      <c r="E133" s="547"/>
      <c r="F133" s="548"/>
      <c r="G133" s="30" t="s">
        <v>85</v>
      </c>
      <c r="H133" s="92" t="s">
        <v>119</v>
      </c>
      <c r="I133" s="74" t="s">
        <v>508</v>
      </c>
      <c r="J133" s="110"/>
      <c r="K133" s="110"/>
      <c r="L133" s="303"/>
      <c r="M133" s="110"/>
      <c r="N133" s="30"/>
      <c r="O133" s="110"/>
      <c r="P133" s="110"/>
      <c r="Q133" s="74"/>
      <c r="R133" s="110"/>
      <c r="S133" s="74"/>
      <c r="T133" s="74"/>
      <c r="U133" s="159"/>
      <c r="V133" s="159"/>
      <c r="W133" s="110"/>
      <c r="X133" s="160"/>
      <c r="Y133" s="160"/>
      <c r="Z133" s="160"/>
      <c r="AA133" s="160"/>
      <c r="AB133" s="110"/>
      <c r="AC133" s="160"/>
      <c r="AD133" s="160"/>
      <c r="AE133" s="160"/>
      <c r="AF133" s="160"/>
      <c r="AG133" s="110"/>
      <c r="AH133" s="110"/>
      <c r="AI133" s="161"/>
      <c r="AJ133" s="31"/>
    </row>
    <row r="134" spans="1:36" ht="15.95" customHeight="1">
      <c r="A134" s="549"/>
      <c r="B134" s="550"/>
      <c r="C134" s="550"/>
      <c r="D134" s="550"/>
      <c r="E134" s="550"/>
      <c r="F134" s="551"/>
      <c r="G134" s="43"/>
      <c r="H134" s="93" t="s">
        <v>119</v>
      </c>
      <c r="I134" s="84" t="s">
        <v>509</v>
      </c>
      <c r="J134" s="84"/>
      <c r="K134" s="84"/>
      <c r="L134" s="297"/>
      <c r="M134" s="84"/>
      <c r="N134" s="106"/>
      <c r="O134" s="178"/>
      <c r="P134" s="178"/>
      <c r="Q134" s="178"/>
      <c r="R134" s="106" t="s">
        <v>115</v>
      </c>
      <c r="S134" s="555"/>
      <c r="T134" s="555"/>
      <c r="U134" s="555"/>
      <c r="V134" s="555"/>
      <c r="W134" s="555"/>
      <c r="X134" s="555"/>
      <c r="Y134" s="555"/>
      <c r="Z134" s="555"/>
      <c r="AA134" s="555"/>
      <c r="AB134" s="555"/>
      <c r="AC134" s="555"/>
      <c r="AD134" s="555"/>
      <c r="AE134" s="555"/>
      <c r="AF134" s="555"/>
      <c r="AG134" s="555"/>
      <c r="AH134" s="555"/>
      <c r="AI134" s="555"/>
      <c r="AJ134" s="71" t="s">
        <v>5</v>
      </c>
    </row>
    <row r="135" spans="1:36" ht="15.95" customHeight="1">
      <c r="A135" s="549"/>
      <c r="B135" s="550"/>
      <c r="C135" s="550"/>
      <c r="D135" s="550"/>
      <c r="E135" s="550"/>
      <c r="F135" s="551"/>
      <c r="G135" s="42" t="s">
        <v>85</v>
      </c>
      <c r="H135" s="93" t="s">
        <v>119</v>
      </c>
      <c r="I135" s="84" t="s">
        <v>88</v>
      </c>
      <c r="J135" s="84"/>
      <c r="K135" s="84"/>
      <c r="L135" s="297"/>
      <c r="M135" s="84"/>
      <c r="N135" s="106" t="s">
        <v>115</v>
      </c>
      <c r="O135" s="555"/>
      <c r="P135" s="555"/>
      <c r="Q135" s="555"/>
      <c r="R135" s="555"/>
      <c r="S135" s="555"/>
      <c r="T135" s="555"/>
      <c r="U135" s="555"/>
      <c r="V135" s="555"/>
      <c r="W135" s="555"/>
      <c r="X135" s="555"/>
      <c r="Y135" s="555"/>
      <c r="Z135" s="555"/>
      <c r="AA135" s="555"/>
      <c r="AB135" s="555"/>
      <c r="AC135" s="555"/>
      <c r="AD135" s="555"/>
      <c r="AE135" s="555"/>
      <c r="AF135" s="555"/>
      <c r="AG135" s="555"/>
      <c r="AH135" s="555"/>
      <c r="AI135" s="555"/>
      <c r="AJ135" s="71" t="s">
        <v>5</v>
      </c>
    </row>
    <row r="136" spans="1:36" ht="15.95" customHeight="1">
      <c r="A136" s="549"/>
      <c r="B136" s="550"/>
      <c r="C136" s="550"/>
      <c r="D136" s="550"/>
      <c r="E136" s="550"/>
      <c r="F136" s="551"/>
      <c r="G136" s="42" t="s">
        <v>85</v>
      </c>
      <c r="H136" s="93" t="s">
        <v>119</v>
      </c>
      <c r="I136" s="84" t="s">
        <v>87</v>
      </c>
      <c r="J136" s="84"/>
      <c r="K136" s="84"/>
      <c r="L136" s="297"/>
      <c r="M136" s="84"/>
      <c r="N136" s="106" t="s">
        <v>115</v>
      </c>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71" t="s">
        <v>5</v>
      </c>
    </row>
    <row r="137" spans="1:36" ht="15.95" customHeight="1">
      <c r="A137" s="552"/>
      <c r="B137" s="553"/>
      <c r="C137" s="553"/>
      <c r="D137" s="553"/>
      <c r="E137" s="553"/>
      <c r="F137" s="554"/>
      <c r="G137" s="33" t="s">
        <v>86</v>
      </c>
      <c r="H137" s="95" t="s">
        <v>119</v>
      </c>
      <c r="I137" s="77" t="s">
        <v>27</v>
      </c>
      <c r="J137" s="77"/>
      <c r="K137" s="77"/>
      <c r="L137" s="290"/>
      <c r="M137" s="77"/>
      <c r="N137" s="77"/>
      <c r="O137" s="77"/>
      <c r="P137" s="77"/>
      <c r="Q137" s="556"/>
      <c r="R137" s="556"/>
      <c r="S137" s="556"/>
      <c r="T137" s="556"/>
      <c r="U137" s="556"/>
      <c r="V137" s="556"/>
      <c r="W137" s="556"/>
      <c r="X137" s="556"/>
      <c r="Y137" s="556"/>
      <c r="Z137" s="556"/>
      <c r="AA137" s="556"/>
      <c r="AB137" s="556"/>
      <c r="AC137" s="556"/>
      <c r="AD137" s="556"/>
      <c r="AE137" s="556"/>
      <c r="AF137" s="556"/>
      <c r="AG137" s="556"/>
      <c r="AH137" s="77"/>
      <c r="AI137" s="77"/>
      <c r="AJ137" s="34"/>
    </row>
    <row r="138" spans="1:36" ht="20.100000000000001" customHeight="1">
      <c r="A138" s="557" t="s">
        <v>513</v>
      </c>
      <c r="B138" s="558"/>
      <c r="C138" s="558"/>
      <c r="D138" s="558"/>
      <c r="E138" s="558"/>
      <c r="F138" s="559"/>
      <c r="G138" s="162"/>
      <c r="H138" s="95" t="s">
        <v>122</v>
      </c>
      <c r="I138" s="77" t="s">
        <v>76</v>
      </c>
      <c r="J138" s="104"/>
      <c r="K138" s="104"/>
      <c r="L138" s="302"/>
      <c r="M138" s="95" t="s">
        <v>122</v>
      </c>
      <c r="N138" s="77" t="s">
        <v>78</v>
      </c>
      <c r="O138" s="77"/>
      <c r="P138" s="77"/>
      <c r="Q138" s="33"/>
      <c r="R138" s="95" t="s">
        <v>122</v>
      </c>
      <c r="S138" s="33" t="s">
        <v>18</v>
      </c>
      <c r="T138" s="26"/>
      <c r="U138" s="26"/>
      <c r="V138" s="104"/>
      <c r="W138" s="82"/>
      <c r="X138" s="82"/>
      <c r="Y138" s="84"/>
      <c r="Z138" s="84"/>
      <c r="AA138" s="84"/>
      <c r="AB138" s="84"/>
      <c r="AC138" s="26"/>
      <c r="AD138" s="26"/>
      <c r="AE138" s="26"/>
      <c r="AF138" s="26"/>
      <c r="AG138" s="26"/>
      <c r="AH138" s="26"/>
      <c r="AI138" s="26"/>
      <c r="AJ138" s="27"/>
    </row>
    <row r="139" spans="1:36" ht="15.95" customHeight="1">
      <c r="A139" s="560"/>
      <c r="B139" s="561"/>
      <c r="C139" s="561"/>
      <c r="D139" s="561"/>
      <c r="E139" s="561"/>
      <c r="F139" s="562"/>
      <c r="G139" s="492" t="s">
        <v>1827</v>
      </c>
      <c r="H139" s="493"/>
      <c r="I139" s="493"/>
      <c r="J139" s="493"/>
      <c r="K139" s="493"/>
      <c r="L139" s="494"/>
      <c r="M139" s="493"/>
      <c r="N139" s="493"/>
      <c r="O139" s="493"/>
      <c r="P139" s="493"/>
      <c r="Q139" s="493"/>
      <c r="R139" s="493"/>
      <c r="S139" s="493"/>
      <c r="T139" s="493"/>
      <c r="U139" s="493"/>
      <c r="V139" s="493"/>
      <c r="W139" s="493"/>
      <c r="X139" s="493"/>
      <c r="Y139" s="493"/>
      <c r="Z139" s="493"/>
      <c r="AA139" s="493"/>
      <c r="AB139" s="493"/>
      <c r="AC139" s="493"/>
      <c r="AD139" s="493"/>
      <c r="AE139" s="493"/>
      <c r="AF139" s="493"/>
      <c r="AG139" s="493"/>
      <c r="AH139" s="493"/>
      <c r="AI139" s="493"/>
      <c r="AJ139" s="495"/>
    </row>
    <row r="140" spans="1:36" ht="15.95" customHeight="1">
      <c r="A140" s="560"/>
      <c r="B140" s="561"/>
      <c r="C140" s="561"/>
      <c r="D140" s="561"/>
      <c r="E140" s="561"/>
      <c r="F140" s="562"/>
      <c r="G140" s="116"/>
      <c r="H140" s="202" t="s">
        <v>119</v>
      </c>
      <c r="I140" s="42" t="s">
        <v>514</v>
      </c>
      <c r="J140" s="213"/>
      <c r="K140" s="213"/>
      <c r="L140" s="292"/>
      <c r="M140" s="1"/>
      <c r="N140" s="202" t="s">
        <v>119</v>
      </c>
      <c r="O140" s="42" t="s">
        <v>517</v>
      </c>
      <c r="P140" s="64"/>
      <c r="Q140" s="64"/>
      <c r="R140" s="1"/>
      <c r="S140" s="1"/>
      <c r="T140" s="202" t="s">
        <v>119</v>
      </c>
      <c r="U140" s="42" t="s">
        <v>519</v>
      </c>
      <c r="V140" s="64"/>
      <c r="W140" s="1"/>
      <c r="X140" s="1"/>
      <c r="Y140" s="64"/>
      <c r="Z140" s="64"/>
      <c r="AA140" s="64"/>
      <c r="AC140" s="202" t="s">
        <v>119</v>
      </c>
      <c r="AD140" s="42" t="s">
        <v>520</v>
      </c>
      <c r="AE140" s="64"/>
      <c r="AF140" s="64"/>
      <c r="AG140" s="64"/>
      <c r="AH140" s="64"/>
      <c r="AI140" s="64"/>
      <c r="AJ140" s="214"/>
    </row>
    <row r="141" spans="1:36" ht="15.95" customHeight="1">
      <c r="A141" s="560"/>
      <c r="B141" s="561"/>
      <c r="C141" s="561"/>
      <c r="D141" s="561"/>
      <c r="E141" s="561"/>
      <c r="F141" s="562"/>
      <c r="G141" s="169"/>
      <c r="H141" s="202" t="s">
        <v>119</v>
      </c>
      <c r="I141" s="52" t="s">
        <v>515</v>
      </c>
      <c r="J141" s="163"/>
      <c r="K141" s="163"/>
      <c r="L141" s="304"/>
      <c r="M141" s="1"/>
      <c r="N141" s="202" t="s">
        <v>119</v>
      </c>
      <c r="O141" s="52" t="s">
        <v>518</v>
      </c>
      <c r="P141" s="166"/>
      <c r="Q141" s="166"/>
      <c r="R141" s="1"/>
      <c r="S141" s="1"/>
      <c r="T141" s="202" t="s">
        <v>119</v>
      </c>
      <c r="U141" s="52" t="s">
        <v>603</v>
      </c>
      <c r="V141" s="166"/>
      <c r="W141" s="1"/>
      <c r="X141" s="1"/>
      <c r="Y141" s="166"/>
      <c r="Z141" s="166"/>
      <c r="AA141" s="166"/>
      <c r="AC141" s="202" t="s">
        <v>119</v>
      </c>
      <c r="AD141" s="52" t="s">
        <v>556</v>
      </c>
      <c r="AE141" s="1"/>
      <c r="AF141" s="166"/>
      <c r="AG141" s="166"/>
      <c r="AH141" s="166"/>
      <c r="AI141" s="166"/>
      <c r="AJ141" s="168"/>
    </row>
    <row r="142" spans="1:36" ht="15.95" customHeight="1">
      <c r="A142" s="560"/>
      <c r="B142" s="561"/>
      <c r="C142" s="561"/>
      <c r="D142" s="561"/>
      <c r="E142" s="561"/>
      <c r="F142" s="562"/>
      <c r="G142" s="169"/>
      <c r="H142" s="202" t="s">
        <v>119</v>
      </c>
      <c r="I142" s="52" t="s">
        <v>557</v>
      </c>
      <c r="J142" s="163"/>
      <c r="K142" s="163"/>
      <c r="L142" s="305"/>
      <c r="M142" s="1"/>
      <c r="N142" s="202" t="s">
        <v>119</v>
      </c>
      <c r="O142" s="52" t="s">
        <v>516</v>
      </c>
      <c r="P142" s="163"/>
      <c r="Q142" s="166"/>
      <c r="R142" s="163"/>
      <c r="S142" s="166"/>
      <c r="T142" s="163"/>
      <c r="U142" s="163"/>
      <c r="V142" s="163"/>
      <c r="W142" s="277"/>
      <c r="X142" s="278"/>
      <c r="Y142" s="278"/>
      <c r="Z142" s="278"/>
      <c r="AA142" s="324"/>
      <c r="AB142" s="324"/>
      <c r="AC142" s="279" t="s">
        <v>119</v>
      </c>
      <c r="AD142" s="563" t="s">
        <v>558</v>
      </c>
      <c r="AE142" s="563"/>
      <c r="AF142" s="563"/>
      <c r="AG142" s="564"/>
      <c r="AH142" s="564"/>
      <c r="AI142" s="564"/>
      <c r="AJ142" s="168" t="s">
        <v>98</v>
      </c>
    </row>
    <row r="143" spans="1:36" ht="15.95" customHeight="1">
      <c r="A143" s="560"/>
      <c r="B143" s="561"/>
      <c r="C143" s="561"/>
      <c r="D143" s="561"/>
      <c r="E143" s="561"/>
      <c r="F143" s="562"/>
      <c r="G143" s="153"/>
      <c r="H143" s="232" t="s">
        <v>119</v>
      </c>
      <c r="I143" s="140" t="s">
        <v>604</v>
      </c>
      <c r="J143" s="164"/>
      <c r="K143" s="164"/>
      <c r="L143" s="306"/>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5"/>
    </row>
    <row r="144" spans="1:36" ht="20.100000000000001" customHeight="1">
      <c r="A144" s="560"/>
      <c r="B144" s="561"/>
      <c r="C144" s="561"/>
      <c r="D144" s="561"/>
      <c r="E144" s="561"/>
      <c r="F144" s="562"/>
      <c r="G144" s="227">
        <v>1</v>
      </c>
      <c r="H144" s="527"/>
      <c r="I144" s="528"/>
      <c r="J144" s="528"/>
      <c r="K144" s="528"/>
      <c r="L144" s="529"/>
      <c r="M144" s="528"/>
      <c r="N144" s="528"/>
      <c r="O144" s="528"/>
      <c r="P144" s="528"/>
      <c r="Q144" s="528"/>
      <c r="R144" s="528"/>
      <c r="S144" s="528"/>
      <c r="T144" s="528"/>
      <c r="U144" s="528"/>
      <c r="V144" s="528"/>
      <c r="W144" s="528"/>
      <c r="X144" s="528"/>
      <c r="Y144" s="528"/>
      <c r="Z144" s="528"/>
      <c r="AA144" s="528"/>
      <c r="AB144" s="528"/>
      <c r="AC144" s="528"/>
      <c r="AD144" s="528"/>
      <c r="AE144" s="528"/>
      <c r="AF144" s="528"/>
      <c r="AG144" s="528"/>
      <c r="AH144" s="528"/>
      <c r="AI144" s="528"/>
      <c r="AJ144" s="530"/>
    </row>
    <row r="145" spans="1:36" ht="20.100000000000001" customHeight="1">
      <c r="A145" s="560"/>
      <c r="B145" s="561"/>
      <c r="C145" s="561"/>
      <c r="D145" s="561"/>
      <c r="E145" s="561"/>
      <c r="F145" s="562"/>
      <c r="G145" s="227">
        <v>2</v>
      </c>
      <c r="H145" s="527"/>
      <c r="I145" s="528"/>
      <c r="J145" s="528"/>
      <c r="K145" s="528"/>
      <c r="L145" s="529"/>
      <c r="M145" s="528"/>
      <c r="N145" s="528"/>
      <c r="O145" s="528"/>
      <c r="P145" s="528"/>
      <c r="Q145" s="528"/>
      <c r="R145" s="528"/>
      <c r="S145" s="528"/>
      <c r="T145" s="528"/>
      <c r="U145" s="528"/>
      <c r="V145" s="528"/>
      <c r="W145" s="528"/>
      <c r="X145" s="528"/>
      <c r="Y145" s="528"/>
      <c r="Z145" s="528"/>
      <c r="AA145" s="528"/>
      <c r="AB145" s="528"/>
      <c r="AC145" s="528"/>
      <c r="AD145" s="528"/>
      <c r="AE145" s="528"/>
      <c r="AF145" s="528"/>
      <c r="AG145" s="528"/>
      <c r="AH145" s="528"/>
      <c r="AI145" s="528"/>
      <c r="AJ145" s="530"/>
    </row>
    <row r="146" spans="1:36" ht="20.100000000000001" customHeight="1">
      <c r="A146" s="560"/>
      <c r="B146" s="561"/>
      <c r="C146" s="561"/>
      <c r="D146" s="561"/>
      <c r="E146" s="561"/>
      <c r="F146" s="562"/>
      <c r="G146" s="227">
        <v>3</v>
      </c>
      <c r="H146" s="527"/>
      <c r="I146" s="528"/>
      <c r="J146" s="528"/>
      <c r="K146" s="528"/>
      <c r="L146" s="529"/>
      <c r="M146" s="528"/>
      <c r="N146" s="528"/>
      <c r="O146" s="528"/>
      <c r="P146" s="528"/>
      <c r="Q146" s="528"/>
      <c r="R146" s="528"/>
      <c r="S146" s="528"/>
      <c r="T146" s="528"/>
      <c r="U146" s="528"/>
      <c r="V146" s="528"/>
      <c r="W146" s="528"/>
      <c r="X146" s="528"/>
      <c r="Y146" s="528"/>
      <c r="Z146" s="528"/>
      <c r="AA146" s="528"/>
      <c r="AB146" s="528"/>
      <c r="AC146" s="528"/>
      <c r="AD146" s="528"/>
      <c r="AE146" s="528"/>
      <c r="AF146" s="528"/>
      <c r="AG146" s="528"/>
      <c r="AH146" s="528"/>
      <c r="AI146" s="528"/>
      <c r="AJ146" s="530"/>
    </row>
    <row r="147" spans="1:36" ht="20.100000000000001" customHeight="1">
      <c r="A147" s="560"/>
      <c r="B147" s="561"/>
      <c r="C147" s="561"/>
      <c r="D147" s="561"/>
      <c r="E147" s="561"/>
      <c r="F147" s="562"/>
      <c r="G147" s="227">
        <v>4</v>
      </c>
      <c r="H147" s="527"/>
      <c r="I147" s="528"/>
      <c r="J147" s="528"/>
      <c r="K147" s="528"/>
      <c r="L147" s="529"/>
      <c r="M147" s="528"/>
      <c r="N147" s="528"/>
      <c r="O147" s="528"/>
      <c r="P147" s="528"/>
      <c r="Q147" s="528"/>
      <c r="R147" s="528"/>
      <c r="S147" s="528"/>
      <c r="T147" s="528"/>
      <c r="U147" s="528"/>
      <c r="V147" s="528"/>
      <c r="W147" s="528"/>
      <c r="X147" s="528"/>
      <c r="Y147" s="528"/>
      <c r="Z147" s="528"/>
      <c r="AA147" s="528"/>
      <c r="AB147" s="528"/>
      <c r="AC147" s="528"/>
      <c r="AD147" s="528"/>
      <c r="AE147" s="528"/>
      <c r="AF147" s="528"/>
      <c r="AG147" s="528"/>
      <c r="AH147" s="528"/>
      <c r="AI147" s="528"/>
      <c r="AJ147" s="530"/>
    </row>
    <row r="148" spans="1:36" ht="20.100000000000001" customHeight="1">
      <c r="A148" s="560"/>
      <c r="B148" s="561"/>
      <c r="C148" s="561"/>
      <c r="D148" s="561"/>
      <c r="E148" s="561"/>
      <c r="F148" s="562"/>
      <c r="G148" s="227">
        <v>5</v>
      </c>
      <c r="H148" s="527"/>
      <c r="I148" s="528"/>
      <c r="J148" s="528"/>
      <c r="K148" s="528"/>
      <c r="L148" s="529"/>
      <c r="M148" s="528"/>
      <c r="N148" s="528"/>
      <c r="O148" s="528"/>
      <c r="P148" s="528"/>
      <c r="Q148" s="528"/>
      <c r="R148" s="528"/>
      <c r="S148" s="528"/>
      <c r="T148" s="528"/>
      <c r="U148" s="528"/>
      <c r="V148" s="528"/>
      <c r="W148" s="528"/>
      <c r="X148" s="528"/>
      <c r="Y148" s="528"/>
      <c r="Z148" s="528"/>
      <c r="AA148" s="528"/>
      <c r="AB148" s="528"/>
      <c r="AC148" s="528"/>
      <c r="AD148" s="528"/>
      <c r="AE148" s="528"/>
      <c r="AF148" s="528"/>
      <c r="AG148" s="528"/>
      <c r="AH148" s="528"/>
      <c r="AI148" s="528"/>
      <c r="AJ148" s="530"/>
    </row>
    <row r="149" spans="1:36" ht="20.100000000000001" customHeight="1">
      <c r="A149" s="482" t="s">
        <v>521</v>
      </c>
      <c r="B149" s="483"/>
      <c r="C149" s="483"/>
      <c r="D149" s="483"/>
      <c r="E149" s="483"/>
      <c r="F149" s="484"/>
      <c r="G149" s="120"/>
      <c r="H149" s="96" t="s">
        <v>122</v>
      </c>
      <c r="I149" s="82" t="s">
        <v>76</v>
      </c>
      <c r="J149" s="122"/>
      <c r="K149" s="122"/>
      <c r="L149" s="294"/>
      <c r="M149" s="96" t="s">
        <v>122</v>
      </c>
      <c r="N149" s="82" t="s">
        <v>78</v>
      </c>
      <c r="O149" s="82"/>
      <c r="P149" s="82"/>
      <c r="Q149" s="14"/>
      <c r="R149" s="96" t="s">
        <v>122</v>
      </c>
      <c r="S149" s="14" t="s">
        <v>18</v>
      </c>
      <c r="T149" s="121"/>
      <c r="U149" s="121"/>
      <c r="V149" s="121"/>
      <c r="W149" s="121"/>
      <c r="X149" s="121"/>
      <c r="Y149" s="121"/>
      <c r="Z149" s="121"/>
      <c r="AA149" s="121"/>
      <c r="AB149" s="121"/>
      <c r="AC149" s="121"/>
      <c r="AD149" s="121"/>
      <c r="AE149" s="121"/>
      <c r="AF149" s="121"/>
      <c r="AG149" s="121"/>
      <c r="AH149" s="121"/>
      <c r="AI149" s="121"/>
      <c r="AJ149" s="123"/>
    </row>
    <row r="150" spans="1:36" ht="15.95" customHeight="1">
      <c r="A150" s="485"/>
      <c r="B150" s="486"/>
      <c r="C150" s="486"/>
      <c r="D150" s="486"/>
      <c r="E150" s="486"/>
      <c r="F150" s="487"/>
      <c r="G150" s="492" t="s">
        <v>1827</v>
      </c>
      <c r="H150" s="493"/>
      <c r="I150" s="493"/>
      <c r="J150" s="493"/>
      <c r="K150" s="493"/>
      <c r="L150" s="494"/>
      <c r="M150" s="493"/>
      <c r="N150" s="493"/>
      <c r="O150" s="493"/>
      <c r="P150" s="493"/>
      <c r="Q150" s="493"/>
      <c r="R150" s="493"/>
      <c r="S150" s="493"/>
      <c r="T150" s="493"/>
      <c r="U150" s="493"/>
      <c r="V150" s="493"/>
      <c r="W150" s="493"/>
      <c r="X150" s="493"/>
      <c r="Y150" s="493"/>
      <c r="Z150" s="493"/>
      <c r="AA150" s="493"/>
      <c r="AB150" s="493"/>
      <c r="AC150" s="493"/>
      <c r="AD150" s="493"/>
      <c r="AE150" s="493"/>
      <c r="AF150" s="493"/>
      <c r="AG150" s="493"/>
      <c r="AH150" s="493"/>
      <c r="AI150" s="493"/>
      <c r="AJ150" s="495"/>
    </row>
    <row r="151" spans="1:36" ht="15.95" customHeight="1">
      <c r="A151" s="485"/>
      <c r="B151" s="486"/>
      <c r="C151" s="486"/>
      <c r="D151" s="486"/>
      <c r="E151" s="486"/>
      <c r="F151" s="487"/>
      <c r="G151" s="174"/>
      <c r="H151" s="202" t="s">
        <v>119</v>
      </c>
      <c r="I151" s="172" t="s">
        <v>522</v>
      </c>
      <c r="J151" s="171"/>
      <c r="K151" s="171"/>
      <c r="L151" s="307"/>
      <c r="M151" s="171"/>
      <c r="N151" s="171"/>
      <c r="O151" s="171"/>
      <c r="P151" s="545"/>
      <c r="Q151" s="545"/>
      <c r="R151" s="545"/>
      <c r="S151" s="545"/>
      <c r="T151" s="545"/>
      <c r="U151" s="545"/>
      <c r="V151" s="545"/>
      <c r="W151" s="545"/>
      <c r="X151" s="545"/>
      <c r="Y151" s="545"/>
      <c r="Z151" s="545"/>
      <c r="AA151" s="545"/>
      <c r="AB151" s="545"/>
      <c r="AC151" s="545"/>
      <c r="AD151" s="545"/>
      <c r="AE151" s="545"/>
      <c r="AF151" s="545"/>
      <c r="AG151" s="545"/>
      <c r="AH151" s="545"/>
      <c r="AI151" s="545"/>
      <c r="AJ151" s="175" t="s">
        <v>5</v>
      </c>
    </row>
    <row r="152" spans="1:36" ht="15.95" customHeight="1">
      <c r="A152" s="485"/>
      <c r="B152" s="486"/>
      <c r="C152" s="486"/>
      <c r="D152" s="486"/>
      <c r="E152" s="486"/>
      <c r="F152" s="487"/>
      <c r="G152" s="173"/>
      <c r="H152" s="202" t="s">
        <v>119</v>
      </c>
      <c r="I152" s="172" t="s">
        <v>523</v>
      </c>
      <c r="J152" s="171"/>
      <c r="K152" s="171"/>
      <c r="L152" s="307"/>
      <c r="M152" s="171"/>
      <c r="N152" s="171"/>
      <c r="O152" s="171"/>
      <c r="P152" s="171"/>
      <c r="Q152" s="545"/>
      <c r="R152" s="545"/>
      <c r="S152" s="545"/>
      <c r="T152" s="545"/>
      <c r="U152" s="545"/>
      <c r="V152" s="545"/>
      <c r="W152" s="545"/>
      <c r="X152" s="545"/>
      <c r="Y152" s="545"/>
      <c r="Z152" s="545"/>
      <c r="AA152" s="545"/>
      <c r="AB152" s="545"/>
      <c r="AC152" s="545"/>
      <c r="AD152" s="545"/>
      <c r="AE152" s="545"/>
      <c r="AF152" s="545"/>
      <c r="AG152" s="545"/>
      <c r="AH152" s="545"/>
      <c r="AI152" s="545"/>
      <c r="AJ152" s="175" t="s">
        <v>5</v>
      </c>
    </row>
    <row r="153" spans="1:36" ht="15.95" customHeight="1">
      <c r="A153" s="485"/>
      <c r="B153" s="486"/>
      <c r="C153" s="486"/>
      <c r="D153" s="486"/>
      <c r="E153" s="486"/>
      <c r="F153" s="487"/>
      <c r="G153" s="173"/>
      <c r="H153" s="202" t="s">
        <v>119</v>
      </c>
      <c r="I153" s="172" t="s">
        <v>560</v>
      </c>
      <c r="J153" s="171"/>
      <c r="K153" s="171"/>
      <c r="L153" s="307"/>
      <c r="M153" s="171"/>
      <c r="N153" s="171"/>
      <c r="O153" s="171"/>
      <c r="P153" s="171"/>
      <c r="Q153" s="545"/>
      <c r="R153" s="545"/>
      <c r="S153" s="545"/>
      <c r="T153" s="545"/>
      <c r="U153" s="545"/>
      <c r="V153" s="545"/>
      <c r="W153" s="545"/>
      <c r="X153" s="545"/>
      <c r="Y153" s="545"/>
      <c r="Z153" s="545"/>
      <c r="AA153" s="545"/>
      <c r="AB153" s="545"/>
      <c r="AC153" s="545"/>
      <c r="AD153" s="545"/>
      <c r="AE153" s="545"/>
      <c r="AF153" s="545"/>
      <c r="AG153" s="545"/>
      <c r="AH153" s="545"/>
      <c r="AI153" s="545"/>
      <c r="AJ153" s="175" t="s">
        <v>5</v>
      </c>
    </row>
    <row r="154" spans="1:36" ht="15.95" customHeight="1">
      <c r="A154" s="485"/>
      <c r="B154" s="486"/>
      <c r="C154" s="486"/>
      <c r="D154" s="486"/>
      <c r="E154" s="486"/>
      <c r="F154" s="487"/>
      <c r="G154" s="173"/>
      <c r="H154" s="202" t="s">
        <v>119</v>
      </c>
      <c r="I154" s="172" t="s">
        <v>559</v>
      </c>
      <c r="J154" s="171"/>
      <c r="K154" s="171"/>
      <c r="L154" s="307"/>
      <c r="M154" s="171"/>
      <c r="N154" s="171"/>
      <c r="O154" s="171"/>
      <c r="P154" s="171"/>
      <c r="Q154" s="171"/>
      <c r="R154" s="171"/>
      <c r="S154" s="171"/>
      <c r="T154" s="171"/>
      <c r="U154" s="545"/>
      <c r="V154" s="545"/>
      <c r="W154" s="545"/>
      <c r="X154" s="545"/>
      <c r="Y154" s="545"/>
      <c r="Z154" s="545"/>
      <c r="AA154" s="545"/>
      <c r="AB154" s="545"/>
      <c r="AC154" s="545"/>
      <c r="AD154" s="545"/>
      <c r="AE154" s="545"/>
      <c r="AF154" s="545"/>
      <c r="AG154" s="545"/>
      <c r="AH154" s="545"/>
      <c r="AI154" s="545"/>
      <c r="AJ154" s="175" t="s">
        <v>98</v>
      </c>
    </row>
    <row r="155" spans="1:36" ht="15.95" customHeight="1">
      <c r="A155" s="488"/>
      <c r="B155" s="489"/>
      <c r="C155" s="489"/>
      <c r="D155" s="489"/>
      <c r="E155" s="489"/>
      <c r="F155" s="490"/>
      <c r="G155" s="176"/>
      <c r="H155" s="232" t="s">
        <v>119</v>
      </c>
      <c r="I155" s="177" t="s">
        <v>173</v>
      </c>
      <c r="J155" s="104"/>
      <c r="K155" s="170" t="s">
        <v>504</v>
      </c>
      <c r="L155" s="401"/>
      <c r="M155" s="402"/>
      <c r="N155" s="402"/>
      <c r="O155" s="402"/>
      <c r="P155" s="402"/>
      <c r="Q155" s="402"/>
      <c r="R155" s="402"/>
      <c r="S155" s="402"/>
      <c r="T155" s="402"/>
      <c r="U155" s="402"/>
      <c r="V155" s="402"/>
      <c r="W155" s="402"/>
      <c r="X155" s="402"/>
      <c r="Y155" s="402"/>
      <c r="Z155" s="402"/>
      <c r="AA155" s="402"/>
      <c r="AB155" s="402"/>
      <c r="AC155" s="402"/>
      <c r="AD155" s="402"/>
      <c r="AE155" s="402"/>
      <c r="AF155" s="402"/>
      <c r="AG155" s="402"/>
      <c r="AH155" s="402"/>
      <c r="AI155" s="402"/>
      <c r="AJ155" s="184" t="s">
        <v>5</v>
      </c>
    </row>
    <row r="156" spans="1:36" ht="20.100000000000001" customHeight="1">
      <c r="A156" s="541" t="s">
        <v>33</v>
      </c>
      <c r="B156" s="542"/>
      <c r="C156" s="542"/>
      <c r="D156" s="542"/>
      <c r="E156" s="542"/>
      <c r="F156" s="543"/>
      <c r="G156" s="120"/>
      <c r="H156" s="96" t="s">
        <v>122</v>
      </c>
      <c r="I156" s="82" t="s">
        <v>76</v>
      </c>
      <c r="J156" s="122"/>
      <c r="K156" s="122"/>
      <c r="L156" s="294"/>
      <c r="M156" s="96" t="s">
        <v>122</v>
      </c>
      <c r="N156" s="82" t="s">
        <v>78</v>
      </c>
      <c r="O156" s="82"/>
      <c r="P156" s="82"/>
      <c r="Q156" s="14"/>
      <c r="R156" s="96" t="s">
        <v>122</v>
      </c>
      <c r="S156" s="14" t="s">
        <v>18</v>
      </c>
      <c r="T156" s="121"/>
      <c r="U156" s="121"/>
      <c r="V156" s="122"/>
      <c r="W156" s="349" t="s">
        <v>1828</v>
      </c>
      <c r="X156" s="82"/>
      <c r="Y156" s="82"/>
      <c r="Z156" s="82"/>
      <c r="AA156" s="82"/>
      <c r="AB156" s="82"/>
      <c r="AC156" s="121"/>
      <c r="AD156" s="121"/>
      <c r="AE156" s="121"/>
      <c r="AF156" s="121"/>
      <c r="AG156" s="121"/>
      <c r="AH156" s="121"/>
      <c r="AI156" s="121"/>
      <c r="AJ156" s="123"/>
    </row>
    <row r="157" spans="1:36" ht="20.100000000000001" customHeight="1">
      <c r="A157" s="541" t="s">
        <v>524</v>
      </c>
      <c r="B157" s="542"/>
      <c r="C157" s="542"/>
      <c r="D157" s="542"/>
      <c r="E157" s="542"/>
      <c r="F157" s="543"/>
      <c r="G157" s="120"/>
      <c r="H157" s="96" t="s">
        <v>122</v>
      </c>
      <c r="I157" s="82" t="s">
        <v>76</v>
      </c>
      <c r="J157" s="122"/>
      <c r="K157" s="122"/>
      <c r="L157" s="294"/>
      <c r="M157" s="96" t="s">
        <v>122</v>
      </c>
      <c r="N157" s="82" t="s">
        <v>78</v>
      </c>
      <c r="O157" s="82"/>
      <c r="P157" s="82"/>
      <c r="Q157" s="14"/>
      <c r="R157" s="96" t="s">
        <v>122</v>
      </c>
      <c r="S157" s="14" t="s">
        <v>18</v>
      </c>
      <c r="T157" s="121"/>
      <c r="U157" s="121"/>
      <c r="V157" s="122"/>
      <c r="W157" s="349" t="s">
        <v>1828</v>
      </c>
      <c r="X157" s="82"/>
      <c r="Y157" s="82"/>
      <c r="Z157" s="82"/>
      <c r="AA157" s="82"/>
      <c r="AB157" s="82"/>
      <c r="AC157" s="121"/>
      <c r="AD157" s="121"/>
      <c r="AE157" s="121"/>
      <c r="AF157" s="121"/>
      <c r="AG157" s="121"/>
      <c r="AH157" s="121"/>
      <c r="AI157" s="121"/>
      <c r="AJ157" s="123"/>
    </row>
    <row r="158" spans="1:36" ht="32.1" customHeight="1">
      <c r="A158" s="370" t="s">
        <v>562</v>
      </c>
      <c r="B158" s="370"/>
      <c r="C158" s="370"/>
      <c r="D158" s="370"/>
      <c r="E158" s="370"/>
      <c r="F158" s="370"/>
      <c r="G158" s="120"/>
      <c r="H158" s="96" t="s">
        <v>122</v>
      </c>
      <c r="I158" s="82" t="s">
        <v>76</v>
      </c>
      <c r="J158" s="122"/>
      <c r="K158" s="122"/>
      <c r="L158" s="294"/>
      <c r="M158" s="96" t="s">
        <v>122</v>
      </c>
      <c r="N158" s="82" t="s">
        <v>78</v>
      </c>
      <c r="O158" s="82"/>
      <c r="P158" s="82"/>
      <c r="Q158" s="14"/>
      <c r="R158" s="96" t="s">
        <v>122</v>
      </c>
      <c r="S158" s="14" t="s">
        <v>18</v>
      </c>
      <c r="T158" s="121"/>
      <c r="U158" s="121"/>
      <c r="V158" s="122"/>
      <c r="W158" s="82"/>
      <c r="X158" s="82"/>
      <c r="Y158" s="82"/>
      <c r="Z158" s="82"/>
      <c r="AA158" s="82"/>
      <c r="AB158" s="82"/>
      <c r="AC158" s="121"/>
      <c r="AD158" s="121"/>
      <c r="AE158" s="121"/>
      <c r="AF158" s="121"/>
      <c r="AG158" s="121"/>
      <c r="AH158" s="121"/>
      <c r="AI158" s="121"/>
      <c r="AJ158" s="123"/>
    </row>
    <row r="159" spans="1:36" ht="20.100000000000001" customHeight="1">
      <c r="A159" s="544" t="s">
        <v>32</v>
      </c>
      <c r="B159" s="539"/>
      <c r="C159" s="539"/>
      <c r="D159" s="539"/>
      <c r="E159" s="540" t="s">
        <v>34</v>
      </c>
      <c r="F159" s="469"/>
      <c r="G159" s="469"/>
      <c r="H159" s="469"/>
      <c r="I159" s="469"/>
      <c r="J159" s="469"/>
      <c r="K159" s="469"/>
      <c r="L159" s="469"/>
      <c r="M159" s="469"/>
      <c r="N159" s="469"/>
      <c r="O159" s="469"/>
      <c r="P159" s="469"/>
      <c r="Q159" s="470"/>
      <c r="R159" s="540" t="s">
        <v>561</v>
      </c>
      <c r="S159" s="469"/>
      <c r="T159" s="469"/>
      <c r="U159" s="469"/>
      <c r="V159" s="469"/>
      <c r="W159" s="469"/>
      <c r="X159" s="469"/>
      <c r="Y159" s="469"/>
      <c r="Z159" s="469"/>
      <c r="AA159" s="469"/>
      <c r="AB159" s="469"/>
      <c r="AC159" s="469"/>
      <c r="AD159" s="470"/>
      <c r="AE159" s="540" t="s">
        <v>526</v>
      </c>
      <c r="AF159" s="469"/>
      <c r="AG159" s="469"/>
      <c r="AH159" s="469"/>
      <c r="AI159" s="469"/>
      <c r="AJ159" s="470"/>
    </row>
    <row r="160" spans="1:36" ht="20.100000000000001" customHeight="1">
      <c r="A160" s="438"/>
      <c r="B160" s="534">
        <v>1</v>
      </c>
      <c r="C160" s="535"/>
      <c r="D160" s="536"/>
      <c r="E160" s="527"/>
      <c r="F160" s="528"/>
      <c r="G160" s="528"/>
      <c r="H160" s="528"/>
      <c r="I160" s="528"/>
      <c r="J160" s="528"/>
      <c r="K160" s="528"/>
      <c r="L160" s="529"/>
      <c r="M160" s="528"/>
      <c r="N160" s="528"/>
      <c r="O160" s="528"/>
      <c r="P160" s="528"/>
      <c r="Q160" s="528"/>
      <c r="R160" s="527"/>
      <c r="S160" s="528"/>
      <c r="T160" s="528"/>
      <c r="U160" s="528"/>
      <c r="V160" s="528"/>
      <c r="W160" s="528"/>
      <c r="X160" s="528"/>
      <c r="Y160" s="528"/>
      <c r="Z160" s="528"/>
      <c r="AA160" s="528"/>
      <c r="AB160" s="528"/>
      <c r="AC160" s="528"/>
      <c r="AD160" s="530"/>
      <c r="AE160" s="531"/>
      <c r="AF160" s="532"/>
      <c r="AG160" s="532"/>
      <c r="AH160" s="532"/>
      <c r="AI160" s="532"/>
      <c r="AJ160" s="537"/>
    </row>
    <row r="161" spans="1:36" ht="20.100000000000001" customHeight="1">
      <c r="A161" s="438"/>
      <c r="B161" s="524">
        <v>2</v>
      </c>
      <c r="C161" s="525"/>
      <c r="D161" s="526"/>
      <c r="E161" s="527"/>
      <c r="F161" s="528"/>
      <c r="G161" s="528"/>
      <c r="H161" s="528"/>
      <c r="I161" s="528"/>
      <c r="J161" s="528"/>
      <c r="K161" s="528"/>
      <c r="L161" s="529"/>
      <c r="M161" s="528"/>
      <c r="N161" s="528"/>
      <c r="O161" s="528"/>
      <c r="P161" s="528"/>
      <c r="Q161" s="528"/>
      <c r="R161" s="527"/>
      <c r="S161" s="528"/>
      <c r="T161" s="528"/>
      <c r="U161" s="528"/>
      <c r="V161" s="528"/>
      <c r="W161" s="528"/>
      <c r="X161" s="528"/>
      <c r="Y161" s="528"/>
      <c r="Z161" s="528"/>
      <c r="AA161" s="528"/>
      <c r="AB161" s="528"/>
      <c r="AC161" s="528"/>
      <c r="AD161" s="530"/>
      <c r="AE161" s="531"/>
      <c r="AF161" s="532"/>
      <c r="AG161" s="532"/>
      <c r="AH161" s="532"/>
      <c r="AI161" s="532"/>
      <c r="AJ161" s="537"/>
    </row>
    <row r="162" spans="1:36" ht="20.100000000000001" customHeight="1">
      <c r="A162" s="438"/>
      <c r="B162" s="524">
        <v>3</v>
      </c>
      <c r="C162" s="525"/>
      <c r="D162" s="526"/>
      <c r="E162" s="527"/>
      <c r="F162" s="528"/>
      <c r="G162" s="528"/>
      <c r="H162" s="528"/>
      <c r="I162" s="528"/>
      <c r="J162" s="528"/>
      <c r="K162" s="528"/>
      <c r="L162" s="529"/>
      <c r="M162" s="528"/>
      <c r="N162" s="528"/>
      <c r="O162" s="528"/>
      <c r="P162" s="528"/>
      <c r="Q162" s="528"/>
      <c r="R162" s="527"/>
      <c r="S162" s="528"/>
      <c r="T162" s="528"/>
      <c r="U162" s="528"/>
      <c r="V162" s="528"/>
      <c r="W162" s="528"/>
      <c r="X162" s="528"/>
      <c r="Y162" s="528"/>
      <c r="Z162" s="528"/>
      <c r="AA162" s="528"/>
      <c r="AB162" s="528"/>
      <c r="AC162" s="528"/>
      <c r="AD162" s="530"/>
      <c r="AE162" s="531"/>
      <c r="AF162" s="532"/>
      <c r="AG162" s="532"/>
      <c r="AH162" s="532"/>
      <c r="AI162" s="532"/>
      <c r="AJ162" s="537"/>
    </row>
    <row r="163" spans="1:36" ht="20.100000000000001" customHeight="1">
      <c r="A163" s="438"/>
      <c r="B163" s="524">
        <v>4</v>
      </c>
      <c r="C163" s="525"/>
      <c r="D163" s="526"/>
      <c r="E163" s="527"/>
      <c r="F163" s="528"/>
      <c r="G163" s="528"/>
      <c r="H163" s="528"/>
      <c r="I163" s="528"/>
      <c r="J163" s="528"/>
      <c r="K163" s="528"/>
      <c r="L163" s="529"/>
      <c r="M163" s="528"/>
      <c r="N163" s="528"/>
      <c r="O163" s="528"/>
      <c r="P163" s="528"/>
      <c r="Q163" s="528"/>
      <c r="R163" s="527"/>
      <c r="S163" s="528"/>
      <c r="T163" s="528"/>
      <c r="U163" s="528"/>
      <c r="V163" s="528"/>
      <c r="W163" s="528"/>
      <c r="X163" s="528"/>
      <c r="Y163" s="528"/>
      <c r="Z163" s="528"/>
      <c r="AA163" s="528"/>
      <c r="AB163" s="528"/>
      <c r="AC163" s="528"/>
      <c r="AD163" s="530"/>
      <c r="AE163" s="531"/>
      <c r="AF163" s="532"/>
      <c r="AG163" s="532"/>
      <c r="AH163" s="532"/>
      <c r="AI163" s="532"/>
      <c r="AJ163" s="537"/>
    </row>
    <row r="164" spans="1:36" ht="20.100000000000001" customHeight="1">
      <c r="A164" s="438"/>
      <c r="B164" s="524">
        <v>5</v>
      </c>
      <c r="C164" s="525"/>
      <c r="D164" s="526"/>
      <c r="E164" s="527"/>
      <c r="F164" s="528"/>
      <c r="G164" s="528"/>
      <c r="H164" s="528"/>
      <c r="I164" s="528"/>
      <c r="J164" s="528"/>
      <c r="K164" s="528"/>
      <c r="L164" s="529"/>
      <c r="M164" s="528"/>
      <c r="N164" s="528"/>
      <c r="O164" s="528"/>
      <c r="P164" s="528"/>
      <c r="Q164" s="528"/>
      <c r="R164" s="527"/>
      <c r="S164" s="528"/>
      <c r="T164" s="528"/>
      <c r="U164" s="528"/>
      <c r="V164" s="528"/>
      <c r="W164" s="528"/>
      <c r="X164" s="528"/>
      <c r="Y164" s="528"/>
      <c r="Z164" s="528"/>
      <c r="AA164" s="528"/>
      <c r="AB164" s="528"/>
      <c r="AC164" s="528"/>
      <c r="AD164" s="530"/>
      <c r="AE164" s="531"/>
      <c r="AF164" s="532"/>
      <c r="AG164" s="532"/>
      <c r="AH164" s="532"/>
      <c r="AI164" s="532"/>
      <c r="AJ164" s="537"/>
    </row>
    <row r="165" spans="1:36" ht="20.100000000000001" customHeight="1">
      <c r="A165" s="438"/>
      <c r="B165" s="524">
        <v>6</v>
      </c>
      <c r="C165" s="525"/>
      <c r="D165" s="526"/>
      <c r="E165" s="527"/>
      <c r="F165" s="528"/>
      <c r="G165" s="528"/>
      <c r="H165" s="528"/>
      <c r="I165" s="528"/>
      <c r="J165" s="528"/>
      <c r="K165" s="528"/>
      <c r="L165" s="529"/>
      <c r="M165" s="528"/>
      <c r="N165" s="528"/>
      <c r="O165" s="528"/>
      <c r="P165" s="528"/>
      <c r="Q165" s="528"/>
      <c r="R165" s="527"/>
      <c r="S165" s="528"/>
      <c r="T165" s="528"/>
      <c r="U165" s="528"/>
      <c r="V165" s="528"/>
      <c r="W165" s="528"/>
      <c r="X165" s="528"/>
      <c r="Y165" s="528"/>
      <c r="Z165" s="528"/>
      <c r="AA165" s="528"/>
      <c r="AB165" s="528"/>
      <c r="AC165" s="528"/>
      <c r="AD165" s="530"/>
      <c r="AE165" s="531"/>
      <c r="AF165" s="532"/>
      <c r="AG165" s="532"/>
      <c r="AH165" s="532"/>
      <c r="AI165" s="532"/>
      <c r="AJ165" s="537"/>
    </row>
    <row r="166" spans="1:36" ht="20.100000000000001" customHeight="1">
      <c r="A166" s="438"/>
      <c r="B166" s="524">
        <v>7</v>
      </c>
      <c r="C166" s="525"/>
      <c r="D166" s="526"/>
      <c r="E166" s="527"/>
      <c r="F166" s="528"/>
      <c r="G166" s="528"/>
      <c r="H166" s="528"/>
      <c r="I166" s="528"/>
      <c r="J166" s="528"/>
      <c r="K166" s="528"/>
      <c r="L166" s="529"/>
      <c r="M166" s="528"/>
      <c r="N166" s="528"/>
      <c r="O166" s="528"/>
      <c r="P166" s="528"/>
      <c r="Q166" s="528"/>
      <c r="R166" s="527"/>
      <c r="S166" s="528"/>
      <c r="T166" s="528"/>
      <c r="U166" s="528"/>
      <c r="V166" s="528"/>
      <c r="W166" s="528"/>
      <c r="X166" s="528"/>
      <c r="Y166" s="528"/>
      <c r="Z166" s="528"/>
      <c r="AA166" s="528"/>
      <c r="AB166" s="528"/>
      <c r="AC166" s="528"/>
      <c r="AD166" s="530"/>
      <c r="AE166" s="531"/>
      <c r="AF166" s="532"/>
      <c r="AG166" s="532"/>
      <c r="AH166" s="532"/>
      <c r="AI166" s="532"/>
      <c r="AJ166" s="537"/>
    </row>
    <row r="167" spans="1:36" ht="20.100000000000001" customHeight="1">
      <c r="A167" s="438"/>
      <c r="B167" s="524">
        <v>8</v>
      </c>
      <c r="C167" s="525"/>
      <c r="D167" s="526"/>
      <c r="E167" s="527"/>
      <c r="F167" s="528"/>
      <c r="G167" s="528"/>
      <c r="H167" s="528"/>
      <c r="I167" s="528"/>
      <c r="J167" s="528"/>
      <c r="K167" s="528"/>
      <c r="L167" s="529"/>
      <c r="M167" s="528"/>
      <c r="N167" s="528"/>
      <c r="O167" s="528"/>
      <c r="P167" s="528"/>
      <c r="Q167" s="528"/>
      <c r="R167" s="527"/>
      <c r="S167" s="528"/>
      <c r="T167" s="528"/>
      <c r="U167" s="528"/>
      <c r="V167" s="528"/>
      <c r="W167" s="528"/>
      <c r="X167" s="528"/>
      <c r="Y167" s="528"/>
      <c r="Z167" s="528"/>
      <c r="AA167" s="528"/>
      <c r="AB167" s="528"/>
      <c r="AC167" s="528"/>
      <c r="AD167" s="530"/>
      <c r="AE167" s="531"/>
      <c r="AF167" s="532"/>
      <c r="AG167" s="532"/>
      <c r="AH167" s="532"/>
      <c r="AI167" s="532"/>
      <c r="AJ167" s="537"/>
    </row>
    <row r="168" spans="1:36" ht="20.100000000000001" customHeight="1">
      <c r="A168" s="438"/>
      <c r="B168" s="524">
        <v>9</v>
      </c>
      <c r="C168" s="525"/>
      <c r="D168" s="526"/>
      <c r="E168" s="527"/>
      <c r="F168" s="528"/>
      <c r="G168" s="528"/>
      <c r="H168" s="528"/>
      <c r="I168" s="528"/>
      <c r="J168" s="528"/>
      <c r="K168" s="528"/>
      <c r="L168" s="529"/>
      <c r="M168" s="528"/>
      <c r="N168" s="528"/>
      <c r="O168" s="528"/>
      <c r="P168" s="528"/>
      <c r="Q168" s="528"/>
      <c r="R168" s="527"/>
      <c r="S168" s="528"/>
      <c r="T168" s="528"/>
      <c r="U168" s="528"/>
      <c r="V168" s="528"/>
      <c r="W168" s="528"/>
      <c r="X168" s="528"/>
      <c r="Y168" s="528"/>
      <c r="Z168" s="528"/>
      <c r="AA168" s="528"/>
      <c r="AB168" s="528"/>
      <c r="AC168" s="528"/>
      <c r="AD168" s="530"/>
      <c r="AE168" s="531"/>
      <c r="AF168" s="532"/>
      <c r="AG168" s="532"/>
      <c r="AH168" s="532"/>
      <c r="AI168" s="532"/>
      <c r="AJ168" s="537"/>
    </row>
    <row r="169" spans="1:36" ht="20.100000000000001" customHeight="1">
      <c r="A169" s="438"/>
      <c r="B169" s="524">
        <v>10</v>
      </c>
      <c r="C169" s="525"/>
      <c r="D169" s="526"/>
      <c r="E169" s="527"/>
      <c r="F169" s="528"/>
      <c r="G169" s="528"/>
      <c r="H169" s="528"/>
      <c r="I169" s="528"/>
      <c r="J169" s="528"/>
      <c r="K169" s="528"/>
      <c r="L169" s="529"/>
      <c r="M169" s="528"/>
      <c r="N169" s="528"/>
      <c r="O169" s="528"/>
      <c r="P169" s="528"/>
      <c r="Q169" s="528"/>
      <c r="R169" s="527"/>
      <c r="S169" s="528"/>
      <c r="T169" s="528"/>
      <c r="U169" s="528"/>
      <c r="V169" s="528"/>
      <c r="W169" s="528"/>
      <c r="X169" s="528"/>
      <c r="Y169" s="528"/>
      <c r="Z169" s="528"/>
      <c r="AA169" s="528"/>
      <c r="AB169" s="528"/>
      <c r="AC169" s="528"/>
      <c r="AD169" s="530"/>
      <c r="AE169" s="531"/>
      <c r="AF169" s="532"/>
      <c r="AG169" s="532"/>
      <c r="AH169" s="532"/>
      <c r="AI169" s="532"/>
      <c r="AJ169" s="537"/>
    </row>
    <row r="170" spans="1:36" ht="20.100000000000001" customHeight="1">
      <c r="A170" s="438"/>
      <c r="B170" s="524">
        <v>11</v>
      </c>
      <c r="C170" s="525"/>
      <c r="D170" s="526"/>
      <c r="E170" s="527"/>
      <c r="F170" s="528"/>
      <c r="G170" s="528"/>
      <c r="H170" s="528"/>
      <c r="I170" s="528"/>
      <c r="J170" s="528"/>
      <c r="K170" s="528"/>
      <c r="L170" s="529"/>
      <c r="M170" s="528"/>
      <c r="N170" s="528"/>
      <c r="O170" s="528"/>
      <c r="P170" s="528"/>
      <c r="Q170" s="528"/>
      <c r="R170" s="527"/>
      <c r="S170" s="528"/>
      <c r="T170" s="528"/>
      <c r="U170" s="528"/>
      <c r="V170" s="528"/>
      <c r="W170" s="528"/>
      <c r="X170" s="528"/>
      <c r="Y170" s="528"/>
      <c r="Z170" s="528"/>
      <c r="AA170" s="528"/>
      <c r="AB170" s="528"/>
      <c r="AC170" s="528"/>
      <c r="AD170" s="530"/>
      <c r="AE170" s="531"/>
      <c r="AF170" s="532"/>
      <c r="AG170" s="532"/>
      <c r="AH170" s="532"/>
      <c r="AI170" s="532"/>
      <c r="AJ170" s="537"/>
    </row>
    <row r="171" spans="1:36" ht="20.100000000000001" customHeight="1">
      <c r="A171" s="438"/>
      <c r="B171" s="524">
        <v>12</v>
      </c>
      <c r="C171" s="525"/>
      <c r="D171" s="526"/>
      <c r="E171" s="527"/>
      <c r="F171" s="528"/>
      <c r="G171" s="528"/>
      <c r="H171" s="528"/>
      <c r="I171" s="528"/>
      <c r="J171" s="528"/>
      <c r="K171" s="528"/>
      <c r="L171" s="529"/>
      <c r="M171" s="528"/>
      <c r="N171" s="528"/>
      <c r="O171" s="528"/>
      <c r="P171" s="528"/>
      <c r="Q171" s="528"/>
      <c r="R171" s="527"/>
      <c r="S171" s="528"/>
      <c r="T171" s="528"/>
      <c r="U171" s="528"/>
      <c r="V171" s="528"/>
      <c r="W171" s="528"/>
      <c r="X171" s="528"/>
      <c r="Y171" s="528"/>
      <c r="Z171" s="528"/>
      <c r="AA171" s="528"/>
      <c r="AB171" s="528"/>
      <c r="AC171" s="528"/>
      <c r="AD171" s="530"/>
      <c r="AE171" s="531"/>
      <c r="AF171" s="532"/>
      <c r="AG171" s="532"/>
      <c r="AH171" s="532"/>
      <c r="AI171" s="532"/>
      <c r="AJ171" s="537"/>
    </row>
    <row r="172" spans="1:36" ht="20.100000000000001" customHeight="1">
      <c r="A172" s="438"/>
      <c r="B172" s="524">
        <v>13</v>
      </c>
      <c r="C172" s="525"/>
      <c r="D172" s="526"/>
      <c r="E172" s="527"/>
      <c r="F172" s="528"/>
      <c r="G172" s="528"/>
      <c r="H172" s="528"/>
      <c r="I172" s="528"/>
      <c r="J172" s="528"/>
      <c r="K172" s="528"/>
      <c r="L172" s="529"/>
      <c r="M172" s="528"/>
      <c r="N172" s="528"/>
      <c r="O172" s="528"/>
      <c r="P172" s="528"/>
      <c r="Q172" s="528"/>
      <c r="R172" s="527"/>
      <c r="S172" s="528"/>
      <c r="T172" s="528"/>
      <c r="U172" s="528"/>
      <c r="V172" s="528"/>
      <c r="W172" s="528"/>
      <c r="X172" s="528"/>
      <c r="Y172" s="528"/>
      <c r="Z172" s="528"/>
      <c r="AA172" s="528"/>
      <c r="AB172" s="528"/>
      <c r="AC172" s="528"/>
      <c r="AD172" s="530"/>
      <c r="AE172" s="531"/>
      <c r="AF172" s="532"/>
      <c r="AG172" s="532"/>
      <c r="AH172" s="532"/>
      <c r="AI172" s="532"/>
      <c r="AJ172" s="537"/>
    </row>
    <row r="173" spans="1:36" ht="20.100000000000001" customHeight="1">
      <c r="A173" s="438"/>
      <c r="B173" s="524">
        <v>14</v>
      </c>
      <c r="C173" s="525"/>
      <c r="D173" s="526"/>
      <c r="E173" s="527"/>
      <c r="F173" s="528"/>
      <c r="G173" s="528"/>
      <c r="H173" s="528"/>
      <c r="I173" s="528"/>
      <c r="J173" s="528"/>
      <c r="K173" s="528"/>
      <c r="L173" s="529"/>
      <c r="M173" s="528"/>
      <c r="N173" s="528"/>
      <c r="O173" s="528"/>
      <c r="P173" s="528"/>
      <c r="Q173" s="528"/>
      <c r="R173" s="527"/>
      <c r="S173" s="528"/>
      <c r="T173" s="528"/>
      <c r="U173" s="528"/>
      <c r="V173" s="528"/>
      <c r="W173" s="528"/>
      <c r="X173" s="528"/>
      <c r="Y173" s="528"/>
      <c r="Z173" s="528"/>
      <c r="AA173" s="528"/>
      <c r="AB173" s="528"/>
      <c r="AC173" s="528"/>
      <c r="AD173" s="530"/>
      <c r="AE173" s="531"/>
      <c r="AF173" s="532"/>
      <c r="AG173" s="532"/>
      <c r="AH173" s="532"/>
      <c r="AI173" s="532"/>
      <c r="AJ173" s="537"/>
    </row>
    <row r="174" spans="1:36" ht="20.100000000000001" customHeight="1">
      <c r="A174" s="439"/>
      <c r="B174" s="524">
        <v>15</v>
      </c>
      <c r="C174" s="525"/>
      <c r="D174" s="526"/>
      <c r="E174" s="527"/>
      <c r="F174" s="528"/>
      <c r="G174" s="528"/>
      <c r="H174" s="528"/>
      <c r="I174" s="528"/>
      <c r="J174" s="528"/>
      <c r="K174" s="528"/>
      <c r="L174" s="529"/>
      <c r="M174" s="528"/>
      <c r="N174" s="528"/>
      <c r="O174" s="528"/>
      <c r="P174" s="528"/>
      <c r="Q174" s="528"/>
      <c r="R174" s="527"/>
      <c r="S174" s="528"/>
      <c r="T174" s="528"/>
      <c r="U174" s="528"/>
      <c r="V174" s="528"/>
      <c r="W174" s="528"/>
      <c r="X174" s="528"/>
      <c r="Y174" s="528"/>
      <c r="Z174" s="528"/>
      <c r="AA174" s="528"/>
      <c r="AB174" s="528"/>
      <c r="AC174" s="528"/>
      <c r="AD174" s="530"/>
      <c r="AE174" s="531"/>
      <c r="AF174" s="532"/>
      <c r="AG174" s="532"/>
      <c r="AH174" s="532"/>
      <c r="AI174" s="532"/>
      <c r="AJ174" s="537"/>
    </row>
    <row r="175" spans="1:36" ht="32.1" customHeight="1">
      <c r="A175" s="374" t="s">
        <v>525</v>
      </c>
      <c r="B175" s="375"/>
      <c r="C175" s="375"/>
      <c r="D175" s="375"/>
      <c r="E175" s="375"/>
      <c r="F175" s="376"/>
      <c r="G175" s="120"/>
      <c r="H175" s="96" t="s">
        <v>122</v>
      </c>
      <c r="I175" s="82" t="s">
        <v>76</v>
      </c>
      <c r="J175" s="122"/>
      <c r="K175" s="122"/>
      <c r="L175" s="294"/>
      <c r="M175" s="96" t="s">
        <v>122</v>
      </c>
      <c r="N175" s="82" t="s">
        <v>78</v>
      </c>
      <c r="O175" s="82"/>
      <c r="P175" s="82"/>
      <c r="Q175" s="14"/>
      <c r="R175" s="96" t="s">
        <v>122</v>
      </c>
      <c r="S175" s="14" t="s">
        <v>18</v>
      </c>
      <c r="T175" s="121"/>
      <c r="U175" s="121"/>
      <c r="V175" s="121"/>
      <c r="W175" s="121"/>
      <c r="X175" s="121"/>
      <c r="Y175" s="121"/>
      <c r="Z175" s="121"/>
      <c r="AA175" s="121"/>
      <c r="AB175" s="121"/>
      <c r="AC175" s="121"/>
      <c r="AD175" s="121"/>
      <c r="AE175" s="121"/>
      <c r="AF175" s="121"/>
      <c r="AG175" s="121"/>
      <c r="AH175" s="121"/>
      <c r="AI175" s="121"/>
      <c r="AJ175" s="123"/>
    </row>
    <row r="176" spans="1:36" ht="20.100000000000001" customHeight="1">
      <c r="A176" s="538" t="s">
        <v>32</v>
      </c>
      <c r="B176" s="539"/>
      <c r="C176" s="539"/>
      <c r="D176" s="539"/>
      <c r="E176" s="540" t="s">
        <v>45</v>
      </c>
      <c r="F176" s="469"/>
      <c r="G176" s="469"/>
      <c r="H176" s="469"/>
      <c r="I176" s="469"/>
      <c r="J176" s="469"/>
      <c r="K176" s="469"/>
      <c r="L176" s="469"/>
      <c r="M176" s="470"/>
      <c r="N176" s="540" t="s">
        <v>618</v>
      </c>
      <c r="O176" s="469"/>
      <c r="P176" s="469"/>
      <c r="Q176" s="469"/>
      <c r="R176" s="469"/>
      <c r="S176" s="469"/>
      <c r="T176" s="469"/>
      <c r="U176" s="469"/>
      <c r="V176" s="470"/>
      <c r="W176" s="540" t="s">
        <v>62</v>
      </c>
      <c r="X176" s="469"/>
      <c r="Y176" s="469"/>
      <c r="Z176" s="469"/>
      <c r="AA176" s="469"/>
      <c r="AB176" s="469"/>
      <c r="AC176" s="469"/>
      <c r="AD176" s="469"/>
      <c r="AE176" s="358" t="s">
        <v>605</v>
      </c>
      <c r="AF176" s="358"/>
      <c r="AG176" s="358"/>
      <c r="AH176" s="358"/>
      <c r="AI176" s="358"/>
      <c r="AJ176" s="358"/>
    </row>
    <row r="177" spans="1:36" ht="20.100000000000001" customHeight="1">
      <c r="A177" s="438"/>
      <c r="B177" s="534">
        <v>1</v>
      </c>
      <c r="C177" s="535"/>
      <c r="D177" s="536"/>
      <c r="E177" s="527"/>
      <c r="F177" s="528"/>
      <c r="G177" s="528"/>
      <c r="H177" s="528"/>
      <c r="I177" s="528"/>
      <c r="J177" s="528"/>
      <c r="K177" s="528"/>
      <c r="L177" s="529"/>
      <c r="M177" s="530"/>
      <c r="N177" s="527"/>
      <c r="O177" s="528"/>
      <c r="P177" s="528"/>
      <c r="Q177" s="528"/>
      <c r="R177" s="528"/>
      <c r="S177" s="528"/>
      <c r="T177" s="528"/>
      <c r="U177" s="528"/>
      <c r="V177" s="530"/>
      <c r="W177" s="531"/>
      <c r="X177" s="532"/>
      <c r="Y177" s="532"/>
      <c r="Z177" s="532"/>
      <c r="AA177" s="532"/>
      <c r="AB177" s="532"/>
      <c r="AC177" s="532"/>
      <c r="AD177" s="532"/>
      <c r="AE177" s="533"/>
      <c r="AF177" s="533"/>
      <c r="AG177" s="533"/>
      <c r="AH177" s="533"/>
      <c r="AI177" s="533"/>
      <c r="AJ177" s="533"/>
    </row>
    <row r="178" spans="1:36" ht="20.100000000000001" customHeight="1">
      <c r="A178" s="438"/>
      <c r="B178" s="524">
        <v>2</v>
      </c>
      <c r="C178" s="525"/>
      <c r="D178" s="526"/>
      <c r="E178" s="527"/>
      <c r="F178" s="528"/>
      <c r="G178" s="528"/>
      <c r="H178" s="528"/>
      <c r="I178" s="528"/>
      <c r="J178" s="528"/>
      <c r="K178" s="528"/>
      <c r="L178" s="529"/>
      <c r="M178" s="530"/>
      <c r="N178" s="527"/>
      <c r="O178" s="528"/>
      <c r="P178" s="528"/>
      <c r="Q178" s="528"/>
      <c r="R178" s="528"/>
      <c r="S178" s="528"/>
      <c r="T178" s="528"/>
      <c r="U178" s="528"/>
      <c r="V178" s="530"/>
      <c r="W178" s="531"/>
      <c r="X178" s="532"/>
      <c r="Y178" s="532"/>
      <c r="Z178" s="532"/>
      <c r="AA178" s="532"/>
      <c r="AB178" s="532"/>
      <c r="AC178" s="532"/>
      <c r="AD178" s="532"/>
      <c r="AE178" s="533"/>
      <c r="AF178" s="533"/>
      <c r="AG178" s="533"/>
      <c r="AH178" s="533"/>
      <c r="AI178" s="533"/>
      <c r="AJ178" s="533"/>
    </row>
    <row r="179" spans="1:36" ht="20.100000000000001" customHeight="1">
      <c r="A179" s="438"/>
      <c r="B179" s="534">
        <v>3</v>
      </c>
      <c r="C179" s="535"/>
      <c r="D179" s="536"/>
      <c r="E179" s="527"/>
      <c r="F179" s="528"/>
      <c r="G179" s="528"/>
      <c r="H179" s="528"/>
      <c r="I179" s="528"/>
      <c r="J179" s="528"/>
      <c r="K179" s="528"/>
      <c r="L179" s="529"/>
      <c r="M179" s="530"/>
      <c r="N179" s="527"/>
      <c r="O179" s="528"/>
      <c r="P179" s="528"/>
      <c r="Q179" s="528"/>
      <c r="R179" s="528"/>
      <c r="S179" s="528"/>
      <c r="T179" s="528"/>
      <c r="U179" s="528"/>
      <c r="V179" s="530"/>
      <c r="W179" s="531"/>
      <c r="X179" s="532"/>
      <c r="Y179" s="532"/>
      <c r="Z179" s="532"/>
      <c r="AA179" s="532"/>
      <c r="AB179" s="532"/>
      <c r="AC179" s="532"/>
      <c r="AD179" s="532"/>
      <c r="AE179" s="533"/>
      <c r="AF179" s="533"/>
      <c r="AG179" s="533"/>
      <c r="AH179" s="533"/>
      <c r="AI179" s="533"/>
      <c r="AJ179" s="533"/>
    </row>
    <row r="180" spans="1:36" ht="20.100000000000001" customHeight="1">
      <c r="A180" s="438"/>
      <c r="B180" s="524">
        <v>4</v>
      </c>
      <c r="C180" s="525"/>
      <c r="D180" s="526"/>
      <c r="E180" s="527"/>
      <c r="F180" s="528"/>
      <c r="G180" s="528"/>
      <c r="H180" s="528"/>
      <c r="I180" s="528"/>
      <c r="J180" s="528"/>
      <c r="K180" s="528"/>
      <c r="L180" s="529"/>
      <c r="M180" s="530"/>
      <c r="N180" s="527"/>
      <c r="O180" s="528"/>
      <c r="P180" s="528"/>
      <c r="Q180" s="528"/>
      <c r="R180" s="528"/>
      <c r="S180" s="528"/>
      <c r="T180" s="528"/>
      <c r="U180" s="528"/>
      <c r="V180" s="530"/>
      <c r="W180" s="531"/>
      <c r="X180" s="532"/>
      <c r="Y180" s="532"/>
      <c r="Z180" s="532"/>
      <c r="AA180" s="532"/>
      <c r="AB180" s="532"/>
      <c r="AC180" s="532"/>
      <c r="AD180" s="532"/>
      <c r="AE180" s="533"/>
      <c r="AF180" s="533"/>
      <c r="AG180" s="533"/>
      <c r="AH180" s="533"/>
      <c r="AI180" s="533"/>
      <c r="AJ180" s="533"/>
    </row>
    <row r="181" spans="1:36" ht="20.100000000000001" customHeight="1">
      <c r="A181" s="438"/>
      <c r="B181" s="534">
        <v>5</v>
      </c>
      <c r="C181" s="535"/>
      <c r="D181" s="536"/>
      <c r="E181" s="527"/>
      <c r="F181" s="528"/>
      <c r="G181" s="528"/>
      <c r="H181" s="528"/>
      <c r="I181" s="528"/>
      <c r="J181" s="528"/>
      <c r="K181" s="528"/>
      <c r="L181" s="529"/>
      <c r="M181" s="530"/>
      <c r="N181" s="527"/>
      <c r="O181" s="528"/>
      <c r="P181" s="528"/>
      <c r="Q181" s="528"/>
      <c r="R181" s="528"/>
      <c r="S181" s="528"/>
      <c r="T181" s="528"/>
      <c r="U181" s="528"/>
      <c r="V181" s="530"/>
      <c r="W181" s="531"/>
      <c r="X181" s="532"/>
      <c r="Y181" s="532"/>
      <c r="Z181" s="532"/>
      <c r="AA181" s="532"/>
      <c r="AB181" s="532"/>
      <c r="AC181" s="532"/>
      <c r="AD181" s="532"/>
      <c r="AE181" s="533"/>
      <c r="AF181" s="533"/>
      <c r="AG181" s="533"/>
      <c r="AH181" s="533"/>
      <c r="AI181" s="533"/>
      <c r="AJ181" s="533"/>
    </row>
    <row r="182" spans="1:36" ht="20.100000000000001" customHeight="1">
      <c r="A182" s="438"/>
      <c r="B182" s="524">
        <v>6</v>
      </c>
      <c r="C182" s="525"/>
      <c r="D182" s="526"/>
      <c r="E182" s="527"/>
      <c r="F182" s="528"/>
      <c r="G182" s="528"/>
      <c r="H182" s="528"/>
      <c r="I182" s="528"/>
      <c r="J182" s="528"/>
      <c r="K182" s="528"/>
      <c r="L182" s="529"/>
      <c r="M182" s="530"/>
      <c r="N182" s="527"/>
      <c r="O182" s="528"/>
      <c r="P182" s="528"/>
      <c r="Q182" s="528"/>
      <c r="R182" s="528"/>
      <c r="S182" s="528"/>
      <c r="T182" s="528"/>
      <c r="U182" s="528"/>
      <c r="V182" s="530"/>
      <c r="W182" s="531"/>
      <c r="X182" s="532"/>
      <c r="Y182" s="532"/>
      <c r="Z182" s="532"/>
      <c r="AA182" s="532"/>
      <c r="AB182" s="532"/>
      <c r="AC182" s="532"/>
      <c r="AD182" s="532"/>
      <c r="AE182" s="533"/>
      <c r="AF182" s="533"/>
      <c r="AG182" s="533"/>
      <c r="AH182" s="533"/>
      <c r="AI182" s="533"/>
      <c r="AJ182" s="533"/>
    </row>
    <row r="183" spans="1:36" ht="20.100000000000001" customHeight="1">
      <c r="A183" s="438"/>
      <c r="B183" s="534">
        <v>7</v>
      </c>
      <c r="C183" s="535"/>
      <c r="D183" s="536"/>
      <c r="E183" s="527"/>
      <c r="F183" s="528"/>
      <c r="G183" s="528"/>
      <c r="H183" s="528"/>
      <c r="I183" s="528"/>
      <c r="J183" s="528"/>
      <c r="K183" s="528"/>
      <c r="L183" s="529"/>
      <c r="M183" s="530"/>
      <c r="N183" s="527"/>
      <c r="O183" s="528"/>
      <c r="P183" s="528"/>
      <c r="Q183" s="528"/>
      <c r="R183" s="528"/>
      <c r="S183" s="528"/>
      <c r="T183" s="528"/>
      <c r="U183" s="528"/>
      <c r="V183" s="530"/>
      <c r="W183" s="531"/>
      <c r="X183" s="532"/>
      <c r="Y183" s="532"/>
      <c r="Z183" s="532"/>
      <c r="AA183" s="532"/>
      <c r="AB183" s="532"/>
      <c r="AC183" s="532"/>
      <c r="AD183" s="532"/>
      <c r="AE183" s="533"/>
      <c r="AF183" s="533"/>
      <c r="AG183" s="533"/>
      <c r="AH183" s="533"/>
      <c r="AI183" s="533"/>
      <c r="AJ183" s="533"/>
    </row>
    <row r="184" spans="1:36" ht="20.100000000000001" customHeight="1">
      <c r="A184" s="438"/>
      <c r="B184" s="524">
        <v>8</v>
      </c>
      <c r="C184" s="525"/>
      <c r="D184" s="526"/>
      <c r="E184" s="527"/>
      <c r="F184" s="528"/>
      <c r="G184" s="528"/>
      <c r="H184" s="528"/>
      <c r="I184" s="528"/>
      <c r="J184" s="528"/>
      <c r="K184" s="528"/>
      <c r="L184" s="529"/>
      <c r="M184" s="530"/>
      <c r="N184" s="527"/>
      <c r="O184" s="528"/>
      <c r="P184" s="528"/>
      <c r="Q184" s="528"/>
      <c r="R184" s="528"/>
      <c r="S184" s="528"/>
      <c r="T184" s="528"/>
      <c r="U184" s="528"/>
      <c r="V184" s="530"/>
      <c r="W184" s="531"/>
      <c r="X184" s="532"/>
      <c r="Y184" s="532"/>
      <c r="Z184" s="532"/>
      <c r="AA184" s="532"/>
      <c r="AB184" s="532"/>
      <c r="AC184" s="532"/>
      <c r="AD184" s="532"/>
      <c r="AE184" s="533"/>
      <c r="AF184" s="533"/>
      <c r="AG184" s="533"/>
      <c r="AH184" s="533"/>
      <c r="AI184" s="533"/>
      <c r="AJ184" s="533"/>
    </row>
    <row r="185" spans="1:36" ht="20.100000000000001" customHeight="1">
      <c r="A185" s="438"/>
      <c r="B185" s="534">
        <v>9</v>
      </c>
      <c r="C185" s="535"/>
      <c r="D185" s="536"/>
      <c r="E185" s="527"/>
      <c r="F185" s="528"/>
      <c r="G185" s="528"/>
      <c r="H185" s="528"/>
      <c r="I185" s="528"/>
      <c r="J185" s="528"/>
      <c r="K185" s="528"/>
      <c r="L185" s="529"/>
      <c r="M185" s="530"/>
      <c r="N185" s="527"/>
      <c r="O185" s="528"/>
      <c r="P185" s="528"/>
      <c r="Q185" s="528"/>
      <c r="R185" s="528"/>
      <c r="S185" s="528"/>
      <c r="T185" s="528"/>
      <c r="U185" s="528"/>
      <c r="V185" s="530"/>
      <c r="W185" s="531"/>
      <c r="X185" s="532"/>
      <c r="Y185" s="532"/>
      <c r="Z185" s="532"/>
      <c r="AA185" s="532"/>
      <c r="AB185" s="532"/>
      <c r="AC185" s="532"/>
      <c r="AD185" s="532"/>
      <c r="AE185" s="533"/>
      <c r="AF185" s="533"/>
      <c r="AG185" s="533"/>
      <c r="AH185" s="533"/>
      <c r="AI185" s="533"/>
      <c r="AJ185" s="533"/>
    </row>
    <row r="186" spans="1:36" ht="20.100000000000001" customHeight="1">
      <c r="A186" s="439"/>
      <c r="B186" s="524">
        <v>10</v>
      </c>
      <c r="C186" s="525"/>
      <c r="D186" s="526"/>
      <c r="E186" s="527"/>
      <c r="F186" s="528"/>
      <c r="G186" s="528"/>
      <c r="H186" s="528"/>
      <c r="I186" s="528"/>
      <c r="J186" s="528"/>
      <c r="K186" s="528"/>
      <c r="L186" s="529"/>
      <c r="M186" s="530"/>
      <c r="N186" s="527"/>
      <c r="O186" s="528"/>
      <c r="P186" s="528"/>
      <c r="Q186" s="528"/>
      <c r="R186" s="528"/>
      <c r="S186" s="528"/>
      <c r="T186" s="528"/>
      <c r="U186" s="528"/>
      <c r="V186" s="530"/>
      <c r="W186" s="531"/>
      <c r="X186" s="532"/>
      <c r="Y186" s="532"/>
      <c r="Z186" s="532"/>
      <c r="AA186" s="532"/>
      <c r="AB186" s="532"/>
      <c r="AC186" s="532"/>
      <c r="AD186" s="532"/>
      <c r="AE186" s="533"/>
      <c r="AF186" s="533"/>
      <c r="AG186" s="533"/>
      <c r="AH186" s="533"/>
      <c r="AI186" s="533"/>
      <c r="AJ186" s="533"/>
    </row>
    <row r="187" spans="1:36" ht="9.9499999999999993" customHeight="1">
      <c r="A187" s="16"/>
      <c r="B187" s="16"/>
      <c r="C187" s="16"/>
      <c r="D187" s="16"/>
      <c r="E187" s="16"/>
      <c r="F187" s="16"/>
      <c r="G187" s="16"/>
      <c r="H187" s="16"/>
      <c r="I187" s="16"/>
      <c r="J187" s="16"/>
      <c r="K187" s="16"/>
      <c r="L187" s="295"/>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row>
    <row r="188" spans="1:36" ht="24.95" customHeight="1">
      <c r="A188" s="368" t="s">
        <v>124</v>
      </c>
      <c r="B188" s="368"/>
      <c r="C188" s="368"/>
      <c r="D188" s="368"/>
      <c r="E188" s="368"/>
      <c r="F188" s="368"/>
      <c r="G188" s="368"/>
      <c r="H188" s="368"/>
      <c r="I188" s="368"/>
      <c r="J188" s="368"/>
      <c r="K188" s="368"/>
      <c r="L188" s="369"/>
      <c r="M188" s="368"/>
      <c r="N188" s="368"/>
      <c r="O188" s="368"/>
      <c r="P188" s="368"/>
      <c r="Q188" s="368"/>
      <c r="R188" s="368"/>
      <c r="S188" s="368"/>
      <c r="T188" s="368"/>
      <c r="U188" s="368"/>
      <c r="V188" s="368"/>
      <c r="W188" s="368"/>
      <c r="X188" s="368"/>
      <c r="Y188" s="368"/>
      <c r="Z188" s="368"/>
      <c r="AA188" s="368"/>
      <c r="AB188" s="368"/>
      <c r="AC188" s="368"/>
      <c r="AD188" s="368"/>
      <c r="AE188" s="368"/>
      <c r="AF188" s="368"/>
      <c r="AG188" s="368"/>
      <c r="AH188" s="368"/>
      <c r="AI188" s="368"/>
      <c r="AJ188" s="368"/>
    </row>
    <row r="189" spans="1:36" s="3" customFormat="1" ht="20.100000000000001" customHeight="1">
      <c r="A189" s="393" t="s">
        <v>66</v>
      </c>
      <c r="B189" s="394"/>
      <c r="C189" s="394"/>
      <c r="D189" s="394"/>
      <c r="E189" s="394"/>
      <c r="F189" s="394"/>
      <c r="G189" s="29"/>
      <c r="H189" s="96" t="s">
        <v>122</v>
      </c>
      <c r="I189" s="82" t="s">
        <v>76</v>
      </c>
      <c r="J189" s="122"/>
      <c r="K189" s="122"/>
      <c r="L189" s="294"/>
      <c r="M189" s="96" t="s">
        <v>122</v>
      </c>
      <c r="N189" s="82" t="s">
        <v>78</v>
      </c>
      <c r="O189" s="82"/>
      <c r="P189" s="82"/>
      <c r="Q189" s="14"/>
      <c r="R189" s="96" t="s">
        <v>122</v>
      </c>
      <c r="S189" s="14" t="s">
        <v>18</v>
      </c>
      <c r="T189" s="121"/>
      <c r="U189" s="121"/>
      <c r="V189" s="121"/>
      <c r="W189" s="121"/>
      <c r="X189" s="121"/>
      <c r="Y189" s="121"/>
      <c r="Z189" s="121"/>
      <c r="AA189" s="121"/>
      <c r="AB189" s="121"/>
      <c r="AC189" s="121"/>
      <c r="AD189" s="74"/>
      <c r="AE189" s="74"/>
      <c r="AF189" s="74"/>
      <c r="AG189" s="74"/>
      <c r="AH189" s="74"/>
      <c r="AI189" s="74"/>
      <c r="AJ189" s="75"/>
    </row>
    <row r="190" spans="1:36" s="3" customFormat="1" ht="15.95" customHeight="1">
      <c r="A190" s="513"/>
      <c r="B190" s="514" t="s">
        <v>1829</v>
      </c>
      <c r="C190" s="515"/>
      <c r="D190" s="515"/>
      <c r="E190" s="515"/>
      <c r="F190" s="515"/>
      <c r="G190" s="520" t="s">
        <v>607</v>
      </c>
      <c r="H190" s="521"/>
      <c r="I190" s="521"/>
      <c r="J190" s="521"/>
      <c r="K190" s="521"/>
      <c r="L190" s="507"/>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92" t="s">
        <v>122</v>
      </c>
      <c r="AI190" s="229" t="s">
        <v>18</v>
      </c>
      <c r="AJ190" s="129"/>
    </row>
    <row r="191" spans="1:36" s="3" customFormat="1" ht="15.95" customHeight="1">
      <c r="A191" s="513"/>
      <c r="B191" s="516"/>
      <c r="C191" s="517"/>
      <c r="D191" s="517"/>
      <c r="E191" s="517"/>
      <c r="F191" s="517"/>
      <c r="G191" s="509" t="s">
        <v>608</v>
      </c>
      <c r="H191" s="510"/>
      <c r="I191" s="510"/>
      <c r="J191" s="511"/>
      <c r="K191" s="511"/>
      <c r="L191" s="512"/>
      <c r="M191" s="511"/>
      <c r="N191" s="511"/>
      <c r="O191" s="511"/>
      <c r="P191" s="511"/>
      <c r="Q191" s="511"/>
      <c r="R191" s="511"/>
      <c r="S191" s="511"/>
      <c r="T191" s="511"/>
      <c r="U191" s="511"/>
      <c r="V191" s="511"/>
      <c r="W191" s="511"/>
      <c r="X191" s="511"/>
      <c r="Y191" s="511"/>
      <c r="Z191" s="511"/>
      <c r="AA191" s="511"/>
      <c r="AB191" s="511"/>
      <c r="AC191" s="511"/>
      <c r="AD191" s="511"/>
      <c r="AE191" s="511"/>
      <c r="AF191" s="511"/>
      <c r="AG191" s="511"/>
      <c r="AH191" s="93" t="s">
        <v>122</v>
      </c>
      <c r="AI191" s="230" t="s">
        <v>18</v>
      </c>
      <c r="AJ191" s="215"/>
    </row>
    <row r="192" spans="1:36" s="3" customFormat="1" ht="15.95" customHeight="1">
      <c r="A192" s="513"/>
      <c r="B192" s="516"/>
      <c r="C192" s="517"/>
      <c r="D192" s="517"/>
      <c r="E192" s="517"/>
      <c r="F192" s="517"/>
      <c r="G192" s="509" t="s">
        <v>609</v>
      </c>
      <c r="H192" s="510"/>
      <c r="I192" s="510"/>
      <c r="J192" s="511"/>
      <c r="K192" s="511"/>
      <c r="L192" s="512"/>
      <c r="M192" s="511"/>
      <c r="N192" s="511"/>
      <c r="O192" s="511"/>
      <c r="P192" s="511"/>
      <c r="Q192" s="511"/>
      <c r="R192" s="511"/>
      <c r="S192" s="511"/>
      <c r="T192" s="511"/>
      <c r="U192" s="511"/>
      <c r="V192" s="511"/>
      <c r="W192" s="511"/>
      <c r="X192" s="511"/>
      <c r="Y192" s="511"/>
      <c r="Z192" s="511"/>
      <c r="AA192" s="511"/>
      <c r="AB192" s="511"/>
      <c r="AC192" s="511"/>
      <c r="AD192" s="511"/>
      <c r="AE192" s="511"/>
      <c r="AF192" s="511"/>
      <c r="AG192" s="511"/>
      <c r="AH192" s="93" t="s">
        <v>122</v>
      </c>
      <c r="AI192" s="230" t="s">
        <v>18</v>
      </c>
      <c r="AJ192" s="215"/>
    </row>
    <row r="193" spans="1:40" s="3" customFormat="1" ht="15.95" customHeight="1">
      <c r="A193" s="513"/>
      <c r="B193" s="516"/>
      <c r="C193" s="517"/>
      <c r="D193" s="517"/>
      <c r="E193" s="517"/>
      <c r="F193" s="517"/>
      <c r="G193" s="522" t="s">
        <v>606</v>
      </c>
      <c r="H193" s="523"/>
      <c r="I193" s="523"/>
      <c r="J193" s="511"/>
      <c r="K193" s="511"/>
      <c r="L193" s="512"/>
      <c r="M193" s="511"/>
      <c r="N193" s="511"/>
      <c r="O193" s="511"/>
      <c r="P193" s="511"/>
      <c r="Q193" s="511"/>
      <c r="R193" s="511"/>
      <c r="S193" s="511"/>
      <c r="T193" s="511"/>
      <c r="U193" s="511"/>
      <c r="V193" s="511"/>
      <c r="W193" s="511"/>
      <c r="X193" s="511"/>
      <c r="Y193" s="511"/>
      <c r="Z193" s="511"/>
      <c r="AA193" s="511"/>
      <c r="AB193" s="511"/>
      <c r="AC193" s="511"/>
      <c r="AD193" s="511"/>
      <c r="AE193" s="511"/>
      <c r="AF193" s="511"/>
      <c r="AG193" s="511"/>
      <c r="AH193" s="95" t="s">
        <v>122</v>
      </c>
      <c r="AI193" s="77" t="s">
        <v>18</v>
      </c>
      <c r="AJ193" s="130"/>
    </row>
    <row r="194" spans="1:40" s="3" customFormat="1" ht="15.95" customHeight="1">
      <c r="A194" s="513"/>
      <c r="B194" s="516"/>
      <c r="C194" s="517"/>
      <c r="D194" s="517"/>
      <c r="E194" s="517"/>
      <c r="F194" s="517"/>
      <c r="G194" s="505" t="s">
        <v>607</v>
      </c>
      <c r="H194" s="506"/>
      <c r="I194" s="506"/>
      <c r="J194" s="506"/>
      <c r="K194" s="506"/>
      <c r="L194" s="507"/>
      <c r="M194" s="508"/>
      <c r="N194" s="508"/>
      <c r="O194" s="508"/>
      <c r="P194" s="508"/>
      <c r="Q194" s="508"/>
      <c r="R194" s="508"/>
      <c r="S194" s="508"/>
      <c r="T194" s="508"/>
      <c r="U194" s="508"/>
      <c r="V194" s="508"/>
      <c r="W194" s="508"/>
      <c r="X194" s="508"/>
      <c r="Y194" s="508"/>
      <c r="Z194" s="508"/>
      <c r="AA194" s="508"/>
      <c r="AB194" s="508"/>
      <c r="AC194" s="508"/>
      <c r="AD194" s="508"/>
      <c r="AE194" s="508"/>
      <c r="AF194" s="508"/>
      <c r="AG194" s="508"/>
      <c r="AH194" s="92" t="s">
        <v>122</v>
      </c>
      <c r="AI194" s="229" t="s">
        <v>18</v>
      </c>
      <c r="AJ194" s="129"/>
    </row>
    <row r="195" spans="1:40" s="3" customFormat="1" ht="15.95" customHeight="1">
      <c r="A195" s="513"/>
      <c r="B195" s="516"/>
      <c r="C195" s="517"/>
      <c r="D195" s="517"/>
      <c r="E195" s="517"/>
      <c r="F195" s="517"/>
      <c r="G195" s="509" t="s">
        <v>608</v>
      </c>
      <c r="H195" s="510"/>
      <c r="I195" s="510"/>
      <c r="J195" s="511"/>
      <c r="K195" s="511"/>
      <c r="L195" s="512"/>
      <c r="M195" s="511"/>
      <c r="N195" s="511"/>
      <c r="O195" s="511"/>
      <c r="P195" s="511"/>
      <c r="Q195" s="511"/>
      <c r="R195" s="511"/>
      <c r="S195" s="511"/>
      <c r="T195" s="511"/>
      <c r="U195" s="511"/>
      <c r="V195" s="511"/>
      <c r="W195" s="511"/>
      <c r="X195" s="511"/>
      <c r="Y195" s="511"/>
      <c r="Z195" s="511"/>
      <c r="AA195" s="511"/>
      <c r="AB195" s="511"/>
      <c r="AC195" s="511"/>
      <c r="AD195" s="511"/>
      <c r="AE195" s="511"/>
      <c r="AF195" s="511"/>
      <c r="AG195" s="511"/>
      <c r="AH195" s="93" t="s">
        <v>122</v>
      </c>
      <c r="AI195" s="230" t="s">
        <v>18</v>
      </c>
      <c r="AJ195" s="215"/>
    </row>
    <row r="196" spans="1:40" s="3" customFormat="1" ht="15.95" customHeight="1">
      <c r="A196" s="513"/>
      <c r="B196" s="516"/>
      <c r="C196" s="517"/>
      <c r="D196" s="517"/>
      <c r="E196" s="517"/>
      <c r="F196" s="517"/>
      <c r="G196" s="509" t="s">
        <v>609</v>
      </c>
      <c r="H196" s="510"/>
      <c r="I196" s="510"/>
      <c r="J196" s="511"/>
      <c r="K196" s="511"/>
      <c r="L196" s="512"/>
      <c r="M196" s="511"/>
      <c r="N196" s="511"/>
      <c r="O196" s="511"/>
      <c r="P196" s="511"/>
      <c r="Q196" s="511"/>
      <c r="R196" s="511"/>
      <c r="S196" s="511"/>
      <c r="T196" s="511"/>
      <c r="U196" s="511"/>
      <c r="V196" s="511"/>
      <c r="W196" s="511"/>
      <c r="X196" s="511"/>
      <c r="Y196" s="511"/>
      <c r="Z196" s="511"/>
      <c r="AA196" s="511"/>
      <c r="AB196" s="511"/>
      <c r="AC196" s="511"/>
      <c r="AD196" s="511"/>
      <c r="AE196" s="511"/>
      <c r="AF196" s="511"/>
      <c r="AG196" s="511"/>
      <c r="AH196" s="93" t="s">
        <v>122</v>
      </c>
      <c r="AI196" s="230" t="s">
        <v>18</v>
      </c>
      <c r="AJ196" s="215"/>
    </row>
    <row r="197" spans="1:40" s="3" customFormat="1" ht="15.95" customHeight="1">
      <c r="A197" s="513"/>
      <c r="B197" s="518"/>
      <c r="C197" s="519"/>
      <c r="D197" s="519"/>
      <c r="E197" s="519"/>
      <c r="F197" s="519"/>
      <c r="G197" s="522" t="s">
        <v>606</v>
      </c>
      <c r="H197" s="523"/>
      <c r="I197" s="523"/>
      <c r="J197" s="511"/>
      <c r="K197" s="511"/>
      <c r="L197" s="512"/>
      <c r="M197" s="511"/>
      <c r="N197" s="511"/>
      <c r="O197" s="511"/>
      <c r="P197" s="511"/>
      <c r="Q197" s="511"/>
      <c r="R197" s="511"/>
      <c r="S197" s="511"/>
      <c r="T197" s="511"/>
      <c r="U197" s="511"/>
      <c r="V197" s="511"/>
      <c r="W197" s="511"/>
      <c r="X197" s="511"/>
      <c r="Y197" s="511"/>
      <c r="Z197" s="511"/>
      <c r="AA197" s="511"/>
      <c r="AB197" s="511"/>
      <c r="AC197" s="511"/>
      <c r="AD197" s="511"/>
      <c r="AE197" s="511"/>
      <c r="AF197" s="511"/>
      <c r="AG197" s="511"/>
      <c r="AH197" s="95" t="s">
        <v>122</v>
      </c>
      <c r="AI197" s="77" t="s">
        <v>18</v>
      </c>
      <c r="AJ197" s="130"/>
    </row>
    <row r="198" spans="1:40" ht="15.95" customHeight="1">
      <c r="A198" s="501" t="s">
        <v>128</v>
      </c>
      <c r="B198" s="502"/>
      <c r="C198" s="502"/>
      <c r="D198" s="502"/>
      <c r="E198" s="502"/>
      <c r="F198" s="502"/>
      <c r="G198" s="505" t="s">
        <v>607</v>
      </c>
      <c r="H198" s="506"/>
      <c r="I198" s="506"/>
      <c r="J198" s="506"/>
      <c r="K198" s="506"/>
      <c r="L198" s="507"/>
      <c r="M198" s="508"/>
      <c r="N198" s="508"/>
      <c r="O198" s="508"/>
      <c r="P198" s="508"/>
      <c r="Q198" s="508"/>
      <c r="R198" s="508"/>
      <c r="S198" s="508"/>
      <c r="T198" s="508"/>
      <c r="U198" s="508"/>
      <c r="V198" s="508"/>
      <c r="W198" s="508"/>
      <c r="X198" s="508"/>
      <c r="Y198" s="508"/>
      <c r="Z198" s="508"/>
      <c r="AA198" s="508"/>
      <c r="AB198" s="508"/>
      <c r="AC198" s="508"/>
      <c r="AD198" s="508"/>
      <c r="AE198" s="508"/>
      <c r="AF198" s="508"/>
      <c r="AG198" s="508"/>
      <c r="AH198" s="92" t="s">
        <v>122</v>
      </c>
      <c r="AI198" s="229" t="s">
        <v>18</v>
      </c>
      <c r="AJ198" s="129"/>
      <c r="AN198" s="3"/>
    </row>
    <row r="199" spans="1:40" ht="15.95" customHeight="1">
      <c r="A199" s="503"/>
      <c r="B199" s="504"/>
      <c r="C199" s="504"/>
      <c r="D199" s="504"/>
      <c r="E199" s="504"/>
      <c r="F199" s="504"/>
      <c r="G199" s="509" t="s">
        <v>608</v>
      </c>
      <c r="H199" s="510"/>
      <c r="I199" s="510"/>
      <c r="J199" s="511"/>
      <c r="K199" s="511"/>
      <c r="L199" s="512"/>
      <c r="M199" s="511"/>
      <c r="N199" s="511"/>
      <c r="O199" s="511"/>
      <c r="P199" s="511"/>
      <c r="Q199" s="511"/>
      <c r="R199" s="511"/>
      <c r="S199" s="511"/>
      <c r="T199" s="511"/>
      <c r="U199" s="511"/>
      <c r="V199" s="511"/>
      <c r="W199" s="511"/>
      <c r="X199" s="511"/>
      <c r="Y199" s="511"/>
      <c r="Z199" s="511"/>
      <c r="AA199" s="511"/>
      <c r="AB199" s="511"/>
      <c r="AC199" s="511"/>
      <c r="AD199" s="511"/>
      <c r="AE199" s="511"/>
      <c r="AF199" s="511"/>
      <c r="AG199" s="511"/>
      <c r="AH199" s="95" t="s">
        <v>122</v>
      </c>
      <c r="AI199" s="77" t="s">
        <v>18</v>
      </c>
      <c r="AJ199" s="130"/>
      <c r="AN199" s="3"/>
    </row>
    <row r="200" spans="1:40" ht="20.100000000000001" customHeight="1">
      <c r="A200" s="473" t="s">
        <v>37</v>
      </c>
      <c r="B200" s="474"/>
      <c r="C200" s="474"/>
      <c r="D200" s="474"/>
      <c r="E200" s="474"/>
      <c r="F200" s="474"/>
      <c r="G200" s="144"/>
      <c r="H200" s="62"/>
      <c r="I200" s="92" t="s">
        <v>122</v>
      </c>
      <c r="J200" s="80" t="s">
        <v>99</v>
      </c>
      <c r="K200" s="100"/>
      <c r="L200" s="308"/>
      <c r="M200" s="100"/>
      <c r="N200" s="100"/>
      <c r="O200" s="92" t="s">
        <v>122</v>
      </c>
      <c r="P200" s="82" t="s">
        <v>100</v>
      </c>
      <c r="Q200" s="100"/>
      <c r="R200" s="100"/>
      <c r="S200" s="100"/>
      <c r="T200" s="100"/>
      <c r="U200" s="92" t="s">
        <v>122</v>
      </c>
      <c r="V200" s="82" t="s">
        <v>101</v>
      </c>
      <c r="W200" s="100"/>
      <c r="X200" s="100"/>
      <c r="Y200" s="100"/>
      <c r="Z200" s="100"/>
      <c r="AA200" s="92" t="s">
        <v>122</v>
      </c>
      <c r="AB200" s="82" t="s">
        <v>102</v>
      </c>
      <c r="AC200" s="100"/>
      <c r="AD200" s="100"/>
      <c r="AE200" s="100"/>
      <c r="AF200" s="100"/>
      <c r="AG200" s="100"/>
      <c r="AH200" s="92" t="s">
        <v>122</v>
      </c>
      <c r="AI200" s="82" t="s">
        <v>18</v>
      </c>
      <c r="AJ200" s="101"/>
    </row>
    <row r="201" spans="1:40" ht="110.1" customHeight="1">
      <c r="A201" s="475" t="s">
        <v>1830</v>
      </c>
      <c r="B201" s="476"/>
      <c r="C201" s="476"/>
      <c r="D201" s="476"/>
      <c r="E201" s="476"/>
      <c r="F201" s="476"/>
      <c r="G201" s="476"/>
      <c r="H201" s="476"/>
      <c r="I201" s="476"/>
      <c r="J201" s="476"/>
      <c r="K201" s="476"/>
      <c r="L201" s="477"/>
      <c r="M201" s="476"/>
      <c r="N201" s="476"/>
      <c r="O201" s="476"/>
      <c r="P201" s="476"/>
      <c r="Q201" s="476"/>
      <c r="R201" s="476"/>
      <c r="S201" s="476"/>
      <c r="T201" s="476"/>
      <c r="U201" s="476"/>
      <c r="V201" s="476"/>
      <c r="W201" s="476"/>
      <c r="X201" s="476"/>
      <c r="Y201" s="476"/>
      <c r="Z201" s="476"/>
      <c r="AA201" s="476"/>
      <c r="AB201" s="476"/>
      <c r="AC201" s="476"/>
      <c r="AD201" s="476"/>
      <c r="AE201" s="476"/>
      <c r="AF201" s="476"/>
      <c r="AG201" s="476"/>
      <c r="AH201" s="476"/>
      <c r="AI201" s="476"/>
      <c r="AJ201" s="478"/>
    </row>
    <row r="202" spans="1:40" ht="20.100000000000001" customHeight="1">
      <c r="A202" s="473" t="s">
        <v>38</v>
      </c>
      <c r="B202" s="474"/>
      <c r="C202" s="474"/>
      <c r="D202" s="474"/>
      <c r="E202" s="474"/>
      <c r="F202" s="474"/>
      <c r="G202" s="145"/>
      <c r="H202" s="96" t="s">
        <v>122</v>
      </c>
      <c r="I202" s="231" t="s">
        <v>103</v>
      </c>
      <c r="J202" s="111"/>
      <c r="K202" s="111"/>
      <c r="L202" s="309"/>
      <c r="M202" s="96" t="s">
        <v>122</v>
      </c>
      <c r="N202" s="80" t="s">
        <v>104</v>
      </c>
      <c r="O202" s="112"/>
      <c r="P202" s="100"/>
      <c r="Q202" s="100"/>
      <c r="R202" s="100"/>
      <c r="S202" s="100"/>
      <c r="T202" s="96" t="s">
        <v>122</v>
      </c>
      <c r="U202" s="82" t="s">
        <v>105</v>
      </c>
      <c r="V202" s="100"/>
      <c r="W202" s="100"/>
      <c r="X202" s="100"/>
      <c r="Y202" s="100"/>
      <c r="Z202" s="100"/>
      <c r="AA202" s="96" t="s">
        <v>122</v>
      </c>
      <c r="AB202" s="82" t="s">
        <v>106</v>
      </c>
      <c r="AC202" s="100"/>
      <c r="AD202" s="100"/>
      <c r="AE202" s="100"/>
      <c r="AF202" s="100"/>
      <c r="AG202" s="100"/>
      <c r="AH202" s="96" t="s">
        <v>122</v>
      </c>
      <c r="AI202" s="14" t="s">
        <v>18</v>
      </c>
      <c r="AJ202" s="46"/>
    </row>
    <row r="203" spans="1:40" ht="9.9499999999999993" customHeight="1">
      <c r="A203" s="16"/>
      <c r="B203" s="16"/>
      <c r="C203" s="16"/>
      <c r="D203" s="16"/>
      <c r="E203" s="16"/>
      <c r="F203" s="16"/>
      <c r="G203" s="16"/>
      <c r="H203" s="16"/>
      <c r="I203" s="16"/>
      <c r="J203" s="16"/>
      <c r="K203" s="16"/>
      <c r="L203" s="295"/>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row>
    <row r="204" spans="1:40" s="4" customFormat="1" ht="24.95" customHeight="1">
      <c r="A204" s="479" t="s">
        <v>125</v>
      </c>
      <c r="B204" s="480"/>
      <c r="C204" s="480"/>
      <c r="D204" s="480"/>
      <c r="E204" s="480"/>
      <c r="F204" s="480"/>
      <c r="G204" s="480"/>
      <c r="H204" s="480"/>
      <c r="I204" s="480"/>
      <c r="J204" s="480"/>
      <c r="K204" s="480"/>
      <c r="L204" s="481"/>
      <c r="M204" s="480"/>
      <c r="N204" s="480"/>
      <c r="O204" s="480"/>
      <c r="P204" s="480"/>
      <c r="Q204" s="480"/>
      <c r="R204" s="480"/>
      <c r="S204" s="480"/>
      <c r="T204" s="480"/>
      <c r="U204" s="480"/>
      <c r="V204" s="480"/>
      <c r="W204" s="480"/>
      <c r="X204" s="480"/>
      <c r="Y204" s="480"/>
      <c r="Z204" s="480"/>
      <c r="AA204" s="480"/>
      <c r="AB204" s="480"/>
      <c r="AC204" s="480"/>
      <c r="AD204" s="480"/>
      <c r="AE204" s="480"/>
      <c r="AF204" s="480"/>
      <c r="AG204" s="480"/>
      <c r="AH204" s="480"/>
      <c r="AI204" s="480"/>
      <c r="AJ204" s="480"/>
    </row>
    <row r="205" spans="1:40" ht="20.100000000000001" customHeight="1">
      <c r="A205" s="482" t="s">
        <v>63</v>
      </c>
      <c r="B205" s="483"/>
      <c r="C205" s="483"/>
      <c r="D205" s="483"/>
      <c r="E205" s="483"/>
      <c r="F205" s="484"/>
      <c r="G205" s="179"/>
      <c r="H205" s="92" t="s">
        <v>122</v>
      </c>
      <c r="I205" s="82" t="s">
        <v>76</v>
      </c>
      <c r="J205" s="100"/>
      <c r="K205" s="100"/>
      <c r="L205" s="92" t="s">
        <v>122</v>
      </c>
      <c r="M205" s="500" t="s">
        <v>620</v>
      </c>
      <c r="N205" s="500"/>
      <c r="O205" s="500"/>
      <c r="P205" s="500"/>
      <c r="Q205" s="491"/>
      <c r="R205" s="491"/>
      <c r="S205" s="491"/>
      <c r="T205" s="491"/>
      <c r="U205" s="491"/>
      <c r="V205" s="491"/>
      <c r="W205" s="491"/>
      <c r="X205" s="491"/>
      <c r="Y205" s="491"/>
      <c r="Z205" s="491"/>
      <c r="AA205" s="491"/>
      <c r="AB205" s="491"/>
      <c r="AC205" s="491"/>
      <c r="AD205" s="491"/>
      <c r="AE205" s="491"/>
      <c r="AF205" s="491"/>
      <c r="AG205" s="491"/>
      <c r="AH205" s="491"/>
      <c r="AI205" s="491"/>
      <c r="AJ205" s="63" t="s">
        <v>98</v>
      </c>
    </row>
    <row r="206" spans="1:40" ht="15.95" customHeight="1">
      <c r="A206" s="485"/>
      <c r="B206" s="486"/>
      <c r="C206" s="486"/>
      <c r="D206" s="486"/>
      <c r="E206" s="486"/>
      <c r="F206" s="487"/>
      <c r="G206" s="492" t="s">
        <v>1827</v>
      </c>
      <c r="H206" s="493"/>
      <c r="I206" s="493"/>
      <c r="J206" s="493"/>
      <c r="K206" s="493"/>
      <c r="L206" s="494"/>
      <c r="M206" s="493"/>
      <c r="N206" s="493"/>
      <c r="O206" s="493"/>
      <c r="P206" s="493"/>
      <c r="Q206" s="493"/>
      <c r="R206" s="493"/>
      <c r="S206" s="493"/>
      <c r="T206" s="493"/>
      <c r="U206" s="493"/>
      <c r="V206" s="493"/>
      <c r="W206" s="493"/>
      <c r="X206" s="493"/>
      <c r="Y206" s="493"/>
      <c r="Z206" s="493"/>
      <c r="AA206" s="493"/>
      <c r="AB206" s="493"/>
      <c r="AC206" s="493"/>
      <c r="AD206" s="493"/>
      <c r="AE206" s="493"/>
      <c r="AF206" s="493"/>
      <c r="AG206" s="493"/>
      <c r="AH206" s="493"/>
      <c r="AI206" s="493"/>
      <c r="AJ206" s="495"/>
    </row>
    <row r="207" spans="1:40" ht="15.95" customHeight="1">
      <c r="A207" s="488"/>
      <c r="B207" s="489"/>
      <c r="C207" s="489"/>
      <c r="D207" s="489"/>
      <c r="E207" s="489"/>
      <c r="F207" s="490"/>
      <c r="G207" s="496" t="s">
        <v>610</v>
      </c>
      <c r="H207" s="497"/>
      <c r="I207" s="497"/>
      <c r="J207" s="497"/>
      <c r="K207" s="498"/>
      <c r="L207" s="499"/>
      <c r="M207" s="498"/>
      <c r="N207" s="498"/>
      <c r="O207" s="498"/>
      <c r="P207" s="465" t="s">
        <v>611</v>
      </c>
      <c r="Q207" s="465"/>
      <c r="R207" s="465"/>
      <c r="S207" s="465"/>
      <c r="T207" s="471"/>
      <c r="U207" s="471"/>
      <c r="V207" s="471"/>
      <c r="W207" s="471"/>
      <c r="X207" s="471"/>
      <c r="Y207" s="471"/>
      <c r="Z207" s="471"/>
      <c r="AA207" s="471"/>
      <c r="AB207" s="471"/>
      <c r="AC207" s="471"/>
      <c r="AD207" s="471"/>
      <c r="AE207" s="471"/>
      <c r="AF207" s="471"/>
      <c r="AG207" s="471"/>
      <c r="AH207" s="471"/>
      <c r="AI207" s="471"/>
      <c r="AJ207" s="472"/>
    </row>
    <row r="208" spans="1:40" s="4" customFormat="1" ht="20.100000000000001" customHeight="1">
      <c r="A208" s="466" t="s">
        <v>35</v>
      </c>
      <c r="B208" s="467"/>
      <c r="C208" s="467"/>
      <c r="D208" s="467"/>
      <c r="E208" s="467"/>
      <c r="F208" s="467"/>
      <c r="G208" s="467"/>
      <c r="H208" s="467"/>
      <c r="I208" s="467"/>
      <c r="J208" s="468" t="s">
        <v>36</v>
      </c>
      <c r="K208" s="469"/>
      <c r="L208" s="469"/>
      <c r="M208" s="469"/>
      <c r="N208" s="469"/>
      <c r="O208" s="469"/>
      <c r="P208" s="469"/>
      <c r="Q208" s="469"/>
      <c r="R208" s="469"/>
      <c r="S208" s="469"/>
      <c r="T208" s="469"/>
      <c r="U208" s="469"/>
      <c r="V208" s="469"/>
      <c r="W208" s="469"/>
      <c r="X208" s="469"/>
      <c r="Y208" s="469"/>
      <c r="Z208" s="469"/>
      <c r="AA208" s="469"/>
      <c r="AB208" s="469"/>
      <c r="AC208" s="469"/>
      <c r="AD208" s="469"/>
      <c r="AE208" s="469"/>
      <c r="AF208" s="469"/>
      <c r="AG208" s="469"/>
      <c r="AH208" s="469"/>
      <c r="AI208" s="469"/>
      <c r="AJ208" s="470"/>
    </row>
    <row r="209" spans="1:36" s="4" customFormat="1" ht="15.95" customHeight="1">
      <c r="A209" s="438" t="s">
        <v>619</v>
      </c>
      <c r="B209" s="440" t="s">
        <v>39</v>
      </c>
      <c r="C209" s="441"/>
      <c r="D209" s="148" t="s">
        <v>119</v>
      </c>
      <c r="E209" s="74" t="s">
        <v>83</v>
      </c>
      <c r="F209" s="74"/>
      <c r="G209" s="74"/>
      <c r="H209" s="74"/>
      <c r="I209" s="74"/>
      <c r="J209" s="446"/>
      <c r="K209" s="447"/>
      <c r="L209" s="448"/>
      <c r="M209" s="447"/>
      <c r="N209" s="447"/>
      <c r="O209" s="447"/>
      <c r="P209" s="447"/>
      <c r="Q209" s="447"/>
      <c r="R209" s="447"/>
      <c r="S209" s="447"/>
      <c r="T209" s="447"/>
      <c r="U209" s="447"/>
      <c r="V209" s="447"/>
      <c r="W209" s="447"/>
      <c r="X209" s="447"/>
      <c r="Y209" s="447"/>
      <c r="Z209" s="447"/>
      <c r="AA209" s="447"/>
      <c r="AB209" s="447"/>
      <c r="AC209" s="447"/>
      <c r="AD209" s="447"/>
      <c r="AE209" s="447"/>
      <c r="AF209" s="447"/>
      <c r="AG209" s="447"/>
      <c r="AH209" s="447"/>
      <c r="AI209" s="447"/>
      <c r="AJ209" s="449"/>
    </row>
    <row r="210" spans="1:36" s="4" customFormat="1" ht="15.95" customHeight="1">
      <c r="A210" s="438"/>
      <c r="B210" s="442"/>
      <c r="C210" s="443"/>
      <c r="D210" s="149" t="s">
        <v>119</v>
      </c>
      <c r="E210" s="84" t="s">
        <v>48</v>
      </c>
      <c r="F210" s="84"/>
      <c r="G210" s="84"/>
      <c r="H210" s="84"/>
      <c r="I210" s="84"/>
      <c r="J210" s="450"/>
      <c r="K210" s="451"/>
      <c r="L210" s="452"/>
      <c r="M210" s="451"/>
      <c r="N210" s="451"/>
      <c r="O210" s="451"/>
      <c r="P210" s="451"/>
      <c r="Q210" s="451"/>
      <c r="R210" s="451"/>
      <c r="S210" s="451"/>
      <c r="T210" s="451"/>
      <c r="U210" s="451"/>
      <c r="V210" s="451"/>
      <c r="W210" s="451"/>
      <c r="X210" s="451"/>
      <c r="Y210" s="451"/>
      <c r="Z210" s="451"/>
      <c r="AA210" s="451"/>
      <c r="AB210" s="451"/>
      <c r="AC210" s="451"/>
      <c r="AD210" s="451"/>
      <c r="AE210" s="451"/>
      <c r="AF210" s="451"/>
      <c r="AG210" s="451"/>
      <c r="AH210" s="451"/>
      <c r="AI210" s="451"/>
      <c r="AJ210" s="453"/>
    </row>
    <row r="211" spans="1:36" s="4" customFormat="1" ht="15.95" customHeight="1">
      <c r="A211" s="438"/>
      <c r="B211" s="442"/>
      <c r="C211" s="443"/>
      <c r="D211" s="149" t="s">
        <v>119</v>
      </c>
      <c r="E211" s="83" t="s">
        <v>49</v>
      </c>
      <c r="F211" s="83"/>
      <c r="G211" s="83"/>
      <c r="H211" s="84"/>
      <c r="I211" s="84"/>
      <c r="J211" s="450"/>
      <c r="K211" s="451"/>
      <c r="L211" s="452"/>
      <c r="M211" s="451"/>
      <c r="N211" s="451"/>
      <c r="O211" s="451"/>
      <c r="P211" s="451"/>
      <c r="Q211" s="451"/>
      <c r="R211" s="451"/>
      <c r="S211" s="451"/>
      <c r="T211" s="451"/>
      <c r="U211" s="451"/>
      <c r="V211" s="451"/>
      <c r="W211" s="451"/>
      <c r="X211" s="451"/>
      <c r="Y211" s="451"/>
      <c r="Z211" s="451"/>
      <c r="AA211" s="451"/>
      <c r="AB211" s="451"/>
      <c r="AC211" s="451"/>
      <c r="AD211" s="451"/>
      <c r="AE211" s="451"/>
      <c r="AF211" s="451"/>
      <c r="AG211" s="451"/>
      <c r="AH211" s="451"/>
      <c r="AI211" s="451"/>
      <c r="AJ211" s="453"/>
    </row>
    <row r="212" spans="1:36" s="4" customFormat="1" ht="15.95" customHeight="1">
      <c r="A212" s="438"/>
      <c r="B212" s="442"/>
      <c r="C212" s="443"/>
      <c r="D212" s="149" t="s">
        <v>119</v>
      </c>
      <c r="E212" s="84" t="s">
        <v>52</v>
      </c>
      <c r="F212" s="84"/>
      <c r="G212" s="84"/>
      <c r="H212" s="84"/>
      <c r="I212" s="84"/>
      <c r="J212" s="450"/>
      <c r="K212" s="451"/>
      <c r="L212" s="452"/>
      <c r="M212" s="451"/>
      <c r="N212" s="451"/>
      <c r="O212" s="451"/>
      <c r="P212" s="451"/>
      <c r="Q212" s="451"/>
      <c r="R212" s="451"/>
      <c r="S212" s="451"/>
      <c r="T212" s="451"/>
      <c r="U212" s="451"/>
      <c r="V212" s="451"/>
      <c r="W212" s="451"/>
      <c r="X212" s="451"/>
      <c r="Y212" s="451"/>
      <c r="Z212" s="451"/>
      <c r="AA212" s="451"/>
      <c r="AB212" s="451"/>
      <c r="AC212" s="451"/>
      <c r="AD212" s="451"/>
      <c r="AE212" s="451"/>
      <c r="AF212" s="451"/>
      <c r="AG212" s="451"/>
      <c r="AH212" s="451"/>
      <c r="AI212" s="451"/>
      <c r="AJ212" s="453"/>
    </row>
    <row r="213" spans="1:36" s="4" customFormat="1" ht="15.95" customHeight="1">
      <c r="A213" s="438"/>
      <c r="B213" s="442"/>
      <c r="C213" s="443"/>
      <c r="D213" s="149" t="s">
        <v>119</v>
      </c>
      <c r="E213" s="84" t="s">
        <v>53</v>
      </c>
      <c r="F213" s="84"/>
      <c r="G213" s="84"/>
      <c r="H213" s="84"/>
      <c r="I213" s="84"/>
      <c r="J213" s="450"/>
      <c r="K213" s="451"/>
      <c r="L213" s="452"/>
      <c r="M213" s="451"/>
      <c r="N213" s="451"/>
      <c r="O213" s="451"/>
      <c r="P213" s="451"/>
      <c r="Q213" s="451"/>
      <c r="R213" s="451"/>
      <c r="S213" s="451"/>
      <c r="T213" s="451"/>
      <c r="U213" s="451"/>
      <c r="V213" s="451"/>
      <c r="W213" s="451"/>
      <c r="X213" s="451"/>
      <c r="Y213" s="451"/>
      <c r="Z213" s="451"/>
      <c r="AA213" s="451"/>
      <c r="AB213" s="451"/>
      <c r="AC213" s="451"/>
      <c r="AD213" s="451"/>
      <c r="AE213" s="451"/>
      <c r="AF213" s="451"/>
      <c r="AG213" s="451"/>
      <c r="AH213" s="451"/>
      <c r="AI213" s="451"/>
      <c r="AJ213" s="453"/>
    </row>
    <row r="214" spans="1:36" s="4" customFormat="1" ht="15.95" customHeight="1">
      <c r="A214" s="438"/>
      <c r="B214" s="442"/>
      <c r="C214" s="443"/>
      <c r="D214" s="149" t="s">
        <v>119</v>
      </c>
      <c r="E214" s="84" t="s">
        <v>54</v>
      </c>
      <c r="F214" s="84"/>
      <c r="G214" s="84"/>
      <c r="H214" s="84"/>
      <c r="I214" s="84"/>
      <c r="J214" s="450"/>
      <c r="K214" s="451"/>
      <c r="L214" s="452"/>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3"/>
    </row>
    <row r="215" spans="1:36" s="4" customFormat="1" ht="15.95" customHeight="1">
      <c r="A215" s="438"/>
      <c r="B215" s="442"/>
      <c r="C215" s="443"/>
      <c r="D215" s="149" t="s">
        <v>119</v>
      </c>
      <c r="E215" s="84" t="s">
        <v>55</v>
      </c>
      <c r="F215" s="84"/>
      <c r="G215" s="84"/>
      <c r="H215" s="84"/>
      <c r="I215" s="84"/>
      <c r="J215" s="450"/>
      <c r="K215" s="451"/>
      <c r="L215" s="452"/>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3"/>
    </row>
    <row r="216" spans="1:36" s="4" customFormat="1" ht="15.95" customHeight="1">
      <c r="A216" s="438"/>
      <c r="B216" s="442"/>
      <c r="C216" s="443"/>
      <c r="D216" s="149" t="s">
        <v>119</v>
      </c>
      <c r="E216" s="84" t="s">
        <v>56</v>
      </c>
      <c r="F216" s="84"/>
      <c r="G216" s="84"/>
      <c r="H216" s="84"/>
      <c r="I216" s="84"/>
      <c r="J216" s="450"/>
      <c r="K216" s="451"/>
      <c r="L216" s="452"/>
      <c r="M216" s="451"/>
      <c r="N216" s="451"/>
      <c r="O216" s="451"/>
      <c r="P216" s="451"/>
      <c r="Q216" s="451"/>
      <c r="R216" s="451"/>
      <c r="S216" s="451"/>
      <c r="T216" s="451"/>
      <c r="U216" s="451"/>
      <c r="V216" s="451"/>
      <c r="W216" s="451"/>
      <c r="X216" s="451"/>
      <c r="Y216" s="451"/>
      <c r="Z216" s="451"/>
      <c r="AA216" s="451"/>
      <c r="AB216" s="451"/>
      <c r="AC216" s="451"/>
      <c r="AD216" s="451"/>
      <c r="AE216" s="451"/>
      <c r="AF216" s="451"/>
      <c r="AG216" s="451"/>
      <c r="AH216" s="451"/>
      <c r="AI216" s="451"/>
      <c r="AJ216" s="453"/>
    </row>
    <row r="217" spans="1:36" s="4" customFormat="1" ht="15.95" customHeight="1">
      <c r="A217" s="438"/>
      <c r="B217" s="444"/>
      <c r="C217" s="445"/>
      <c r="D217" s="150" t="s">
        <v>119</v>
      </c>
      <c r="E217" s="77" t="s">
        <v>84</v>
      </c>
      <c r="F217" s="77"/>
      <c r="G217" s="77"/>
      <c r="H217" s="77"/>
      <c r="I217" s="77"/>
      <c r="J217" s="454"/>
      <c r="K217" s="455"/>
      <c r="L217" s="456"/>
      <c r="M217" s="455"/>
      <c r="N217" s="455"/>
      <c r="O217" s="455"/>
      <c r="P217" s="455"/>
      <c r="Q217" s="455"/>
      <c r="R217" s="455"/>
      <c r="S217" s="455"/>
      <c r="T217" s="455"/>
      <c r="U217" s="455"/>
      <c r="V217" s="455"/>
      <c r="W217" s="455"/>
      <c r="X217" s="455"/>
      <c r="Y217" s="455"/>
      <c r="Z217" s="455"/>
      <c r="AA217" s="455"/>
      <c r="AB217" s="455"/>
      <c r="AC217" s="455"/>
      <c r="AD217" s="455"/>
      <c r="AE217" s="455"/>
      <c r="AF217" s="455"/>
      <c r="AG217" s="455"/>
      <c r="AH217" s="455"/>
      <c r="AI217" s="455"/>
      <c r="AJ217" s="457"/>
    </row>
    <row r="218" spans="1:36" s="4" customFormat="1" ht="15.95" customHeight="1">
      <c r="A218" s="438"/>
      <c r="B218" s="440" t="s">
        <v>40</v>
      </c>
      <c r="C218" s="441"/>
      <c r="D218" s="148" t="s">
        <v>119</v>
      </c>
      <c r="E218" s="74" t="s">
        <v>83</v>
      </c>
      <c r="F218" s="74"/>
      <c r="G218" s="350"/>
      <c r="H218" s="74"/>
      <c r="I218" s="75"/>
      <c r="J218" s="446"/>
      <c r="K218" s="447"/>
      <c r="L218" s="448"/>
      <c r="M218" s="447"/>
      <c r="N218" s="447"/>
      <c r="O218" s="447"/>
      <c r="P218" s="447"/>
      <c r="Q218" s="447"/>
      <c r="R218" s="447"/>
      <c r="S218" s="447"/>
      <c r="T218" s="447"/>
      <c r="U218" s="447"/>
      <c r="V218" s="447"/>
      <c r="W218" s="447"/>
      <c r="X218" s="447"/>
      <c r="Y218" s="447"/>
      <c r="Z218" s="447"/>
      <c r="AA218" s="447"/>
      <c r="AB218" s="447"/>
      <c r="AC218" s="447"/>
      <c r="AD218" s="447"/>
      <c r="AE218" s="447"/>
      <c r="AF218" s="447"/>
      <c r="AG218" s="447"/>
      <c r="AH218" s="447"/>
      <c r="AI218" s="447"/>
      <c r="AJ218" s="449"/>
    </row>
    <row r="219" spans="1:36" s="4" customFormat="1" ht="15.95" customHeight="1">
      <c r="A219" s="438"/>
      <c r="B219" s="442"/>
      <c r="C219" s="443"/>
      <c r="D219" s="149" t="s">
        <v>119</v>
      </c>
      <c r="E219" s="84" t="s">
        <v>50</v>
      </c>
      <c r="F219" s="84"/>
      <c r="G219" s="83"/>
      <c r="H219" s="84"/>
      <c r="I219" s="102"/>
      <c r="J219" s="450"/>
      <c r="K219" s="451"/>
      <c r="L219" s="452"/>
      <c r="M219" s="451"/>
      <c r="N219" s="451"/>
      <c r="O219" s="451"/>
      <c r="P219" s="451"/>
      <c r="Q219" s="451"/>
      <c r="R219" s="451"/>
      <c r="S219" s="451"/>
      <c r="T219" s="451"/>
      <c r="U219" s="451"/>
      <c r="V219" s="451"/>
      <c r="W219" s="451"/>
      <c r="X219" s="451"/>
      <c r="Y219" s="451"/>
      <c r="Z219" s="451"/>
      <c r="AA219" s="451"/>
      <c r="AB219" s="451"/>
      <c r="AC219" s="451"/>
      <c r="AD219" s="451"/>
      <c r="AE219" s="451"/>
      <c r="AF219" s="451"/>
      <c r="AG219" s="451"/>
      <c r="AH219" s="451"/>
      <c r="AI219" s="451"/>
      <c r="AJ219" s="453"/>
    </row>
    <row r="220" spans="1:36" s="4" customFormat="1" ht="15.95" customHeight="1">
      <c r="A220" s="438"/>
      <c r="B220" s="442"/>
      <c r="C220" s="443"/>
      <c r="D220" s="149" t="s">
        <v>119</v>
      </c>
      <c r="E220" s="84" t="s">
        <v>51</v>
      </c>
      <c r="F220" s="84"/>
      <c r="G220" s="83"/>
      <c r="H220" s="84"/>
      <c r="I220" s="102"/>
      <c r="J220" s="450"/>
      <c r="K220" s="451"/>
      <c r="L220" s="452"/>
      <c r="M220" s="451"/>
      <c r="N220" s="451"/>
      <c r="O220" s="451"/>
      <c r="P220" s="451"/>
      <c r="Q220" s="451"/>
      <c r="R220" s="451"/>
      <c r="S220" s="451"/>
      <c r="T220" s="451"/>
      <c r="U220" s="451"/>
      <c r="V220" s="451"/>
      <c r="W220" s="451"/>
      <c r="X220" s="451"/>
      <c r="Y220" s="451"/>
      <c r="Z220" s="451"/>
      <c r="AA220" s="451"/>
      <c r="AB220" s="451"/>
      <c r="AC220" s="451"/>
      <c r="AD220" s="451"/>
      <c r="AE220" s="451"/>
      <c r="AF220" s="451"/>
      <c r="AG220" s="451"/>
      <c r="AH220" s="451"/>
      <c r="AI220" s="451"/>
      <c r="AJ220" s="453"/>
    </row>
    <row r="221" spans="1:36" s="4" customFormat="1" ht="15.95" customHeight="1">
      <c r="A221" s="438"/>
      <c r="B221" s="442"/>
      <c r="C221" s="443"/>
      <c r="D221" s="149" t="s">
        <v>119</v>
      </c>
      <c r="E221" s="84" t="s">
        <v>52</v>
      </c>
      <c r="F221" s="84"/>
      <c r="G221" s="83"/>
      <c r="H221" s="84"/>
      <c r="I221" s="102"/>
      <c r="J221" s="450"/>
      <c r="K221" s="451"/>
      <c r="L221" s="452"/>
      <c r="M221" s="451"/>
      <c r="N221" s="451"/>
      <c r="O221" s="451"/>
      <c r="P221" s="451"/>
      <c r="Q221" s="451"/>
      <c r="R221" s="451"/>
      <c r="S221" s="451"/>
      <c r="T221" s="451"/>
      <c r="U221" s="451"/>
      <c r="V221" s="451"/>
      <c r="W221" s="451"/>
      <c r="X221" s="451"/>
      <c r="Y221" s="451"/>
      <c r="Z221" s="451"/>
      <c r="AA221" s="451"/>
      <c r="AB221" s="451"/>
      <c r="AC221" s="451"/>
      <c r="AD221" s="451"/>
      <c r="AE221" s="451"/>
      <c r="AF221" s="451"/>
      <c r="AG221" s="451"/>
      <c r="AH221" s="451"/>
      <c r="AI221" s="451"/>
      <c r="AJ221" s="453"/>
    </row>
    <row r="222" spans="1:36" s="4" customFormat="1" ht="15.95" customHeight="1">
      <c r="A222" s="438"/>
      <c r="B222" s="442"/>
      <c r="C222" s="443"/>
      <c r="D222" s="149" t="s">
        <v>119</v>
      </c>
      <c r="E222" s="84" t="s">
        <v>53</v>
      </c>
      <c r="F222" s="84"/>
      <c r="G222" s="83"/>
      <c r="H222" s="84"/>
      <c r="I222" s="102"/>
      <c r="J222" s="450"/>
      <c r="K222" s="451"/>
      <c r="L222" s="452"/>
      <c r="M222" s="451"/>
      <c r="N222" s="451"/>
      <c r="O222" s="451"/>
      <c r="P222" s="451"/>
      <c r="Q222" s="451"/>
      <c r="R222" s="451"/>
      <c r="S222" s="451"/>
      <c r="T222" s="451"/>
      <c r="U222" s="451"/>
      <c r="V222" s="451"/>
      <c r="W222" s="451"/>
      <c r="X222" s="451"/>
      <c r="Y222" s="451"/>
      <c r="Z222" s="451"/>
      <c r="AA222" s="451"/>
      <c r="AB222" s="451"/>
      <c r="AC222" s="451"/>
      <c r="AD222" s="451"/>
      <c r="AE222" s="451"/>
      <c r="AF222" s="451"/>
      <c r="AG222" s="451"/>
      <c r="AH222" s="451"/>
      <c r="AI222" s="451"/>
      <c r="AJ222" s="453"/>
    </row>
    <row r="223" spans="1:36" s="4" customFormat="1" ht="15.95" customHeight="1">
      <c r="A223" s="438"/>
      <c r="B223" s="442"/>
      <c r="C223" s="443"/>
      <c r="D223" s="149" t="s">
        <v>119</v>
      </c>
      <c r="E223" s="84" t="s">
        <v>54</v>
      </c>
      <c r="F223" s="84"/>
      <c r="G223" s="83"/>
      <c r="H223" s="84"/>
      <c r="I223" s="102"/>
      <c r="J223" s="450"/>
      <c r="K223" s="451"/>
      <c r="L223" s="452"/>
      <c r="M223" s="451"/>
      <c r="N223" s="451"/>
      <c r="O223" s="451"/>
      <c r="P223" s="451"/>
      <c r="Q223" s="451"/>
      <c r="R223" s="451"/>
      <c r="S223" s="451"/>
      <c r="T223" s="451"/>
      <c r="U223" s="451"/>
      <c r="V223" s="451"/>
      <c r="W223" s="451"/>
      <c r="X223" s="451"/>
      <c r="Y223" s="451"/>
      <c r="Z223" s="451"/>
      <c r="AA223" s="451"/>
      <c r="AB223" s="451"/>
      <c r="AC223" s="451"/>
      <c r="AD223" s="451"/>
      <c r="AE223" s="451"/>
      <c r="AF223" s="451"/>
      <c r="AG223" s="451"/>
      <c r="AH223" s="451"/>
      <c r="AI223" s="451"/>
      <c r="AJ223" s="453"/>
    </row>
    <row r="224" spans="1:36" s="4" customFormat="1" ht="15.95" customHeight="1">
      <c r="A224" s="438"/>
      <c r="B224" s="442"/>
      <c r="C224" s="443"/>
      <c r="D224" s="149" t="s">
        <v>119</v>
      </c>
      <c r="E224" s="84" t="s">
        <v>55</v>
      </c>
      <c r="F224" s="84"/>
      <c r="G224" s="83"/>
      <c r="H224" s="84"/>
      <c r="I224" s="102"/>
      <c r="J224" s="450"/>
      <c r="K224" s="451"/>
      <c r="L224" s="452"/>
      <c r="M224" s="451"/>
      <c r="N224" s="451"/>
      <c r="O224" s="451"/>
      <c r="P224" s="451"/>
      <c r="Q224" s="451"/>
      <c r="R224" s="451"/>
      <c r="S224" s="451"/>
      <c r="T224" s="451"/>
      <c r="U224" s="451"/>
      <c r="V224" s="451"/>
      <c r="W224" s="451"/>
      <c r="X224" s="451"/>
      <c r="Y224" s="451"/>
      <c r="Z224" s="451"/>
      <c r="AA224" s="451"/>
      <c r="AB224" s="451"/>
      <c r="AC224" s="451"/>
      <c r="AD224" s="451"/>
      <c r="AE224" s="451"/>
      <c r="AF224" s="451"/>
      <c r="AG224" s="451"/>
      <c r="AH224" s="451"/>
      <c r="AI224" s="451"/>
      <c r="AJ224" s="453"/>
    </row>
    <row r="225" spans="1:36" s="4" customFormat="1" ht="15.95" customHeight="1">
      <c r="A225" s="438"/>
      <c r="B225" s="442"/>
      <c r="C225" s="443"/>
      <c r="D225" s="149" t="s">
        <v>119</v>
      </c>
      <c r="E225" s="84" t="s">
        <v>56</v>
      </c>
      <c r="F225" s="84"/>
      <c r="G225" s="83"/>
      <c r="H225" s="84"/>
      <c r="I225" s="102"/>
      <c r="J225" s="450"/>
      <c r="K225" s="451"/>
      <c r="L225" s="452"/>
      <c r="M225" s="451"/>
      <c r="N225" s="451"/>
      <c r="O225" s="451"/>
      <c r="P225" s="451"/>
      <c r="Q225" s="451"/>
      <c r="R225" s="451"/>
      <c r="S225" s="451"/>
      <c r="T225" s="451"/>
      <c r="U225" s="451"/>
      <c r="V225" s="451"/>
      <c r="W225" s="451"/>
      <c r="X225" s="451"/>
      <c r="Y225" s="451"/>
      <c r="Z225" s="451"/>
      <c r="AA225" s="451"/>
      <c r="AB225" s="451"/>
      <c r="AC225" s="451"/>
      <c r="AD225" s="451"/>
      <c r="AE225" s="451"/>
      <c r="AF225" s="451"/>
      <c r="AG225" s="451"/>
      <c r="AH225" s="451"/>
      <c r="AI225" s="451"/>
      <c r="AJ225" s="453"/>
    </row>
    <row r="226" spans="1:36" s="4" customFormat="1" ht="15.75" customHeight="1">
      <c r="A226" s="439"/>
      <c r="B226" s="444"/>
      <c r="C226" s="445"/>
      <c r="D226" s="150" t="s">
        <v>119</v>
      </c>
      <c r="E226" s="77" t="s">
        <v>84</v>
      </c>
      <c r="F226" s="77"/>
      <c r="G226" s="351"/>
      <c r="H226" s="77"/>
      <c r="I226" s="79"/>
      <c r="J226" s="454"/>
      <c r="K226" s="455"/>
      <c r="L226" s="456"/>
      <c r="M226" s="455"/>
      <c r="N226" s="455"/>
      <c r="O226" s="455"/>
      <c r="P226" s="455"/>
      <c r="Q226" s="455"/>
      <c r="R226" s="455"/>
      <c r="S226" s="455"/>
      <c r="T226" s="455"/>
      <c r="U226" s="455"/>
      <c r="V226" s="455"/>
      <c r="W226" s="455"/>
      <c r="X226" s="455"/>
      <c r="Y226" s="455"/>
      <c r="Z226" s="455"/>
      <c r="AA226" s="455"/>
      <c r="AB226" s="455"/>
      <c r="AC226" s="455"/>
      <c r="AD226" s="455"/>
      <c r="AE226" s="455"/>
      <c r="AF226" s="455"/>
      <c r="AG226" s="455"/>
      <c r="AH226" s="455"/>
      <c r="AI226" s="455"/>
      <c r="AJ226" s="457"/>
    </row>
    <row r="227" spans="1:36" ht="15.75" hidden="1" customHeight="1">
      <c r="A227" s="421" t="s">
        <v>1837</v>
      </c>
      <c r="B227" s="422"/>
      <c r="C227" s="422"/>
      <c r="D227" s="422"/>
      <c r="E227" s="422"/>
      <c r="F227" s="458"/>
      <c r="G227" s="461"/>
      <c r="H227" s="462"/>
      <c r="I227" s="462"/>
      <c r="J227" s="462"/>
      <c r="K227" s="462"/>
      <c r="L227" s="463"/>
      <c r="M227" s="462"/>
      <c r="N227" s="462"/>
      <c r="O227" s="462"/>
      <c r="P227" s="462"/>
      <c r="Q227" s="462"/>
      <c r="R227" s="462"/>
      <c r="S227" s="462"/>
      <c r="T227" s="462"/>
      <c r="U227" s="462"/>
      <c r="V227" s="462"/>
      <c r="W227" s="462"/>
      <c r="X227" s="462"/>
      <c r="Y227" s="462"/>
      <c r="Z227" s="462"/>
      <c r="AA227" s="462"/>
      <c r="AB227" s="462"/>
      <c r="AC227" s="462"/>
      <c r="AD227" s="462"/>
      <c r="AE227" s="462"/>
      <c r="AF227" s="462"/>
      <c r="AG227" s="462"/>
      <c r="AH227" s="462"/>
      <c r="AI227" s="462"/>
      <c r="AJ227" s="464"/>
    </row>
    <row r="228" spans="1:36" ht="15.95" customHeight="1">
      <c r="A228" s="423"/>
      <c r="B228" s="424"/>
      <c r="C228" s="424"/>
      <c r="D228" s="424"/>
      <c r="E228" s="424"/>
      <c r="F228" s="459"/>
      <c r="G228" s="76"/>
      <c r="H228" s="95" t="s">
        <v>122</v>
      </c>
      <c r="I228" s="77" t="s">
        <v>76</v>
      </c>
      <c r="J228" s="104"/>
      <c r="K228" s="104"/>
      <c r="L228" s="302"/>
      <c r="M228" s="95" t="s">
        <v>122</v>
      </c>
      <c r="N228" s="77" t="s">
        <v>78</v>
      </c>
      <c r="O228" s="77"/>
      <c r="P228" s="77"/>
      <c r="Q228" s="33"/>
      <c r="R228" s="95" t="s">
        <v>122</v>
      </c>
      <c r="S228" s="33" t="s">
        <v>18</v>
      </c>
      <c r="T228" s="26"/>
      <c r="U228" s="26"/>
      <c r="V228" s="26"/>
      <c r="W228" s="26"/>
      <c r="X228" s="26"/>
      <c r="Y228" s="26"/>
      <c r="Z228" s="26"/>
      <c r="AA228" s="26"/>
      <c r="AB228" s="77"/>
      <c r="AC228" s="77"/>
      <c r="AD228" s="77"/>
      <c r="AE228" s="77"/>
      <c r="AF228" s="77"/>
      <c r="AG228" s="77"/>
      <c r="AH228" s="77"/>
      <c r="AI228" s="77"/>
      <c r="AJ228" s="79"/>
    </row>
    <row r="229" spans="1:36" ht="15.95" customHeight="1">
      <c r="A229" s="423"/>
      <c r="B229" s="424"/>
      <c r="C229" s="424"/>
      <c r="D229" s="424"/>
      <c r="E229" s="424"/>
      <c r="F229" s="459"/>
      <c r="G229" s="461" t="s">
        <v>1839</v>
      </c>
      <c r="H229" s="462"/>
      <c r="I229" s="462"/>
      <c r="J229" s="462"/>
      <c r="K229" s="462"/>
      <c r="L229" s="463"/>
      <c r="M229" s="462"/>
      <c r="N229" s="462"/>
      <c r="O229" s="462"/>
      <c r="P229" s="462"/>
      <c r="Q229" s="462"/>
      <c r="R229" s="462"/>
      <c r="S229" s="462"/>
      <c r="T229" s="462"/>
      <c r="U229" s="462"/>
      <c r="V229" s="462"/>
      <c r="W229" s="462"/>
      <c r="X229" s="462"/>
      <c r="Y229" s="462"/>
      <c r="Z229" s="462"/>
      <c r="AA229" s="462"/>
      <c r="AB229" s="462"/>
      <c r="AC229" s="462"/>
      <c r="AD229" s="462"/>
      <c r="AE229" s="462"/>
      <c r="AF229" s="462"/>
      <c r="AG229" s="462"/>
      <c r="AH229" s="462"/>
      <c r="AI229" s="462"/>
      <c r="AJ229" s="464"/>
    </row>
    <row r="230" spans="1:36" ht="15.95" customHeight="1">
      <c r="A230" s="425"/>
      <c r="B230" s="426"/>
      <c r="C230" s="426"/>
      <c r="D230" s="426"/>
      <c r="E230" s="426"/>
      <c r="F230" s="460"/>
      <c r="G230" s="86"/>
      <c r="H230" s="95" t="s">
        <v>122</v>
      </c>
      <c r="I230" s="77" t="s">
        <v>612</v>
      </c>
      <c r="J230" s="104"/>
      <c r="K230" s="104"/>
      <c r="L230" s="302"/>
      <c r="M230" s="95" t="s">
        <v>122</v>
      </c>
      <c r="N230" s="77" t="s">
        <v>613</v>
      </c>
      <c r="O230" s="77"/>
      <c r="P230" s="77"/>
      <c r="Q230" s="33"/>
      <c r="R230" s="95" t="s">
        <v>122</v>
      </c>
      <c r="S230" s="33" t="s">
        <v>18</v>
      </c>
      <c r="T230" s="216"/>
      <c r="U230" s="216"/>
      <c r="V230" s="216"/>
      <c r="W230" s="216"/>
      <c r="X230" s="216"/>
      <c r="Y230" s="216"/>
      <c r="Z230" s="216"/>
      <c r="AA230" s="216"/>
      <c r="AB230" s="84"/>
      <c r="AC230" s="84"/>
      <c r="AD230" s="84"/>
      <c r="AE230" s="84"/>
      <c r="AF230" s="84"/>
      <c r="AG230" s="84"/>
      <c r="AH230" s="84"/>
      <c r="AI230" s="84"/>
      <c r="AJ230" s="102"/>
    </row>
    <row r="231" spans="1:36" ht="96" customHeight="1">
      <c r="A231" s="421" t="s">
        <v>1831</v>
      </c>
      <c r="B231" s="422"/>
      <c r="C231" s="422"/>
      <c r="D231" s="422"/>
      <c r="E231" s="422"/>
      <c r="F231" s="422"/>
      <c r="G231" s="377"/>
      <c r="H231" s="378"/>
      <c r="I231" s="378"/>
      <c r="J231" s="378"/>
      <c r="K231" s="378"/>
      <c r="L231" s="379"/>
      <c r="M231" s="378"/>
      <c r="N231" s="378"/>
      <c r="O231" s="378"/>
      <c r="P231" s="378"/>
      <c r="Q231" s="378"/>
      <c r="R231" s="378"/>
      <c r="S231" s="378"/>
      <c r="T231" s="378"/>
      <c r="U231" s="378"/>
      <c r="V231" s="378"/>
      <c r="W231" s="378"/>
      <c r="X231" s="378"/>
      <c r="Y231" s="378"/>
      <c r="Z231" s="378"/>
      <c r="AA231" s="378"/>
      <c r="AB231" s="378"/>
      <c r="AC231" s="378"/>
      <c r="AD231" s="378"/>
      <c r="AE231" s="378"/>
      <c r="AF231" s="378"/>
      <c r="AG231" s="378"/>
      <c r="AH231" s="378"/>
      <c r="AI231" s="378"/>
      <c r="AJ231" s="380"/>
    </row>
    <row r="232" spans="1:36" ht="12" customHeight="1">
      <c r="A232" s="423"/>
      <c r="B232" s="424"/>
      <c r="C232" s="424"/>
      <c r="D232" s="424"/>
      <c r="E232" s="424"/>
      <c r="F232" s="424"/>
      <c r="G232" s="381"/>
      <c r="H232" s="382"/>
      <c r="I232" s="382"/>
      <c r="J232" s="382"/>
      <c r="K232" s="382"/>
      <c r="L232" s="383"/>
      <c r="M232" s="382"/>
      <c r="N232" s="382"/>
      <c r="O232" s="382"/>
      <c r="P232" s="382"/>
      <c r="Q232" s="382"/>
      <c r="R232" s="382"/>
      <c r="S232" s="382"/>
      <c r="T232" s="382"/>
      <c r="U232" s="382"/>
      <c r="V232" s="382"/>
      <c r="W232" s="382"/>
      <c r="X232" s="382"/>
      <c r="Y232" s="382"/>
      <c r="Z232" s="382"/>
      <c r="AA232" s="382"/>
      <c r="AB232" s="382"/>
      <c r="AC232" s="382"/>
      <c r="AD232" s="382"/>
      <c r="AE232" s="382"/>
      <c r="AF232" s="382"/>
      <c r="AG232" s="382"/>
      <c r="AH232" s="382"/>
      <c r="AI232" s="382"/>
      <c r="AJ232" s="384"/>
    </row>
    <row r="233" spans="1:36" s="4" customFormat="1" ht="12" customHeight="1">
      <c r="A233" s="425"/>
      <c r="B233" s="426"/>
      <c r="C233" s="426"/>
      <c r="D233" s="426"/>
      <c r="E233" s="426"/>
      <c r="F233" s="426"/>
      <c r="G233" s="385"/>
      <c r="H233" s="386"/>
      <c r="I233" s="386"/>
      <c r="J233" s="386"/>
      <c r="K233" s="386"/>
      <c r="L233" s="387"/>
      <c r="M233" s="386"/>
      <c r="N233" s="386"/>
      <c r="O233" s="386"/>
      <c r="P233" s="386"/>
      <c r="Q233" s="386"/>
      <c r="R233" s="386"/>
      <c r="S233" s="386"/>
      <c r="T233" s="386"/>
      <c r="U233" s="386"/>
      <c r="V233" s="386"/>
      <c r="W233" s="386"/>
      <c r="X233" s="386"/>
      <c r="Y233" s="386"/>
      <c r="Z233" s="386"/>
      <c r="AA233" s="386"/>
      <c r="AB233" s="386"/>
      <c r="AC233" s="386"/>
      <c r="AD233" s="386"/>
      <c r="AE233" s="386"/>
      <c r="AF233" s="386"/>
      <c r="AG233" s="386"/>
      <c r="AH233" s="386"/>
      <c r="AI233" s="386"/>
      <c r="AJ233" s="388"/>
    </row>
    <row r="234" spans="1:36" ht="19.5" customHeight="1">
      <c r="A234" s="427" t="s">
        <v>529</v>
      </c>
      <c r="B234" s="428"/>
      <c r="C234" s="428"/>
      <c r="D234" s="428"/>
      <c r="E234" s="428"/>
      <c r="F234" s="428"/>
      <c r="G234" s="428"/>
      <c r="H234" s="428"/>
      <c r="I234" s="428"/>
      <c r="J234" s="428"/>
      <c r="K234" s="428"/>
      <c r="L234" s="429"/>
      <c r="M234" s="428"/>
      <c r="N234" s="428"/>
      <c r="O234" s="428"/>
      <c r="P234" s="428"/>
      <c r="Q234" s="428"/>
      <c r="R234" s="428"/>
      <c r="S234" s="428"/>
      <c r="T234" s="428"/>
      <c r="U234" s="428"/>
      <c r="V234" s="428"/>
      <c r="W234" s="428"/>
      <c r="X234" s="428"/>
      <c r="Y234" s="428"/>
      <c r="Z234" s="428"/>
      <c r="AA234" s="428"/>
      <c r="AB234" s="428"/>
      <c r="AC234" s="428"/>
      <c r="AD234" s="428"/>
      <c r="AE234" s="428"/>
      <c r="AF234" s="428"/>
      <c r="AG234" s="428"/>
      <c r="AH234" s="428"/>
      <c r="AI234" s="428"/>
      <c r="AJ234" s="430"/>
    </row>
    <row r="235" spans="1:36" ht="15.75" customHeight="1">
      <c r="A235" s="431"/>
      <c r="B235" s="432"/>
      <c r="C235" s="432"/>
      <c r="D235" s="432"/>
      <c r="E235" s="432"/>
      <c r="F235" s="433"/>
      <c r="G235" s="434"/>
      <c r="H235" s="435"/>
      <c r="I235" s="435"/>
      <c r="J235" s="435"/>
      <c r="K235" s="435"/>
      <c r="L235" s="436"/>
      <c r="M235" s="435"/>
      <c r="N235" s="435"/>
      <c r="O235" s="435"/>
      <c r="P235" s="435"/>
      <c r="Q235" s="435"/>
      <c r="R235" s="435"/>
      <c r="S235" s="435"/>
      <c r="T235" s="435"/>
      <c r="U235" s="435"/>
      <c r="V235" s="435"/>
      <c r="W235" s="435"/>
      <c r="X235" s="435"/>
      <c r="Y235" s="435"/>
      <c r="Z235" s="435"/>
      <c r="AA235" s="435"/>
      <c r="AB235" s="435"/>
      <c r="AC235" s="435"/>
      <c r="AD235" s="435"/>
      <c r="AE235" s="435"/>
      <c r="AF235" s="435"/>
      <c r="AG235" s="435"/>
      <c r="AH235" s="435"/>
      <c r="AI235" s="435"/>
      <c r="AJ235" s="437"/>
    </row>
    <row r="236" spans="1:36" ht="15.75" customHeight="1">
      <c r="A236" s="403"/>
      <c r="B236" s="404"/>
      <c r="C236" s="404"/>
      <c r="D236" s="404"/>
      <c r="E236" s="404"/>
      <c r="F236" s="405"/>
      <c r="G236" s="406"/>
      <c r="H236" s="407"/>
      <c r="I236" s="407"/>
      <c r="J236" s="407"/>
      <c r="K236" s="407"/>
      <c r="L236" s="408"/>
      <c r="M236" s="407"/>
      <c r="N236" s="407"/>
      <c r="O236" s="407"/>
      <c r="P236" s="407"/>
      <c r="Q236" s="407"/>
      <c r="R236" s="407"/>
      <c r="S236" s="407"/>
      <c r="T236" s="407"/>
      <c r="U236" s="407"/>
      <c r="V236" s="407"/>
      <c r="W236" s="407"/>
      <c r="X236" s="407"/>
      <c r="Y236" s="407"/>
      <c r="Z236" s="407"/>
      <c r="AA236" s="407"/>
      <c r="AB236" s="407"/>
      <c r="AC236" s="407"/>
      <c r="AD236" s="407"/>
      <c r="AE236" s="407"/>
      <c r="AF236" s="407"/>
      <c r="AG236" s="407"/>
      <c r="AH236" s="407"/>
      <c r="AI236" s="407"/>
      <c r="AJ236" s="409"/>
    </row>
    <row r="237" spans="1:36" ht="15.75" customHeight="1">
      <c r="A237" s="403"/>
      <c r="B237" s="404"/>
      <c r="C237" s="404"/>
      <c r="D237" s="404"/>
      <c r="E237" s="404"/>
      <c r="F237" s="405"/>
      <c r="G237" s="406"/>
      <c r="H237" s="407"/>
      <c r="I237" s="407"/>
      <c r="J237" s="407"/>
      <c r="K237" s="407"/>
      <c r="L237" s="408"/>
      <c r="M237" s="407"/>
      <c r="N237" s="407"/>
      <c r="O237" s="407"/>
      <c r="P237" s="407"/>
      <c r="Q237" s="407"/>
      <c r="R237" s="407"/>
      <c r="S237" s="407"/>
      <c r="T237" s="407"/>
      <c r="U237" s="407"/>
      <c r="V237" s="407"/>
      <c r="W237" s="407"/>
      <c r="X237" s="407"/>
      <c r="Y237" s="407"/>
      <c r="Z237" s="407"/>
      <c r="AA237" s="407"/>
      <c r="AB237" s="407"/>
      <c r="AC237" s="407"/>
      <c r="AD237" s="407"/>
      <c r="AE237" s="407"/>
      <c r="AF237" s="407"/>
      <c r="AG237" s="407"/>
      <c r="AH237" s="407"/>
      <c r="AI237" s="407"/>
      <c r="AJ237" s="409"/>
    </row>
    <row r="238" spans="1:36" ht="15.75" customHeight="1">
      <c r="A238" s="403"/>
      <c r="B238" s="404"/>
      <c r="C238" s="404"/>
      <c r="D238" s="404"/>
      <c r="E238" s="404"/>
      <c r="F238" s="405"/>
      <c r="G238" s="406"/>
      <c r="H238" s="407"/>
      <c r="I238" s="407"/>
      <c r="J238" s="407"/>
      <c r="K238" s="407"/>
      <c r="L238" s="408"/>
      <c r="M238" s="407"/>
      <c r="N238" s="407"/>
      <c r="O238" s="407"/>
      <c r="P238" s="407"/>
      <c r="Q238" s="407"/>
      <c r="R238" s="407"/>
      <c r="S238" s="407"/>
      <c r="T238" s="407"/>
      <c r="U238" s="407"/>
      <c r="V238" s="407"/>
      <c r="W238" s="407"/>
      <c r="X238" s="407"/>
      <c r="Y238" s="407"/>
      <c r="Z238" s="407"/>
      <c r="AA238" s="407"/>
      <c r="AB238" s="407"/>
      <c r="AC238" s="407"/>
      <c r="AD238" s="407"/>
      <c r="AE238" s="407"/>
      <c r="AF238" s="407"/>
      <c r="AG238" s="407"/>
      <c r="AH238" s="407"/>
      <c r="AI238" s="407"/>
      <c r="AJ238" s="409"/>
    </row>
    <row r="239" spans="1:36" ht="15.75" customHeight="1">
      <c r="A239" s="403"/>
      <c r="B239" s="404"/>
      <c r="C239" s="404"/>
      <c r="D239" s="404"/>
      <c r="E239" s="404"/>
      <c r="F239" s="405"/>
      <c r="G239" s="406"/>
      <c r="H239" s="407"/>
      <c r="I239" s="407"/>
      <c r="J239" s="407"/>
      <c r="K239" s="407"/>
      <c r="L239" s="408"/>
      <c r="M239" s="407"/>
      <c r="N239" s="407"/>
      <c r="O239" s="407"/>
      <c r="P239" s="407"/>
      <c r="Q239" s="407"/>
      <c r="R239" s="407"/>
      <c r="S239" s="407"/>
      <c r="T239" s="407"/>
      <c r="U239" s="407"/>
      <c r="V239" s="407"/>
      <c r="W239" s="407"/>
      <c r="X239" s="407"/>
      <c r="Y239" s="407"/>
      <c r="Z239" s="407"/>
      <c r="AA239" s="407"/>
      <c r="AB239" s="407"/>
      <c r="AC239" s="407"/>
      <c r="AD239" s="407"/>
      <c r="AE239" s="407"/>
      <c r="AF239" s="407"/>
      <c r="AG239" s="407"/>
      <c r="AH239" s="407"/>
      <c r="AI239" s="407"/>
      <c r="AJ239" s="409"/>
    </row>
    <row r="240" spans="1:36" ht="15.75" customHeight="1">
      <c r="A240" s="403"/>
      <c r="B240" s="404"/>
      <c r="C240" s="404"/>
      <c r="D240" s="404"/>
      <c r="E240" s="404"/>
      <c r="F240" s="405"/>
      <c r="G240" s="406"/>
      <c r="H240" s="407"/>
      <c r="I240" s="407"/>
      <c r="J240" s="407"/>
      <c r="K240" s="407"/>
      <c r="L240" s="408"/>
      <c r="M240" s="407"/>
      <c r="N240" s="407"/>
      <c r="O240" s="407"/>
      <c r="P240" s="407"/>
      <c r="Q240" s="407"/>
      <c r="R240" s="407"/>
      <c r="S240" s="407"/>
      <c r="T240" s="407"/>
      <c r="U240" s="407"/>
      <c r="V240" s="407"/>
      <c r="W240" s="407"/>
      <c r="X240" s="407"/>
      <c r="Y240" s="407"/>
      <c r="Z240" s="407"/>
      <c r="AA240" s="407"/>
      <c r="AB240" s="407"/>
      <c r="AC240" s="407"/>
      <c r="AD240" s="407"/>
      <c r="AE240" s="407"/>
      <c r="AF240" s="407"/>
      <c r="AG240" s="407"/>
      <c r="AH240" s="407"/>
      <c r="AI240" s="407"/>
      <c r="AJ240" s="409"/>
    </row>
    <row r="241" spans="1:37" ht="15.75" customHeight="1">
      <c r="A241" s="403"/>
      <c r="B241" s="404"/>
      <c r="C241" s="404"/>
      <c r="D241" s="404"/>
      <c r="E241" s="404"/>
      <c r="F241" s="405"/>
      <c r="G241" s="406"/>
      <c r="H241" s="407"/>
      <c r="I241" s="407"/>
      <c r="J241" s="407"/>
      <c r="K241" s="407"/>
      <c r="L241" s="408"/>
      <c r="M241" s="407"/>
      <c r="N241" s="407"/>
      <c r="O241" s="407"/>
      <c r="P241" s="407"/>
      <c r="Q241" s="407"/>
      <c r="R241" s="407"/>
      <c r="S241" s="407"/>
      <c r="T241" s="407"/>
      <c r="U241" s="407"/>
      <c r="V241" s="407"/>
      <c r="W241" s="407"/>
      <c r="X241" s="407"/>
      <c r="Y241" s="407"/>
      <c r="Z241" s="407"/>
      <c r="AA241" s="407"/>
      <c r="AB241" s="407"/>
      <c r="AC241" s="407"/>
      <c r="AD241" s="407"/>
      <c r="AE241" s="407"/>
      <c r="AF241" s="407"/>
      <c r="AG241" s="407"/>
      <c r="AH241" s="407"/>
      <c r="AI241" s="407"/>
      <c r="AJ241" s="409"/>
    </row>
    <row r="242" spans="1:37" ht="15.75" customHeight="1">
      <c r="A242" s="403"/>
      <c r="B242" s="404"/>
      <c r="C242" s="404"/>
      <c r="D242" s="404"/>
      <c r="E242" s="404"/>
      <c r="F242" s="405"/>
      <c r="G242" s="406"/>
      <c r="H242" s="407"/>
      <c r="I242" s="407"/>
      <c r="J242" s="407"/>
      <c r="K242" s="407"/>
      <c r="L242" s="408"/>
      <c r="M242" s="407"/>
      <c r="N242" s="407"/>
      <c r="O242" s="407"/>
      <c r="P242" s="407"/>
      <c r="Q242" s="407"/>
      <c r="R242" s="407"/>
      <c r="S242" s="407"/>
      <c r="T242" s="407"/>
      <c r="U242" s="407"/>
      <c r="V242" s="407"/>
      <c r="W242" s="407"/>
      <c r="X242" s="407"/>
      <c r="Y242" s="407"/>
      <c r="Z242" s="407"/>
      <c r="AA242" s="407"/>
      <c r="AB242" s="407"/>
      <c r="AC242" s="407"/>
      <c r="AD242" s="407"/>
      <c r="AE242" s="407"/>
      <c r="AF242" s="407"/>
      <c r="AG242" s="407"/>
      <c r="AH242" s="407"/>
      <c r="AI242" s="407"/>
      <c r="AJ242" s="409"/>
    </row>
    <row r="243" spans="1:37" ht="15.75" customHeight="1">
      <c r="A243" s="403"/>
      <c r="B243" s="404"/>
      <c r="C243" s="404"/>
      <c r="D243" s="404"/>
      <c r="E243" s="404"/>
      <c r="F243" s="405"/>
      <c r="G243" s="406"/>
      <c r="H243" s="407"/>
      <c r="I243" s="407"/>
      <c r="J243" s="407"/>
      <c r="K243" s="407"/>
      <c r="L243" s="408"/>
      <c r="M243" s="407"/>
      <c r="N243" s="407"/>
      <c r="O243" s="407"/>
      <c r="P243" s="407"/>
      <c r="Q243" s="407"/>
      <c r="R243" s="407"/>
      <c r="S243" s="407"/>
      <c r="T243" s="407"/>
      <c r="U243" s="407"/>
      <c r="V243" s="407"/>
      <c r="W243" s="407"/>
      <c r="X243" s="407"/>
      <c r="Y243" s="407"/>
      <c r="Z243" s="407"/>
      <c r="AA243" s="407"/>
      <c r="AB243" s="407"/>
      <c r="AC243" s="407"/>
      <c r="AD243" s="407"/>
      <c r="AE243" s="407"/>
      <c r="AF243" s="407"/>
      <c r="AG243" s="407"/>
      <c r="AH243" s="407"/>
      <c r="AI243" s="407"/>
      <c r="AJ243" s="409"/>
    </row>
    <row r="244" spans="1:37" ht="15.75" customHeight="1">
      <c r="A244" s="403"/>
      <c r="B244" s="404"/>
      <c r="C244" s="404"/>
      <c r="D244" s="404"/>
      <c r="E244" s="404"/>
      <c r="F244" s="405"/>
      <c r="G244" s="406"/>
      <c r="H244" s="407"/>
      <c r="I244" s="407"/>
      <c r="J244" s="407"/>
      <c r="K244" s="407"/>
      <c r="L244" s="408"/>
      <c r="M244" s="407"/>
      <c r="N244" s="407"/>
      <c r="O244" s="407"/>
      <c r="P244" s="407"/>
      <c r="Q244" s="407"/>
      <c r="R244" s="407"/>
      <c r="S244" s="407"/>
      <c r="T244" s="407"/>
      <c r="U244" s="407"/>
      <c r="V244" s="407"/>
      <c r="W244" s="407"/>
      <c r="X244" s="407"/>
      <c r="Y244" s="407"/>
      <c r="Z244" s="407"/>
      <c r="AA244" s="407"/>
      <c r="AB244" s="407"/>
      <c r="AC244" s="407"/>
      <c r="AD244" s="407"/>
      <c r="AE244" s="407"/>
      <c r="AF244" s="407"/>
      <c r="AG244" s="407"/>
      <c r="AH244" s="407"/>
      <c r="AI244" s="407"/>
      <c r="AJ244" s="409"/>
    </row>
    <row r="245" spans="1:37" ht="15.95" customHeight="1">
      <c r="A245" s="217"/>
      <c r="B245" s="218"/>
      <c r="C245" s="218"/>
      <c r="D245" s="218"/>
      <c r="E245" s="218"/>
      <c r="F245" s="218"/>
      <c r="G245" s="410" t="s">
        <v>563</v>
      </c>
      <c r="H245" s="411"/>
      <c r="I245" s="411"/>
      <c r="J245" s="411"/>
      <c r="K245" s="411"/>
      <c r="L245" s="412"/>
      <c r="M245" s="411"/>
      <c r="N245" s="411"/>
      <c r="O245" s="411"/>
      <c r="P245" s="411"/>
      <c r="Q245" s="411"/>
      <c r="R245" s="411"/>
      <c r="S245" s="411"/>
      <c r="T245" s="411"/>
      <c r="U245" s="411"/>
      <c r="V245" s="411"/>
      <c r="W245" s="411"/>
      <c r="X245" s="411"/>
      <c r="Y245" s="411"/>
      <c r="Z245" s="411"/>
      <c r="AA245" s="411"/>
      <c r="AB245" s="411"/>
      <c r="AC245" s="411"/>
      <c r="AD245" s="411"/>
      <c r="AE245" s="411"/>
      <c r="AF245" s="411"/>
      <c r="AG245" s="411"/>
      <c r="AH245" s="411"/>
      <c r="AI245" s="411"/>
      <c r="AJ245" s="413"/>
    </row>
    <row r="246" spans="1:37" s="4" customFormat="1" ht="15.95" customHeight="1">
      <c r="A246" s="219"/>
      <c r="B246" s="220"/>
      <c r="C246" s="220"/>
      <c r="D246" s="220"/>
      <c r="E246" s="220"/>
      <c r="F246" s="220"/>
      <c r="G246" s="414"/>
      <c r="H246" s="415"/>
      <c r="I246" s="415"/>
      <c r="J246" s="415"/>
      <c r="K246" s="415"/>
      <c r="L246" s="416"/>
      <c r="M246" s="415"/>
      <c r="N246" s="415"/>
      <c r="O246" s="415"/>
      <c r="P246" s="415"/>
      <c r="Q246" s="415"/>
      <c r="R246" s="415"/>
      <c r="S246" s="415"/>
      <c r="T246" s="415"/>
      <c r="U246" s="415"/>
      <c r="V246" s="415"/>
      <c r="W246" s="415"/>
      <c r="X246" s="415"/>
      <c r="Y246" s="415"/>
      <c r="Z246" s="415"/>
      <c r="AA246" s="415"/>
      <c r="AB246" s="415"/>
      <c r="AC246" s="415"/>
      <c r="AD246" s="415"/>
      <c r="AE246" s="415"/>
      <c r="AF246" s="415"/>
      <c r="AG246" s="415"/>
      <c r="AH246" s="415"/>
      <c r="AI246" s="415"/>
      <c r="AJ246" s="417"/>
    </row>
    <row r="247" spans="1:37" s="4" customFormat="1" ht="20.100000000000001" customHeight="1">
      <c r="A247" s="418" t="s">
        <v>57</v>
      </c>
      <c r="B247" s="419"/>
      <c r="C247" s="419"/>
      <c r="D247" s="419"/>
      <c r="E247" s="419"/>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20"/>
    </row>
    <row r="248" spans="1:37" s="4" customFormat="1" ht="168" customHeight="1">
      <c r="A248" s="377"/>
      <c r="B248" s="378"/>
      <c r="C248" s="378"/>
      <c r="D248" s="378"/>
      <c r="E248" s="378"/>
      <c r="F248" s="378"/>
      <c r="G248" s="378"/>
      <c r="H248" s="378"/>
      <c r="I248" s="378"/>
      <c r="J248" s="378"/>
      <c r="K248" s="378"/>
      <c r="L248" s="379"/>
      <c r="M248" s="378"/>
      <c r="N248" s="378"/>
      <c r="O248" s="378"/>
      <c r="P248" s="378"/>
      <c r="Q248" s="378"/>
      <c r="R248" s="378"/>
      <c r="S248" s="378"/>
      <c r="T248" s="378"/>
      <c r="U248" s="378"/>
      <c r="V248" s="378"/>
      <c r="W248" s="378"/>
      <c r="X248" s="378"/>
      <c r="Y248" s="378"/>
      <c r="Z248" s="378"/>
      <c r="AA248" s="378"/>
      <c r="AB248" s="378"/>
      <c r="AC248" s="378"/>
      <c r="AD248" s="378"/>
      <c r="AE248" s="378"/>
      <c r="AF248" s="378"/>
      <c r="AG248" s="378"/>
      <c r="AH248" s="378"/>
      <c r="AI248" s="378"/>
      <c r="AJ248" s="380"/>
    </row>
    <row r="249" spans="1:37" s="4" customFormat="1" ht="12" customHeight="1">
      <c r="A249" s="381"/>
      <c r="B249" s="382"/>
      <c r="C249" s="382"/>
      <c r="D249" s="382"/>
      <c r="E249" s="382"/>
      <c r="F249" s="382"/>
      <c r="G249" s="382"/>
      <c r="H249" s="382"/>
      <c r="I249" s="382"/>
      <c r="J249" s="382"/>
      <c r="K249" s="382"/>
      <c r="L249" s="383"/>
      <c r="M249" s="382"/>
      <c r="N249" s="382"/>
      <c r="O249" s="382"/>
      <c r="P249" s="382"/>
      <c r="Q249" s="382"/>
      <c r="R249" s="382"/>
      <c r="S249" s="382"/>
      <c r="T249" s="382"/>
      <c r="U249" s="382"/>
      <c r="V249" s="382"/>
      <c r="W249" s="382"/>
      <c r="X249" s="382"/>
      <c r="Y249" s="382"/>
      <c r="Z249" s="382"/>
      <c r="AA249" s="382"/>
      <c r="AB249" s="382"/>
      <c r="AC249" s="382"/>
      <c r="AD249" s="382"/>
      <c r="AE249" s="382"/>
      <c r="AF249" s="382"/>
      <c r="AG249" s="382"/>
      <c r="AH249" s="382"/>
      <c r="AI249" s="382"/>
      <c r="AJ249" s="384"/>
    </row>
    <row r="250" spans="1:37" ht="12" customHeight="1">
      <c r="A250" s="385"/>
      <c r="B250" s="386"/>
      <c r="C250" s="386"/>
      <c r="D250" s="386"/>
      <c r="E250" s="386"/>
      <c r="F250" s="386"/>
      <c r="G250" s="386"/>
      <c r="H250" s="386"/>
      <c r="I250" s="386"/>
      <c r="J250" s="386"/>
      <c r="K250" s="386"/>
      <c r="L250" s="387"/>
      <c r="M250" s="386"/>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6"/>
      <c r="AJ250" s="388"/>
    </row>
    <row r="251" spans="1:37" ht="9.9499999999999993" customHeight="1">
      <c r="A251" s="131"/>
      <c r="B251" s="131"/>
      <c r="C251" s="131"/>
      <c r="D251" s="131"/>
      <c r="E251" s="131"/>
      <c r="F251" s="131"/>
      <c r="G251" s="131"/>
      <c r="H251" s="131"/>
      <c r="I251" s="132"/>
      <c r="J251" s="132"/>
      <c r="K251" s="132"/>
      <c r="L251" s="310"/>
      <c r="M251" s="132"/>
      <c r="N251" s="132"/>
      <c r="O251" s="132"/>
      <c r="P251" s="132"/>
      <c r="Q251" s="132"/>
      <c r="R251" s="132"/>
      <c r="S251" s="132"/>
      <c r="T251" s="133"/>
      <c r="U251" s="134"/>
      <c r="V251" s="134"/>
      <c r="W251" s="134"/>
      <c r="X251" s="134"/>
      <c r="Y251" s="134"/>
      <c r="Z251" s="134"/>
      <c r="AA251" s="134"/>
      <c r="AB251" s="134"/>
      <c r="AC251" s="134"/>
      <c r="AD251" s="134"/>
      <c r="AE251" s="134"/>
      <c r="AF251" s="134"/>
      <c r="AG251" s="134"/>
      <c r="AH251" s="134"/>
      <c r="AI251" s="134"/>
      <c r="AJ251" s="134"/>
    </row>
    <row r="252" spans="1:37" ht="24.95" customHeight="1">
      <c r="A252" s="389" t="s">
        <v>126</v>
      </c>
      <c r="B252" s="389"/>
      <c r="C252" s="389"/>
      <c r="D252" s="389"/>
      <c r="E252" s="389"/>
      <c r="F252" s="389"/>
      <c r="G252" s="389"/>
      <c r="H252" s="389"/>
      <c r="I252" s="389"/>
      <c r="J252" s="389"/>
      <c r="K252" s="389"/>
      <c r="L252" s="390"/>
      <c r="M252" s="389"/>
      <c r="N252" s="389"/>
      <c r="O252" s="389"/>
      <c r="P252" s="389"/>
      <c r="Q252" s="389"/>
      <c r="R252" s="389"/>
      <c r="S252" s="389"/>
      <c r="T252" s="389"/>
      <c r="U252" s="389"/>
      <c r="V252" s="389"/>
      <c r="W252" s="389"/>
      <c r="X252" s="389"/>
      <c r="Y252" s="389"/>
      <c r="Z252" s="389"/>
      <c r="AA252" s="389"/>
      <c r="AB252" s="389"/>
      <c r="AC252" s="389"/>
      <c r="AD252" s="389"/>
      <c r="AE252" s="389"/>
      <c r="AF252" s="389"/>
      <c r="AG252" s="389"/>
      <c r="AH252" s="389"/>
      <c r="AI252" s="389"/>
      <c r="AJ252" s="389"/>
    </row>
    <row r="253" spans="1:37" ht="39.950000000000003" customHeight="1">
      <c r="A253" s="391" t="s">
        <v>69</v>
      </c>
      <c r="B253" s="392"/>
      <c r="C253" s="392"/>
      <c r="D253" s="392"/>
      <c r="E253" s="392"/>
      <c r="F253" s="392"/>
      <c r="G253" s="47"/>
      <c r="H253" s="96" t="s">
        <v>122</v>
      </c>
      <c r="I253" s="82" t="s">
        <v>76</v>
      </c>
      <c r="J253" s="122"/>
      <c r="K253" s="122"/>
      <c r="L253" s="294"/>
      <c r="M253" s="96" t="s">
        <v>122</v>
      </c>
      <c r="N253" s="82" t="s">
        <v>78</v>
      </c>
      <c r="O253" s="82"/>
      <c r="P253" s="82"/>
      <c r="Q253" s="14"/>
      <c r="R253" s="96" t="s">
        <v>122</v>
      </c>
      <c r="S253" s="14" t="s">
        <v>18</v>
      </c>
      <c r="T253" s="74"/>
      <c r="U253" s="121"/>
      <c r="V253" s="74"/>
      <c r="W253" s="74"/>
      <c r="X253" s="74"/>
      <c r="Y253" s="74"/>
      <c r="Z253" s="74"/>
      <c r="AA253" s="74"/>
      <c r="AB253" s="74"/>
      <c r="AC253" s="74"/>
      <c r="AD253" s="74"/>
      <c r="AE253" s="74"/>
      <c r="AF253" s="74"/>
      <c r="AG253" s="74"/>
      <c r="AH253" s="74"/>
      <c r="AI253" s="74"/>
      <c r="AJ253" s="31"/>
      <c r="AK253" s="42"/>
    </row>
    <row r="254" spans="1:37" ht="15.95" customHeight="1">
      <c r="A254" s="393" t="s">
        <v>70</v>
      </c>
      <c r="B254" s="394"/>
      <c r="C254" s="394"/>
      <c r="D254" s="394"/>
      <c r="E254" s="394"/>
      <c r="F254" s="394"/>
      <c r="G254" s="29"/>
      <c r="H254" s="92" t="s">
        <v>119</v>
      </c>
      <c r="I254" s="74" t="s">
        <v>107</v>
      </c>
      <c r="J254" s="110"/>
      <c r="K254" s="110"/>
      <c r="L254" s="303"/>
      <c r="M254" s="110"/>
      <c r="N254" s="110"/>
      <c r="O254" s="110"/>
      <c r="P254" s="110"/>
      <c r="Q254" s="110"/>
      <c r="R254" s="110"/>
      <c r="S254" s="1"/>
      <c r="T254" s="212" t="s">
        <v>615</v>
      </c>
      <c r="U254" s="399"/>
      <c r="V254" s="399"/>
      <c r="W254" s="399"/>
      <c r="X254" s="399"/>
      <c r="Y254" s="399"/>
      <c r="Z254" s="399"/>
      <c r="AA254" s="399"/>
      <c r="AB254" s="399"/>
      <c r="AC254" s="399"/>
      <c r="AD254" s="399"/>
      <c r="AE254" s="399"/>
      <c r="AF254" s="399"/>
      <c r="AG254" s="399"/>
      <c r="AH254" s="399"/>
      <c r="AI254" s="399"/>
      <c r="AJ254" s="19" t="s">
        <v>98</v>
      </c>
      <c r="AK254" s="42"/>
    </row>
    <row r="255" spans="1:37" ht="15.95" customHeight="1">
      <c r="A255" s="395"/>
      <c r="B255" s="396"/>
      <c r="C255" s="396"/>
      <c r="D255" s="396"/>
      <c r="E255" s="396"/>
      <c r="F255" s="396"/>
      <c r="G255" s="49"/>
      <c r="H255" s="93" t="s">
        <v>119</v>
      </c>
      <c r="I255" s="84" t="s">
        <v>614</v>
      </c>
      <c r="J255" s="88"/>
      <c r="K255" s="88"/>
      <c r="L255" s="311"/>
      <c r="M255" s="88"/>
      <c r="N255" s="88"/>
      <c r="O255" s="400"/>
      <c r="P255" s="400"/>
      <c r="Q255" s="400"/>
      <c r="R255" s="400"/>
      <c r="S255" s="400"/>
      <c r="T255" s="400"/>
      <c r="U255" s="400"/>
      <c r="V255" s="400"/>
      <c r="W255" s="400"/>
      <c r="X255" s="400"/>
      <c r="Y255" s="400"/>
      <c r="Z255" s="400"/>
      <c r="AA255" s="400"/>
      <c r="AB255" s="400"/>
      <c r="AC255" s="400"/>
      <c r="AD255" s="400"/>
      <c r="AE255" s="400"/>
      <c r="AF255" s="400"/>
      <c r="AG255" s="400"/>
      <c r="AH255" s="400"/>
      <c r="AI255" s="400"/>
      <c r="AJ255" s="214" t="s">
        <v>98</v>
      </c>
      <c r="AK255" s="42"/>
    </row>
    <row r="256" spans="1:37" ht="15.95" customHeight="1">
      <c r="A256" s="397"/>
      <c r="B256" s="398"/>
      <c r="C256" s="398"/>
      <c r="D256" s="398"/>
      <c r="E256" s="398"/>
      <c r="F256" s="398"/>
      <c r="G256" s="20"/>
      <c r="H256" s="95" t="s">
        <v>119</v>
      </c>
      <c r="I256" s="141" t="s">
        <v>17</v>
      </c>
      <c r="J256" s="320"/>
      <c r="K256" s="141"/>
      <c r="L256" s="401"/>
      <c r="M256" s="402"/>
      <c r="N256" s="402"/>
      <c r="O256" s="402"/>
      <c r="P256" s="402"/>
      <c r="Q256" s="402"/>
      <c r="R256" s="402"/>
      <c r="S256" s="402"/>
      <c r="T256" s="402"/>
      <c r="U256" s="402"/>
      <c r="V256" s="402"/>
      <c r="W256" s="402"/>
      <c r="X256" s="402"/>
      <c r="Y256" s="402"/>
      <c r="Z256" s="402"/>
      <c r="AA256" s="402"/>
      <c r="AB256" s="402"/>
      <c r="AC256" s="402"/>
      <c r="AD256" s="402"/>
      <c r="AE256" s="402"/>
      <c r="AF256" s="402"/>
      <c r="AG256" s="402"/>
      <c r="AH256" s="402"/>
      <c r="AI256" s="402"/>
      <c r="AJ256" s="23" t="s">
        <v>5</v>
      </c>
    </row>
    <row r="257" spans="1:36" ht="9.9499999999999993" customHeight="1">
      <c r="A257" s="131"/>
      <c r="B257" s="131"/>
      <c r="C257" s="131"/>
      <c r="D257" s="131"/>
      <c r="E257" s="131"/>
      <c r="F257" s="131"/>
      <c r="G257" s="131"/>
      <c r="H257" s="131"/>
      <c r="I257" s="132"/>
      <c r="J257" s="132"/>
      <c r="K257" s="132"/>
      <c r="L257" s="310"/>
      <c r="M257" s="132"/>
      <c r="N257" s="132"/>
      <c r="O257" s="132"/>
      <c r="P257" s="132"/>
      <c r="Q257" s="132"/>
      <c r="R257" s="132"/>
      <c r="S257" s="132"/>
      <c r="T257" s="133"/>
      <c r="U257" s="134"/>
      <c r="V257" s="134"/>
      <c r="W257" s="134"/>
      <c r="X257" s="134"/>
      <c r="Y257" s="134"/>
      <c r="Z257" s="134"/>
      <c r="AA257" s="134"/>
      <c r="AB257" s="134"/>
      <c r="AC257" s="134"/>
      <c r="AD257" s="134"/>
      <c r="AE257" s="134"/>
      <c r="AF257" s="134"/>
      <c r="AG257" s="134"/>
      <c r="AH257" s="134"/>
      <c r="AI257" s="134"/>
      <c r="AJ257" s="134"/>
    </row>
    <row r="258" spans="1:36" ht="24.95" customHeight="1">
      <c r="A258" s="368" t="s">
        <v>127</v>
      </c>
      <c r="B258" s="368"/>
      <c r="C258" s="368"/>
      <c r="D258" s="368"/>
      <c r="E258" s="368"/>
      <c r="F258" s="368"/>
      <c r="G258" s="368"/>
      <c r="H258" s="368"/>
      <c r="I258" s="368"/>
      <c r="J258" s="368"/>
      <c r="K258" s="368"/>
      <c r="L258" s="369"/>
      <c r="M258" s="368"/>
      <c r="N258" s="368"/>
      <c r="O258" s="368"/>
      <c r="P258" s="368"/>
      <c r="Q258" s="368"/>
      <c r="R258" s="368"/>
      <c r="S258" s="368"/>
      <c r="T258" s="368"/>
      <c r="U258" s="368"/>
      <c r="V258" s="368"/>
      <c r="W258" s="368"/>
      <c r="X258" s="368"/>
      <c r="Y258" s="368"/>
      <c r="Z258" s="368"/>
      <c r="AA258" s="368"/>
      <c r="AB258" s="368"/>
      <c r="AC258" s="368"/>
      <c r="AD258" s="368"/>
      <c r="AE258" s="368"/>
      <c r="AF258" s="368"/>
      <c r="AG258" s="368"/>
      <c r="AH258" s="368"/>
      <c r="AI258" s="368"/>
      <c r="AJ258" s="368"/>
    </row>
    <row r="259" spans="1:36" ht="12" customHeight="1">
      <c r="A259" s="370" t="s">
        <v>1832</v>
      </c>
      <c r="B259" s="358"/>
      <c r="C259" s="358"/>
      <c r="D259" s="358"/>
      <c r="E259" s="358"/>
      <c r="F259" s="358"/>
      <c r="G259" s="371"/>
      <c r="H259" s="372"/>
      <c r="I259" s="372"/>
      <c r="J259" s="372"/>
      <c r="K259" s="372"/>
      <c r="L259" s="373"/>
      <c r="M259" s="372"/>
      <c r="N259" s="372"/>
      <c r="O259" s="372"/>
      <c r="P259" s="372"/>
      <c r="Q259" s="372"/>
      <c r="R259" s="372"/>
      <c r="S259" s="372"/>
      <c r="T259" s="372"/>
      <c r="U259" s="372"/>
      <c r="V259" s="372"/>
      <c r="W259" s="372"/>
      <c r="X259" s="372"/>
      <c r="Y259" s="372"/>
      <c r="Z259" s="372"/>
      <c r="AA259" s="372"/>
      <c r="AB259" s="372"/>
      <c r="AC259" s="372"/>
      <c r="AD259" s="372"/>
      <c r="AE259" s="372"/>
      <c r="AF259" s="372"/>
      <c r="AG259" s="372"/>
      <c r="AH259" s="372"/>
      <c r="AI259" s="372"/>
      <c r="AJ259" s="372"/>
    </row>
    <row r="260" spans="1:36" ht="12" customHeight="1">
      <c r="A260" s="358"/>
      <c r="B260" s="358"/>
      <c r="C260" s="358"/>
      <c r="D260" s="358"/>
      <c r="E260" s="358"/>
      <c r="F260" s="358"/>
      <c r="G260" s="372"/>
      <c r="H260" s="372"/>
      <c r="I260" s="372"/>
      <c r="J260" s="372"/>
      <c r="K260" s="372"/>
      <c r="L260" s="373"/>
      <c r="M260" s="372"/>
      <c r="N260" s="372"/>
      <c r="O260" s="372"/>
      <c r="P260" s="372"/>
      <c r="Q260" s="372"/>
      <c r="R260" s="372"/>
      <c r="S260" s="372"/>
      <c r="T260" s="372"/>
      <c r="U260" s="372"/>
      <c r="V260" s="372"/>
      <c r="W260" s="372"/>
      <c r="X260" s="372"/>
      <c r="Y260" s="372"/>
      <c r="Z260" s="372"/>
      <c r="AA260" s="372"/>
      <c r="AB260" s="372"/>
      <c r="AC260" s="372"/>
      <c r="AD260" s="372"/>
      <c r="AE260" s="372"/>
      <c r="AF260" s="372"/>
      <c r="AG260" s="372"/>
      <c r="AH260" s="372"/>
      <c r="AI260" s="372"/>
      <c r="AJ260" s="372"/>
    </row>
    <row r="261" spans="1:36" ht="12" customHeight="1">
      <c r="A261" s="358"/>
      <c r="B261" s="358"/>
      <c r="C261" s="358"/>
      <c r="D261" s="358"/>
      <c r="E261" s="358"/>
      <c r="F261" s="358"/>
      <c r="G261" s="372"/>
      <c r="H261" s="372"/>
      <c r="I261" s="372"/>
      <c r="J261" s="372"/>
      <c r="K261" s="372"/>
      <c r="L261" s="373"/>
      <c r="M261" s="372"/>
      <c r="N261" s="372"/>
      <c r="O261" s="372"/>
      <c r="P261" s="372"/>
      <c r="Q261" s="372"/>
      <c r="R261" s="372"/>
      <c r="S261" s="372"/>
      <c r="T261" s="372"/>
      <c r="U261" s="372"/>
      <c r="V261" s="372"/>
      <c r="W261" s="372"/>
      <c r="X261" s="372"/>
      <c r="Y261" s="372"/>
      <c r="Z261" s="372"/>
      <c r="AA261" s="372"/>
      <c r="AB261" s="372"/>
      <c r="AC261" s="372"/>
      <c r="AD261" s="372"/>
      <c r="AE261" s="372"/>
      <c r="AF261" s="372"/>
      <c r="AG261" s="372"/>
      <c r="AH261" s="372"/>
      <c r="AI261" s="372"/>
      <c r="AJ261" s="372"/>
    </row>
    <row r="262" spans="1:36" ht="12" customHeight="1">
      <c r="A262" s="358"/>
      <c r="B262" s="358"/>
      <c r="C262" s="358"/>
      <c r="D262" s="358"/>
      <c r="E262" s="358"/>
      <c r="F262" s="358"/>
      <c r="G262" s="372"/>
      <c r="H262" s="372"/>
      <c r="I262" s="372"/>
      <c r="J262" s="372"/>
      <c r="K262" s="372"/>
      <c r="L262" s="373"/>
      <c r="M262" s="372"/>
      <c r="N262" s="372"/>
      <c r="O262" s="372"/>
      <c r="P262" s="372"/>
      <c r="Q262" s="372"/>
      <c r="R262" s="372"/>
      <c r="S262" s="372"/>
      <c r="T262" s="372"/>
      <c r="U262" s="372"/>
      <c r="V262" s="372"/>
      <c r="W262" s="372"/>
      <c r="X262" s="372"/>
      <c r="Y262" s="372"/>
      <c r="Z262" s="372"/>
      <c r="AA262" s="372"/>
      <c r="AB262" s="372"/>
      <c r="AC262" s="372"/>
      <c r="AD262" s="372"/>
      <c r="AE262" s="372"/>
      <c r="AF262" s="372"/>
      <c r="AG262" s="372"/>
      <c r="AH262" s="372"/>
      <c r="AI262" s="372"/>
      <c r="AJ262" s="372"/>
    </row>
    <row r="263" spans="1:36" ht="12" customHeight="1">
      <c r="A263" s="358"/>
      <c r="B263" s="358"/>
      <c r="C263" s="358"/>
      <c r="D263" s="358"/>
      <c r="E263" s="358"/>
      <c r="F263" s="358"/>
      <c r="G263" s="372"/>
      <c r="H263" s="372"/>
      <c r="I263" s="372"/>
      <c r="J263" s="372"/>
      <c r="K263" s="372"/>
      <c r="L263" s="373"/>
      <c r="M263" s="372"/>
      <c r="N263" s="372"/>
      <c r="O263" s="372"/>
      <c r="P263" s="372"/>
      <c r="Q263" s="372"/>
      <c r="R263" s="372"/>
      <c r="S263" s="372"/>
      <c r="T263" s="372"/>
      <c r="U263" s="372"/>
      <c r="V263" s="372"/>
      <c r="W263" s="372"/>
      <c r="X263" s="372"/>
      <c r="Y263" s="372"/>
      <c r="Z263" s="372"/>
      <c r="AA263" s="372"/>
      <c r="AB263" s="372"/>
      <c r="AC263" s="372"/>
      <c r="AD263" s="372"/>
      <c r="AE263" s="372"/>
      <c r="AF263" s="372"/>
      <c r="AG263" s="372"/>
      <c r="AH263" s="372"/>
      <c r="AI263" s="372"/>
      <c r="AJ263" s="372"/>
    </row>
    <row r="264" spans="1:36" ht="12" customHeight="1">
      <c r="A264" s="358"/>
      <c r="B264" s="358"/>
      <c r="C264" s="358"/>
      <c r="D264" s="358"/>
      <c r="E264" s="358"/>
      <c r="F264" s="358"/>
      <c r="G264" s="372"/>
      <c r="H264" s="372"/>
      <c r="I264" s="372"/>
      <c r="J264" s="372"/>
      <c r="K264" s="372"/>
      <c r="L264" s="373"/>
      <c r="M264" s="372"/>
      <c r="N264" s="372"/>
      <c r="O264" s="372"/>
      <c r="P264" s="372"/>
      <c r="Q264" s="372"/>
      <c r="R264" s="372"/>
      <c r="S264" s="372"/>
      <c r="T264" s="372"/>
      <c r="U264" s="372"/>
      <c r="V264" s="372"/>
      <c r="W264" s="372"/>
      <c r="X264" s="372"/>
      <c r="Y264" s="372"/>
      <c r="Z264" s="372"/>
      <c r="AA264" s="372"/>
      <c r="AB264" s="372"/>
      <c r="AC264" s="372"/>
      <c r="AD264" s="372"/>
      <c r="AE264" s="372"/>
      <c r="AF264" s="372"/>
      <c r="AG264" s="372"/>
      <c r="AH264" s="372"/>
      <c r="AI264" s="372"/>
      <c r="AJ264" s="372"/>
    </row>
    <row r="265" spans="1:36" ht="12" customHeight="1">
      <c r="A265" s="358"/>
      <c r="B265" s="358"/>
      <c r="C265" s="358"/>
      <c r="D265" s="358"/>
      <c r="E265" s="358"/>
      <c r="F265" s="358"/>
      <c r="G265" s="372"/>
      <c r="H265" s="372"/>
      <c r="I265" s="372"/>
      <c r="J265" s="372"/>
      <c r="K265" s="372"/>
      <c r="L265" s="373"/>
      <c r="M265" s="372"/>
      <c r="N265" s="372"/>
      <c r="O265" s="372"/>
      <c r="P265" s="372"/>
      <c r="Q265" s="372"/>
      <c r="R265" s="372"/>
      <c r="S265" s="372"/>
      <c r="T265" s="372"/>
      <c r="U265" s="372"/>
      <c r="V265" s="372"/>
      <c r="W265" s="372"/>
      <c r="X265" s="372"/>
      <c r="Y265" s="372"/>
      <c r="Z265" s="372"/>
      <c r="AA265" s="372"/>
      <c r="AB265" s="372"/>
      <c r="AC265" s="372"/>
      <c r="AD265" s="372"/>
      <c r="AE265" s="372"/>
      <c r="AF265" s="372"/>
      <c r="AG265" s="372"/>
      <c r="AH265" s="372"/>
      <c r="AI265" s="372"/>
      <c r="AJ265" s="372"/>
    </row>
    <row r="266" spans="1:36" ht="12" customHeight="1">
      <c r="A266" s="358"/>
      <c r="B266" s="358"/>
      <c r="C266" s="358"/>
      <c r="D266" s="358"/>
      <c r="E266" s="358"/>
      <c r="F266" s="358"/>
      <c r="G266" s="372"/>
      <c r="H266" s="372"/>
      <c r="I266" s="372"/>
      <c r="J266" s="372"/>
      <c r="K266" s="372"/>
      <c r="L266" s="373"/>
      <c r="M266" s="372"/>
      <c r="N266" s="372"/>
      <c r="O266" s="372"/>
      <c r="P266" s="372"/>
      <c r="Q266" s="372"/>
      <c r="R266" s="372"/>
      <c r="S266" s="372"/>
      <c r="T266" s="372"/>
      <c r="U266" s="372"/>
      <c r="V266" s="372"/>
      <c r="W266" s="372"/>
      <c r="X266" s="372"/>
      <c r="Y266" s="372"/>
      <c r="Z266" s="372"/>
      <c r="AA266" s="372"/>
      <c r="AB266" s="372"/>
      <c r="AC266" s="372"/>
      <c r="AD266" s="372"/>
      <c r="AE266" s="372"/>
      <c r="AF266" s="372"/>
      <c r="AG266" s="372"/>
      <c r="AH266" s="372"/>
      <c r="AI266" s="372"/>
      <c r="AJ266" s="372"/>
    </row>
    <row r="267" spans="1:36" ht="12" customHeight="1">
      <c r="A267" s="358"/>
      <c r="B267" s="358"/>
      <c r="C267" s="358"/>
      <c r="D267" s="358"/>
      <c r="E267" s="358"/>
      <c r="F267" s="358"/>
      <c r="G267" s="372"/>
      <c r="H267" s="372"/>
      <c r="I267" s="372"/>
      <c r="J267" s="372"/>
      <c r="K267" s="372"/>
      <c r="L267" s="373"/>
      <c r="M267" s="372"/>
      <c r="N267" s="372"/>
      <c r="O267" s="372"/>
      <c r="P267" s="372"/>
      <c r="Q267" s="372"/>
      <c r="R267" s="372"/>
      <c r="S267" s="372"/>
      <c r="T267" s="372"/>
      <c r="U267" s="372"/>
      <c r="V267" s="372"/>
      <c r="W267" s="372"/>
      <c r="X267" s="372"/>
      <c r="Y267" s="372"/>
      <c r="Z267" s="372"/>
      <c r="AA267" s="372"/>
      <c r="AB267" s="372"/>
      <c r="AC267" s="372"/>
      <c r="AD267" s="372"/>
      <c r="AE267" s="372"/>
      <c r="AF267" s="372"/>
      <c r="AG267" s="372"/>
      <c r="AH267" s="372"/>
      <c r="AI267" s="372"/>
      <c r="AJ267" s="372"/>
    </row>
    <row r="268" spans="1:36" ht="12" customHeight="1">
      <c r="A268" s="358"/>
      <c r="B268" s="358"/>
      <c r="C268" s="358"/>
      <c r="D268" s="358"/>
      <c r="E268" s="358"/>
      <c r="F268" s="358"/>
      <c r="G268" s="372"/>
      <c r="H268" s="372"/>
      <c r="I268" s="372"/>
      <c r="J268" s="372"/>
      <c r="K268" s="372"/>
      <c r="L268" s="373"/>
      <c r="M268" s="372"/>
      <c r="N268" s="372"/>
      <c r="O268" s="372"/>
      <c r="P268" s="372"/>
      <c r="Q268" s="372"/>
      <c r="R268" s="372"/>
      <c r="S268" s="372"/>
      <c r="T268" s="372"/>
      <c r="U268" s="372"/>
      <c r="V268" s="372"/>
      <c r="W268" s="372"/>
      <c r="X268" s="372"/>
      <c r="Y268" s="372"/>
      <c r="Z268" s="372"/>
      <c r="AA268" s="372"/>
      <c r="AB268" s="372"/>
      <c r="AC268" s="372"/>
      <c r="AD268" s="372"/>
      <c r="AE268" s="372"/>
      <c r="AF268" s="372"/>
      <c r="AG268" s="372"/>
      <c r="AH268" s="372"/>
      <c r="AI268" s="372"/>
      <c r="AJ268" s="372"/>
    </row>
    <row r="269" spans="1:36" ht="12" customHeight="1">
      <c r="A269" s="358"/>
      <c r="B269" s="358"/>
      <c r="C269" s="358"/>
      <c r="D269" s="358"/>
      <c r="E269" s="358"/>
      <c r="F269" s="358"/>
      <c r="G269" s="372"/>
      <c r="H269" s="372"/>
      <c r="I269" s="372"/>
      <c r="J269" s="372"/>
      <c r="K269" s="372"/>
      <c r="L269" s="373"/>
      <c r="M269" s="372"/>
      <c r="N269" s="372"/>
      <c r="O269" s="372"/>
      <c r="P269" s="372"/>
      <c r="Q269" s="372"/>
      <c r="R269" s="372"/>
      <c r="S269" s="372"/>
      <c r="T269" s="372"/>
      <c r="U269" s="372"/>
      <c r="V269" s="372"/>
      <c r="W269" s="372"/>
      <c r="X269" s="372"/>
      <c r="Y269" s="372"/>
      <c r="Z269" s="372"/>
      <c r="AA269" s="372"/>
      <c r="AB269" s="372"/>
      <c r="AC269" s="372"/>
      <c r="AD269" s="372"/>
      <c r="AE269" s="372"/>
      <c r="AF269" s="372"/>
      <c r="AG269" s="372"/>
      <c r="AH269" s="372"/>
      <c r="AI269" s="372"/>
      <c r="AJ269" s="372"/>
    </row>
    <row r="270" spans="1:36" ht="12" customHeight="1">
      <c r="A270" s="358"/>
      <c r="B270" s="358"/>
      <c r="C270" s="358"/>
      <c r="D270" s="358"/>
      <c r="E270" s="358"/>
      <c r="F270" s="358"/>
      <c r="G270" s="372"/>
      <c r="H270" s="372"/>
      <c r="I270" s="372"/>
      <c r="J270" s="372"/>
      <c r="K270" s="372"/>
      <c r="L270" s="373"/>
      <c r="M270" s="372"/>
      <c r="N270" s="372"/>
      <c r="O270" s="372"/>
      <c r="P270" s="372"/>
      <c r="Q270" s="372"/>
      <c r="R270" s="372"/>
      <c r="S270" s="372"/>
      <c r="T270" s="372"/>
      <c r="U270" s="372"/>
      <c r="V270" s="372"/>
      <c r="W270" s="372"/>
      <c r="X270" s="372"/>
      <c r="Y270" s="372"/>
      <c r="Z270" s="372"/>
      <c r="AA270" s="372"/>
      <c r="AB270" s="372"/>
      <c r="AC270" s="372"/>
      <c r="AD270" s="372"/>
      <c r="AE270" s="372"/>
      <c r="AF270" s="372"/>
      <c r="AG270" s="372"/>
      <c r="AH270" s="372"/>
      <c r="AI270" s="372"/>
      <c r="AJ270" s="372"/>
    </row>
    <row r="271" spans="1:36" ht="12" customHeight="1">
      <c r="A271" s="358"/>
      <c r="B271" s="358"/>
      <c r="C271" s="358"/>
      <c r="D271" s="358"/>
      <c r="E271" s="358"/>
      <c r="F271" s="358"/>
      <c r="G271" s="372"/>
      <c r="H271" s="372"/>
      <c r="I271" s="372"/>
      <c r="J271" s="372"/>
      <c r="K271" s="372"/>
      <c r="L271" s="373"/>
      <c r="M271" s="372"/>
      <c r="N271" s="372"/>
      <c r="O271" s="372"/>
      <c r="P271" s="372"/>
      <c r="Q271" s="372"/>
      <c r="R271" s="372"/>
      <c r="S271" s="372"/>
      <c r="T271" s="372"/>
      <c r="U271" s="372"/>
      <c r="V271" s="372"/>
      <c r="W271" s="372"/>
      <c r="X271" s="372"/>
      <c r="Y271" s="372"/>
      <c r="Z271" s="372"/>
      <c r="AA271" s="372"/>
      <c r="AB271" s="372"/>
      <c r="AC271" s="372"/>
      <c r="AD271" s="372"/>
      <c r="AE271" s="372"/>
      <c r="AF271" s="372"/>
      <c r="AG271" s="372"/>
      <c r="AH271" s="372"/>
      <c r="AI271" s="372"/>
      <c r="AJ271" s="372"/>
    </row>
    <row r="272" spans="1:36" ht="12" customHeight="1">
      <c r="A272" s="358"/>
      <c r="B272" s="358"/>
      <c r="C272" s="358"/>
      <c r="D272" s="358"/>
      <c r="E272" s="358"/>
      <c r="F272" s="358"/>
      <c r="G272" s="372"/>
      <c r="H272" s="372"/>
      <c r="I272" s="372"/>
      <c r="J272" s="372"/>
      <c r="K272" s="372"/>
      <c r="L272" s="373"/>
      <c r="M272" s="372"/>
      <c r="N272" s="372"/>
      <c r="O272" s="372"/>
      <c r="P272" s="372"/>
      <c r="Q272" s="372"/>
      <c r="R272" s="372"/>
      <c r="S272" s="372"/>
      <c r="T272" s="372"/>
      <c r="U272" s="372"/>
      <c r="V272" s="372"/>
      <c r="W272" s="372"/>
      <c r="X272" s="372"/>
      <c r="Y272" s="372"/>
      <c r="Z272" s="372"/>
      <c r="AA272" s="372"/>
      <c r="AB272" s="372"/>
      <c r="AC272" s="372"/>
      <c r="AD272" s="372"/>
      <c r="AE272" s="372"/>
      <c r="AF272" s="372"/>
      <c r="AG272" s="372"/>
      <c r="AH272" s="372"/>
      <c r="AI272" s="372"/>
      <c r="AJ272" s="372"/>
    </row>
    <row r="273" spans="1:36" ht="12" customHeight="1">
      <c r="A273" s="358"/>
      <c r="B273" s="358"/>
      <c r="C273" s="358"/>
      <c r="D273" s="358"/>
      <c r="E273" s="358"/>
      <c r="F273" s="358"/>
      <c r="G273" s="372"/>
      <c r="H273" s="372"/>
      <c r="I273" s="372"/>
      <c r="J273" s="372"/>
      <c r="K273" s="372"/>
      <c r="L273" s="373"/>
      <c r="M273" s="372"/>
      <c r="N273" s="372"/>
      <c r="O273" s="372"/>
      <c r="P273" s="372"/>
      <c r="Q273" s="372"/>
      <c r="R273" s="372"/>
      <c r="S273" s="372"/>
      <c r="T273" s="372"/>
      <c r="U273" s="372"/>
      <c r="V273" s="372"/>
      <c r="W273" s="372"/>
      <c r="X273" s="372"/>
      <c r="Y273" s="372"/>
      <c r="Z273" s="372"/>
      <c r="AA273" s="372"/>
      <c r="AB273" s="372"/>
      <c r="AC273" s="372"/>
      <c r="AD273" s="372"/>
      <c r="AE273" s="372"/>
      <c r="AF273" s="372"/>
      <c r="AG273" s="372"/>
      <c r="AH273" s="372"/>
      <c r="AI273" s="372"/>
      <c r="AJ273" s="372"/>
    </row>
    <row r="274" spans="1:36" ht="12" customHeight="1">
      <c r="A274" s="358"/>
      <c r="B274" s="358"/>
      <c r="C274" s="358"/>
      <c r="D274" s="358"/>
      <c r="E274" s="358"/>
      <c r="F274" s="358"/>
      <c r="G274" s="372"/>
      <c r="H274" s="372"/>
      <c r="I274" s="372"/>
      <c r="J274" s="372"/>
      <c r="K274" s="372"/>
      <c r="L274" s="373"/>
      <c r="M274" s="372"/>
      <c r="N274" s="372"/>
      <c r="O274" s="372"/>
      <c r="P274" s="372"/>
      <c r="Q274" s="372"/>
      <c r="R274" s="372"/>
      <c r="S274" s="372"/>
      <c r="T274" s="372"/>
      <c r="U274" s="372"/>
      <c r="V274" s="372"/>
      <c r="W274" s="372"/>
      <c r="X274" s="372"/>
      <c r="Y274" s="372"/>
      <c r="Z274" s="372"/>
      <c r="AA274" s="372"/>
      <c r="AB274" s="372"/>
      <c r="AC274" s="372"/>
      <c r="AD274" s="372"/>
      <c r="AE274" s="372"/>
      <c r="AF274" s="372"/>
      <c r="AG274" s="372"/>
      <c r="AH274" s="372"/>
      <c r="AI274" s="372"/>
      <c r="AJ274" s="372"/>
    </row>
    <row r="275" spans="1:36" ht="12" customHeight="1">
      <c r="A275" s="358"/>
      <c r="B275" s="358"/>
      <c r="C275" s="358"/>
      <c r="D275" s="358"/>
      <c r="E275" s="358"/>
      <c r="F275" s="358"/>
      <c r="G275" s="372"/>
      <c r="H275" s="372"/>
      <c r="I275" s="372"/>
      <c r="J275" s="372"/>
      <c r="K275" s="372"/>
      <c r="L275" s="373"/>
      <c r="M275" s="372"/>
      <c r="N275" s="372"/>
      <c r="O275" s="372"/>
      <c r="P275" s="372"/>
      <c r="Q275" s="372"/>
      <c r="R275" s="372"/>
      <c r="S275" s="372"/>
      <c r="T275" s="372"/>
      <c r="U275" s="372"/>
      <c r="V275" s="372"/>
      <c r="W275" s="372"/>
      <c r="X275" s="372"/>
      <c r="Y275" s="372"/>
      <c r="Z275" s="372"/>
      <c r="AA275" s="372"/>
      <c r="AB275" s="372"/>
      <c r="AC275" s="372"/>
      <c r="AD275" s="372"/>
      <c r="AE275" s="372"/>
      <c r="AF275" s="372"/>
      <c r="AG275" s="372"/>
      <c r="AH275" s="372"/>
      <c r="AI275" s="372"/>
      <c r="AJ275" s="372"/>
    </row>
    <row r="276" spans="1:36" ht="12" customHeight="1">
      <c r="A276" s="358"/>
      <c r="B276" s="358"/>
      <c r="C276" s="358"/>
      <c r="D276" s="358"/>
      <c r="E276" s="358"/>
      <c r="F276" s="358"/>
      <c r="G276" s="372"/>
      <c r="H276" s="372"/>
      <c r="I276" s="372"/>
      <c r="J276" s="372"/>
      <c r="K276" s="372"/>
      <c r="L276" s="373"/>
      <c r="M276" s="372"/>
      <c r="N276" s="372"/>
      <c r="O276" s="372"/>
      <c r="P276" s="372"/>
      <c r="Q276" s="372"/>
      <c r="R276" s="372"/>
      <c r="S276" s="372"/>
      <c r="T276" s="372"/>
      <c r="U276" s="372"/>
      <c r="V276" s="372"/>
      <c r="W276" s="372"/>
      <c r="X276" s="372"/>
      <c r="Y276" s="372"/>
      <c r="Z276" s="372"/>
      <c r="AA276" s="372"/>
      <c r="AB276" s="372"/>
      <c r="AC276" s="372"/>
      <c r="AD276" s="372"/>
      <c r="AE276" s="372"/>
      <c r="AF276" s="372"/>
      <c r="AG276" s="372"/>
      <c r="AH276" s="372"/>
      <c r="AI276" s="372"/>
      <c r="AJ276" s="372"/>
    </row>
    <row r="277" spans="1:36" ht="12" customHeight="1">
      <c r="A277" s="358"/>
      <c r="B277" s="358"/>
      <c r="C277" s="358"/>
      <c r="D277" s="358"/>
      <c r="E277" s="358"/>
      <c r="F277" s="358"/>
      <c r="G277" s="372"/>
      <c r="H277" s="372"/>
      <c r="I277" s="372"/>
      <c r="J277" s="372"/>
      <c r="K277" s="372"/>
      <c r="L277" s="373"/>
      <c r="M277" s="372"/>
      <c r="N277" s="372"/>
      <c r="O277" s="372"/>
      <c r="P277" s="372"/>
      <c r="Q277" s="372"/>
      <c r="R277" s="372"/>
      <c r="S277" s="372"/>
      <c r="T277" s="372"/>
      <c r="U277" s="372"/>
      <c r="V277" s="372"/>
      <c r="W277" s="372"/>
      <c r="X277" s="372"/>
      <c r="Y277" s="372"/>
      <c r="Z277" s="372"/>
      <c r="AA277" s="372"/>
      <c r="AB277" s="372"/>
      <c r="AC277" s="372"/>
      <c r="AD277" s="372"/>
      <c r="AE277" s="372"/>
      <c r="AF277" s="372"/>
      <c r="AG277" s="372"/>
      <c r="AH277" s="372"/>
      <c r="AI277" s="372"/>
      <c r="AJ277" s="372"/>
    </row>
    <row r="278" spans="1:36" ht="12" customHeight="1">
      <c r="A278" s="358"/>
      <c r="B278" s="358"/>
      <c r="C278" s="358"/>
      <c r="D278" s="358"/>
      <c r="E278" s="358"/>
      <c r="F278" s="358"/>
      <c r="G278" s="372"/>
      <c r="H278" s="372"/>
      <c r="I278" s="372"/>
      <c r="J278" s="372"/>
      <c r="K278" s="372"/>
      <c r="L278" s="373"/>
      <c r="M278" s="372"/>
      <c r="N278" s="372"/>
      <c r="O278" s="372"/>
      <c r="P278" s="372"/>
      <c r="Q278" s="372"/>
      <c r="R278" s="372"/>
      <c r="S278" s="372"/>
      <c r="T278" s="372"/>
      <c r="U278" s="372"/>
      <c r="V278" s="372"/>
      <c r="W278" s="372"/>
      <c r="X278" s="372"/>
      <c r="Y278" s="372"/>
      <c r="Z278" s="372"/>
      <c r="AA278" s="372"/>
      <c r="AB278" s="372"/>
      <c r="AC278" s="372"/>
      <c r="AD278" s="372"/>
      <c r="AE278" s="372"/>
      <c r="AF278" s="372"/>
      <c r="AG278" s="372"/>
      <c r="AH278" s="372"/>
      <c r="AI278" s="372"/>
      <c r="AJ278" s="372"/>
    </row>
    <row r="279" spans="1:36" ht="12" customHeight="1">
      <c r="A279" s="358"/>
      <c r="B279" s="358"/>
      <c r="C279" s="358"/>
      <c r="D279" s="358"/>
      <c r="E279" s="358"/>
      <c r="F279" s="358"/>
      <c r="G279" s="372"/>
      <c r="H279" s="372"/>
      <c r="I279" s="372"/>
      <c r="J279" s="372"/>
      <c r="K279" s="372"/>
      <c r="L279" s="373"/>
      <c r="M279" s="372"/>
      <c r="N279" s="372"/>
      <c r="O279" s="372"/>
      <c r="P279" s="372"/>
      <c r="Q279" s="372"/>
      <c r="R279" s="372"/>
      <c r="S279" s="372"/>
      <c r="T279" s="372"/>
      <c r="U279" s="372"/>
      <c r="V279" s="372"/>
      <c r="W279" s="372"/>
      <c r="X279" s="372"/>
      <c r="Y279" s="372"/>
      <c r="Z279" s="372"/>
      <c r="AA279" s="372"/>
      <c r="AB279" s="372"/>
      <c r="AC279" s="372"/>
      <c r="AD279" s="372"/>
      <c r="AE279" s="372"/>
      <c r="AF279" s="372"/>
      <c r="AG279" s="372"/>
      <c r="AH279" s="372"/>
      <c r="AI279" s="372"/>
      <c r="AJ279" s="372"/>
    </row>
    <row r="280" spans="1:36" ht="12" customHeight="1">
      <c r="A280" s="358"/>
      <c r="B280" s="358"/>
      <c r="C280" s="358"/>
      <c r="D280" s="358"/>
      <c r="E280" s="358"/>
      <c r="F280" s="358"/>
      <c r="G280" s="372"/>
      <c r="H280" s="372"/>
      <c r="I280" s="372"/>
      <c r="J280" s="372"/>
      <c r="K280" s="372"/>
      <c r="L280" s="373"/>
      <c r="M280" s="372"/>
      <c r="N280" s="372"/>
      <c r="O280" s="372"/>
      <c r="P280" s="372"/>
      <c r="Q280" s="372"/>
      <c r="R280" s="372"/>
      <c r="S280" s="372"/>
      <c r="T280" s="372"/>
      <c r="U280" s="372"/>
      <c r="V280" s="372"/>
      <c r="W280" s="372"/>
      <c r="X280" s="372"/>
      <c r="Y280" s="372"/>
      <c r="Z280" s="372"/>
      <c r="AA280" s="372"/>
      <c r="AB280" s="372"/>
      <c r="AC280" s="372"/>
      <c r="AD280" s="372"/>
      <c r="AE280" s="372"/>
      <c r="AF280" s="372"/>
      <c r="AG280" s="372"/>
      <c r="AH280" s="372"/>
      <c r="AI280" s="372"/>
      <c r="AJ280" s="372"/>
    </row>
    <row r="281" spans="1:36" ht="12" customHeight="1">
      <c r="A281" s="358"/>
      <c r="B281" s="358"/>
      <c r="C281" s="358"/>
      <c r="D281" s="358"/>
      <c r="E281" s="358"/>
      <c r="F281" s="358"/>
      <c r="G281" s="372"/>
      <c r="H281" s="372"/>
      <c r="I281" s="372"/>
      <c r="J281" s="372"/>
      <c r="K281" s="372"/>
      <c r="L281" s="373"/>
      <c r="M281" s="372"/>
      <c r="N281" s="372"/>
      <c r="O281" s="372"/>
      <c r="P281" s="372"/>
      <c r="Q281" s="372"/>
      <c r="R281" s="372"/>
      <c r="S281" s="372"/>
      <c r="T281" s="372"/>
      <c r="U281" s="372"/>
      <c r="V281" s="372"/>
      <c r="W281" s="372"/>
      <c r="X281" s="372"/>
      <c r="Y281" s="372"/>
      <c r="Z281" s="372"/>
      <c r="AA281" s="372"/>
      <c r="AB281" s="372"/>
      <c r="AC281" s="372"/>
      <c r="AD281" s="372"/>
      <c r="AE281" s="372"/>
      <c r="AF281" s="372"/>
      <c r="AG281" s="372"/>
      <c r="AH281" s="372"/>
      <c r="AI281" s="372"/>
      <c r="AJ281" s="372"/>
    </row>
    <row r="282" spans="1:36" ht="12" customHeight="1">
      <c r="A282" s="358"/>
      <c r="B282" s="358"/>
      <c r="C282" s="358"/>
      <c r="D282" s="358"/>
      <c r="E282" s="358"/>
      <c r="F282" s="358"/>
      <c r="G282" s="372"/>
      <c r="H282" s="372"/>
      <c r="I282" s="372"/>
      <c r="J282" s="372"/>
      <c r="K282" s="372"/>
      <c r="L282" s="373"/>
      <c r="M282" s="372"/>
      <c r="N282" s="372"/>
      <c r="O282" s="372"/>
      <c r="P282" s="372"/>
      <c r="Q282" s="372"/>
      <c r="R282" s="372"/>
      <c r="S282" s="372"/>
      <c r="T282" s="372"/>
      <c r="U282" s="372"/>
      <c r="V282" s="372"/>
      <c r="W282" s="372"/>
      <c r="X282" s="372"/>
      <c r="Y282" s="372"/>
      <c r="Z282" s="372"/>
      <c r="AA282" s="372"/>
      <c r="AB282" s="372"/>
      <c r="AC282" s="372"/>
      <c r="AD282" s="372"/>
      <c r="AE282" s="372"/>
      <c r="AF282" s="372"/>
      <c r="AG282" s="372"/>
      <c r="AH282" s="372"/>
      <c r="AI282" s="372"/>
      <c r="AJ282" s="372"/>
    </row>
    <row r="283" spans="1:36" ht="12" customHeight="1">
      <c r="A283" s="358"/>
      <c r="B283" s="358"/>
      <c r="C283" s="358"/>
      <c r="D283" s="358"/>
      <c r="E283" s="358"/>
      <c r="F283" s="358"/>
      <c r="G283" s="372"/>
      <c r="H283" s="372"/>
      <c r="I283" s="372"/>
      <c r="J283" s="372"/>
      <c r="K283" s="372"/>
      <c r="L283" s="373"/>
      <c r="M283" s="372"/>
      <c r="N283" s="372"/>
      <c r="O283" s="372"/>
      <c r="P283" s="372"/>
      <c r="Q283" s="372"/>
      <c r="R283" s="372"/>
      <c r="S283" s="372"/>
      <c r="T283" s="372"/>
      <c r="U283" s="372"/>
      <c r="V283" s="372"/>
      <c r="W283" s="372"/>
      <c r="X283" s="372"/>
      <c r="Y283" s="372"/>
      <c r="Z283" s="372"/>
      <c r="AA283" s="372"/>
      <c r="AB283" s="372"/>
      <c r="AC283" s="372"/>
      <c r="AD283" s="372"/>
      <c r="AE283" s="372"/>
      <c r="AF283" s="372"/>
      <c r="AG283" s="372"/>
      <c r="AH283" s="372"/>
      <c r="AI283" s="372"/>
      <c r="AJ283" s="372"/>
    </row>
    <row r="284" spans="1:36" ht="12" customHeight="1">
      <c r="A284" s="358"/>
      <c r="B284" s="358"/>
      <c r="C284" s="358"/>
      <c r="D284" s="358"/>
      <c r="E284" s="358"/>
      <c r="F284" s="358"/>
      <c r="G284" s="372"/>
      <c r="H284" s="372"/>
      <c r="I284" s="372"/>
      <c r="J284" s="372"/>
      <c r="K284" s="372"/>
      <c r="L284" s="373"/>
      <c r="M284" s="372"/>
      <c r="N284" s="372"/>
      <c r="O284" s="372"/>
      <c r="P284" s="372"/>
      <c r="Q284" s="372"/>
      <c r="R284" s="372"/>
      <c r="S284" s="372"/>
      <c r="T284" s="372"/>
      <c r="U284" s="372"/>
      <c r="V284" s="372"/>
      <c r="W284" s="372"/>
      <c r="X284" s="372"/>
      <c r="Y284" s="372"/>
      <c r="Z284" s="372"/>
      <c r="AA284" s="372"/>
      <c r="AB284" s="372"/>
      <c r="AC284" s="372"/>
      <c r="AD284" s="372"/>
      <c r="AE284" s="372"/>
      <c r="AF284" s="372"/>
      <c r="AG284" s="372"/>
      <c r="AH284" s="372"/>
      <c r="AI284" s="372"/>
      <c r="AJ284" s="372"/>
    </row>
    <row r="285" spans="1:36" ht="12" customHeight="1">
      <c r="A285" s="358"/>
      <c r="B285" s="358"/>
      <c r="C285" s="358"/>
      <c r="D285" s="358"/>
      <c r="E285" s="358"/>
      <c r="F285" s="358"/>
      <c r="G285" s="372"/>
      <c r="H285" s="372"/>
      <c r="I285" s="372"/>
      <c r="J285" s="372"/>
      <c r="K285" s="372"/>
      <c r="L285" s="373"/>
      <c r="M285" s="372"/>
      <c r="N285" s="372"/>
      <c r="O285" s="372"/>
      <c r="P285" s="372"/>
      <c r="Q285" s="372"/>
      <c r="R285" s="372"/>
      <c r="S285" s="372"/>
      <c r="T285" s="372"/>
      <c r="U285" s="372"/>
      <c r="V285" s="372"/>
      <c r="W285" s="372"/>
      <c r="X285" s="372"/>
      <c r="Y285" s="372"/>
      <c r="Z285" s="372"/>
      <c r="AA285" s="372"/>
      <c r="AB285" s="372"/>
      <c r="AC285" s="372"/>
      <c r="AD285" s="372"/>
      <c r="AE285" s="372"/>
      <c r="AF285" s="372"/>
      <c r="AG285" s="372"/>
      <c r="AH285" s="372"/>
      <c r="AI285" s="372"/>
      <c r="AJ285" s="372"/>
    </row>
    <row r="286" spans="1:36" ht="12" customHeight="1">
      <c r="A286" s="358"/>
      <c r="B286" s="358"/>
      <c r="C286" s="358"/>
      <c r="D286" s="358"/>
      <c r="E286" s="358"/>
      <c r="F286" s="358"/>
      <c r="G286" s="372"/>
      <c r="H286" s="372"/>
      <c r="I286" s="372"/>
      <c r="J286" s="372"/>
      <c r="K286" s="372"/>
      <c r="L286" s="373"/>
      <c r="M286" s="372"/>
      <c r="N286" s="372"/>
      <c r="O286" s="372"/>
      <c r="P286" s="372"/>
      <c r="Q286" s="372"/>
      <c r="R286" s="372"/>
      <c r="S286" s="372"/>
      <c r="T286" s="372"/>
      <c r="U286" s="372"/>
      <c r="V286" s="372"/>
      <c r="W286" s="372"/>
      <c r="X286" s="372"/>
      <c r="Y286" s="372"/>
      <c r="Z286" s="372"/>
      <c r="AA286" s="372"/>
      <c r="AB286" s="372"/>
      <c r="AC286" s="372"/>
      <c r="AD286" s="372"/>
      <c r="AE286" s="372"/>
      <c r="AF286" s="372"/>
      <c r="AG286" s="372"/>
      <c r="AH286" s="372"/>
      <c r="AI286" s="372"/>
      <c r="AJ286" s="372"/>
    </row>
    <row r="287" spans="1:36" ht="12" customHeight="1">
      <c r="A287" s="358"/>
      <c r="B287" s="358"/>
      <c r="C287" s="358"/>
      <c r="D287" s="358"/>
      <c r="E287" s="358"/>
      <c r="F287" s="358"/>
      <c r="G287" s="372"/>
      <c r="H287" s="372"/>
      <c r="I287" s="372"/>
      <c r="J287" s="372"/>
      <c r="K287" s="372"/>
      <c r="L287" s="373"/>
      <c r="M287" s="372"/>
      <c r="N287" s="372"/>
      <c r="O287" s="372"/>
      <c r="P287" s="372"/>
      <c r="Q287" s="372"/>
      <c r="R287" s="372"/>
      <c r="S287" s="372"/>
      <c r="T287" s="372"/>
      <c r="U287" s="372"/>
      <c r="V287" s="372"/>
      <c r="W287" s="372"/>
      <c r="X287" s="372"/>
      <c r="Y287" s="372"/>
      <c r="Z287" s="372"/>
      <c r="AA287" s="372"/>
      <c r="AB287" s="372"/>
      <c r="AC287" s="372"/>
      <c r="AD287" s="372"/>
      <c r="AE287" s="372"/>
      <c r="AF287" s="372"/>
      <c r="AG287" s="372"/>
      <c r="AH287" s="372"/>
      <c r="AI287" s="372"/>
      <c r="AJ287" s="372"/>
    </row>
    <row r="288" spans="1:36" ht="12" customHeight="1">
      <c r="A288" s="358"/>
      <c r="B288" s="358"/>
      <c r="C288" s="358"/>
      <c r="D288" s="358"/>
      <c r="E288" s="358"/>
      <c r="F288" s="358"/>
      <c r="G288" s="372"/>
      <c r="H288" s="372"/>
      <c r="I288" s="372"/>
      <c r="J288" s="372"/>
      <c r="K288" s="372"/>
      <c r="L288" s="373"/>
      <c r="M288" s="372"/>
      <c r="N288" s="372"/>
      <c r="O288" s="372"/>
      <c r="P288" s="372"/>
      <c r="Q288" s="372"/>
      <c r="R288" s="372"/>
      <c r="S288" s="372"/>
      <c r="T288" s="372"/>
      <c r="U288" s="372"/>
      <c r="V288" s="372"/>
      <c r="W288" s="372"/>
      <c r="X288" s="372"/>
      <c r="Y288" s="372"/>
      <c r="Z288" s="372"/>
      <c r="AA288" s="372"/>
      <c r="AB288" s="372"/>
      <c r="AC288" s="372"/>
      <c r="AD288" s="372"/>
      <c r="AE288" s="372"/>
      <c r="AF288" s="372"/>
      <c r="AG288" s="372"/>
      <c r="AH288" s="372"/>
      <c r="AI288" s="372"/>
      <c r="AJ288" s="372"/>
    </row>
    <row r="289" spans="1:38" ht="20.100000000000001" customHeight="1">
      <c r="A289" s="358" t="s">
        <v>68</v>
      </c>
      <c r="B289" s="358"/>
      <c r="C289" s="358"/>
      <c r="D289" s="358"/>
      <c r="E289" s="358"/>
      <c r="F289" s="358"/>
      <c r="G289" s="37"/>
      <c r="H289" s="96" t="s">
        <v>122</v>
      </c>
      <c r="I289" s="82" t="s">
        <v>76</v>
      </c>
      <c r="J289" s="122"/>
      <c r="K289" s="122"/>
      <c r="L289" s="294"/>
      <c r="M289" s="96" t="s">
        <v>122</v>
      </c>
      <c r="N289" s="82" t="s">
        <v>78</v>
      </c>
      <c r="O289" s="45"/>
      <c r="P289" s="45"/>
      <c r="Q289" s="45"/>
      <c r="R289" s="45"/>
      <c r="S289" s="45"/>
      <c r="T289" s="45"/>
      <c r="U289" s="45"/>
      <c r="V289" s="45"/>
      <c r="W289" s="45"/>
      <c r="X289" s="45"/>
      <c r="Y289" s="45"/>
      <c r="Z289" s="45"/>
      <c r="AA289" s="45"/>
      <c r="AB289" s="45"/>
      <c r="AC289" s="45"/>
      <c r="AD289" s="45"/>
      <c r="AE289" s="45"/>
      <c r="AF289" s="45"/>
      <c r="AG289" s="45"/>
      <c r="AH289" s="45"/>
      <c r="AI289" s="45"/>
      <c r="AJ289" s="38"/>
    </row>
    <row r="290" spans="1:38" ht="9.9499999999999993" customHeight="1">
      <c r="A290" s="131"/>
      <c r="B290" s="131"/>
      <c r="C290" s="131"/>
      <c r="D290" s="131"/>
      <c r="E290" s="131"/>
      <c r="F290" s="131"/>
      <c r="G290" s="131"/>
      <c r="H290" s="131"/>
      <c r="I290" s="132"/>
      <c r="J290" s="132"/>
      <c r="K290" s="132"/>
      <c r="L290" s="310"/>
      <c r="M290" s="132"/>
      <c r="N290" s="132"/>
      <c r="O290" s="132"/>
      <c r="P290" s="132"/>
      <c r="Q290" s="132"/>
      <c r="R290" s="132"/>
      <c r="S290" s="132"/>
      <c r="T290" s="133"/>
      <c r="U290" s="134"/>
      <c r="V290" s="134"/>
      <c r="W290" s="134"/>
      <c r="X290" s="134"/>
      <c r="Y290" s="134"/>
      <c r="Z290" s="134"/>
      <c r="AA290" s="134"/>
      <c r="AB290" s="134"/>
      <c r="AC290" s="134"/>
      <c r="AD290" s="134"/>
      <c r="AE290" s="134"/>
      <c r="AF290" s="134"/>
      <c r="AG290" s="134"/>
      <c r="AH290" s="134"/>
      <c r="AI290" s="134"/>
      <c r="AJ290" s="134"/>
    </row>
    <row r="291" spans="1:38" ht="24.95" customHeight="1">
      <c r="A291" s="368" t="s">
        <v>492</v>
      </c>
      <c r="B291" s="368"/>
      <c r="C291" s="368"/>
      <c r="D291" s="368"/>
      <c r="E291" s="368"/>
      <c r="F291" s="368"/>
      <c r="G291" s="368"/>
      <c r="H291" s="368"/>
      <c r="I291" s="368"/>
      <c r="J291" s="368"/>
      <c r="K291" s="368"/>
      <c r="L291" s="369"/>
      <c r="M291" s="368"/>
      <c r="N291" s="368"/>
      <c r="O291" s="368"/>
      <c r="P291" s="368"/>
      <c r="Q291" s="368"/>
      <c r="R291" s="368"/>
      <c r="S291" s="368"/>
      <c r="T291" s="368"/>
      <c r="U291" s="368"/>
      <c r="V291" s="368"/>
      <c r="W291" s="368"/>
      <c r="X291" s="368"/>
      <c r="Y291" s="368"/>
      <c r="Z291" s="368"/>
      <c r="AA291" s="368"/>
      <c r="AB291" s="368"/>
      <c r="AC291" s="368"/>
      <c r="AD291" s="368"/>
      <c r="AE291" s="368"/>
      <c r="AF291" s="368"/>
      <c r="AG291" s="368"/>
      <c r="AH291" s="368"/>
      <c r="AI291" s="368"/>
      <c r="AJ291" s="368"/>
    </row>
    <row r="292" spans="1:38" s="4" customFormat="1" ht="30" customHeight="1">
      <c r="A292" s="374" t="s">
        <v>108</v>
      </c>
      <c r="B292" s="375"/>
      <c r="C292" s="375"/>
      <c r="D292" s="375"/>
      <c r="E292" s="375"/>
      <c r="F292" s="376"/>
      <c r="G292" s="359"/>
      <c r="H292" s="360"/>
      <c r="I292" s="360"/>
      <c r="J292" s="360"/>
      <c r="K292" s="360"/>
      <c r="L292" s="361"/>
      <c r="M292" s="360"/>
      <c r="N292" s="360"/>
      <c r="O292" s="360"/>
      <c r="P292" s="360"/>
      <c r="Q292" s="360"/>
      <c r="R292" s="360"/>
      <c r="S292" s="360"/>
      <c r="T292" s="360"/>
      <c r="U292" s="360"/>
      <c r="V292" s="360"/>
      <c r="W292" s="360"/>
      <c r="X292" s="360"/>
      <c r="Y292" s="360"/>
      <c r="Z292" s="360"/>
      <c r="AA292" s="360"/>
      <c r="AB292" s="360"/>
      <c r="AC292" s="360"/>
      <c r="AD292" s="360"/>
      <c r="AE292" s="360"/>
      <c r="AF292" s="360"/>
      <c r="AG292" s="360"/>
      <c r="AH292" s="360"/>
      <c r="AI292" s="360"/>
      <c r="AJ292" s="362"/>
    </row>
    <row r="293" spans="1:38" ht="30" customHeight="1">
      <c r="A293" s="358" t="s">
        <v>109</v>
      </c>
      <c r="B293" s="358"/>
      <c r="C293" s="358"/>
      <c r="D293" s="358"/>
      <c r="E293" s="358"/>
      <c r="F293" s="358"/>
      <c r="G293" s="359"/>
      <c r="H293" s="360"/>
      <c r="I293" s="360"/>
      <c r="J293" s="360"/>
      <c r="K293" s="360"/>
      <c r="L293" s="361"/>
      <c r="M293" s="360"/>
      <c r="N293" s="360"/>
      <c r="O293" s="360"/>
      <c r="P293" s="360"/>
      <c r="Q293" s="360"/>
      <c r="R293" s="360"/>
      <c r="S293" s="360"/>
      <c r="T293" s="360"/>
      <c r="U293" s="360"/>
      <c r="V293" s="360"/>
      <c r="W293" s="360"/>
      <c r="X293" s="360"/>
      <c r="Y293" s="360"/>
      <c r="Z293" s="360"/>
      <c r="AA293" s="360"/>
      <c r="AB293" s="360"/>
      <c r="AC293" s="360"/>
      <c r="AD293" s="360"/>
      <c r="AE293" s="360"/>
      <c r="AF293" s="360"/>
      <c r="AG293" s="360"/>
      <c r="AH293" s="360"/>
      <c r="AI293" s="360"/>
      <c r="AJ293" s="362"/>
      <c r="AL293" s="4"/>
    </row>
    <row r="294" spans="1:38" ht="30" customHeight="1">
      <c r="A294" s="358" t="s">
        <v>110</v>
      </c>
      <c r="B294" s="358"/>
      <c r="C294" s="358"/>
      <c r="D294" s="358"/>
      <c r="E294" s="358"/>
      <c r="F294" s="358"/>
      <c r="G294" s="359"/>
      <c r="H294" s="360"/>
      <c r="I294" s="360"/>
      <c r="J294" s="360"/>
      <c r="K294" s="360"/>
      <c r="L294" s="361"/>
      <c r="M294" s="360"/>
      <c r="N294" s="360"/>
      <c r="O294" s="360"/>
      <c r="P294" s="360"/>
      <c r="Q294" s="360"/>
      <c r="R294" s="360"/>
      <c r="S294" s="360"/>
      <c r="T294" s="360"/>
      <c r="U294" s="360"/>
      <c r="V294" s="360"/>
      <c r="W294" s="360"/>
      <c r="X294" s="360"/>
      <c r="Y294" s="360"/>
      <c r="Z294" s="360"/>
      <c r="AA294" s="360"/>
      <c r="AB294" s="360"/>
      <c r="AC294" s="360"/>
      <c r="AD294" s="360"/>
      <c r="AE294" s="360"/>
      <c r="AF294" s="360"/>
      <c r="AG294" s="360"/>
      <c r="AH294" s="360"/>
      <c r="AI294" s="360"/>
      <c r="AJ294" s="362"/>
      <c r="AL294" s="4"/>
    </row>
    <row r="295" spans="1:38" ht="30" customHeight="1">
      <c r="A295" s="358" t="s">
        <v>111</v>
      </c>
      <c r="B295" s="358"/>
      <c r="C295" s="358"/>
      <c r="D295" s="358"/>
      <c r="E295" s="358"/>
      <c r="F295" s="358"/>
      <c r="G295" s="359"/>
      <c r="H295" s="360"/>
      <c r="I295" s="360"/>
      <c r="J295" s="360"/>
      <c r="K295" s="360"/>
      <c r="L295" s="361"/>
      <c r="M295" s="360"/>
      <c r="N295" s="360"/>
      <c r="O295" s="360"/>
      <c r="P295" s="360"/>
      <c r="Q295" s="360"/>
      <c r="R295" s="360"/>
      <c r="S295" s="360"/>
      <c r="T295" s="360"/>
      <c r="U295" s="360"/>
      <c r="V295" s="360"/>
      <c r="W295" s="360"/>
      <c r="X295" s="360"/>
      <c r="Y295" s="360"/>
      <c r="Z295" s="360"/>
      <c r="AA295" s="360"/>
      <c r="AB295" s="360"/>
      <c r="AC295" s="360"/>
      <c r="AD295" s="360"/>
      <c r="AE295" s="360"/>
      <c r="AF295" s="360"/>
      <c r="AG295" s="360"/>
      <c r="AH295" s="360"/>
      <c r="AI295" s="360"/>
      <c r="AJ295" s="362"/>
      <c r="AL295" s="4"/>
    </row>
    <row r="296" spans="1:38" ht="30" customHeight="1">
      <c r="A296" s="358" t="s">
        <v>112</v>
      </c>
      <c r="B296" s="358"/>
      <c r="C296" s="358"/>
      <c r="D296" s="358"/>
      <c r="E296" s="358"/>
      <c r="F296" s="358"/>
      <c r="G296" s="359"/>
      <c r="H296" s="360"/>
      <c r="I296" s="360"/>
      <c r="J296" s="360"/>
      <c r="K296" s="360"/>
      <c r="L296" s="361"/>
      <c r="M296" s="360"/>
      <c r="N296" s="360"/>
      <c r="O296" s="360"/>
      <c r="P296" s="360"/>
      <c r="Q296" s="360"/>
      <c r="R296" s="360"/>
      <c r="S296" s="360"/>
      <c r="T296" s="360"/>
      <c r="U296" s="360"/>
      <c r="V296" s="360"/>
      <c r="W296" s="360"/>
      <c r="X296" s="360"/>
      <c r="Y296" s="360"/>
      <c r="Z296" s="360"/>
      <c r="AA296" s="360"/>
      <c r="AB296" s="360"/>
      <c r="AC296" s="360"/>
      <c r="AD296" s="360"/>
      <c r="AE296" s="360"/>
      <c r="AF296" s="360"/>
      <c r="AG296" s="360"/>
      <c r="AH296" s="360"/>
      <c r="AI296" s="360"/>
      <c r="AJ296" s="362"/>
      <c r="AL296" s="4"/>
    </row>
    <row r="297" spans="1:38" ht="30" customHeight="1">
      <c r="A297" s="358" t="s">
        <v>113</v>
      </c>
      <c r="B297" s="358"/>
      <c r="C297" s="358"/>
      <c r="D297" s="358"/>
      <c r="E297" s="358"/>
      <c r="F297" s="358"/>
      <c r="G297" s="359"/>
      <c r="H297" s="360"/>
      <c r="I297" s="360"/>
      <c r="J297" s="360"/>
      <c r="K297" s="360"/>
      <c r="L297" s="361"/>
      <c r="M297" s="360"/>
      <c r="N297" s="360"/>
      <c r="O297" s="360"/>
      <c r="P297" s="360"/>
      <c r="Q297" s="360"/>
      <c r="R297" s="360"/>
      <c r="S297" s="360"/>
      <c r="T297" s="360"/>
      <c r="U297" s="360"/>
      <c r="V297" s="360"/>
      <c r="W297" s="360"/>
      <c r="X297" s="360"/>
      <c r="Y297" s="360"/>
      <c r="Z297" s="360"/>
      <c r="AA297" s="360"/>
      <c r="AB297" s="360"/>
      <c r="AC297" s="360"/>
      <c r="AD297" s="360"/>
      <c r="AE297" s="360"/>
      <c r="AF297" s="360"/>
      <c r="AG297" s="360"/>
      <c r="AH297" s="360"/>
      <c r="AI297" s="360"/>
      <c r="AJ297" s="362"/>
      <c r="AL297" s="4"/>
    </row>
    <row r="298" spans="1:38" ht="9.9499999999999993" customHeight="1">
      <c r="A298" s="185"/>
      <c r="B298" s="185"/>
      <c r="C298" s="185"/>
      <c r="D298" s="185"/>
      <c r="E298" s="185"/>
      <c r="F298" s="185"/>
      <c r="G298" s="195"/>
      <c r="H298" s="195"/>
      <c r="I298" s="195"/>
      <c r="J298" s="195"/>
      <c r="K298" s="195"/>
      <c r="L298" s="312"/>
      <c r="M298" s="195"/>
      <c r="N298" s="195"/>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L298" s="4"/>
    </row>
    <row r="299" spans="1:38" ht="32.1" customHeight="1">
      <c r="A299" s="363" t="s">
        <v>616</v>
      </c>
      <c r="B299" s="363"/>
      <c r="C299" s="363"/>
      <c r="D299" s="363"/>
      <c r="E299" s="363"/>
      <c r="F299" s="363"/>
      <c r="G299" s="363"/>
      <c r="H299" s="363"/>
      <c r="I299" s="363"/>
      <c r="J299" s="363"/>
      <c r="K299" s="363"/>
      <c r="L299" s="363"/>
      <c r="M299" s="363"/>
      <c r="N299" s="363"/>
      <c r="O299" s="363"/>
      <c r="P299" s="363"/>
      <c r="Q299" s="363"/>
      <c r="R299" s="363"/>
      <c r="S299" s="363"/>
      <c r="T299" s="363"/>
      <c r="U299" s="363"/>
      <c r="V299" s="363"/>
      <c r="W299" s="363"/>
      <c r="X299" s="363"/>
      <c r="Y299" s="363"/>
      <c r="Z299" s="363"/>
      <c r="AA299" s="363"/>
      <c r="AB299" s="363"/>
      <c r="AC299" s="363"/>
      <c r="AD299" s="363"/>
      <c r="AE299" s="363"/>
      <c r="AF299" s="363"/>
      <c r="AG299" s="363"/>
      <c r="AH299" s="363"/>
      <c r="AI299" s="363"/>
      <c r="AJ299" s="363"/>
      <c r="AL299" s="4"/>
    </row>
    <row r="300" spans="1:38" ht="12" customHeight="1">
      <c r="A300" s="363"/>
      <c r="B300" s="363"/>
      <c r="C300" s="363"/>
      <c r="D300" s="363"/>
      <c r="E300" s="363"/>
      <c r="F300" s="363"/>
      <c r="G300" s="363"/>
      <c r="H300" s="363"/>
      <c r="I300" s="363"/>
      <c r="J300" s="363"/>
      <c r="K300" s="363"/>
      <c r="L300" s="363"/>
      <c r="M300" s="363"/>
      <c r="N300" s="363"/>
      <c r="O300" s="363"/>
      <c r="P300" s="363"/>
      <c r="Q300" s="363"/>
      <c r="R300" s="363"/>
      <c r="S300" s="363"/>
      <c r="T300" s="363"/>
      <c r="U300" s="363"/>
      <c r="V300" s="363"/>
      <c r="W300" s="363"/>
      <c r="X300" s="363"/>
      <c r="Y300" s="363"/>
      <c r="Z300" s="363"/>
      <c r="AA300" s="363"/>
      <c r="AB300" s="363"/>
      <c r="AC300" s="363"/>
      <c r="AD300" s="363"/>
      <c r="AE300" s="363"/>
      <c r="AF300" s="363"/>
      <c r="AG300" s="363"/>
      <c r="AH300" s="363"/>
      <c r="AI300" s="363"/>
      <c r="AJ300" s="363"/>
      <c r="AL300" s="4"/>
    </row>
    <row r="301" spans="1:38" ht="12" customHeight="1">
      <c r="A301" s="364"/>
      <c r="B301" s="364"/>
      <c r="C301" s="364"/>
      <c r="D301" s="364"/>
      <c r="E301" s="364"/>
      <c r="F301" s="364"/>
      <c r="G301" s="364"/>
      <c r="H301" s="364"/>
      <c r="I301" s="364"/>
      <c r="J301" s="364"/>
      <c r="K301" s="364"/>
      <c r="L301" s="364"/>
      <c r="M301" s="364"/>
      <c r="N301" s="364"/>
      <c r="O301" s="364"/>
      <c r="P301" s="364"/>
      <c r="Q301" s="364"/>
      <c r="R301" s="364"/>
      <c r="S301" s="364"/>
      <c r="T301" s="364"/>
      <c r="U301" s="364"/>
      <c r="V301" s="364"/>
      <c r="W301" s="364"/>
      <c r="X301" s="364"/>
      <c r="Y301" s="364"/>
      <c r="Z301" s="364"/>
      <c r="AA301" s="364"/>
      <c r="AB301" s="364"/>
      <c r="AC301" s="364"/>
      <c r="AD301" s="364"/>
      <c r="AE301" s="364"/>
      <c r="AF301" s="364"/>
      <c r="AG301" s="364"/>
      <c r="AH301" s="364"/>
      <c r="AI301" s="364"/>
      <c r="AJ301" s="364"/>
      <c r="AL301" s="4"/>
    </row>
    <row r="302" spans="1:38" ht="12" customHeight="1">
      <c r="A302" s="365" t="s">
        <v>617</v>
      </c>
      <c r="B302" s="366"/>
      <c r="C302" s="366"/>
      <c r="D302" s="366"/>
      <c r="E302" s="366"/>
      <c r="F302" s="366"/>
      <c r="G302" s="366"/>
      <c r="H302" s="366"/>
      <c r="I302" s="366"/>
      <c r="J302" s="366"/>
      <c r="K302" s="366"/>
      <c r="L302" s="366"/>
      <c r="M302" s="366"/>
      <c r="N302" s="366"/>
      <c r="O302" s="366"/>
      <c r="P302" s="366"/>
      <c r="Q302" s="366"/>
      <c r="R302" s="366"/>
      <c r="S302" s="366"/>
      <c r="T302" s="366"/>
      <c r="U302" s="366"/>
      <c r="V302" s="366"/>
      <c r="W302" s="366"/>
      <c r="X302" s="366"/>
      <c r="Y302" s="366"/>
      <c r="Z302" s="366"/>
      <c r="AA302" s="366"/>
      <c r="AB302" s="366"/>
      <c r="AC302" s="366"/>
      <c r="AD302" s="366"/>
      <c r="AE302" s="366"/>
      <c r="AF302" s="366"/>
      <c r="AG302" s="366"/>
      <c r="AH302" s="366"/>
      <c r="AI302" s="366"/>
      <c r="AJ302" s="367"/>
      <c r="AL302" s="4"/>
    </row>
    <row r="303" spans="1:38" ht="12" customHeight="1">
      <c r="A303" s="352"/>
      <c r="B303" s="353"/>
      <c r="C303" s="353"/>
      <c r="D303" s="353"/>
      <c r="E303" s="353"/>
      <c r="F303" s="353"/>
      <c r="G303" s="353"/>
      <c r="H303" s="353"/>
      <c r="I303" s="353"/>
      <c r="J303" s="353"/>
      <c r="K303" s="353"/>
      <c r="L303" s="353"/>
      <c r="M303" s="353"/>
      <c r="N303" s="353"/>
      <c r="O303" s="353"/>
      <c r="P303" s="353"/>
      <c r="Q303" s="353"/>
      <c r="R303" s="353"/>
      <c r="S303" s="353"/>
      <c r="T303" s="353"/>
      <c r="U303" s="353"/>
      <c r="V303" s="353"/>
      <c r="W303" s="353"/>
      <c r="X303" s="353"/>
      <c r="Y303" s="353"/>
      <c r="Z303" s="353"/>
      <c r="AA303" s="353"/>
      <c r="AB303" s="353"/>
      <c r="AC303" s="353"/>
      <c r="AD303" s="353"/>
      <c r="AE303" s="353"/>
      <c r="AF303" s="353"/>
      <c r="AG303" s="353"/>
      <c r="AH303" s="353"/>
      <c r="AI303" s="353"/>
      <c r="AJ303" s="354"/>
      <c r="AL303" s="4"/>
    </row>
    <row r="304" spans="1:38" ht="12" customHeight="1">
      <c r="A304" s="352"/>
      <c r="B304" s="353"/>
      <c r="C304" s="353"/>
      <c r="D304" s="353"/>
      <c r="E304" s="353"/>
      <c r="F304" s="353"/>
      <c r="G304" s="353"/>
      <c r="H304" s="353"/>
      <c r="I304" s="353"/>
      <c r="J304" s="353"/>
      <c r="K304" s="353"/>
      <c r="L304" s="353"/>
      <c r="M304" s="353"/>
      <c r="N304" s="353"/>
      <c r="O304" s="353"/>
      <c r="P304" s="353"/>
      <c r="Q304" s="353"/>
      <c r="R304" s="353"/>
      <c r="S304" s="353"/>
      <c r="T304" s="353"/>
      <c r="U304" s="353"/>
      <c r="V304" s="353"/>
      <c r="W304" s="353"/>
      <c r="X304" s="353"/>
      <c r="Y304" s="353"/>
      <c r="Z304" s="353"/>
      <c r="AA304" s="353"/>
      <c r="AB304" s="353"/>
      <c r="AC304" s="353"/>
      <c r="AD304" s="353"/>
      <c r="AE304" s="353"/>
      <c r="AF304" s="353"/>
      <c r="AG304" s="353"/>
      <c r="AH304" s="353"/>
      <c r="AI304" s="353"/>
      <c r="AJ304" s="354"/>
      <c r="AL304" s="4"/>
    </row>
    <row r="305" spans="1:38" ht="12" customHeight="1">
      <c r="A305" s="352"/>
      <c r="B305" s="353"/>
      <c r="C305" s="353"/>
      <c r="D305" s="353"/>
      <c r="E305" s="353"/>
      <c r="F305" s="353"/>
      <c r="G305" s="353"/>
      <c r="H305" s="353"/>
      <c r="I305" s="353"/>
      <c r="J305" s="353"/>
      <c r="K305" s="353"/>
      <c r="L305" s="353"/>
      <c r="M305" s="353"/>
      <c r="N305" s="353"/>
      <c r="O305" s="353"/>
      <c r="P305" s="353"/>
      <c r="Q305" s="353"/>
      <c r="R305" s="353"/>
      <c r="S305" s="353"/>
      <c r="T305" s="353"/>
      <c r="U305" s="353"/>
      <c r="V305" s="353"/>
      <c r="W305" s="353"/>
      <c r="X305" s="353"/>
      <c r="Y305" s="353"/>
      <c r="Z305" s="353"/>
      <c r="AA305" s="353"/>
      <c r="AB305" s="353"/>
      <c r="AC305" s="353"/>
      <c r="AD305" s="353"/>
      <c r="AE305" s="353"/>
      <c r="AF305" s="353"/>
      <c r="AG305" s="353"/>
      <c r="AH305" s="353"/>
      <c r="AI305" s="353"/>
      <c r="AJ305" s="354"/>
      <c r="AL305" s="4"/>
    </row>
    <row r="306" spans="1:38" ht="12" customHeight="1">
      <c r="A306" s="352"/>
      <c r="B306" s="353"/>
      <c r="C306" s="353"/>
      <c r="D306" s="353"/>
      <c r="E306" s="353"/>
      <c r="F306" s="353"/>
      <c r="G306" s="353"/>
      <c r="H306" s="353"/>
      <c r="I306" s="353"/>
      <c r="J306" s="353"/>
      <c r="K306" s="353"/>
      <c r="L306" s="353"/>
      <c r="M306" s="353"/>
      <c r="N306" s="353"/>
      <c r="O306" s="353"/>
      <c r="P306" s="353"/>
      <c r="Q306" s="353"/>
      <c r="R306" s="353"/>
      <c r="S306" s="353"/>
      <c r="T306" s="353"/>
      <c r="U306" s="353"/>
      <c r="V306" s="353"/>
      <c r="W306" s="353"/>
      <c r="X306" s="353"/>
      <c r="Y306" s="353"/>
      <c r="Z306" s="353"/>
      <c r="AA306" s="353"/>
      <c r="AB306" s="353"/>
      <c r="AC306" s="353"/>
      <c r="AD306" s="353"/>
      <c r="AE306" s="353"/>
      <c r="AF306" s="353"/>
      <c r="AG306" s="353"/>
      <c r="AH306" s="353"/>
      <c r="AI306" s="353"/>
      <c r="AJ306" s="354"/>
      <c r="AL306" s="4"/>
    </row>
    <row r="307" spans="1:38" ht="12" customHeight="1">
      <c r="A307" s="352"/>
      <c r="B307" s="353"/>
      <c r="C307" s="353"/>
      <c r="D307" s="353"/>
      <c r="E307" s="353"/>
      <c r="F307" s="353"/>
      <c r="G307" s="353"/>
      <c r="H307" s="353"/>
      <c r="I307" s="353"/>
      <c r="J307" s="353"/>
      <c r="K307" s="353"/>
      <c r="L307" s="353"/>
      <c r="M307" s="353"/>
      <c r="N307" s="353"/>
      <c r="O307" s="353"/>
      <c r="P307" s="353"/>
      <c r="Q307" s="353"/>
      <c r="R307" s="353"/>
      <c r="S307" s="353"/>
      <c r="T307" s="353"/>
      <c r="U307" s="353"/>
      <c r="V307" s="353"/>
      <c r="W307" s="353"/>
      <c r="X307" s="353"/>
      <c r="Y307" s="353"/>
      <c r="Z307" s="353"/>
      <c r="AA307" s="353"/>
      <c r="AB307" s="353"/>
      <c r="AC307" s="353"/>
      <c r="AD307" s="353"/>
      <c r="AE307" s="353"/>
      <c r="AF307" s="353"/>
      <c r="AG307" s="353"/>
      <c r="AH307" s="353"/>
      <c r="AI307" s="353"/>
      <c r="AJ307" s="354"/>
      <c r="AL307" s="4"/>
    </row>
    <row r="308" spans="1:38" ht="12" customHeight="1">
      <c r="A308" s="352"/>
      <c r="B308" s="353"/>
      <c r="C308" s="353"/>
      <c r="D308" s="353"/>
      <c r="E308" s="353"/>
      <c r="F308" s="353"/>
      <c r="G308" s="353"/>
      <c r="H308" s="353"/>
      <c r="I308" s="353"/>
      <c r="J308" s="353"/>
      <c r="K308" s="353"/>
      <c r="L308" s="353"/>
      <c r="M308" s="353"/>
      <c r="N308" s="353"/>
      <c r="O308" s="353"/>
      <c r="P308" s="353"/>
      <c r="Q308" s="353"/>
      <c r="R308" s="353"/>
      <c r="S308" s="353"/>
      <c r="T308" s="353"/>
      <c r="U308" s="353"/>
      <c r="V308" s="353"/>
      <c r="W308" s="353"/>
      <c r="X308" s="353"/>
      <c r="Y308" s="353"/>
      <c r="Z308" s="353"/>
      <c r="AA308" s="353"/>
      <c r="AB308" s="353"/>
      <c r="AC308" s="353"/>
      <c r="AD308" s="353"/>
      <c r="AE308" s="353"/>
      <c r="AF308" s="353"/>
      <c r="AG308" s="353"/>
      <c r="AH308" s="353"/>
      <c r="AI308" s="353"/>
      <c r="AJ308" s="354"/>
      <c r="AL308" s="4"/>
    </row>
    <row r="309" spans="1:38" ht="12" customHeight="1">
      <c r="A309" s="352"/>
      <c r="B309" s="353"/>
      <c r="C309" s="353"/>
      <c r="D309" s="353"/>
      <c r="E309" s="353"/>
      <c r="F309" s="353"/>
      <c r="G309" s="353"/>
      <c r="H309" s="353"/>
      <c r="I309" s="353"/>
      <c r="J309" s="353"/>
      <c r="K309" s="353"/>
      <c r="L309" s="353"/>
      <c r="M309" s="353"/>
      <c r="N309" s="353"/>
      <c r="O309" s="353"/>
      <c r="P309" s="353"/>
      <c r="Q309" s="353"/>
      <c r="R309" s="353"/>
      <c r="S309" s="353"/>
      <c r="T309" s="353"/>
      <c r="U309" s="353"/>
      <c r="V309" s="353"/>
      <c r="W309" s="353"/>
      <c r="X309" s="353"/>
      <c r="Y309" s="353"/>
      <c r="Z309" s="353"/>
      <c r="AA309" s="353"/>
      <c r="AB309" s="353"/>
      <c r="AC309" s="353"/>
      <c r="AD309" s="353"/>
      <c r="AE309" s="353"/>
      <c r="AF309" s="353"/>
      <c r="AG309" s="353"/>
      <c r="AH309" s="353"/>
      <c r="AI309" s="353"/>
      <c r="AJ309" s="354"/>
      <c r="AL309" s="4"/>
    </row>
    <row r="310" spans="1:38" ht="12" customHeight="1">
      <c r="A310" s="352"/>
      <c r="B310" s="353"/>
      <c r="C310" s="353"/>
      <c r="D310" s="353"/>
      <c r="E310" s="353"/>
      <c r="F310" s="353"/>
      <c r="G310" s="353"/>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4"/>
      <c r="AL310" s="4"/>
    </row>
    <row r="311" spans="1:38" ht="12" customHeight="1">
      <c r="A311" s="352"/>
      <c r="B311" s="353"/>
      <c r="C311" s="353"/>
      <c r="D311" s="353"/>
      <c r="E311" s="353"/>
      <c r="F311" s="353"/>
      <c r="G311" s="353"/>
      <c r="H311" s="353"/>
      <c r="I311" s="353"/>
      <c r="J311" s="353"/>
      <c r="K311" s="353"/>
      <c r="L311" s="353"/>
      <c r="M311" s="353"/>
      <c r="N311" s="353"/>
      <c r="O311" s="353"/>
      <c r="P311" s="353"/>
      <c r="Q311" s="353"/>
      <c r="R311" s="353"/>
      <c r="S311" s="353"/>
      <c r="T311" s="353"/>
      <c r="U311" s="353"/>
      <c r="V311" s="353"/>
      <c r="W311" s="353"/>
      <c r="X311" s="353"/>
      <c r="Y311" s="353"/>
      <c r="Z311" s="353"/>
      <c r="AA311" s="353"/>
      <c r="AB311" s="353"/>
      <c r="AC311" s="353"/>
      <c r="AD311" s="353"/>
      <c r="AE311" s="353"/>
      <c r="AF311" s="353"/>
      <c r="AG311" s="353"/>
      <c r="AH311" s="353"/>
      <c r="AI311" s="353"/>
      <c r="AJ311" s="354"/>
      <c r="AL311" s="4"/>
    </row>
    <row r="312" spans="1:38" ht="12" customHeight="1">
      <c r="A312" s="352"/>
      <c r="B312" s="353"/>
      <c r="C312" s="353"/>
      <c r="D312" s="353"/>
      <c r="E312" s="353"/>
      <c r="F312" s="353"/>
      <c r="G312" s="353"/>
      <c r="H312" s="353"/>
      <c r="I312" s="353"/>
      <c r="J312" s="353"/>
      <c r="K312" s="353"/>
      <c r="L312" s="353"/>
      <c r="M312" s="353"/>
      <c r="N312" s="353"/>
      <c r="O312" s="353"/>
      <c r="P312" s="353"/>
      <c r="Q312" s="353"/>
      <c r="R312" s="353"/>
      <c r="S312" s="353"/>
      <c r="T312" s="353"/>
      <c r="U312" s="353"/>
      <c r="V312" s="353"/>
      <c r="W312" s="353"/>
      <c r="X312" s="353"/>
      <c r="Y312" s="353"/>
      <c r="Z312" s="353"/>
      <c r="AA312" s="353"/>
      <c r="AB312" s="353"/>
      <c r="AC312" s="353"/>
      <c r="AD312" s="353"/>
      <c r="AE312" s="353"/>
      <c r="AF312" s="353"/>
      <c r="AG312" s="353"/>
      <c r="AH312" s="353"/>
      <c r="AI312" s="353"/>
      <c r="AJ312" s="354"/>
      <c r="AL312" s="4"/>
    </row>
    <row r="313" spans="1:38" ht="12" customHeight="1">
      <c r="A313" s="352"/>
      <c r="B313" s="353"/>
      <c r="C313" s="353"/>
      <c r="D313" s="353"/>
      <c r="E313" s="353"/>
      <c r="F313" s="353"/>
      <c r="G313" s="353"/>
      <c r="H313" s="353"/>
      <c r="I313" s="353"/>
      <c r="J313" s="353"/>
      <c r="K313" s="353"/>
      <c r="L313" s="353"/>
      <c r="M313" s="353"/>
      <c r="N313" s="353"/>
      <c r="O313" s="353"/>
      <c r="P313" s="353"/>
      <c r="Q313" s="353"/>
      <c r="R313" s="353"/>
      <c r="S313" s="353"/>
      <c r="T313" s="353"/>
      <c r="U313" s="353"/>
      <c r="V313" s="353"/>
      <c r="W313" s="353"/>
      <c r="X313" s="353"/>
      <c r="Y313" s="353"/>
      <c r="Z313" s="353"/>
      <c r="AA313" s="353"/>
      <c r="AB313" s="353"/>
      <c r="AC313" s="353"/>
      <c r="AD313" s="353"/>
      <c r="AE313" s="353"/>
      <c r="AF313" s="353"/>
      <c r="AG313" s="353"/>
      <c r="AH313" s="353"/>
      <c r="AI313" s="353"/>
      <c r="AJ313" s="354"/>
      <c r="AL313" s="4"/>
    </row>
    <row r="314" spans="1:38" ht="12" customHeight="1">
      <c r="A314" s="352"/>
      <c r="B314" s="353"/>
      <c r="C314" s="353"/>
      <c r="D314" s="353"/>
      <c r="E314" s="353"/>
      <c r="F314" s="353"/>
      <c r="G314" s="353"/>
      <c r="H314" s="353"/>
      <c r="I314" s="353"/>
      <c r="J314" s="353"/>
      <c r="K314" s="353"/>
      <c r="L314" s="353"/>
      <c r="M314" s="353"/>
      <c r="N314" s="353"/>
      <c r="O314" s="353"/>
      <c r="P314" s="353"/>
      <c r="Q314" s="353"/>
      <c r="R314" s="353"/>
      <c r="S314" s="353"/>
      <c r="T314" s="353"/>
      <c r="U314" s="353"/>
      <c r="V314" s="353"/>
      <c r="W314" s="353"/>
      <c r="X314" s="353"/>
      <c r="Y314" s="353"/>
      <c r="Z314" s="353"/>
      <c r="AA314" s="353"/>
      <c r="AB314" s="353"/>
      <c r="AC314" s="353"/>
      <c r="AD314" s="353"/>
      <c r="AE314" s="353"/>
      <c r="AF314" s="353"/>
      <c r="AG314" s="353"/>
      <c r="AH314" s="353"/>
      <c r="AI314" s="353"/>
      <c r="AJ314" s="354"/>
      <c r="AL314" s="4"/>
    </row>
    <row r="315" spans="1:38" ht="12" customHeight="1">
      <c r="A315" s="352"/>
      <c r="B315" s="353"/>
      <c r="C315" s="353"/>
      <c r="D315" s="353"/>
      <c r="E315" s="353"/>
      <c r="F315" s="353"/>
      <c r="G315" s="353"/>
      <c r="H315" s="353"/>
      <c r="I315" s="353"/>
      <c r="J315" s="353"/>
      <c r="K315" s="353"/>
      <c r="L315" s="353"/>
      <c r="M315" s="353"/>
      <c r="N315" s="353"/>
      <c r="O315" s="353"/>
      <c r="P315" s="353"/>
      <c r="Q315" s="353"/>
      <c r="R315" s="353"/>
      <c r="S315" s="353"/>
      <c r="T315" s="353"/>
      <c r="U315" s="353"/>
      <c r="V315" s="353"/>
      <c r="W315" s="353"/>
      <c r="X315" s="353"/>
      <c r="Y315" s="353"/>
      <c r="Z315" s="353"/>
      <c r="AA315" s="353"/>
      <c r="AB315" s="353"/>
      <c r="AC315" s="353"/>
      <c r="AD315" s="353"/>
      <c r="AE315" s="353"/>
      <c r="AF315" s="353"/>
      <c r="AG315" s="353"/>
      <c r="AH315" s="353"/>
      <c r="AI315" s="353"/>
      <c r="AJ315" s="354"/>
      <c r="AL315" s="4"/>
    </row>
    <row r="316" spans="1:38" ht="12" customHeight="1">
      <c r="A316" s="355"/>
      <c r="B316" s="356"/>
      <c r="C316" s="356"/>
      <c r="D316" s="356"/>
      <c r="E316" s="356"/>
      <c r="F316" s="356"/>
      <c r="G316" s="356"/>
      <c r="H316" s="356"/>
      <c r="I316" s="356"/>
      <c r="J316" s="356"/>
      <c r="K316" s="356"/>
      <c r="L316" s="356"/>
      <c r="M316" s="356"/>
      <c r="N316" s="356"/>
      <c r="O316" s="356"/>
      <c r="P316" s="356"/>
      <c r="Q316" s="356"/>
      <c r="R316" s="356"/>
      <c r="S316" s="356"/>
      <c r="T316" s="356"/>
      <c r="U316" s="356"/>
      <c r="V316" s="356"/>
      <c r="W316" s="356"/>
      <c r="X316" s="356"/>
      <c r="Y316" s="356"/>
      <c r="Z316" s="356"/>
      <c r="AA316" s="356"/>
      <c r="AB316" s="356"/>
      <c r="AC316" s="356"/>
      <c r="AD316" s="356"/>
      <c r="AE316" s="356"/>
      <c r="AF316" s="356"/>
      <c r="AG316" s="356"/>
      <c r="AH316" s="356"/>
      <c r="AI316" s="356"/>
      <c r="AJ316" s="357"/>
      <c r="AL316" s="4"/>
    </row>
  </sheetData>
  <sheetProtection algorithmName="SHA-512" hashValue="S4XYcLthow0em9Ojewm/x8xkiWGw/+z1GNmiOE1EZMMASqWxPXouhlxh65XHPopzHfoufai6kT9CTlmrf3jGZg==" saltValue="5x48vZjABvkg2DYimabkvQ==" spinCount="100000" sheet="1" formatRows="0"/>
  <dataConsolidate/>
  <mergeCells count="414">
    <mergeCell ref="G4:R4"/>
    <mergeCell ref="A5:F5"/>
    <mergeCell ref="G5:AJ5"/>
    <mergeCell ref="A6:F6"/>
    <mergeCell ref="G6:R6"/>
    <mergeCell ref="S6:X6"/>
    <mergeCell ref="Y6:AJ6"/>
    <mergeCell ref="G1:AB2"/>
    <mergeCell ref="AE1:AF1"/>
    <mergeCell ref="AG1:AJ1"/>
    <mergeCell ref="AC2:AE2"/>
    <mergeCell ref="AF2:AJ2"/>
    <mergeCell ref="A3:F3"/>
    <mergeCell ref="G3:R3"/>
    <mergeCell ref="S3:AA4"/>
    <mergeCell ref="AB3:AJ4"/>
    <mergeCell ref="A4:F4"/>
    <mergeCell ref="A12:B12"/>
    <mergeCell ref="C12:I12"/>
    <mergeCell ref="J12:O12"/>
    <mergeCell ref="P12:AF12"/>
    <mergeCell ref="A13:B13"/>
    <mergeCell ref="C13:AJ13"/>
    <mergeCell ref="A7:F8"/>
    <mergeCell ref="L8:AI8"/>
    <mergeCell ref="A9:AJ9"/>
    <mergeCell ref="A11:B11"/>
    <mergeCell ref="C11:I11"/>
    <mergeCell ref="J11:O11"/>
    <mergeCell ref="P11:AF11"/>
    <mergeCell ref="A14:B14"/>
    <mergeCell ref="C14:AJ14"/>
    <mergeCell ref="A15:F17"/>
    <mergeCell ref="A18:F26"/>
    <mergeCell ref="H25:N25"/>
    <mergeCell ref="O25:AE25"/>
    <mergeCell ref="AG25:AJ25"/>
    <mergeCell ref="G26:S26"/>
    <mergeCell ref="T26:AD26"/>
    <mergeCell ref="AF26:AJ26"/>
    <mergeCell ref="H32:S32"/>
    <mergeCell ref="T32:AF32"/>
    <mergeCell ref="H33:S33"/>
    <mergeCell ref="T33:AF33"/>
    <mergeCell ref="A34:F43"/>
    <mergeCell ref="G34:AJ34"/>
    <mergeCell ref="H35:S35"/>
    <mergeCell ref="T35:AF35"/>
    <mergeCell ref="H36:S36"/>
    <mergeCell ref="T36:AF36"/>
    <mergeCell ref="A27:F33"/>
    <mergeCell ref="G27:AJ27"/>
    <mergeCell ref="H28:S28"/>
    <mergeCell ref="T28:AF28"/>
    <mergeCell ref="H29:S29"/>
    <mergeCell ref="T29:AF29"/>
    <mergeCell ref="H30:S30"/>
    <mergeCell ref="T30:AF30"/>
    <mergeCell ref="H31:S31"/>
    <mergeCell ref="T31:AF31"/>
    <mergeCell ref="H40:S40"/>
    <mergeCell ref="T40:AF40"/>
    <mergeCell ref="G41:G43"/>
    <mergeCell ref="H41:S43"/>
    <mergeCell ref="T41:AF43"/>
    <mergeCell ref="A44:AJ44"/>
    <mergeCell ref="H37:S37"/>
    <mergeCell ref="T37:AF37"/>
    <mergeCell ref="H38:S38"/>
    <mergeCell ref="T38:AF38"/>
    <mergeCell ref="H39:S39"/>
    <mergeCell ref="T39:AF39"/>
    <mergeCell ref="A45:F45"/>
    <mergeCell ref="G45:AJ45"/>
    <mergeCell ref="A46:F48"/>
    <mergeCell ref="I47:N47"/>
    <mergeCell ref="O47:AF47"/>
    <mergeCell ref="A49:F62"/>
    <mergeCell ref="G49:AF62"/>
    <mergeCell ref="A63:F63"/>
    <mergeCell ref="G63:AF63"/>
    <mergeCell ref="A64:F64"/>
    <mergeCell ref="G64:AF64"/>
    <mergeCell ref="A65:F65"/>
    <mergeCell ref="G65:AF65"/>
    <mergeCell ref="A69:F69"/>
    <mergeCell ref="G69:AA69"/>
    <mergeCell ref="A70:F70"/>
    <mergeCell ref="G70:AA70"/>
    <mergeCell ref="A71:F71"/>
    <mergeCell ref="G71:AA71"/>
    <mergeCell ref="A66:F66"/>
    <mergeCell ref="G66:AA66"/>
    <mergeCell ref="A67:F67"/>
    <mergeCell ref="G67:AA67"/>
    <mergeCell ref="A68:F68"/>
    <mergeCell ref="G68:AA68"/>
    <mergeCell ref="A72:F73"/>
    <mergeCell ref="G72:AJ72"/>
    <mergeCell ref="M73:AI73"/>
    <mergeCell ref="A74:F74"/>
    <mergeCell ref="G74:AF74"/>
    <mergeCell ref="A75:F77"/>
    <mergeCell ref="H75:M75"/>
    <mergeCell ref="S75:X77"/>
    <mergeCell ref="Z75:AC75"/>
    <mergeCell ref="AD75:AI75"/>
    <mergeCell ref="G76:I76"/>
    <mergeCell ref="J76:Q76"/>
    <mergeCell ref="Y76:AA76"/>
    <mergeCell ref="AB76:AI76"/>
    <mergeCell ref="A91:F91"/>
    <mergeCell ref="G91:R91"/>
    <mergeCell ref="S91:W91"/>
    <mergeCell ref="X91:AJ91"/>
    <mergeCell ref="Z79:AC79"/>
    <mergeCell ref="AD79:AE79"/>
    <mergeCell ref="AF79:AI79"/>
    <mergeCell ref="A81:F86"/>
    <mergeCell ref="G82:AJ82"/>
    <mergeCell ref="G83:AJ86"/>
    <mergeCell ref="A78:F80"/>
    <mergeCell ref="N78:U78"/>
    <mergeCell ref="Z78:AC78"/>
    <mergeCell ref="AD78:AE78"/>
    <mergeCell ref="AF78:AI78"/>
    <mergeCell ref="N79:U79"/>
    <mergeCell ref="A88:AJ88"/>
    <mergeCell ref="A89:U89"/>
    <mergeCell ref="A90:AJ90"/>
    <mergeCell ref="A96:F96"/>
    <mergeCell ref="A97:F97"/>
    <mergeCell ref="G97:AF97"/>
    <mergeCell ref="A98:F111"/>
    <mergeCell ref="AD99:AI99"/>
    <mergeCell ref="I107:L107"/>
    <mergeCell ref="I108:AI110"/>
    <mergeCell ref="A92:F92"/>
    <mergeCell ref="A93:F93"/>
    <mergeCell ref="S93:V93"/>
    <mergeCell ref="W93:Y93"/>
    <mergeCell ref="A94:F95"/>
    <mergeCell ref="U94:Y94"/>
    <mergeCell ref="L95:AE95"/>
    <mergeCell ref="A117:F118"/>
    <mergeCell ref="H117:M117"/>
    <mergeCell ref="U117:V117"/>
    <mergeCell ref="W117:Y117"/>
    <mergeCell ref="H118:J118"/>
    <mergeCell ref="K118:AE118"/>
    <mergeCell ref="A112:F113"/>
    <mergeCell ref="A114:F116"/>
    <mergeCell ref="H114:M114"/>
    <mergeCell ref="T114:W116"/>
    <mergeCell ref="Y114:AD114"/>
    <mergeCell ref="G115:I115"/>
    <mergeCell ref="J115:R115"/>
    <mergeCell ref="X115:Z115"/>
    <mergeCell ref="AA115:AI115"/>
    <mergeCell ref="A119:F132"/>
    <mergeCell ref="S121:W121"/>
    <mergeCell ref="X121:Y121"/>
    <mergeCell ref="Z121:AF121"/>
    <mergeCell ref="S122:W122"/>
    <mergeCell ref="X122:Y122"/>
    <mergeCell ref="Z122:AF122"/>
    <mergeCell ref="K124:AF124"/>
    <mergeCell ref="K128:AF128"/>
    <mergeCell ref="K131:AF131"/>
    <mergeCell ref="A133:F137"/>
    <mergeCell ref="S134:AI134"/>
    <mergeCell ref="O135:AI135"/>
    <mergeCell ref="O136:AI136"/>
    <mergeCell ref="Q137:AG137"/>
    <mergeCell ref="A138:F148"/>
    <mergeCell ref="G139:AJ139"/>
    <mergeCell ref="AD142:AF142"/>
    <mergeCell ref="AG142:AI142"/>
    <mergeCell ref="H144:AJ144"/>
    <mergeCell ref="H145:AJ145"/>
    <mergeCell ref="H146:AJ146"/>
    <mergeCell ref="H147:AJ147"/>
    <mergeCell ref="H148:AJ148"/>
    <mergeCell ref="A149:F155"/>
    <mergeCell ref="G150:AJ150"/>
    <mergeCell ref="P151:AI151"/>
    <mergeCell ref="Q152:AI152"/>
    <mergeCell ref="Q153:AI153"/>
    <mergeCell ref="U154:AI154"/>
    <mergeCell ref="E160:Q160"/>
    <mergeCell ref="R160:AD160"/>
    <mergeCell ref="AE160:AJ160"/>
    <mergeCell ref="B161:D161"/>
    <mergeCell ref="E161:Q161"/>
    <mergeCell ref="R161:AD161"/>
    <mergeCell ref="AE161:AJ161"/>
    <mergeCell ref="L155:AI155"/>
    <mergeCell ref="A156:F156"/>
    <mergeCell ref="A157:F157"/>
    <mergeCell ref="A158:F158"/>
    <mergeCell ref="A159:A174"/>
    <mergeCell ref="B159:D159"/>
    <mergeCell ref="E159:Q159"/>
    <mergeCell ref="R159:AD159"/>
    <mergeCell ref="AE159:AJ159"/>
    <mergeCell ref="B160:D160"/>
    <mergeCell ref="B164:D164"/>
    <mergeCell ref="E164:Q164"/>
    <mergeCell ref="R164:AD164"/>
    <mergeCell ref="AE164:AJ164"/>
    <mergeCell ref="B165:D165"/>
    <mergeCell ref="E165:Q165"/>
    <mergeCell ref="R165:AD165"/>
    <mergeCell ref="AE165:AJ165"/>
    <mergeCell ref="B162:D162"/>
    <mergeCell ref="E162:Q162"/>
    <mergeCell ref="R162:AD162"/>
    <mergeCell ref="AE162:AJ162"/>
    <mergeCell ref="B163:D163"/>
    <mergeCell ref="E163:Q163"/>
    <mergeCell ref="R163:AD163"/>
    <mergeCell ref="AE163:AJ163"/>
    <mergeCell ref="B168:D168"/>
    <mergeCell ref="E168:Q168"/>
    <mergeCell ref="R168:AD168"/>
    <mergeCell ref="AE168:AJ168"/>
    <mergeCell ref="B169:D169"/>
    <mergeCell ref="E169:Q169"/>
    <mergeCell ref="R169:AD169"/>
    <mergeCell ref="AE169:AJ169"/>
    <mergeCell ref="B166:D166"/>
    <mergeCell ref="E166:Q166"/>
    <mergeCell ref="R166:AD166"/>
    <mergeCell ref="AE166:AJ166"/>
    <mergeCell ref="B167:D167"/>
    <mergeCell ref="E167:Q167"/>
    <mergeCell ref="R167:AD167"/>
    <mergeCell ref="AE167:AJ167"/>
    <mergeCell ref="B172:D172"/>
    <mergeCell ref="E172:Q172"/>
    <mergeCell ref="R172:AD172"/>
    <mergeCell ref="AE172:AJ172"/>
    <mergeCell ref="B173:D173"/>
    <mergeCell ref="E173:Q173"/>
    <mergeCell ref="R173:AD173"/>
    <mergeCell ref="AE173:AJ173"/>
    <mergeCell ref="B170:D170"/>
    <mergeCell ref="E170:Q170"/>
    <mergeCell ref="R170:AD170"/>
    <mergeCell ref="AE170:AJ170"/>
    <mergeCell ref="B171:D171"/>
    <mergeCell ref="E171:Q171"/>
    <mergeCell ref="R171:AD171"/>
    <mergeCell ref="AE171:AJ171"/>
    <mergeCell ref="AE176:AJ176"/>
    <mergeCell ref="B177:D177"/>
    <mergeCell ref="E177:M177"/>
    <mergeCell ref="N177:V177"/>
    <mergeCell ref="W177:AD177"/>
    <mergeCell ref="AE177:AJ177"/>
    <mergeCell ref="B174:D174"/>
    <mergeCell ref="E174:Q174"/>
    <mergeCell ref="R174:AD174"/>
    <mergeCell ref="AE174:AJ174"/>
    <mergeCell ref="A175:F175"/>
    <mergeCell ref="A176:A186"/>
    <mergeCell ref="B176:D176"/>
    <mergeCell ref="E176:M176"/>
    <mergeCell ref="N176:V176"/>
    <mergeCell ref="W176:AD176"/>
    <mergeCell ref="B178:D178"/>
    <mergeCell ref="E178:M178"/>
    <mergeCell ref="N178:V178"/>
    <mergeCell ref="W178:AD178"/>
    <mergeCell ref="AE178:AJ178"/>
    <mergeCell ref="B179:D179"/>
    <mergeCell ref="E179:M179"/>
    <mergeCell ref="N179:V179"/>
    <mergeCell ref="W179:AD179"/>
    <mergeCell ref="AE179:AJ179"/>
    <mergeCell ref="B180:D180"/>
    <mergeCell ref="E180:M180"/>
    <mergeCell ref="N180:V180"/>
    <mergeCell ref="W180:AD180"/>
    <mergeCell ref="AE180:AJ180"/>
    <mergeCell ref="B181:D181"/>
    <mergeCell ref="E181:M181"/>
    <mergeCell ref="N181:V181"/>
    <mergeCell ref="W181:AD181"/>
    <mergeCell ref="AE181:AJ181"/>
    <mergeCell ref="B182:D182"/>
    <mergeCell ref="E182:M182"/>
    <mergeCell ref="N182:V182"/>
    <mergeCell ref="W182:AD182"/>
    <mergeCell ref="AE182:AJ182"/>
    <mergeCell ref="B183:D183"/>
    <mergeCell ref="E183:M183"/>
    <mergeCell ref="N183:V183"/>
    <mergeCell ref="W183:AD183"/>
    <mergeCell ref="AE183:AJ183"/>
    <mergeCell ref="B186:D186"/>
    <mergeCell ref="E186:M186"/>
    <mergeCell ref="N186:V186"/>
    <mergeCell ref="W186:AD186"/>
    <mergeCell ref="AE186:AJ186"/>
    <mergeCell ref="A188:AJ188"/>
    <mergeCell ref="B184:D184"/>
    <mergeCell ref="E184:M184"/>
    <mergeCell ref="N184:V184"/>
    <mergeCell ref="W184:AD184"/>
    <mergeCell ref="AE184:AJ184"/>
    <mergeCell ref="B185:D185"/>
    <mergeCell ref="E185:M185"/>
    <mergeCell ref="N185:V185"/>
    <mergeCell ref="W185:AD185"/>
    <mergeCell ref="AE185:AJ185"/>
    <mergeCell ref="A189:F189"/>
    <mergeCell ref="A190:A197"/>
    <mergeCell ref="B190:F197"/>
    <mergeCell ref="G190:L190"/>
    <mergeCell ref="M190:AG190"/>
    <mergeCell ref="G191:I191"/>
    <mergeCell ref="J191:AG191"/>
    <mergeCell ref="G192:I192"/>
    <mergeCell ref="J192:AG192"/>
    <mergeCell ref="G193:I193"/>
    <mergeCell ref="G197:I197"/>
    <mergeCell ref="J197:AG197"/>
    <mergeCell ref="A198:F199"/>
    <mergeCell ref="G198:L198"/>
    <mergeCell ref="M198:AG198"/>
    <mergeCell ref="G199:I199"/>
    <mergeCell ref="J199:AG199"/>
    <mergeCell ref="J193:AG193"/>
    <mergeCell ref="G194:L194"/>
    <mergeCell ref="M194:AG194"/>
    <mergeCell ref="G195:I195"/>
    <mergeCell ref="J195:AG195"/>
    <mergeCell ref="G196:I196"/>
    <mergeCell ref="J196:AG196"/>
    <mergeCell ref="A200:F200"/>
    <mergeCell ref="A201:AJ201"/>
    <mergeCell ref="A202:F202"/>
    <mergeCell ref="A204:AJ204"/>
    <mergeCell ref="A205:F207"/>
    <mergeCell ref="Q205:AI205"/>
    <mergeCell ref="G206:AJ206"/>
    <mergeCell ref="G207:J207"/>
    <mergeCell ref="K207:O207"/>
    <mergeCell ref="M205:P205"/>
    <mergeCell ref="A209:A226"/>
    <mergeCell ref="B209:C217"/>
    <mergeCell ref="J209:AJ217"/>
    <mergeCell ref="B218:C226"/>
    <mergeCell ref="J218:AJ226"/>
    <mergeCell ref="A227:F230"/>
    <mergeCell ref="G227:AJ227"/>
    <mergeCell ref="G229:AJ229"/>
    <mergeCell ref="P207:S207"/>
    <mergeCell ref="A208:I208"/>
    <mergeCell ref="J208:AJ208"/>
    <mergeCell ref="T207:AJ207"/>
    <mergeCell ref="A237:F237"/>
    <mergeCell ref="G237:AJ237"/>
    <mergeCell ref="A238:F238"/>
    <mergeCell ref="G238:AJ238"/>
    <mergeCell ref="A239:F239"/>
    <mergeCell ref="G239:AJ239"/>
    <mergeCell ref="A231:F233"/>
    <mergeCell ref="G231:AJ233"/>
    <mergeCell ref="A234:AJ234"/>
    <mergeCell ref="A235:F235"/>
    <mergeCell ref="G235:AJ235"/>
    <mergeCell ref="A236:F236"/>
    <mergeCell ref="G236:AJ236"/>
    <mergeCell ref="A243:F243"/>
    <mergeCell ref="G243:AJ243"/>
    <mergeCell ref="A244:F244"/>
    <mergeCell ref="G244:AJ244"/>
    <mergeCell ref="G245:AJ246"/>
    <mergeCell ref="A247:AJ247"/>
    <mergeCell ref="A240:F240"/>
    <mergeCell ref="G240:AJ240"/>
    <mergeCell ref="A241:F241"/>
    <mergeCell ref="G241:AJ241"/>
    <mergeCell ref="A242:F242"/>
    <mergeCell ref="G242:AJ242"/>
    <mergeCell ref="A258:AJ258"/>
    <mergeCell ref="A259:F288"/>
    <mergeCell ref="G259:AJ288"/>
    <mergeCell ref="A289:F289"/>
    <mergeCell ref="A291:AJ291"/>
    <mergeCell ref="A292:F292"/>
    <mergeCell ref="G292:AJ292"/>
    <mergeCell ref="A248:AJ250"/>
    <mergeCell ref="A252:AJ252"/>
    <mergeCell ref="A253:F253"/>
    <mergeCell ref="A254:F256"/>
    <mergeCell ref="U254:AI254"/>
    <mergeCell ref="O255:AI255"/>
    <mergeCell ref="L256:AI256"/>
    <mergeCell ref="A303:AJ316"/>
    <mergeCell ref="A296:F296"/>
    <mergeCell ref="G296:AJ296"/>
    <mergeCell ref="A297:F297"/>
    <mergeCell ref="G297:AJ297"/>
    <mergeCell ref="A299:AJ301"/>
    <mergeCell ref="A302:AJ302"/>
    <mergeCell ref="A293:F293"/>
    <mergeCell ref="G293:AJ293"/>
    <mergeCell ref="A294:F294"/>
    <mergeCell ref="G294:AJ294"/>
    <mergeCell ref="A295:F295"/>
    <mergeCell ref="G295:AJ295"/>
  </mergeCells>
  <phoneticPr fontId="3"/>
  <dataValidations count="27">
    <dataValidation type="textLength" operator="lessThanOrEqual" showInputMessage="1" showErrorMessage="1" errorTitle="規定文字数の超過" error="規定文字数を超過しているため入力できません。" sqref="G3:R3 G63:AF63 G66:AA66 G69:AA69 G91:R91" xr:uid="{E911D409-2BB9-41C0-9B22-0DFC0F917275}">
      <formula1>150</formula1>
    </dataValidation>
    <dataValidation type="textLength" operator="lessThanOrEqual" showInputMessage="1" showErrorMessage="1" errorTitle="規定文字数の超過" error="規定文字数を超過しているため入力できません。" sqref="X91:AJ91 G235:AJ244" xr:uid="{350A884A-FA7F-4EF1-BFE9-6F2A05FE450F}">
      <formula1>100</formula1>
    </dataValidation>
    <dataValidation type="textLength" operator="lessThanOrEqual" showInputMessage="1" showErrorMessage="1" errorTitle="規定文字数の超過" error="規定文字数を超過しているため入力できません。" sqref="AB3:AJ4 L8:AI8 M73:AI73 G74:AF74 N78:U79 L95:AE95 G97:AF97 K124:AF124 K128:AF128 K131:AF131 S134:AI134 O135:AI136 P151:AI151 Q152:AI153 U154:AI154 L155:AI155 M190:AG190 M194:AG194 M198:AG198 J199:AG199 J191:AG193 J195:AG197 U254:AI254 O255:AI255 L256:AI256" xr:uid="{C20A9288-A52B-4D55-9687-66E5C6690679}">
      <formula1>40</formula1>
    </dataValidation>
    <dataValidation type="textLength" operator="lessThanOrEqual" showInputMessage="1" showErrorMessage="1" errorTitle="規定文字数の超過" error="規定文字数を超過しているため入力できません。" sqref="G4:R4" xr:uid="{C3E7C3CF-D099-407E-96C6-F8BB9B0988DF}">
      <formula1>128</formula1>
    </dataValidation>
    <dataValidation type="textLength" operator="lessThanOrEqual" showInputMessage="1" showErrorMessage="1" errorTitle="規定文字数の超過" error="規定文字数を超過しているため入力できません。" sqref="G5:AJ5 G64:AF64 G67:AA67 G70:AA70" xr:uid="{73093EDB-73D9-460C-90EE-EF2CB500381B}">
      <formula1>500</formula1>
    </dataValidation>
    <dataValidation type="textLength" operator="lessThanOrEqual" showInputMessage="1" showErrorMessage="1" errorTitle="規定文字数の超過" error="規定文字数を超過しているため入力できません。" sqref="G6:R6 G65:AF65 G68:AA68 G71:AA71 Y6:AJ6 T26:AD26 H75:M75 AD75:AI75 H114:M114 H117:M117 Y114:AD114 S121:W122 K207:O207" xr:uid="{9910BC2A-78AA-4650-BE69-95A95EF7647D}">
      <formula1>13</formula1>
    </dataValidation>
    <dataValidation type="textLength" operator="lessThanOrEqual" showInputMessage="1" showErrorMessage="1" errorTitle="規定文字数の超過" error="規定文字数を超過しているため入力できません。" sqref="P11:AF12" xr:uid="{8E79FD27-7456-4277-AAFE-5ED111D7B726}">
      <formula1>30</formula1>
    </dataValidation>
    <dataValidation type="textLength" operator="lessThanOrEqual" showInputMessage="1" showErrorMessage="1" errorTitle="規定文字数の超過" error="規定文字数を超過しているため入力できません。" sqref="O25:AE25" xr:uid="{60FFD3C0-0AAE-4CAB-9F1E-9E668588B87C}">
      <formula1>12</formula1>
    </dataValidation>
    <dataValidation type="textLength" operator="lessThanOrEqual" showInputMessage="1" showErrorMessage="1" errorTitle="規定文字数の超過" error="規定文字数を超過しているため入力できません。" sqref="H29:AF33 E177:AJ186 A235:F244 Z78:AC79 AF78:AI79 AD99:AI99 AG142:AI142 E160:AJ174" xr:uid="{ED72D152-3B2D-498D-8AF9-8FCDC2309C31}">
      <formula1>20</formula1>
    </dataValidation>
    <dataValidation type="textLength" operator="lessThanOrEqual" showInputMessage="1" showErrorMessage="1" errorTitle="規定文字数の超過" error="規定文字数を超過しているため入力できません。" sqref="H36:AF40 J76:Q76 AB76:AI76 J115:R115 AA115:AI115" xr:uid="{3F72F2D8-D9AD-4C42-8BD6-62E3F816A8AF}">
      <formula1>15</formula1>
    </dataValidation>
    <dataValidation type="textLength" operator="lessThanOrEqual" showInputMessage="1" showErrorMessage="1" errorTitle="規定文字数の超過" error="規定文字数を超過しているため入力できません。" sqref="H41:AF43" xr:uid="{6B2D6558-9606-4C0D-A55C-5DE79B6DF862}">
      <formula1>65</formula1>
    </dataValidation>
    <dataValidation type="textLength" operator="lessThanOrEqual" showInputMessage="1" showErrorMessage="1" errorTitle="規定文字数の超過" error="規定文字数を超過しているため入力できません。" sqref="G45:AJ45 G72:AJ72 G292:AJ297" xr:uid="{1733E5CF-4B5F-4B21-8DE0-3111621BF32C}">
      <formula1>50</formula1>
    </dataValidation>
    <dataValidation type="textLength" operator="lessThanOrEqual" showInputMessage="1" showErrorMessage="1" errorTitle="規定文字数の超過" error="規定文字数を超過しているため入力できません。" sqref="O47:AF47 K118:AE118" xr:uid="{8A907372-4FB4-4464-ACEC-F08E36CA1748}">
      <formula1>35</formula1>
    </dataValidation>
    <dataValidation type="textLength" operator="lessThanOrEqual" showInputMessage="1" showErrorMessage="1" errorTitle="規定文字数の超過" error="規定文字数を超過しているため入力できません。" sqref="G83:AJ86" xr:uid="{5E1E6CB2-B7F3-4B13-B9F3-D9AC9D027064}">
      <formula1>235</formula1>
    </dataValidation>
    <dataValidation type="textLength" operator="lessThanOrEqual" showInputMessage="1" showErrorMessage="1" errorTitle="規定文字数の超過" error="規定文字数を超過しているため入力できません。" sqref="S93:V93" xr:uid="{594ABC91-7CEA-453E-B12B-4EF6DD500BDC}">
      <formula1>3</formula1>
    </dataValidation>
    <dataValidation type="textLength" operator="lessThanOrEqual" showInputMessage="1" showErrorMessage="1" errorTitle="規定文字数の超過" error="規定文字数を超過しているため入力できません。" sqref="I108:AI110" xr:uid="{07282C90-7ABD-4E54-BCBC-C04583046665}">
      <formula1>295</formula1>
    </dataValidation>
    <dataValidation type="textLength" operator="lessThanOrEqual" showInputMessage="1" showErrorMessage="1" errorTitle="規定文字数の超過" error="規定文字数を超過しているため入力できません。" sqref="U117:V117" xr:uid="{99267693-5662-4017-BE60-89524DED02E1}">
      <formula1>4</formula1>
    </dataValidation>
    <dataValidation type="textLength" operator="lessThanOrEqual" showInputMessage="1" showErrorMessage="1" errorTitle="規定文字数の超過" error="規定文字数を超過しているため入力できません。" sqref="Z121:AF122" xr:uid="{9104447A-5461-4F02-9710-35DCE2F7CC34}">
      <formula1>10</formula1>
    </dataValidation>
    <dataValidation type="textLength" operator="lessThanOrEqual" showInputMessage="1" showErrorMessage="1" errorTitle="規定文字数の超過" error="規定文字数を超過しているため入力できません。" sqref="H144:AJ148" xr:uid="{33C63704-09D7-4C08-8DCE-D4346FC4DDBD}">
      <formula1>45</formula1>
    </dataValidation>
    <dataValidation type="textLength" operator="lessThanOrEqual" showInputMessage="1" showErrorMessage="1" errorTitle="規定文字数の超過" error="規定文字数を超過しているため入力できません。" sqref="Q205:AI205" xr:uid="{CF962E77-0874-414B-AAF4-596D24E8E1E3}">
      <formula1>70</formula1>
    </dataValidation>
    <dataValidation type="textLength" operator="lessThanOrEqual" showInputMessage="1" showErrorMessage="1" errorTitle="規定文字数の超過" error="規定文字数を超過しているため入力できません。" sqref="T207:AJ207" xr:uid="{123F3D61-6CFB-4E7F-BA28-88CDAEDB066F}">
      <formula1>279</formula1>
    </dataValidation>
    <dataValidation type="textLength" operator="lessThanOrEqual" showInputMessage="1" showErrorMessage="1" errorTitle="規定文字数の超過" error="規定文字数を超過しているため入力できません。" sqref="J209:AJ226" xr:uid="{8D18C451-62D6-4C84-931D-1BE57598F935}">
      <formula1>535</formula1>
    </dataValidation>
    <dataValidation type="textLength" operator="lessThanOrEqual" showInputMessage="1" showErrorMessage="1" errorTitle="規定文字数の超過" error="規定文字数を超過しているため入力できません。" sqref="G231:AJ233" xr:uid="{65ACDE65-3FD7-4292-A70D-96A808F9C1F1}">
      <formula1>400</formula1>
    </dataValidation>
    <dataValidation type="textLength" operator="lessThanOrEqual" showInputMessage="1" showErrorMessage="1" errorTitle="規定文字数の超過" error="規定文字数を超過しているため入力できません。" sqref="A248:AJ250" xr:uid="{D3A861B9-0F24-4E5A-A1A7-C83DDB48CED7}">
      <formula1>730</formula1>
    </dataValidation>
    <dataValidation type="textLength" operator="lessThanOrEqual" showInputMessage="1" showErrorMessage="1" errorTitle="規定文字数の超過" error="規定文字数を超過しているため入力できません。" sqref="G259:AJ288" xr:uid="{6BE60061-4094-44A3-81AB-D8C55F50233E}">
      <formula1>1410</formula1>
    </dataValidation>
    <dataValidation type="textLength" operator="lessThanOrEqual" showInputMessage="1" showErrorMessage="1" errorTitle="規定文字数の超過" error="規定文字数を超過しているため入力できません。" sqref="A303:AJ316" xr:uid="{2C8EB4F3-D950-49E0-82EC-5558ABDC264D}">
      <formula1>1000</formula1>
    </dataValidation>
    <dataValidation type="textLength" operator="lessThanOrEqual" allowBlank="1" showInputMessage="1" showErrorMessage="1" sqref="G49:AF62" xr:uid="{78FFD50B-96CD-489C-940F-E371BCF720DF}">
      <formula1>1000</formula1>
    </dataValidation>
  </dataValidations>
  <printOptions horizontalCentered="1"/>
  <pageMargins left="0.39370078740157483" right="0.39370078740157483" top="0.39370078740157483" bottom="0.39370078740157483" header="0.19685039370078741" footer="0.19685039370078741"/>
  <pageSetup paperSize="9" scale="92" fitToHeight="0" orientation="portrait" r:id="rId1"/>
  <rowBreaks count="8" manualBreakCount="8">
    <brk id="43" max="16383" man="1"/>
    <brk id="87" max="35" man="1"/>
    <brk id="132" max="16383" man="1"/>
    <brk id="157" max="16383" man="1"/>
    <brk id="187" max="35" man="1"/>
    <brk id="203" max="35" man="1"/>
    <brk id="246" max="35" man="1"/>
    <brk id="290" max="35" man="1"/>
  </rowBreaks>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F05C77D-209B-4EDA-8940-11CD0A568269}">
          <x14:formula1>
            <xm:f>入力用マスタ!$C$2:$C$3</xm:f>
          </x14:formula1>
          <xm:sqref>M253 T202 U200 AA202 AH202 R228 H230 H289 M230 M228 AA200 H202 H228 H205 R230 AH190:AH200 R253 AD46 M289 M202 H253 A11:B14 AH11:AH12 H15 O15 H18 O18 I23:I24 AF25 AE26 AH31 AH39 M46 R46 W46 I200 O200 H46:H48 AH48 AH54 AB66:AB71 AH63:AH71 H73 AH74 H77 Z77 H81 M81 R81 W89 AC89 H92 M92 R92 AH93 H96 Q96 Z96 AH96:AH97 H106 O106 H113 M113 R113 AH113 H116 Y116 W119:W120 AA119:AA120 AH118:AH122 W125:W126 AA125:AA126 AH125:AH126 W129 AA129 AH129 H138 M138 R138 H149 M149 R149 H156:H158 M156:M158 R156:R158 H175 M175 R175 H189 M189 R189 L205</xm:sqref>
        </x14:dataValidation>
        <x14:dataValidation type="list" allowBlank="1" showInputMessage="1" showErrorMessage="1" xr:uid="{FC76A899-A434-4979-B293-E0288C2D951C}">
          <x14:formula1>
            <xm:f>入力用マスタ!$D$2:$D$3</xm:f>
          </x14:formula1>
          <xm:sqref>P7 Z7 H7:H8 H17 P17 U17 AC17 H20:H21 H78:H80 N94 T94 Z94 AF94 H94:H95 AH95 AB98 AH98 N98:N102 U98:U102 AB100:AB102 H98:H103 H119:H120 H125:H126 H129 H132:H137 T140:T141 N140:N142 AC140:AC142 H140:H143 H151:H155 D209:D226 H254:H256</xm:sqref>
        </x14:dataValidation>
        <x14:dataValidation type="list" allowBlank="1" showInputMessage="1" showErrorMessage="1" xr:uid="{812EDA1A-9F39-4249-846D-F81C12D6245C}">
          <x14:formula1>
            <xm:f>入力用マスタ!$E$2:$E$4</xm:f>
          </x14:formula1>
          <xm:sqref>Z75:AC75</xm:sqref>
        </x14:dataValidation>
        <x14:dataValidation type="list" allowBlank="1" showInputMessage="1" showErrorMessage="1" xr:uid="{4CDD4C17-F786-4589-BBDB-E85CD4315851}">
          <x14:formula1>
            <xm:f>入力用マスタ!$F$2:$F$4</xm:f>
          </x14:formula1>
          <xm:sqref>W93</xm:sqref>
        </x14:dataValidation>
        <x14:dataValidation type="list" allowBlank="1" showInputMessage="1" showErrorMessage="1" xr:uid="{4F3A5F36-A7A7-4882-8EAF-5E1FA6AAA233}">
          <x14:formula1>
            <xm:f>入力用マスタ!$G$2:$G$4</xm:f>
          </x14:formula1>
          <xm:sqref>W117:Y117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BD59-09BC-4CD0-9282-84CC719CF82C}">
  <sheetPr codeName="Sheet2">
    <tabColor rgb="FFFFC000"/>
  </sheetPr>
  <dimension ref="A1:AM548"/>
  <sheetViews>
    <sheetView zoomScale="85" zoomScaleNormal="85" workbookViewId="0">
      <pane xSplit="1" ySplit="2" topLeftCell="B3" activePane="bottomRight" state="frozen"/>
      <selection sqref="A1:A2"/>
      <selection pane="topRight" sqref="A1:A2"/>
      <selection pane="bottomLeft" sqref="A1:A2"/>
      <selection pane="bottomRight" sqref="A1:A2"/>
    </sheetView>
  </sheetViews>
  <sheetFormatPr defaultColWidth="2.625" defaultRowHeight="17.25" customHeight="1" outlineLevelCol="1"/>
  <cols>
    <col min="1" max="1" width="5" style="154" customWidth="1"/>
    <col min="2" max="2" width="15" style="234" customWidth="1"/>
    <col min="3" max="3" width="6.25" style="233" customWidth="1"/>
    <col min="4" max="4" width="31.25" style="233" customWidth="1"/>
    <col min="5" max="5" width="25" style="233" customWidth="1"/>
    <col min="6" max="7" width="5" style="233" customWidth="1"/>
    <col min="8" max="9" width="2.5" style="233" customWidth="1"/>
    <col min="10" max="10" width="10" style="233" bestFit="1" customWidth="1"/>
    <col min="11" max="11" width="12.5" style="234" customWidth="1"/>
    <col min="12" max="12" width="50" style="316" customWidth="1"/>
    <col min="13" max="14" width="10" style="234" customWidth="1"/>
    <col min="15" max="16" width="5" style="234" customWidth="1"/>
    <col min="17" max="17" width="9.875" style="233" customWidth="1"/>
    <col min="18" max="38" width="10" style="233" hidden="1" customWidth="1" outlineLevel="1"/>
    <col min="39" max="39" width="2.625" style="233" collapsed="1"/>
    <col min="40" max="16384" width="2.625" style="233"/>
  </cols>
  <sheetData>
    <row r="1" spans="1:39" ht="17.25" customHeight="1" thickBot="1">
      <c r="A1" s="763" t="s">
        <v>1760</v>
      </c>
      <c r="B1" s="765" t="s">
        <v>653</v>
      </c>
      <c r="C1" s="766"/>
      <c r="D1" s="770" t="s">
        <v>650</v>
      </c>
      <c r="E1" s="771"/>
      <c r="F1" s="771"/>
      <c r="G1" s="771"/>
      <c r="H1" s="771"/>
      <c r="I1" s="772"/>
      <c r="J1" s="267" t="s">
        <v>651</v>
      </c>
      <c r="K1" s="268" t="s">
        <v>656</v>
      </c>
      <c r="L1" s="754" t="s">
        <v>651</v>
      </c>
      <c r="M1" s="755"/>
      <c r="N1" s="755"/>
      <c r="O1" s="755"/>
      <c r="P1" s="756"/>
      <c r="Q1" s="767" t="s">
        <v>657</v>
      </c>
      <c r="R1" s="768"/>
      <c r="S1" s="768"/>
      <c r="T1" s="768"/>
      <c r="U1" s="768"/>
      <c r="V1" s="768"/>
      <c r="W1" s="768"/>
      <c r="X1" s="768"/>
      <c r="Y1" s="768"/>
      <c r="Z1" s="768"/>
      <c r="AA1" s="768"/>
      <c r="AB1" s="768"/>
      <c r="AC1" s="768"/>
      <c r="AD1" s="768"/>
      <c r="AE1" s="768"/>
      <c r="AF1" s="768"/>
      <c r="AG1" s="768"/>
      <c r="AH1" s="768"/>
      <c r="AI1" s="768"/>
      <c r="AJ1" s="768"/>
      <c r="AK1" s="768"/>
      <c r="AL1" s="769"/>
      <c r="AM1" s="347"/>
    </row>
    <row r="2" spans="1:39" s="154" customFormat="1" ht="17.25" customHeight="1" thickBot="1">
      <c r="A2" s="764"/>
      <c r="B2" s="261" t="s">
        <v>154</v>
      </c>
      <c r="C2" s="256" t="s">
        <v>155</v>
      </c>
      <c r="D2" s="259" t="s">
        <v>644</v>
      </c>
      <c r="E2" s="252" t="s">
        <v>645</v>
      </c>
      <c r="F2" s="757" t="s">
        <v>157</v>
      </c>
      <c r="G2" s="757"/>
      <c r="H2" s="757" t="s">
        <v>156</v>
      </c>
      <c r="I2" s="758"/>
      <c r="J2" s="269" t="s">
        <v>158</v>
      </c>
      <c r="K2" s="270" t="s">
        <v>654</v>
      </c>
      <c r="L2" s="313" t="s">
        <v>658</v>
      </c>
      <c r="M2" s="254" t="s">
        <v>667</v>
      </c>
      <c r="N2" s="253" t="s">
        <v>1041</v>
      </c>
      <c r="O2" s="253" t="s">
        <v>159</v>
      </c>
      <c r="P2" s="255" t="s">
        <v>160</v>
      </c>
      <c r="Q2" s="274" t="s">
        <v>161</v>
      </c>
      <c r="R2" s="343" t="s">
        <v>621</v>
      </c>
      <c r="S2" s="275" t="s">
        <v>622</v>
      </c>
      <c r="T2" s="275" t="s">
        <v>623</v>
      </c>
      <c r="U2" s="275" t="s">
        <v>624</v>
      </c>
      <c r="V2" s="275" t="s">
        <v>625</v>
      </c>
      <c r="W2" s="275" t="s">
        <v>1814</v>
      </c>
      <c r="X2" s="275" t="s">
        <v>626</v>
      </c>
      <c r="Y2" s="275" t="s">
        <v>627</v>
      </c>
      <c r="Z2" s="275" t="s">
        <v>628</v>
      </c>
      <c r="AA2" s="275" t="s">
        <v>629</v>
      </c>
      <c r="AB2" s="275" t="s">
        <v>630</v>
      </c>
      <c r="AC2" s="275" t="s">
        <v>631</v>
      </c>
      <c r="AD2" s="275" t="s">
        <v>1762</v>
      </c>
      <c r="AE2" s="275" t="s">
        <v>1763</v>
      </c>
      <c r="AF2" s="275" t="s">
        <v>1764</v>
      </c>
      <c r="AG2" s="275" t="s">
        <v>1765</v>
      </c>
      <c r="AH2" s="275" t="s">
        <v>1766</v>
      </c>
      <c r="AI2" s="275" t="s">
        <v>1767</v>
      </c>
      <c r="AJ2" s="275" t="s">
        <v>1768</v>
      </c>
      <c r="AK2" s="276" t="s">
        <v>1769</v>
      </c>
      <c r="AL2" s="274" t="s">
        <v>1815</v>
      </c>
      <c r="AM2" s="348"/>
    </row>
    <row r="3" spans="1:39" ht="17.25" customHeight="1" thickTop="1">
      <c r="A3" s="264">
        <f t="shared" ref="A3:A68" si="0">ROW()-2</f>
        <v>1</v>
      </c>
      <c r="B3" s="262" t="s">
        <v>640</v>
      </c>
      <c r="C3" s="257" t="s">
        <v>169</v>
      </c>
      <c r="D3" s="325" t="s">
        <v>1302</v>
      </c>
      <c r="E3" s="251" t="s">
        <v>309</v>
      </c>
      <c r="F3" s="759" t="s">
        <v>189</v>
      </c>
      <c r="G3" s="760"/>
      <c r="H3" s="761">
        <v>14</v>
      </c>
      <c r="I3" s="762"/>
      <c r="J3" s="326" t="str">
        <f t="shared" ref="J3:J68" si="1">IF($F3="VARCHAR","TEXT",IF($F3="DATE","DATE",IF($F3="NUMERIC","NUM",IF($F3="BYTEA","BYTE",""))))</f>
        <v>TEXT</v>
      </c>
      <c r="K3" s="266" t="s">
        <v>169</v>
      </c>
      <c r="L3" s="328" t="str" cm="1">
        <f t="array" aca="1" ref="L3" ca="1">IFERROR(IF($C3="","",IF($K3="","",IF($K3=入力用マスタ!$H$7,_xlfn.TEXTBEFORE(_xlfn.TEXTAFTER(CELL("filename",$A$1),"["),"]"),IF($J3="DATE",IF(INDIRECT($B3&amp;"!"&amp;$C3)="","",INDIRECT($B3&amp;"!"&amp;$C3)),IF($J3="TEXT",IF(INDIRECT($B3&amp;"!"&amp;$C3)="","",""&amp;INDIRECT($B3&amp;"!"&amp;$C3)&amp;""),IF($J3="NUM",VALUE(IF(INDIRECT($B3&amp;"!"&amp;$C3)="","",INDIRECT($B3&amp;"!"&amp;$C3))),"")))))),"")</f>
        <v/>
      </c>
      <c r="M3" s="329" t="str">
        <f ca="1">IFERROR(TEXT(IF($C3="","",IF($K3="","",IF($K3=入力用マスタ!$H$5,IF($L3="■","1",IF($L3="□","",IF($L3="●","1",IF($L3="○","","")))),IF($K3=入力用マスタ!$H$6,IF(L3="▼選択▼","",MATCH(L3,INDIRECT("入力用マスタ!"&amp;IF(COUNTIF(入力用マスタ!#REF!,L3),"E",IF(COUNTIF(入力用マスタ!#REF!,L3),"F",IF(COUNTIF(入力用マスタ!#REF!,L3),"G","")))&amp;"3:"&amp;IF(COUNTIF(入力用マスタ!#REF!,L3),"E",IF(COUNTIF(入力用マスタ!#REF!,L3),"F",IF(COUNTIF(入力用マスタ!#REF!,L3),"G","")))&amp;"4"),0)),"")))),"@"),"")</f>
        <v/>
      </c>
      <c r="N3" s="329" t="str" cm="1">
        <f t="array" aca="1" ref="N3" ca="1">IFERROR(TEXT(IF($C3="","",IF($K3="","",IF($K3=入力用マスタ!$H$4,_xlfn.LET(_xlpm.refs, _xlfn.TEXTSPLIT($C3,","),_xlpm.sheetName, $B3,_xlpm.values,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 s="330">
        <f>IF($K3="","",ROW($O3)-1)</f>
        <v>2</v>
      </c>
      <c r="P3" s="331">
        <f>IF($K3="","",IF($K3=入力用マスタ!$H$3,COLUMN($P3)-5,IF($K3=入力用マスタ!$H$5,COLUMN($P3)-4,IF($K3=入力用マスタ!$H$6,COLUMN($P3)-4,IF($K3=入力用マスタ!$H$5,COLUMN($P3)-4,IF($K3=入力用マスタ!$H$4,COLUMN($P3)-3,COLUMN($P3)-5))))))</f>
        <v>11</v>
      </c>
      <c r="Q3" s="332" t="str">
        <f>IF($C3="","",IF($C3="-","",IF($K3=入力用マスタ!$H$4&amp;"!",HYPERLINK("#"&amp;$B3&amp;"!"&amp;IFERROR(LEFT($C3,FIND(",", $C3)-1),$C3),"【"&amp;IFERROR(LEFT($C3,FIND(",", $C3)-1),$C3)&amp;"】"),HYPERLINK("#"&amp;$B3&amp;"!"&amp;IFERROR(LEFT($C3,FIND(",", $C3)-1),$C3),"【"&amp;IFERROR(LEFT($C3,FIND(",", $C3)-1),$C3)&amp;"】"))))</f>
        <v/>
      </c>
      <c r="R3" s="333" t="str">
        <f>IF($C3="","",IF($C3="-","","0000000000000"))</f>
        <v/>
      </c>
      <c r="S3" s="334" t="str">
        <f>IF($C3="","",IF($C3="-","","IO_S050301"))</f>
        <v/>
      </c>
      <c r="T3" s="334" t="str">
        <f>IF($C3="","",IF($C3="-","",VLOOKUP($T$2,$E:$P,8,FALSE)))</f>
        <v/>
      </c>
      <c r="U3" s="334" t="str">
        <f>IF($C3="","",IF($C3="-","","T05_HLT_TMP"))</f>
        <v/>
      </c>
      <c r="V3" s="334" t="str">
        <f>IF($C3="","",IF($C3="-","",$E3))</f>
        <v/>
      </c>
      <c r="W3" s="334" t="str">
        <f>IF($C3="","",IF($C3="-","",$D3))</f>
        <v/>
      </c>
      <c r="X3" s="334" t="str">
        <f>IF($C3="","",IF($C3="-","",$J3))</f>
        <v/>
      </c>
      <c r="Y3" s="334" t="str">
        <f>IF($C3="","",IF($C3="-","","CELL"))</f>
        <v/>
      </c>
      <c r="Z3" s="334" t="str">
        <f>IF($C3="","",IF($C3="-","",$O3))</f>
        <v/>
      </c>
      <c r="AA3" s="334" t="str">
        <f>IF($C3="","",IF($C3="-","",$P3))</f>
        <v/>
      </c>
      <c r="AB3" s="334" t="str">
        <f>IF($C3="","",IF($C3="-","","« NULL »"))</f>
        <v/>
      </c>
      <c r="AC3" s="334" t="str">
        <f>IF($C3="","",IF($C3="-","","0"))</f>
        <v/>
      </c>
      <c r="AD3" s="334" t="str">
        <f>IF($C3="","",IF($C3="-","","« NULL »"))</f>
        <v/>
      </c>
      <c r="AE3" s="334" t="str">
        <f>IF($C3="","",IF($C3="-","","0"))</f>
        <v/>
      </c>
      <c r="AF3" s="334" t="str">
        <f>IF($C3="","",IF($C3="-","","1.00"))</f>
        <v/>
      </c>
      <c r="AG3" s="334" t="str">
        <f>IF($C3="","",IF($C3="-","","0"))</f>
        <v/>
      </c>
      <c r="AH3" s="334" t="str">
        <f>IF($C3="","",IF($C3="-","","fBiz0000000000"))</f>
        <v/>
      </c>
      <c r="AI3" s="334" t="str">
        <f ca="1">IF($C3="","",IF($C3="-","",TEXT(TODAY(),"yyyy/mm/dd hh:mm:ss")))</f>
        <v/>
      </c>
      <c r="AJ3" s="334" t="str">
        <f>IF($C3="","",IF($C3="-","","fBiz0000000000"))</f>
        <v/>
      </c>
      <c r="AK3" s="335" t="str">
        <f ca="1">IF($C3="","",IF($C3="-","",TEXT(TODAY(),"yyyy/mm/dd hh:mm:ss")))</f>
        <v/>
      </c>
      <c r="AL3" s="336" t="str">
        <f>IF(C3="","",IF(C3="-","","INSERT INTO m01_rep_position ( "&amp;$R$2&amp;", "&amp;$S$2&amp;", "&amp;$T$2&amp;", "&amp;$U$2&amp;", "&amp;$V$2&amp;", "&amp;$W$2&amp;", "&amp;$X$2&amp;", "&amp;$Y$2&amp;", "&amp;$Z$2&amp;", "&amp;$AA$2&amp;", "&amp;$AB$2&amp;", "&amp;$AC$2&amp;", "&amp;$AD$2&amp;", "&amp;$AE$2&amp;", "&amp;$AF$2&amp;", "&amp;$AG$2&amp;", "&amp;$AH$2&amp;", "&amp;$AI$2&amp;", "&amp;$AJ$2&amp;", "&amp;$AK$2&amp;" ) VALUES ( '"&amp;R3&amp;"', '"&amp;S3&amp;"', '"&amp;T3&amp;"', '"&amp;U3&amp;"', '"&amp;V3&amp;"', '"&amp;W3&amp;"', '"&amp;X3&amp;"', '"&amp;Y3&amp;"', "&amp;Z3&amp;", "&amp;AA3&amp;","&amp;SUBSTITUTE(SUBSTITUTE(AB3,"«",""),"»","")&amp;",'"&amp;AC3&amp;"',"&amp;SUBSTITUTE(SUBSTITUTE(AD3,"«",""),"»","")&amp;",'"&amp;AE3&amp;"', '"&amp;AF3&amp;"', "&amp;AG3&amp;", '"&amp;AH3&amp;"', '"&amp;AI3&amp;"', '"&amp;AJ3&amp;"', '"&amp;AK3&amp;"' );"))</f>
        <v/>
      </c>
      <c r="AM3" s="347" t="s">
        <v>1774</v>
      </c>
    </row>
    <row r="4" spans="1:39" ht="17.25" customHeight="1">
      <c r="A4" s="265">
        <f t="shared" si="0"/>
        <v>2</v>
      </c>
      <c r="B4" s="263" t="s">
        <v>640</v>
      </c>
      <c r="C4" s="258" t="s">
        <v>169</v>
      </c>
      <c r="D4" s="260" t="s">
        <v>1303</v>
      </c>
      <c r="E4" s="238" t="s">
        <v>310</v>
      </c>
      <c r="F4" s="746" t="s">
        <v>189</v>
      </c>
      <c r="G4" s="747"/>
      <c r="H4" s="748">
        <v>17</v>
      </c>
      <c r="I4" s="749"/>
      <c r="J4" s="327" t="str">
        <f t="shared" si="1"/>
        <v>TEXT</v>
      </c>
      <c r="K4" s="271" t="s">
        <v>169</v>
      </c>
      <c r="L4" s="328" t="str" cm="1">
        <f t="array" aca="1" ref="L4" ca="1">IFERROR(IF($C4="","",IF($K4="","",IF($K4=入力用マスタ!$H$7,_xlfn.TEXTBEFORE(_xlfn.TEXTAFTER(CELL("filename",$A$1),"["),"]"),IF($J4="DATE",IF(INDIRECT($B4&amp;"!"&amp;$C4)="","",INDIRECT($B4&amp;"!"&amp;$C4)),IF($J4="TEXT",IF(INDIRECT($B4&amp;"!"&amp;$C4)="","",""&amp;INDIRECT($B4&amp;"!"&amp;$C4)&amp;""),IF($J4="NUM",VALUE(IF(INDIRECT($B4&amp;"!"&amp;$C4)="","",INDIRECT($B4&amp;"!"&amp;$C4))),"")))))),"")</f>
        <v/>
      </c>
      <c r="M4" s="337" t="str">
        <f ca="1">IFERROR(TEXT(IF($C4="","",IF($K4="","",IF($K4=入力用マスタ!$H$5,IF($L4="■","1",IF($L4="□","",IF($L4="●","1",IF($L4="○","","")))),IF($K4=入力用マスタ!$H$6,IF(L4="▼選択▼","",MATCH(L4,INDIRECT("入力用マスタ!"&amp;IF(COUNTIF(入力用マスタ!#REF!,L4),"E",IF(COUNTIF(入力用マスタ!#REF!,L4),"F",IF(COUNTIF(入力用マスタ!#REF!,L4),"G","")))&amp;"3:"&amp;IF(COUNTIF(入力用マスタ!#REF!,L4),"E",IF(COUNTIF(入力用マスタ!#REF!,L4),"F",IF(COUNTIF(入力用マスタ!#REF!,L4),"G","")))&amp;"4"),0)),"")))),"@"),"")</f>
        <v/>
      </c>
      <c r="N4" s="337" t="str" cm="1">
        <f t="array" aca="1" ref="N4" ca="1">IFERROR(TEXT(IF($C4="","",IF($K4="","",IF($K4=入力用マスタ!$H$4,_xlfn.LET(_xlpm.refs, _xlfn.TEXTSPLIT($C4,","),_xlpm.sheetName, $B4,_xlpm.values,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 s="338">
        <f t="shared" ref="O4:O67" si="2">IF($K4="","",ROW($O4)-1)</f>
        <v>3</v>
      </c>
      <c r="P4" s="339">
        <f>IF($K4="","",IF($K4=入力用マスタ!$H$3,COLUMN($P4)-5,IF($K4=入力用マスタ!$H$5,COLUMN($P4)-4,IF($K4=入力用マスタ!$H$6,COLUMN($P4)-4,IF($K4=入力用マスタ!$H$5,COLUMN($P4)-4,IF($K4=入力用マスタ!$H$4,COLUMN($P4)-3,COLUMN($P4)-5))))))</f>
        <v>11</v>
      </c>
      <c r="Q4" s="340" t="str">
        <f>IF($C4="","",IF($C4="-","",IF($K4=入力用マスタ!$H$4&amp;"!",HYPERLINK("#"&amp;$B4&amp;"!"&amp;IFERROR(LEFT($C4,FIND(",", $C4)-1),$C4),"【"&amp;IFERROR(LEFT($C4,FIND(",", $C4)-1),$C4)&amp;"】"),HYPERLINK("#"&amp;$B4&amp;"!"&amp;IFERROR(LEFT($C4,FIND(",", $C4)-1),$C4),"【"&amp;IFERROR(LEFT($C4,FIND(",", $C4)-1),$C4)&amp;"】"))))</f>
        <v/>
      </c>
      <c r="R4" s="333" t="str">
        <f t="shared" ref="R4:R67" si="3">IF($C4="","",IF($C4="-","","0000000000000"))</f>
        <v/>
      </c>
      <c r="S4" s="334" t="str">
        <f t="shared" ref="S4:S67" si="4">IF($C4="","",IF($C4="-","","IO_S050301"))</f>
        <v/>
      </c>
      <c r="T4" s="334" t="str">
        <f t="shared" ref="T4:T67" si="5">IF($C4="","",IF($C4="-","",VLOOKUP($T$2,$E:$P,8,FALSE)))</f>
        <v/>
      </c>
      <c r="U4" s="334" t="str">
        <f t="shared" ref="U4:U67" si="6">IF($C4="","",IF($C4="-","","T05_HLT_TMP"))</f>
        <v/>
      </c>
      <c r="V4" s="334" t="str">
        <f t="shared" ref="V4:V67" si="7">IF($C4="","",IF($C4="-","",$E4))</f>
        <v/>
      </c>
      <c r="W4" s="334" t="str">
        <f t="shared" ref="W4:W67" si="8">IF($C4="","",IF($C4="-","",$D4))</f>
        <v/>
      </c>
      <c r="X4" s="334" t="str">
        <f t="shared" ref="X4:X67" si="9">IF($C4="","",IF($C4="-","",$J4))</f>
        <v/>
      </c>
      <c r="Y4" s="334" t="str">
        <f t="shared" ref="Y4:Y67" si="10">IF($C4="","",IF($C4="-","","CELL"))</f>
        <v/>
      </c>
      <c r="Z4" s="334" t="str">
        <f t="shared" ref="Z4:Z67" si="11">IF($C4="","",IF($C4="-","",$O4))</f>
        <v/>
      </c>
      <c r="AA4" s="334" t="str">
        <f t="shared" ref="AA4:AA67" si="12">IF($C4="","",IF($C4="-","",$P4))</f>
        <v/>
      </c>
      <c r="AB4" s="334" t="str">
        <f t="shared" ref="AB4:AB67" si="13">IF($C4="","",IF($C4="-","","« NULL »"))</f>
        <v/>
      </c>
      <c r="AC4" s="334" t="str">
        <f t="shared" ref="AC4:AC67" si="14">IF($C4="","",IF($C4="-","","0"))</f>
        <v/>
      </c>
      <c r="AD4" s="334" t="str">
        <f t="shared" ref="AD4:AD67" si="15">IF($C4="","",IF($C4="-","","« NULL »"))</f>
        <v/>
      </c>
      <c r="AE4" s="334" t="str">
        <f t="shared" ref="AE4:AE67" si="16">IF($C4="","",IF($C4="-","","0"))</f>
        <v/>
      </c>
      <c r="AF4" s="334" t="str">
        <f t="shared" ref="AF4:AF67" si="17">IF($C4="","",IF($C4="-","","1.00"))</f>
        <v/>
      </c>
      <c r="AG4" s="334" t="str">
        <f t="shared" ref="AG4:AG67" si="18">IF($C4="","",IF($C4="-","","0"))</f>
        <v/>
      </c>
      <c r="AH4" s="334" t="str">
        <f t="shared" ref="AH4:AH67" si="19">IF($C4="","",IF($C4="-","","fBiz0000000000"))</f>
        <v/>
      </c>
      <c r="AI4" s="334" t="str">
        <f t="shared" ref="AI4:AI67" ca="1" si="20">IF($C4="","",IF($C4="-","",TEXT(TODAY(),"yyyy/mm/dd hh:mm:ss")))</f>
        <v/>
      </c>
      <c r="AJ4" s="334" t="str">
        <f t="shared" ref="AJ4:AJ67" si="21">IF($C4="","",IF($C4="-","","fBiz0000000000"))</f>
        <v/>
      </c>
      <c r="AK4" s="335" t="str">
        <f t="shared" ref="AK4:AK67" ca="1" si="22">IF($C4="","",IF($C4="-","",TEXT(TODAY(),"yyyy/mm/dd hh:mm:ss")))</f>
        <v/>
      </c>
      <c r="AL4" s="336" t="str">
        <f t="shared" ref="AL4:AL67" si="23">IF(C4="","",IF(C4="-","","INSERT INTO m01_rep_position ( "&amp;$R$2&amp;", "&amp;$S$2&amp;", "&amp;$T$2&amp;", "&amp;$U$2&amp;", "&amp;$V$2&amp;", "&amp;$W$2&amp;", "&amp;$X$2&amp;", "&amp;$Y$2&amp;", "&amp;$Z$2&amp;", "&amp;$AA$2&amp;", "&amp;$AB$2&amp;", "&amp;$AC$2&amp;", "&amp;$AD$2&amp;", "&amp;$AE$2&amp;", "&amp;$AF$2&amp;", "&amp;$AG$2&amp;", "&amp;$AH$2&amp;", "&amp;$AI$2&amp;", "&amp;$AJ$2&amp;", "&amp;$AK$2&amp;" ) VALUES ( '"&amp;R4&amp;"', '"&amp;S4&amp;"', '"&amp;T4&amp;"', '"&amp;U4&amp;"', '"&amp;V4&amp;"', '"&amp;W4&amp;"', '"&amp;X4&amp;"', '"&amp;Y4&amp;"', "&amp;Z4&amp;", "&amp;AA4&amp;","&amp;SUBSTITUTE(SUBSTITUTE(AB4,"«",""),"»","")&amp;",'"&amp;AC4&amp;"',"&amp;SUBSTITUTE(SUBSTITUTE(AD4,"«",""),"»","")&amp;",'"&amp;AE4&amp;"', '"&amp;AF4&amp;"', "&amp;AG4&amp;", '"&amp;AH4&amp;"', '"&amp;AI4&amp;"', '"&amp;AJ4&amp;"', '"&amp;AK4&amp;"' );"))</f>
        <v/>
      </c>
      <c r="AM4" s="347" t="s">
        <v>1774</v>
      </c>
    </row>
    <row r="5" spans="1:39" ht="17.25" customHeight="1">
      <c r="A5" s="265">
        <f t="shared" si="0"/>
        <v>3</v>
      </c>
      <c r="B5" s="263" t="s">
        <v>640</v>
      </c>
      <c r="C5" s="258" t="s">
        <v>169</v>
      </c>
      <c r="D5" s="260" t="s">
        <v>1304</v>
      </c>
      <c r="E5" s="238" t="s">
        <v>315</v>
      </c>
      <c r="F5" s="746" t="s">
        <v>189</v>
      </c>
      <c r="G5" s="747"/>
      <c r="H5" s="748">
        <v>12</v>
      </c>
      <c r="I5" s="749"/>
      <c r="J5" s="327" t="str">
        <f t="shared" si="1"/>
        <v>TEXT</v>
      </c>
      <c r="K5" s="271" t="s">
        <v>169</v>
      </c>
      <c r="L5" s="328" t="str" cm="1">
        <f t="array" aca="1" ref="L5" ca="1">IFERROR(IF($C5="","",IF($K5="","",IF($K5=入力用マスタ!$H$7,_xlfn.TEXTBEFORE(_xlfn.TEXTAFTER(CELL("filename",$A$1),"["),"]"),IF($J5="DATE",IF(INDIRECT($B5&amp;"!"&amp;$C5)="","",INDIRECT($B5&amp;"!"&amp;$C5)),IF($J5="TEXT",IF(INDIRECT($B5&amp;"!"&amp;$C5)="","",""&amp;INDIRECT($B5&amp;"!"&amp;$C5)&amp;""),IF($J5="NUM",VALUE(IF(INDIRECT($B5&amp;"!"&amp;$C5)="","",INDIRECT($B5&amp;"!"&amp;$C5))),"")))))),"")</f>
        <v/>
      </c>
      <c r="M5" s="337" t="str">
        <f ca="1">IFERROR(TEXT(IF($C5="","",IF($K5="","",IF($K5=入力用マスタ!$H$5,IF($L5="■","1",IF($L5="□","",IF($L5="●","1",IF($L5="○","","")))),IF($K5=入力用マスタ!$H$6,IF(L5="▼選択▼","",MATCH(L5,INDIRECT("入力用マスタ!"&amp;IF(COUNTIF(入力用マスタ!#REF!,L5),"E",IF(COUNTIF(入力用マスタ!#REF!,L5),"F",IF(COUNTIF(入力用マスタ!#REF!,L5),"G","")))&amp;"3:"&amp;IF(COUNTIF(入力用マスタ!#REF!,L5),"E",IF(COUNTIF(入力用マスタ!#REF!,L5),"F",IF(COUNTIF(入力用マスタ!#REF!,L5),"G","")))&amp;"4"),0)),"")))),"@"),"")</f>
        <v/>
      </c>
      <c r="N5" s="337" t="str" cm="1">
        <f t="array" aca="1" ref="N5" ca="1">IFERROR(TEXT(IF($C5="","",IF($K5="","",IF($K5=入力用マスタ!$H$4,_xlfn.LET(_xlpm.refs, _xlfn.TEXTSPLIT($C5,","),_xlpm.sheetName, $B5,_xlpm.values,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 s="338">
        <f t="shared" si="2"/>
        <v>4</v>
      </c>
      <c r="P5" s="339">
        <f>IF($K5="","",IF($K5=入力用マスタ!$H$3,COLUMN($P5)-5,IF($K5=入力用マスタ!$H$5,COLUMN($P5)-4,IF($K5=入力用マスタ!$H$6,COLUMN($P5)-4,IF($K5=入力用マスタ!$H$5,COLUMN($P5)-4,IF($K5=入力用マスタ!$H$4,COLUMN($P5)-3,COLUMN($P5)-5))))))</f>
        <v>11</v>
      </c>
      <c r="Q5" s="340" t="str">
        <f>IF($C5="","",IF($C5="-","",IF($K5=入力用マスタ!$H$4&amp;"!",HYPERLINK("#"&amp;$B5&amp;"!"&amp;IFERROR(LEFT($C5,FIND(",", $C5)-1),$C5),"【"&amp;IFERROR(LEFT($C5,FIND(",", $C5)-1),$C5)&amp;"】"),HYPERLINK("#"&amp;$B5&amp;"!"&amp;IFERROR(LEFT($C5,FIND(",", $C5)-1),$C5),"【"&amp;IFERROR(LEFT($C5,FIND(",", $C5)-1),$C5)&amp;"】"))))</f>
        <v/>
      </c>
      <c r="R5" s="333" t="str">
        <f t="shared" si="3"/>
        <v/>
      </c>
      <c r="S5" s="334" t="str">
        <f t="shared" si="4"/>
        <v/>
      </c>
      <c r="T5" s="334" t="str">
        <f t="shared" si="5"/>
        <v/>
      </c>
      <c r="U5" s="334" t="str">
        <f t="shared" si="6"/>
        <v/>
      </c>
      <c r="V5" s="334" t="str">
        <f t="shared" si="7"/>
        <v/>
      </c>
      <c r="W5" s="334" t="str">
        <f t="shared" si="8"/>
        <v/>
      </c>
      <c r="X5" s="334" t="str">
        <f t="shared" si="9"/>
        <v/>
      </c>
      <c r="Y5" s="334" t="str">
        <f t="shared" si="10"/>
        <v/>
      </c>
      <c r="Z5" s="334" t="str">
        <f t="shared" si="11"/>
        <v/>
      </c>
      <c r="AA5" s="334" t="str">
        <f t="shared" si="12"/>
        <v/>
      </c>
      <c r="AB5" s="334" t="str">
        <f t="shared" si="13"/>
        <v/>
      </c>
      <c r="AC5" s="334" t="str">
        <f t="shared" si="14"/>
        <v/>
      </c>
      <c r="AD5" s="334" t="str">
        <f t="shared" si="15"/>
        <v/>
      </c>
      <c r="AE5" s="334" t="str">
        <f t="shared" si="16"/>
        <v/>
      </c>
      <c r="AF5" s="334" t="str">
        <f t="shared" si="17"/>
        <v/>
      </c>
      <c r="AG5" s="334" t="str">
        <f t="shared" si="18"/>
        <v/>
      </c>
      <c r="AH5" s="334" t="str">
        <f t="shared" si="19"/>
        <v/>
      </c>
      <c r="AI5" s="334" t="str">
        <f t="shared" ca="1" si="20"/>
        <v/>
      </c>
      <c r="AJ5" s="334" t="str">
        <f t="shared" si="21"/>
        <v/>
      </c>
      <c r="AK5" s="335" t="str">
        <f t="shared" ca="1" si="22"/>
        <v/>
      </c>
      <c r="AL5" s="336" t="str">
        <f t="shared" si="23"/>
        <v/>
      </c>
      <c r="AM5" s="347" t="s">
        <v>1774</v>
      </c>
    </row>
    <row r="6" spans="1:39" ht="17.25" customHeight="1">
      <c r="A6" s="265">
        <f t="shared" si="0"/>
        <v>4</v>
      </c>
      <c r="B6" s="263" t="s">
        <v>640</v>
      </c>
      <c r="C6" s="258" t="s">
        <v>641</v>
      </c>
      <c r="D6" s="260" t="s">
        <v>1305</v>
      </c>
      <c r="E6" s="238" t="s">
        <v>623</v>
      </c>
      <c r="F6" s="746" t="s">
        <v>189</v>
      </c>
      <c r="G6" s="747"/>
      <c r="H6" s="748">
        <v>10</v>
      </c>
      <c r="I6" s="749"/>
      <c r="J6" s="327" t="str">
        <f t="shared" si="1"/>
        <v>TEXT</v>
      </c>
      <c r="K6" s="271" t="s">
        <v>653</v>
      </c>
      <c r="L6" s="328" t="str" cm="1">
        <f t="array" aca="1" ref="L6" ca="1">IFERROR(IF($C6="","",IF($K6="","",IF($K6=入力用マスタ!$H$7,_xlfn.TEXTBEFORE(_xlfn.TEXTAFTER(CELL("filename",$A$1),"["),"]"),IF($J6="DATE",IF(INDIRECT($B6&amp;"!"&amp;$C6)="","",INDIRECT($B6&amp;"!"&amp;$C6)),IF($J6="TEXT",IF(INDIRECT($B6&amp;"!"&amp;$C6)="","",""&amp;INDIRECT($B6&amp;"!"&amp;$C6)&amp;""),IF($J6="NUM",VALUE(IF(INDIRECT($B6&amp;"!"&amp;$C6)="","",INDIRECT($B6&amp;"!"&amp;$C6))),"")))))),"")</f>
        <v>2025100101</v>
      </c>
      <c r="M6" s="337" t="str">
        <f ca="1">IFERROR(TEXT(IF($C6="","",IF($K6="","",IF($K6=入力用マスタ!$H$5,IF($L6="■","1",IF($L6="□","",IF($L6="●","1",IF($L6="○","","")))),IF($K6=入力用マスタ!$H$6,IF($L6="▼選択▼","",MATCH($L6,INDIRECT("入力用マスタ!"&amp;IF(COUNTIF(入力用マスタ!$E$2:$E$4,$L6),"E",IF(COUNTIF(入力用マスタ!$F$2:$F$4,$L6),"F",IF(COUNTIF(入力用マスタ!$G$2:$G$4,$L6),"G","")))&amp;"3:"&amp;IF(COUNTIF(入力用マスタ!$E$2:$E$4,$L6),"E",IF(COUNTIF(入力用マスタ!$F$2:$F$4,$L6),"F",IF(COUNTIF(入力用マスタ!$G$2:$G$4,$L6),"G","")))&amp;"4"),0)),"")))),"@"),"")</f>
        <v/>
      </c>
      <c r="N6" s="337" t="str" cm="1">
        <f t="array" aca="1" ref="N6" ca="1">IFERROR(TEXT(IF($C6="","",IF($K6="","",IF($K6=入力用マスタ!$H$4,_xlfn.LET(_xlpm.refs, _xlfn.TEXTSPLIT($C6,","),_xlpm.sheetName, $B6,_xlpm.values,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 s="338">
        <f t="shared" si="2"/>
        <v>5</v>
      </c>
      <c r="P6" s="339">
        <f>IF($K6="","",IF($K6=入力用マスタ!$H$3,COLUMN($P6)-5,IF($K6=入力用マスタ!$H$5,COLUMN($P6)-4,IF($K6=入力用マスタ!$H$6,COLUMN($P6)-4,IF($K6=入力用マスタ!$H$5,COLUMN($P6)-4,IF($K6=入力用マスタ!$H$4,COLUMN($P6)-3,COLUMN($P6)-5))))))</f>
        <v>11</v>
      </c>
      <c r="Q6" s="345" t="str">
        <f>IF($C6="","",IF($C6="-","",IF($K6=入力用マスタ!$H$4&amp;"!",HYPERLINK("#"&amp;$B6&amp;"!"&amp;IFERROR(LEFT($C6,FIND(",", $C6)-1),$C6),"【"&amp;IFERROR(LEFT($C6,FIND(",", $C6)-1),$C6)&amp;"】"),HYPERLINK("#"&amp;$B6&amp;"!"&amp;IFERROR(LEFT($C6,FIND(",", $C6)-1),$C6),"【"&amp;IFERROR(LEFT($C6,FIND(",", $C6)-1),$C6)&amp;"】"))))</f>
        <v>【AG1】</v>
      </c>
      <c r="R6" s="344" t="str">
        <f t="shared" si="3"/>
        <v>0000000000000</v>
      </c>
      <c r="S6" s="334" t="str">
        <f t="shared" si="4"/>
        <v>IO_S050301</v>
      </c>
      <c r="T6" s="334" t="str">
        <f t="shared" ca="1" si="5"/>
        <v>2025100101</v>
      </c>
      <c r="U6" s="334" t="str">
        <f t="shared" si="6"/>
        <v>T05_HLT_TMP</v>
      </c>
      <c r="V6" s="334" t="str">
        <f t="shared" si="7"/>
        <v>REP_VER</v>
      </c>
      <c r="W6" s="334" t="str">
        <f t="shared" si="8"/>
        <v>帳票バージョン</v>
      </c>
      <c r="X6" s="334" t="str">
        <f t="shared" si="9"/>
        <v>TEXT</v>
      </c>
      <c r="Y6" s="334" t="str">
        <f t="shared" si="10"/>
        <v>CELL</v>
      </c>
      <c r="Z6" s="334">
        <f t="shared" si="11"/>
        <v>5</v>
      </c>
      <c r="AA6" s="334">
        <f t="shared" si="12"/>
        <v>11</v>
      </c>
      <c r="AB6" s="334" t="str">
        <f t="shared" si="13"/>
        <v>« NULL »</v>
      </c>
      <c r="AC6" s="334" t="str">
        <f t="shared" si="14"/>
        <v>0</v>
      </c>
      <c r="AD6" s="334" t="str">
        <f>IF($C6="","",IF($C6="-","","« NULL »"))</f>
        <v>« NULL »</v>
      </c>
      <c r="AE6" s="334" t="str">
        <f t="shared" si="16"/>
        <v>0</v>
      </c>
      <c r="AF6" s="334" t="str">
        <f t="shared" si="17"/>
        <v>1.00</v>
      </c>
      <c r="AG6" s="334" t="str">
        <f t="shared" si="18"/>
        <v>0</v>
      </c>
      <c r="AH6" s="334" t="str">
        <f t="shared" si="19"/>
        <v>fBiz0000000000</v>
      </c>
      <c r="AI6" s="334" t="str">
        <f t="shared" ca="1" si="20"/>
        <v>2026/01/06 00:00:00</v>
      </c>
      <c r="AJ6" s="334" t="str">
        <f t="shared" si="21"/>
        <v>fBiz0000000000</v>
      </c>
      <c r="AK6" s="335" t="str">
        <f t="shared" ca="1" si="22"/>
        <v>2026/01/06 00:00:00</v>
      </c>
      <c r="AL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'REP_VER', '帳票バージョン', 'TEXT', 'CELL', 5, 11, NULL ,'0', NULL ,'0', '1.00', 0, 'fBiz0000000000', '2026/01/06 00:00:00', 'fBiz0000000000', '2026/01/06 00:00:00' );</v>
      </c>
      <c r="AM6" s="347" t="s">
        <v>1774</v>
      </c>
    </row>
    <row r="7" spans="1:39" ht="17.25" customHeight="1">
      <c r="A7" s="265">
        <f t="shared" si="0"/>
        <v>5</v>
      </c>
      <c r="B7" s="263" t="s">
        <v>640</v>
      </c>
      <c r="C7" s="258" t="s">
        <v>169</v>
      </c>
      <c r="D7" s="260" t="s">
        <v>1306</v>
      </c>
      <c r="E7" s="238" t="s">
        <v>311</v>
      </c>
      <c r="F7" s="746" t="s">
        <v>189</v>
      </c>
      <c r="G7" s="747"/>
      <c r="H7" s="748">
        <v>2</v>
      </c>
      <c r="I7" s="749"/>
      <c r="J7" s="327" t="str">
        <f t="shared" si="1"/>
        <v>TEXT</v>
      </c>
      <c r="K7" s="271" t="s">
        <v>169</v>
      </c>
      <c r="L7" s="328" t="str" cm="1">
        <f t="array" aca="1" ref="L7" ca="1">IFERROR(IF($C7="","",IF($K7="","",IF($K7=入力用マスタ!$H$7,_xlfn.TEXTBEFORE(_xlfn.TEXTAFTER(CELL("filename",$A$1),"["),"]"),IF($J7="DATE",IF(INDIRECT($B7&amp;"!"&amp;$C7)="","",INDIRECT($B7&amp;"!"&amp;$C7)),IF($J7="TEXT",IF(INDIRECT($B7&amp;"!"&amp;$C7)="","",""&amp;INDIRECT($B7&amp;"!"&amp;$C7)&amp;""),IF($J7="NUM",VALUE(IF(INDIRECT($B7&amp;"!"&amp;$C7)="","",INDIRECT($B7&amp;"!"&amp;$C7))),"")))))),"")</f>
        <v/>
      </c>
      <c r="M7" s="337" t="str">
        <f ca="1">IFERROR(TEXT(IF($C7="","",IF($K7="","",IF($K7=入力用マスタ!$H$5,IF($L7="■","1",IF($L7="□","",IF($L7="●","1",IF($L7="○","","")))),IF($K7=入力用マスタ!$H$6,IF($L7="▼選択▼","",MATCH($L7,INDIRECT("入力用マスタ!"&amp;IF(COUNTIF(入力用マスタ!$E$2:$E$4,$L7),"E",IF(COUNTIF(入力用マスタ!$F$2:$F$4,$L7),"F",IF(COUNTIF(入力用マスタ!$G$2:$G$4,$L7),"G","")))&amp;"3:"&amp;IF(COUNTIF(入力用マスタ!$E$2:$E$4,$L7),"E",IF(COUNTIF(入力用マスタ!$F$2:$F$4,$L7),"F",IF(COUNTIF(入力用マスタ!$G$2:$G$4,$L7),"G","")))&amp;"4"),0)),"")))),"@"),"")</f>
        <v/>
      </c>
      <c r="N7" s="337" t="str" cm="1">
        <f t="array" aca="1" ref="N7" ca="1">IFERROR(TEXT(IF($C7="","",IF($K7="","",IF($K7=入力用マスタ!$H$4,_xlfn.LET(_xlpm.refs, _xlfn.TEXTSPLIT($C7,","),_xlpm.sheetName, $B7,_xlpm.values,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 s="338">
        <f t="shared" si="2"/>
        <v>6</v>
      </c>
      <c r="P7" s="339">
        <f>IF($K7="","",IF($K7=入力用マスタ!$H$3,COLUMN($P7)-5,IF($K7=入力用マスタ!$H$5,COLUMN($P7)-4,IF($K7=入力用マスタ!$H$6,COLUMN($P7)-4,IF($K7=入力用マスタ!$H$5,COLUMN($P7)-4,IF($K7=入力用マスタ!$H$4,COLUMN($P7)-3,COLUMN($P7)-5))))))</f>
        <v>11</v>
      </c>
      <c r="Q7" s="340" t="str">
        <f>IF($C7="","",IF($C7="-","",IF($K7=入力用マスタ!$H$4&amp;"!",HYPERLINK("#"&amp;$B7&amp;"!"&amp;IFERROR(LEFT($C7,FIND(",", $C7)-1),$C7),"【"&amp;IFERROR(LEFT($C7,FIND(",", $C7)-1),$C7)&amp;"】"),HYPERLINK("#"&amp;$B7&amp;"!"&amp;IFERROR(LEFT($C7,FIND(",", $C7)-1),$C7),"【"&amp;IFERROR(LEFT($C7,FIND(",", $C7)-1),$C7)&amp;"】"))))</f>
        <v/>
      </c>
      <c r="R7" s="333" t="str">
        <f t="shared" si="3"/>
        <v/>
      </c>
      <c r="S7" s="334" t="str">
        <f t="shared" si="4"/>
        <v/>
      </c>
      <c r="T7" s="334" t="str">
        <f t="shared" si="5"/>
        <v/>
      </c>
      <c r="U7" s="334" t="str">
        <f t="shared" si="6"/>
        <v/>
      </c>
      <c r="V7" s="334" t="str">
        <f t="shared" si="7"/>
        <v/>
      </c>
      <c r="W7" s="334" t="str">
        <f t="shared" si="8"/>
        <v/>
      </c>
      <c r="X7" s="334" t="str">
        <f t="shared" si="9"/>
        <v/>
      </c>
      <c r="Y7" s="334" t="str">
        <f t="shared" si="10"/>
        <v/>
      </c>
      <c r="Z7" s="334" t="str">
        <f t="shared" si="11"/>
        <v/>
      </c>
      <c r="AA7" s="334" t="str">
        <f t="shared" si="12"/>
        <v/>
      </c>
      <c r="AB7" s="334" t="str">
        <f t="shared" si="13"/>
        <v/>
      </c>
      <c r="AC7" s="334" t="str">
        <f t="shared" si="14"/>
        <v/>
      </c>
      <c r="AD7" s="334" t="str">
        <f t="shared" si="15"/>
        <v/>
      </c>
      <c r="AE7" s="334" t="str">
        <f t="shared" si="16"/>
        <v/>
      </c>
      <c r="AF7" s="334" t="str">
        <f t="shared" si="17"/>
        <v/>
      </c>
      <c r="AG7" s="334" t="str">
        <f t="shared" si="18"/>
        <v/>
      </c>
      <c r="AH7" s="334" t="str">
        <f t="shared" si="19"/>
        <v/>
      </c>
      <c r="AI7" s="334" t="str">
        <f t="shared" ca="1" si="20"/>
        <v/>
      </c>
      <c r="AJ7" s="334" t="str">
        <f t="shared" si="21"/>
        <v/>
      </c>
      <c r="AK7" s="335" t="str">
        <f t="shared" ca="1" si="22"/>
        <v/>
      </c>
      <c r="AL7" s="336" t="str">
        <f t="shared" si="23"/>
        <v/>
      </c>
      <c r="AM7" s="347" t="s">
        <v>1774</v>
      </c>
    </row>
    <row r="8" spans="1:39" ht="17.25" customHeight="1">
      <c r="A8" s="265">
        <f t="shared" si="0"/>
        <v>6</v>
      </c>
      <c r="B8" s="263" t="s">
        <v>640</v>
      </c>
      <c r="C8" s="258" t="s">
        <v>169</v>
      </c>
      <c r="D8" s="260" t="s">
        <v>1307</v>
      </c>
      <c r="E8" s="238" t="s">
        <v>632</v>
      </c>
      <c r="F8" s="746" t="s">
        <v>189</v>
      </c>
      <c r="G8" s="747"/>
      <c r="H8" s="748">
        <v>1</v>
      </c>
      <c r="I8" s="749"/>
      <c r="J8" s="327" t="str">
        <f t="shared" si="1"/>
        <v>TEXT</v>
      </c>
      <c r="K8" s="271" t="s">
        <v>169</v>
      </c>
      <c r="L8" s="328" t="str" cm="1">
        <f t="array" aca="1" ref="L8" ca="1">IFERROR(IF($C8="","",IF($K8="","",IF($K8=入力用マスタ!$H$7,_xlfn.TEXTBEFORE(_xlfn.TEXTAFTER(CELL("filename",$A$1),"["),"]"),IF($J8="DATE",IF(INDIRECT($B8&amp;"!"&amp;$C8)="","",INDIRECT($B8&amp;"!"&amp;$C8)),IF($J8="TEXT",IF(INDIRECT($B8&amp;"!"&amp;$C8)="","",""&amp;INDIRECT($B8&amp;"!"&amp;$C8)&amp;""),IF($J8="NUM",VALUE(IF(INDIRECT($B8&amp;"!"&amp;$C8)="","",INDIRECT($B8&amp;"!"&amp;$C8))),"")))))),"")</f>
        <v/>
      </c>
      <c r="M8" s="337" t="str">
        <f ca="1">IFERROR(TEXT(IF($C8="","",IF($K8="","",IF($K8=入力用マスタ!$H$5,IF($L8="■","1",IF($L8="□","",IF($L8="●","1",IF($L8="○","","")))),IF($K8=入力用マスタ!$H$6,IF($L8="▼選択▼","",MATCH($L8,INDIRECT("入力用マスタ!"&amp;IF(COUNTIF(入力用マスタ!$E$2:$E$4,$L8),"E",IF(COUNTIF(入力用マスタ!$F$2:$F$4,$L8),"F",IF(COUNTIF(入力用マスタ!$G$2:$G$4,$L8),"G","")))&amp;"3:"&amp;IF(COUNTIF(入力用マスタ!$E$2:$E$4,$L8),"E",IF(COUNTIF(入力用マスタ!$F$2:$F$4,$L8),"F",IF(COUNTIF(入力用マスタ!$G$2:$G$4,$L8),"G","")))&amp;"4"),0)),"")))),"@"),"")</f>
        <v/>
      </c>
      <c r="N8" s="337" t="str" cm="1">
        <f t="array" aca="1" ref="N8" ca="1">IFERROR(TEXT(IF($C8="","",IF($K8="","",IF($K8=入力用マスタ!$H$4,_xlfn.LET(_xlpm.refs, _xlfn.TEXTSPLIT($C8,","),_xlpm.sheetName, $B8,_xlpm.values,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 s="338">
        <f t="shared" si="2"/>
        <v>7</v>
      </c>
      <c r="P8" s="339">
        <f>IF($K8="","",IF($K8=入力用マスタ!$H$3,COLUMN($P8)-5,IF($K8=入力用マスタ!$H$5,COLUMN($P8)-4,IF($K8=入力用マスタ!$H$6,COLUMN($P8)-4,IF($K8=入力用マスタ!$H$5,COLUMN($P8)-4,IF($K8=入力用マスタ!$H$4,COLUMN($P8)-3,COLUMN($P8)-5))))))</f>
        <v>11</v>
      </c>
      <c r="Q8" s="340" t="str">
        <f>IF($C8="","",IF($C8="-","",IF($K8=入力用マスタ!$H$4&amp;"!",HYPERLINK("#"&amp;$B8&amp;"!"&amp;IFERROR(LEFT($C8,FIND(",", $C8)-1),$C8),"【"&amp;IFERROR(LEFT($C8,FIND(",", $C8)-1),$C8)&amp;"】"),HYPERLINK("#"&amp;$B8&amp;"!"&amp;IFERROR(LEFT($C8,FIND(",", $C8)-1),$C8),"【"&amp;IFERROR(LEFT($C8,FIND(",", $C8)-1),$C8)&amp;"】"))))</f>
        <v/>
      </c>
      <c r="R8" s="333" t="str">
        <f t="shared" si="3"/>
        <v/>
      </c>
      <c r="S8" s="334" t="str">
        <f t="shared" si="4"/>
        <v/>
      </c>
      <c r="T8" s="334" t="str">
        <f t="shared" si="5"/>
        <v/>
      </c>
      <c r="U8" s="334" t="str">
        <f t="shared" si="6"/>
        <v/>
      </c>
      <c r="V8" s="334" t="str">
        <f t="shared" si="7"/>
        <v/>
      </c>
      <c r="W8" s="334" t="str">
        <f t="shared" si="8"/>
        <v/>
      </c>
      <c r="X8" s="334" t="str">
        <f t="shared" si="9"/>
        <v/>
      </c>
      <c r="Y8" s="334" t="str">
        <f t="shared" si="10"/>
        <v/>
      </c>
      <c r="Z8" s="334" t="str">
        <f t="shared" si="11"/>
        <v/>
      </c>
      <c r="AA8" s="334" t="str">
        <f t="shared" si="12"/>
        <v/>
      </c>
      <c r="AB8" s="334" t="str">
        <f t="shared" si="13"/>
        <v/>
      </c>
      <c r="AC8" s="334" t="str">
        <f t="shared" si="14"/>
        <v/>
      </c>
      <c r="AD8" s="334" t="str">
        <f t="shared" si="15"/>
        <v/>
      </c>
      <c r="AE8" s="334" t="str">
        <f t="shared" si="16"/>
        <v/>
      </c>
      <c r="AF8" s="334" t="str">
        <f t="shared" si="17"/>
        <v/>
      </c>
      <c r="AG8" s="334" t="str">
        <f t="shared" si="18"/>
        <v/>
      </c>
      <c r="AH8" s="334" t="str">
        <f t="shared" si="19"/>
        <v/>
      </c>
      <c r="AI8" s="334" t="str">
        <f t="shared" ca="1" si="20"/>
        <v/>
      </c>
      <c r="AJ8" s="334" t="str">
        <f t="shared" si="21"/>
        <v/>
      </c>
      <c r="AK8" s="335" t="str">
        <f t="shared" ca="1" si="22"/>
        <v/>
      </c>
      <c r="AL8" s="336" t="str">
        <f t="shared" si="23"/>
        <v/>
      </c>
      <c r="AM8" s="347" t="s">
        <v>1774</v>
      </c>
    </row>
    <row r="9" spans="1:39" ht="17.25" customHeight="1">
      <c r="A9" s="265">
        <f t="shared" si="0"/>
        <v>7</v>
      </c>
      <c r="B9" s="263" t="s">
        <v>640</v>
      </c>
      <c r="C9" s="258" t="s">
        <v>169</v>
      </c>
      <c r="D9" s="260" t="s">
        <v>1308</v>
      </c>
      <c r="E9" s="238" t="s">
        <v>312</v>
      </c>
      <c r="F9" s="746" t="s">
        <v>167</v>
      </c>
      <c r="G9" s="747"/>
      <c r="H9" s="748"/>
      <c r="I9" s="749"/>
      <c r="J9" s="327" t="str">
        <f>IF($F9="VARCHAR","TEXT",IF($F9="DATE","DATE",IF($F9="NUMERIC","NUM",IF($F9="BYTEA","BYTE",""))))</f>
        <v>DATE</v>
      </c>
      <c r="K9" s="271" t="s">
        <v>169</v>
      </c>
      <c r="L9" s="341" t="str" cm="1">
        <f t="array" aca="1" ref="L9" ca="1">IFERROR(IF($C9="","",IF($K9="","",IF($K9=入力用マスタ!$H$7,_xlfn.TEXTBEFORE(_xlfn.TEXTAFTER(CELL("filename",$A$1),"["),"]"),IF($J9="DATE",IF(INDIRECT($B9&amp;"!"&amp;$C9)="","",INDIRECT($B9&amp;"!"&amp;$C9)),IF($J9="TEXT",IF(INDIRECT($B9&amp;"!"&amp;$C9)="","",""&amp;INDIRECT($B9&amp;"!"&amp;$C9)&amp;""),IF($J9="NUM",VALUE(IF(INDIRECT($B9&amp;"!"&amp;$C9)="","",INDIRECT($B9&amp;"!"&amp;$C9))),"")))))),"")</f>
        <v/>
      </c>
      <c r="M9" s="337" t="str">
        <f ca="1">IFERROR(TEXT(IF($C9="","",IF($K9="","",IF($K9=入力用マスタ!$H$5,IF($L9="■","1",IF($L9="□","",IF($L9="●","1",IF($L9="○","","")))),IF($K9=入力用マスタ!$H$6,IF($L9="▼選択▼","",MATCH($L9,INDIRECT("入力用マスタ!"&amp;IF(COUNTIF(入力用マスタ!$E$2:$E$4,$L9),"E",IF(COUNTIF(入力用マスタ!$F$2:$F$4,$L9),"F",IF(COUNTIF(入力用マスタ!$G$2:$G$4,$L9),"G","")))&amp;"3:"&amp;IF(COUNTIF(入力用マスタ!$E$2:$E$4,$L9),"E",IF(COUNTIF(入力用マスタ!$F$2:$F$4,$L9),"F",IF(COUNTIF(入力用マスタ!$G$2:$G$4,$L9),"G","")))&amp;"4"),0)),"")))),"@"),"")</f>
        <v/>
      </c>
      <c r="N9" s="337" t="str" cm="1">
        <f t="array" aca="1" ref="N9" ca="1">IFERROR(TEXT(IF($C9="","",IF($K9="","",IF($K9=入力用マスタ!$H$4,_xlfn.LET(_xlpm.refs, _xlfn.TEXTSPLIT($C9,","),_xlpm.sheetName, $B9,_xlpm.values,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 s="338">
        <f t="shared" si="2"/>
        <v>8</v>
      </c>
      <c r="P9" s="339">
        <f>IF($K9="","",IF($K9=入力用マスタ!$H$3,COLUMN($P9)-5,IF($K9=入力用マスタ!$H$5,COLUMN($P9)-4,IF($K9=入力用マスタ!$H$6,COLUMN($P9)-4,IF($K9=入力用マスタ!$H$5,COLUMN($P9)-4,IF($K9=入力用マスタ!$H$4,COLUMN($P9)-3,COLUMN($P9)-5))))))</f>
        <v>11</v>
      </c>
      <c r="Q9" s="340" t="str">
        <f>IF($C9="","",IF($C9="-","",IF($K9=入力用マスタ!$H$4&amp;"!",HYPERLINK("#"&amp;$B9&amp;"!"&amp;IFERROR(LEFT($C9,FIND(",", $C9)-1),$C9),"【"&amp;IFERROR(LEFT($C9,FIND(",", $C9)-1),$C9)&amp;"】"),HYPERLINK("#"&amp;$B9&amp;"!"&amp;IFERROR(LEFT($C9,FIND(",", $C9)-1),$C9),"【"&amp;IFERROR(LEFT($C9,FIND(",", $C9)-1),$C9)&amp;"】"))))</f>
        <v/>
      </c>
      <c r="R9" s="333" t="str">
        <f t="shared" si="3"/>
        <v/>
      </c>
      <c r="S9" s="334" t="str">
        <f t="shared" si="4"/>
        <v/>
      </c>
      <c r="T9" s="334" t="str">
        <f t="shared" si="5"/>
        <v/>
      </c>
      <c r="U9" s="334" t="str">
        <f t="shared" si="6"/>
        <v/>
      </c>
      <c r="V9" s="334" t="str">
        <f t="shared" si="7"/>
        <v/>
      </c>
      <c r="W9" s="334" t="str">
        <f t="shared" si="8"/>
        <v/>
      </c>
      <c r="X9" s="334" t="str">
        <f t="shared" si="9"/>
        <v/>
      </c>
      <c r="Y9" s="334" t="str">
        <f t="shared" si="10"/>
        <v/>
      </c>
      <c r="Z9" s="334" t="str">
        <f t="shared" si="11"/>
        <v/>
      </c>
      <c r="AA9" s="334" t="str">
        <f t="shared" si="12"/>
        <v/>
      </c>
      <c r="AB9" s="334" t="str">
        <f t="shared" si="13"/>
        <v/>
      </c>
      <c r="AC9" s="334" t="str">
        <f t="shared" si="14"/>
        <v/>
      </c>
      <c r="AD9" s="334" t="str">
        <f t="shared" si="15"/>
        <v/>
      </c>
      <c r="AE9" s="334" t="str">
        <f t="shared" si="16"/>
        <v/>
      </c>
      <c r="AF9" s="334" t="str">
        <f t="shared" si="17"/>
        <v/>
      </c>
      <c r="AG9" s="334" t="str">
        <f t="shared" si="18"/>
        <v/>
      </c>
      <c r="AH9" s="334" t="str">
        <f t="shared" si="19"/>
        <v/>
      </c>
      <c r="AI9" s="334" t="str">
        <f t="shared" ca="1" si="20"/>
        <v/>
      </c>
      <c r="AJ9" s="334" t="str">
        <f t="shared" si="21"/>
        <v/>
      </c>
      <c r="AK9" s="335" t="str">
        <f t="shared" ca="1" si="22"/>
        <v/>
      </c>
      <c r="AL9" s="336" t="str">
        <f t="shared" si="23"/>
        <v/>
      </c>
      <c r="AM9" s="347" t="s">
        <v>1774</v>
      </c>
    </row>
    <row r="10" spans="1:39" ht="17.25" customHeight="1">
      <c r="A10" s="265">
        <f t="shared" si="0"/>
        <v>8</v>
      </c>
      <c r="B10" s="263" t="s">
        <v>640</v>
      </c>
      <c r="C10" s="258" t="s">
        <v>169</v>
      </c>
      <c r="D10" s="260" t="s">
        <v>1309</v>
      </c>
      <c r="E10" s="238" t="s">
        <v>633</v>
      </c>
      <c r="F10" s="746" t="s">
        <v>167</v>
      </c>
      <c r="G10" s="747"/>
      <c r="H10" s="748"/>
      <c r="I10" s="749"/>
      <c r="J10" s="327" t="str">
        <f t="shared" si="1"/>
        <v>DATE</v>
      </c>
      <c r="K10" s="271" t="s">
        <v>169</v>
      </c>
      <c r="L10" s="341" t="str" cm="1">
        <f t="array" aca="1" ref="L10" ca="1">IFERROR(IF($C10="","",IF($K10="","",IF($K10=入力用マスタ!$H$7,_xlfn.TEXTBEFORE(_xlfn.TEXTAFTER(CELL("filename",$A$1),"["),"]"),IF($J10="DATE",IF(INDIRECT($B10&amp;"!"&amp;$C10)="","",INDIRECT($B10&amp;"!"&amp;$C10)),IF($J10="TEXT",IF(INDIRECT($B10&amp;"!"&amp;$C10)="","",""&amp;INDIRECT($B10&amp;"!"&amp;$C10)&amp;""),IF($J10="NUM",VALUE(IF(INDIRECT($B10&amp;"!"&amp;$C10)="","",INDIRECT($B10&amp;"!"&amp;$C10))),"")))))),"")</f>
        <v/>
      </c>
      <c r="M10" s="337" t="str">
        <f ca="1">IFERROR(TEXT(IF($C10="","",IF($K10="","",IF($K10=入力用マスタ!$H$5,IF($L10="■","1",IF($L10="□","",IF($L10="●","1",IF($L10="○","","")))),IF($K10=入力用マスタ!$H$6,IF($L10="▼選択▼","",MATCH($L10,INDIRECT("入力用マスタ!"&amp;IF(COUNTIF(入力用マスタ!$E$2:$E$4,$L10),"E",IF(COUNTIF(入力用マスタ!$F$2:$F$4,$L10),"F",IF(COUNTIF(入力用マスタ!$G$2:$G$4,$L10),"G","")))&amp;"3:"&amp;IF(COUNTIF(入力用マスタ!$E$2:$E$4,$L10),"E",IF(COUNTIF(入力用マスタ!$F$2:$F$4,$L10),"F",IF(COUNTIF(入力用マスタ!$G$2:$G$4,$L10),"G","")))&amp;"4"),0)),"")))),"@"),"")</f>
        <v/>
      </c>
      <c r="N10" s="337" t="str" cm="1">
        <f t="array" aca="1" ref="N10" ca="1">IFERROR(TEXT(IF($C10="","",IF($K10="","",IF($K10=入力用マスタ!$H$4,_xlfn.LET(_xlpm.refs, _xlfn.TEXTSPLIT($C10,","),_xlpm.sheetName, $B10,_xlpm.values,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 s="338">
        <f t="shared" si="2"/>
        <v>9</v>
      </c>
      <c r="P10" s="339">
        <f>IF($K10="","",IF($K10=入力用マスタ!$H$3,COLUMN($P10)-5,IF($K10=入力用マスタ!$H$5,COLUMN($P10)-4,IF($K10=入力用マスタ!$H$6,COLUMN($P10)-4,IF($K10=入力用マスタ!$H$5,COLUMN($P10)-4,IF($K10=入力用マスタ!$H$4,COLUMN($P10)-3,COLUMN($P10)-5))))))</f>
        <v>11</v>
      </c>
      <c r="Q10" s="340" t="str">
        <f>IF($C10="","",IF($C10="-","",IF($K10=入力用マスタ!$H$4&amp;"!",HYPERLINK("#"&amp;$B10&amp;"!"&amp;IFERROR(LEFT($C10,FIND(",", $C10)-1),$C10),"【"&amp;IFERROR(LEFT($C10,FIND(",", $C10)-1),$C10)&amp;"】"),HYPERLINK("#"&amp;$B10&amp;"!"&amp;IFERROR(LEFT($C10,FIND(",", $C10)-1),$C10),"【"&amp;IFERROR(LEFT($C10,FIND(",", $C10)-1),$C10)&amp;"】"))))</f>
        <v/>
      </c>
      <c r="R10" s="333" t="str">
        <f t="shared" si="3"/>
        <v/>
      </c>
      <c r="S10" s="334" t="str">
        <f t="shared" si="4"/>
        <v/>
      </c>
      <c r="T10" s="334" t="str">
        <f t="shared" si="5"/>
        <v/>
      </c>
      <c r="U10" s="334" t="str">
        <f t="shared" si="6"/>
        <v/>
      </c>
      <c r="V10" s="334" t="str">
        <f t="shared" si="7"/>
        <v/>
      </c>
      <c r="W10" s="334" t="str">
        <f t="shared" si="8"/>
        <v/>
      </c>
      <c r="X10" s="334" t="str">
        <f t="shared" si="9"/>
        <v/>
      </c>
      <c r="Y10" s="334" t="str">
        <f t="shared" si="10"/>
        <v/>
      </c>
      <c r="Z10" s="334" t="str">
        <f t="shared" si="11"/>
        <v/>
      </c>
      <c r="AA10" s="334" t="str">
        <f t="shared" si="12"/>
        <v/>
      </c>
      <c r="AB10" s="334" t="str">
        <f t="shared" si="13"/>
        <v/>
      </c>
      <c r="AC10" s="334" t="str">
        <f t="shared" si="14"/>
        <v/>
      </c>
      <c r="AD10" s="334" t="str">
        <f t="shared" si="15"/>
        <v/>
      </c>
      <c r="AE10" s="334" t="str">
        <f t="shared" si="16"/>
        <v/>
      </c>
      <c r="AF10" s="334" t="str">
        <f t="shared" si="17"/>
        <v/>
      </c>
      <c r="AG10" s="334" t="str">
        <f t="shared" si="18"/>
        <v/>
      </c>
      <c r="AH10" s="334" t="str">
        <f t="shared" si="19"/>
        <v/>
      </c>
      <c r="AI10" s="334" t="str">
        <f t="shared" ca="1" si="20"/>
        <v/>
      </c>
      <c r="AJ10" s="334" t="str">
        <f t="shared" si="21"/>
        <v/>
      </c>
      <c r="AK10" s="335" t="str">
        <f t="shared" ca="1" si="22"/>
        <v/>
      </c>
      <c r="AL10" s="336" t="str">
        <f t="shared" si="23"/>
        <v/>
      </c>
      <c r="AM10" s="347" t="s">
        <v>1774</v>
      </c>
    </row>
    <row r="11" spans="1:39" ht="17.25" customHeight="1">
      <c r="A11" s="265">
        <f t="shared" si="0"/>
        <v>9</v>
      </c>
      <c r="B11" s="263" t="s">
        <v>640</v>
      </c>
      <c r="C11" s="258" t="s">
        <v>169</v>
      </c>
      <c r="D11" s="260" t="s">
        <v>1310</v>
      </c>
      <c r="E11" s="238" t="s">
        <v>634</v>
      </c>
      <c r="F11" s="746" t="s">
        <v>167</v>
      </c>
      <c r="G11" s="747"/>
      <c r="H11" s="748"/>
      <c r="I11" s="749"/>
      <c r="J11" s="327" t="str">
        <f t="shared" si="1"/>
        <v>DATE</v>
      </c>
      <c r="K11" s="271" t="s">
        <v>169</v>
      </c>
      <c r="L11" s="341" t="str" cm="1">
        <f t="array" aca="1" ref="L11" ca="1">IFERROR(IF($C11="","",IF($K11="","",IF($K11=入力用マスタ!$H$7,_xlfn.TEXTBEFORE(_xlfn.TEXTAFTER(CELL("filename",$A$1),"["),"]"),IF($J11="DATE",IF(INDIRECT($B11&amp;"!"&amp;$C11)="","",INDIRECT($B11&amp;"!"&amp;$C11)),IF($J11="TEXT",IF(INDIRECT($B11&amp;"!"&amp;$C11)="","",""&amp;INDIRECT($B11&amp;"!"&amp;$C11)&amp;""),IF($J11="NUM",VALUE(IF(INDIRECT($B11&amp;"!"&amp;$C11)="","",INDIRECT($B11&amp;"!"&amp;$C11))),"")))))),"")</f>
        <v/>
      </c>
      <c r="M11" s="337" t="str">
        <f ca="1">IFERROR(TEXT(IF($C11="","",IF($K11="","",IF($K11=入力用マスタ!$H$5,IF($L11="■","1",IF($L11="□","",IF($L11="●","1",IF($L11="○","","")))),IF($K11=入力用マスタ!$H$6,IF($L11="▼選択▼","",MATCH($L11,INDIRECT("入力用マスタ!"&amp;IF(COUNTIF(入力用マスタ!$E$2:$E$4,$L11),"E",IF(COUNTIF(入力用マスタ!$F$2:$F$4,$L11),"F",IF(COUNTIF(入力用マスタ!$G$2:$G$4,$L11),"G","")))&amp;"3:"&amp;IF(COUNTIF(入力用マスタ!$E$2:$E$4,$L11),"E",IF(COUNTIF(入力用マスタ!$F$2:$F$4,$L11),"F",IF(COUNTIF(入力用マスタ!$G$2:$G$4,$L11),"G","")))&amp;"4"),0)),"")))),"@"),"")</f>
        <v/>
      </c>
      <c r="N11" s="337" t="str" cm="1">
        <f t="array" aca="1" ref="N11" ca="1">IFERROR(TEXT(IF($C11="","",IF($K11="","",IF($K11=入力用マスタ!$H$4,_xlfn.LET(_xlpm.refs, _xlfn.TEXTSPLIT($C11,","),_xlpm.sheetName, $B11,_xlpm.values,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 s="338">
        <f t="shared" si="2"/>
        <v>10</v>
      </c>
      <c r="P11" s="339">
        <f>IF($K11="","",IF($K11=入力用マスタ!$H$3,COLUMN($P11)-5,IF($K11=入力用マスタ!$H$5,COLUMN($P11)-4,IF($K11=入力用マスタ!$H$6,COLUMN($P11)-4,IF($K11=入力用マスタ!$H$5,COLUMN($P11)-4,IF($K11=入力用マスタ!$H$4,COLUMN($P11)-3,COLUMN($P11)-5))))))</f>
        <v>11</v>
      </c>
      <c r="Q11" s="340" t="str">
        <f>IF($C11="","",IF($C11="-","",IF($K11=入力用マスタ!$H$4&amp;"!",HYPERLINK("#"&amp;$B11&amp;"!"&amp;IFERROR(LEFT($C11,FIND(",", $C11)-1),$C11),"【"&amp;IFERROR(LEFT($C11,FIND(",", $C11)-1),$C11)&amp;"】"),HYPERLINK("#"&amp;$B11&amp;"!"&amp;IFERROR(LEFT($C11,FIND(",", $C11)-1),$C11),"【"&amp;IFERROR(LEFT($C11,FIND(",", $C11)-1),$C11)&amp;"】"))))</f>
        <v/>
      </c>
      <c r="R11" s="333" t="str">
        <f t="shared" si="3"/>
        <v/>
      </c>
      <c r="S11" s="334" t="str">
        <f t="shared" si="4"/>
        <v/>
      </c>
      <c r="T11" s="334" t="str">
        <f t="shared" si="5"/>
        <v/>
      </c>
      <c r="U11" s="334" t="str">
        <f t="shared" si="6"/>
        <v/>
      </c>
      <c r="V11" s="334" t="str">
        <f t="shared" si="7"/>
        <v/>
      </c>
      <c r="W11" s="334" t="str">
        <f t="shared" si="8"/>
        <v/>
      </c>
      <c r="X11" s="334" t="str">
        <f t="shared" si="9"/>
        <v/>
      </c>
      <c r="Y11" s="334" t="str">
        <f t="shared" si="10"/>
        <v/>
      </c>
      <c r="Z11" s="334" t="str">
        <f t="shared" si="11"/>
        <v/>
      </c>
      <c r="AA11" s="334" t="str">
        <f t="shared" si="12"/>
        <v/>
      </c>
      <c r="AB11" s="334" t="str">
        <f t="shared" si="13"/>
        <v/>
      </c>
      <c r="AC11" s="334" t="str">
        <f t="shared" si="14"/>
        <v/>
      </c>
      <c r="AD11" s="334" t="str">
        <f t="shared" si="15"/>
        <v/>
      </c>
      <c r="AE11" s="334" t="str">
        <f t="shared" si="16"/>
        <v/>
      </c>
      <c r="AF11" s="334" t="str">
        <f t="shared" si="17"/>
        <v/>
      </c>
      <c r="AG11" s="334" t="str">
        <f t="shared" si="18"/>
        <v/>
      </c>
      <c r="AH11" s="334" t="str">
        <f t="shared" si="19"/>
        <v/>
      </c>
      <c r="AI11" s="334" t="str">
        <f t="shared" ca="1" si="20"/>
        <v/>
      </c>
      <c r="AJ11" s="334" t="str">
        <f t="shared" si="21"/>
        <v/>
      </c>
      <c r="AK11" s="335" t="str">
        <f t="shared" ca="1" si="22"/>
        <v/>
      </c>
      <c r="AL11" s="336" t="str">
        <f t="shared" si="23"/>
        <v/>
      </c>
      <c r="AM11" s="347" t="s">
        <v>1774</v>
      </c>
    </row>
    <row r="12" spans="1:39" ht="17.25" customHeight="1">
      <c r="A12" s="265">
        <f t="shared" si="0"/>
        <v>10</v>
      </c>
      <c r="B12" s="263" t="s">
        <v>640</v>
      </c>
      <c r="C12" s="258" t="s">
        <v>169</v>
      </c>
      <c r="D12" s="260" t="s">
        <v>1311</v>
      </c>
      <c r="E12" s="238" t="s">
        <v>635</v>
      </c>
      <c r="F12" s="746" t="s">
        <v>167</v>
      </c>
      <c r="G12" s="747"/>
      <c r="H12" s="748"/>
      <c r="I12" s="749"/>
      <c r="J12" s="327" t="str">
        <f t="shared" si="1"/>
        <v>DATE</v>
      </c>
      <c r="K12" s="271" t="s">
        <v>169</v>
      </c>
      <c r="L12" s="341" t="str" cm="1">
        <f t="array" aca="1" ref="L12" ca="1">IFERROR(IF($C12="","",IF($K12="","",IF($K12=入力用マスタ!$H$7,_xlfn.TEXTBEFORE(_xlfn.TEXTAFTER(CELL("filename",$A$1),"["),"]"),IF($J12="DATE",IF(INDIRECT($B12&amp;"!"&amp;$C12)="","",INDIRECT($B12&amp;"!"&amp;$C12)),IF($J12="TEXT",IF(INDIRECT($B12&amp;"!"&amp;$C12)="","",""&amp;INDIRECT($B12&amp;"!"&amp;$C12)&amp;""),IF($J12="NUM",VALUE(IF(INDIRECT($B12&amp;"!"&amp;$C12)="","",INDIRECT($B12&amp;"!"&amp;$C12))),"")))))),"")</f>
        <v/>
      </c>
      <c r="M12" s="337" t="str">
        <f ca="1">IFERROR(TEXT(IF($C12="","",IF($K12="","",IF($K12=入力用マスタ!$H$5,IF($L12="■","1",IF($L12="□","",IF($L12="●","1",IF($L12="○","","")))),IF($K12=入力用マスタ!$H$6,IF($L12="▼選択▼","",MATCH($L12,INDIRECT("入力用マスタ!"&amp;IF(COUNTIF(入力用マスタ!$E$2:$E$4,$L12),"E",IF(COUNTIF(入力用マスタ!$F$2:$F$4,$L12),"F",IF(COUNTIF(入力用マスタ!$G$2:$G$4,$L12),"G","")))&amp;"3:"&amp;IF(COUNTIF(入力用マスタ!$E$2:$E$4,$L12),"E",IF(COUNTIF(入力用マスタ!$F$2:$F$4,$L12),"F",IF(COUNTIF(入力用マスタ!$G$2:$G$4,$L12),"G","")))&amp;"4"),0)),"")))),"@"),"")</f>
        <v/>
      </c>
      <c r="N12" s="337" t="str" cm="1">
        <f t="array" aca="1" ref="N12" ca="1">IFERROR(TEXT(IF($C12="","",IF($K12="","",IF($K12=入力用マスタ!$H$4,_xlfn.LET(_xlpm.refs, _xlfn.TEXTSPLIT($C12,","),_xlpm.sheetName, $B12,_xlpm.values,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 s="338">
        <f t="shared" si="2"/>
        <v>11</v>
      </c>
      <c r="P12" s="339">
        <f>IF($K12="","",IF($K12=入力用マスタ!$H$3,COLUMN($P12)-5,IF($K12=入力用マスタ!$H$5,COLUMN($P12)-4,IF($K12=入力用マスタ!$H$6,COLUMN($P12)-4,IF($K12=入力用マスタ!$H$5,COLUMN($P12)-4,IF($K12=入力用マスタ!$H$4,COLUMN($P12)-3,COLUMN($P12)-5))))))</f>
        <v>11</v>
      </c>
      <c r="Q12" s="340" t="str">
        <f>IF($C12="","",IF($C12="-","",IF($K12=入力用マスタ!$H$4&amp;"!",HYPERLINK("#"&amp;$B12&amp;"!"&amp;IFERROR(LEFT($C12,FIND(",", $C12)-1),$C12),"【"&amp;IFERROR(LEFT($C12,FIND(",", $C12)-1),$C12)&amp;"】"),HYPERLINK("#"&amp;$B12&amp;"!"&amp;IFERROR(LEFT($C12,FIND(",", $C12)-1),$C12),"【"&amp;IFERROR(LEFT($C12,FIND(",", $C12)-1),$C12)&amp;"】"))))</f>
        <v/>
      </c>
      <c r="R12" s="333" t="str">
        <f t="shared" si="3"/>
        <v/>
      </c>
      <c r="S12" s="334" t="str">
        <f t="shared" si="4"/>
        <v/>
      </c>
      <c r="T12" s="334" t="str">
        <f t="shared" si="5"/>
        <v/>
      </c>
      <c r="U12" s="334" t="str">
        <f t="shared" si="6"/>
        <v/>
      </c>
      <c r="V12" s="334" t="str">
        <f t="shared" si="7"/>
        <v/>
      </c>
      <c r="W12" s="334" t="str">
        <f t="shared" si="8"/>
        <v/>
      </c>
      <c r="X12" s="334" t="str">
        <f t="shared" si="9"/>
        <v/>
      </c>
      <c r="Y12" s="334" t="str">
        <f t="shared" si="10"/>
        <v/>
      </c>
      <c r="Z12" s="334" t="str">
        <f t="shared" si="11"/>
        <v/>
      </c>
      <c r="AA12" s="334" t="str">
        <f t="shared" si="12"/>
        <v/>
      </c>
      <c r="AB12" s="334" t="str">
        <f t="shared" si="13"/>
        <v/>
      </c>
      <c r="AC12" s="334" t="str">
        <f t="shared" si="14"/>
        <v/>
      </c>
      <c r="AD12" s="334" t="str">
        <f t="shared" si="15"/>
        <v/>
      </c>
      <c r="AE12" s="334" t="str">
        <f t="shared" si="16"/>
        <v/>
      </c>
      <c r="AF12" s="334" t="str">
        <f t="shared" si="17"/>
        <v/>
      </c>
      <c r="AG12" s="334" t="str">
        <f t="shared" si="18"/>
        <v/>
      </c>
      <c r="AH12" s="334" t="str">
        <f t="shared" si="19"/>
        <v/>
      </c>
      <c r="AI12" s="334" t="str">
        <f t="shared" ca="1" si="20"/>
        <v/>
      </c>
      <c r="AJ12" s="334" t="str">
        <f t="shared" si="21"/>
        <v/>
      </c>
      <c r="AK12" s="335" t="str">
        <f t="shared" ca="1" si="22"/>
        <v/>
      </c>
      <c r="AL12" s="336" t="str">
        <f t="shared" si="23"/>
        <v/>
      </c>
      <c r="AM12" s="347" t="s">
        <v>1774</v>
      </c>
    </row>
    <row r="13" spans="1:39" ht="17.25" customHeight="1">
      <c r="A13" s="265">
        <f t="shared" si="0"/>
        <v>11</v>
      </c>
      <c r="B13" s="263" t="s">
        <v>640</v>
      </c>
      <c r="C13" s="258" t="s">
        <v>169</v>
      </c>
      <c r="D13" s="260" t="s">
        <v>642</v>
      </c>
      <c r="E13" s="238" t="s">
        <v>636</v>
      </c>
      <c r="F13" s="746" t="s">
        <v>167</v>
      </c>
      <c r="G13" s="747"/>
      <c r="H13" s="748"/>
      <c r="I13" s="749"/>
      <c r="J13" s="327" t="str">
        <f t="shared" si="1"/>
        <v>DATE</v>
      </c>
      <c r="K13" s="271" t="s">
        <v>169</v>
      </c>
      <c r="L13" s="341" t="str" cm="1">
        <f t="array" aca="1" ref="L13" ca="1">IFERROR(IF($C13="","",IF($K13="","",IF($K13=入力用マスタ!$H$7,_xlfn.TEXTBEFORE(_xlfn.TEXTAFTER(CELL("filename",$A$1),"["),"]"),IF($J13="DATE",IF(INDIRECT($B13&amp;"!"&amp;$C13)="","",INDIRECT($B13&amp;"!"&amp;$C13)),IF($J13="TEXT",IF(INDIRECT($B13&amp;"!"&amp;$C13)="","",""&amp;INDIRECT($B13&amp;"!"&amp;$C13)&amp;""),IF($J13="NUM",VALUE(IF(INDIRECT($B13&amp;"!"&amp;$C13)="","",INDIRECT($B13&amp;"!"&amp;$C13))),"")))))),"")</f>
        <v/>
      </c>
      <c r="M13" s="337" t="str">
        <f ca="1">IFERROR(TEXT(IF($C13="","",IF($K13="","",IF($K13=入力用マスタ!$H$5,IF($L13="■","1",IF($L13="□","",IF($L13="●","1",IF($L13="○","","")))),IF($K13=入力用マスタ!$H$6,IF($L13="▼選択▼","",MATCH($L13,INDIRECT("入力用マスタ!"&amp;IF(COUNTIF(入力用マスタ!$E$2:$E$4,$L13),"E",IF(COUNTIF(入力用マスタ!$F$2:$F$4,$L13),"F",IF(COUNTIF(入力用マスタ!$G$2:$G$4,$L13),"G","")))&amp;"3:"&amp;IF(COUNTIF(入力用マスタ!$E$2:$E$4,$L13),"E",IF(COUNTIF(入力用マスタ!$F$2:$F$4,$L13),"F",IF(COUNTIF(入力用マスタ!$G$2:$G$4,$L13),"G","")))&amp;"4"),0)),"")))),"@"),"")</f>
        <v/>
      </c>
      <c r="N13" s="337" t="str" cm="1">
        <f t="array" aca="1" ref="N13" ca="1">IFERROR(TEXT(IF($C13="","",IF($K13="","",IF($K13=入力用マスタ!$H$4,_xlfn.LET(_xlpm.refs, _xlfn.TEXTSPLIT($C13,","),_xlpm.sheetName, $B13,_xlpm.values,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 s="338">
        <f t="shared" si="2"/>
        <v>12</v>
      </c>
      <c r="P13" s="339">
        <f>IF($K13="","",IF($K13=入力用マスタ!$H$3,COLUMN($P13)-5,IF($K13=入力用マスタ!$H$5,COLUMN($P13)-4,IF($K13=入力用マスタ!$H$6,COLUMN($P13)-4,IF($K13=入力用マスタ!$H$5,COLUMN($P13)-4,IF($K13=入力用マスタ!$H$4,COLUMN($P13)-3,COLUMN($P13)-5))))))</f>
        <v>11</v>
      </c>
      <c r="Q13" s="340" t="str">
        <f>IF($C13="","",IF($C13="-","",IF($K13=入力用マスタ!$H$4&amp;"!",HYPERLINK("#"&amp;$B13&amp;"!"&amp;IFERROR(LEFT($C13,FIND(",", $C13)-1),$C13),"【"&amp;IFERROR(LEFT($C13,FIND(",", $C13)-1),$C13)&amp;"】"),HYPERLINK("#"&amp;$B13&amp;"!"&amp;IFERROR(LEFT($C13,FIND(",", $C13)-1),$C13),"【"&amp;IFERROR(LEFT($C13,FIND(",", $C13)-1),$C13)&amp;"】"))))</f>
        <v/>
      </c>
      <c r="R13" s="333" t="str">
        <f t="shared" si="3"/>
        <v/>
      </c>
      <c r="S13" s="334" t="str">
        <f t="shared" si="4"/>
        <v/>
      </c>
      <c r="T13" s="334" t="str">
        <f t="shared" si="5"/>
        <v/>
      </c>
      <c r="U13" s="334" t="str">
        <f t="shared" si="6"/>
        <v/>
      </c>
      <c r="V13" s="334" t="str">
        <f t="shared" si="7"/>
        <v/>
      </c>
      <c r="W13" s="334" t="str">
        <f t="shared" si="8"/>
        <v/>
      </c>
      <c r="X13" s="334" t="str">
        <f t="shared" si="9"/>
        <v/>
      </c>
      <c r="Y13" s="334" t="str">
        <f t="shared" si="10"/>
        <v/>
      </c>
      <c r="Z13" s="334" t="str">
        <f t="shared" si="11"/>
        <v/>
      </c>
      <c r="AA13" s="334" t="str">
        <f t="shared" si="12"/>
        <v/>
      </c>
      <c r="AB13" s="334" t="str">
        <f t="shared" si="13"/>
        <v/>
      </c>
      <c r="AC13" s="334" t="str">
        <f t="shared" si="14"/>
        <v/>
      </c>
      <c r="AD13" s="334" t="str">
        <f t="shared" si="15"/>
        <v/>
      </c>
      <c r="AE13" s="334" t="str">
        <f t="shared" si="16"/>
        <v/>
      </c>
      <c r="AF13" s="334" t="str">
        <f t="shared" si="17"/>
        <v/>
      </c>
      <c r="AG13" s="334" t="str">
        <f t="shared" si="18"/>
        <v/>
      </c>
      <c r="AH13" s="334" t="str">
        <f t="shared" si="19"/>
        <v/>
      </c>
      <c r="AI13" s="334" t="str">
        <f t="shared" ca="1" si="20"/>
        <v/>
      </c>
      <c r="AJ13" s="334" t="str">
        <f t="shared" si="21"/>
        <v/>
      </c>
      <c r="AK13" s="335" t="str">
        <f t="shared" ca="1" si="22"/>
        <v/>
      </c>
      <c r="AL13" s="336" t="str">
        <f t="shared" si="23"/>
        <v/>
      </c>
      <c r="AM13" s="347" t="s">
        <v>1774</v>
      </c>
    </row>
    <row r="14" spans="1:39" ht="17.25" customHeight="1">
      <c r="A14" s="265">
        <f t="shared" si="0"/>
        <v>12</v>
      </c>
      <c r="B14" s="263" t="s">
        <v>640</v>
      </c>
      <c r="C14" s="258" t="s">
        <v>169</v>
      </c>
      <c r="D14" s="260" t="s">
        <v>1312</v>
      </c>
      <c r="E14" s="238" t="s">
        <v>637</v>
      </c>
      <c r="F14" s="746" t="s">
        <v>167</v>
      </c>
      <c r="G14" s="747"/>
      <c r="H14" s="748"/>
      <c r="I14" s="749"/>
      <c r="J14" s="327" t="str">
        <f t="shared" si="1"/>
        <v>DATE</v>
      </c>
      <c r="K14" s="271" t="s">
        <v>169</v>
      </c>
      <c r="L14" s="341" t="str" cm="1">
        <f t="array" aca="1" ref="L14" ca="1">IFERROR(IF($C14="","",IF($K14="","",IF($K14=入力用マスタ!$H$7,_xlfn.TEXTBEFORE(_xlfn.TEXTAFTER(CELL("filename",$A$1),"["),"]"),IF($J14="DATE",IF(INDIRECT($B14&amp;"!"&amp;$C14)="","",INDIRECT($B14&amp;"!"&amp;$C14)),IF($J14="TEXT",IF(INDIRECT($B14&amp;"!"&amp;$C14)="","",""&amp;INDIRECT($B14&amp;"!"&amp;$C14)&amp;""),IF($J14="NUM",VALUE(IF(INDIRECT($B14&amp;"!"&amp;$C14)="","",INDIRECT($B14&amp;"!"&amp;$C14))),"")))))),"")</f>
        <v/>
      </c>
      <c r="M14" s="337" t="str">
        <f ca="1">IFERROR(TEXT(IF($C14="","",IF($K14="","",IF($K14=入力用マスタ!$H$5,IF($L14="■","1",IF($L14="□","",IF($L14="●","1",IF($L14="○","","")))),IF($K14=入力用マスタ!$H$6,IF($L14="▼選択▼","",MATCH($L14,INDIRECT("入力用マスタ!"&amp;IF(COUNTIF(入力用マスタ!$E$2:$E$4,$L14),"E",IF(COUNTIF(入力用マスタ!$F$2:$F$4,$L14),"F",IF(COUNTIF(入力用マスタ!$G$2:$G$4,$L14),"G","")))&amp;"3:"&amp;IF(COUNTIF(入力用マスタ!$E$2:$E$4,$L14),"E",IF(COUNTIF(入力用マスタ!$F$2:$F$4,$L14),"F",IF(COUNTIF(入力用マスタ!$G$2:$G$4,$L14),"G","")))&amp;"4"),0)),"")))),"@"),"")</f>
        <v/>
      </c>
      <c r="N14" s="337" t="str" cm="1">
        <f t="array" aca="1" ref="N14" ca="1">IFERROR(TEXT(IF($C14="","",IF($K14="","",IF($K14=入力用マスタ!$H$4,_xlfn.LET(_xlpm.refs, _xlfn.TEXTSPLIT($C14,","),_xlpm.sheetName, $B14,_xlpm.values,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 s="338">
        <f t="shared" si="2"/>
        <v>13</v>
      </c>
      <c r="P14" s="339">
        <f>IF($K14="","",IF($K14=入力用マスタ!$H$3,COLUMN($P14)-5,IF($K14=入力用マスタ!$H$5,COLUMN($P14)-4,IF($K14=入力用マスタ!$H$6,COLUMN($P14)-4,IF($K14=入力用マスタ!$H$5,COLUMN($P14)-4,IF($K14=入力用マスタ!$H$4,COLUMN($P14)-3,COLUMN($P14)-5))))))</f>
        <v>11</v>
      </c>
      <c r="Q14" s="340" t="str">
        <f>IF($C14="","",IF($C14="-","",IF($K14=入力用マスタ!$H$4&amp;"!",HYPERLINK("#"&amp;$B14&amp;"!"&amp;IFERROR(LEFT($C14,FIND(",", $C14)-1),$C14),"【"&amp;IFERROR(LEFT($C14,FIND(",", $C14)-1),$C14)&amp;"】"),HYPERLINK("#"&amp;$B14&amp;"!"&amp;IFERROR(LEFT($C14,FIND(",", $C14)-1),$C14),"【"&amp;IFERROR(LEFT($C14,FIND(",", $C14)-1),$C14)&amp;"】"))))</f>
        <v/>
      </c>
      <c r="R14" s="333" t="str">
        <f t="shared" si="3"/>
        <v/>
      </c>
      <c r="S14" s="334" t="str">
        <f t="shared" si="4"/>
        <v/>
      </c>
      <c r="T14" s="334" t="str">
        <f t="shared" si="5"/>
        <v/>
      </c>
      <c r="U14" s="334" t="str">
        <f t="shared" si="6"/>
        <v/>
      </c>
      <c r="V14" s="334" t="str">
        <f t="shared" si="7"/>
        <v/>
      </c>
      <c r="W14" s="334" t="str">
        <f t="shared" si="8"/>
        <v/>
      </c>
      <c r="X14" s="334" t="str">
        <f t="shared" si="9"/>
        <v/>
      </c>
      <c r="Y14" s="334" t="str">
        <f t="shared" si="10"/>
        <v/>
      </c>
      <c r="Z14" s="334" t="str">
        <f t="shared" si="11"/>
        <v/>
      </c>
      <c r="AA14" s="334" t="str">
        <f t="shared" si="12"/>
        <v/>
      </c>
      <c r="AB14" s="334" t="str">
        <f t="shared" si="13"/>
        <v/>
      </c>
      <c r="AC14" s="334" t="str">
        <f t="shared" si="14"/>
        <v/>
      </c>
      <c r="AD14" s="334" t="str">
        <f t="shared" si="15"/>
        <v/>
      </c>
      <c r="AE14" s="334" t="str">
        <f t="shared" si="16"/>
        <v/>
      </c>
      <c r="AF14" s="334" t="str">
        <f t="shared" si="17"/>
        <v/>
      </c>
      <c r="AG14" s="334" t="str">
        <f t="shared" si="18"/>
        <v/>
      </c>
      <c r="AH14" s="334" t="str">
        <f t="shared" si="19"/>
        <v/>
      </c>
      <c r="AI14" s="334" t="str">
        <f t="shared" ca="1" si="20"/>
        <v/>
      </c>
      <c r="AJ14" s="334" t="str">
        <f t="shared" si="21"/>
        <v/>
      </c>
      <c r="AK14" s="335" t="str">
        <f t="shared" ca="1" si="22"/>
        <v/>
      </c>
      <c r="AL14" s="336" t="str">
        <f t="shared" si="23"/>
        <v/>
      </c>
      <c r="AM14" s="347" t="s">
        <v>1774</v>
      </c>
    </row>
    <row r="15" spans="1:39" ht="17.25" customHeight="1">
      <c r="A15" s="265">
        <f t="shared" si="0"/>
        <v>13</v>
      </c>
      <c r="B15" s="263" t="s">
        <v>640</v>
      </c>
      <c r="C15" s="258" t="s">
        <v>169</v>
      </c>
      <c r="D15" s="260" t="s">
        <v>643</v>
      </c>
      <c r="E15" s="238" t="s">
        <v>638</v>
      </c>
      <c r="F15" s="746" t="s">
        <v>167</v>
      </c>
      <c r="G15" s="747"/>
      <c r="H15" s="748"/>
      <c r="I15" s="749"/>
      <c r="J15" s="327" t="str">
        <f t="shared" si="1"/>
        <v>DATE</v>
      </c>
      <c r="K15" s="271" t="s">
        <v>169</v>
      </c>
      <c r="L15" s="341" t="str" cm="1">
        <f t="array" aca="1" ref="L15" ca="1">IFERROR(IF($C15="","",IF($K15="","",IF($K15=入力用マスタ!$H$7,_xlfn.TEXTBEFORE(_xlfn.TEXTAFTER(CELL("filename",$A$1),"["),"]"),IF($J15="DATE",IF(INDIRECT($B15&amp;"!"&amp;$C15)="","",INDIRECT($B15&amp;"!"&amp;$C15)),IF($J15="TEXT",IF(INDIRECT($B15&amp;"!"&amp;$C15)="","",""&amp;INDIRECT($B15&amp;"!"&amp;$C15)&amp;""),IF($J15="NUM",VALUE(IF(INDIRECT($B15&amp;"!"&amp;$C15)="","",INDIRECT($B15&amp;"!"&amp;$C15))),"")))))),"")</f>
        <v/>
      </c>
      <c r="M15" s="337" t="str">
        <f ca="1">IFERROR(TEXT(IF($C15="","",IF($K15="","",IF($K15=入力用マスタ!$H$5,IF($L15="■","1",IF($L15="□","",IF($L15="●","1",IF($L15="○","","")))),IF($K15=入力用マスタ!$H$6,IF($L15="▼選択▼","",MATCH($L15,INDIRECT("入力用マスタ!"&amp;IF(COUNTIF(入力用マスタ!$E$2:$E$4,$L15),"E",IF(COUNTIF(入力用マスタ!$F$2:$F$4,$L15),"F",IF(COUNTIF(入力用マスタ!$G$2:$G$4,$L15),"G","")))&amp;"3:"&amp;IF(COUNTIF(入力用マスタ!$E$2:$E$4,$L15),"E",IF(COUNTIF(入力用マスタ!$F$2:$F$4,$L15),"F",IF(COUNTIF(入力用マスタ!$G$2:$G$4,$L15),"G","")))&amp;"4"),0)),"")))),"@"),"")</f>
        <v/>
      </c>
      <c r="N15" s="337" t="str" cm="1">
        <f t="array" aca="1" ref="N15" ca="1">IFERROR(TEXT(IF($C15="","",IF($K15="","",IF($K15=入力用マスタ!$H$4,_xlfn.LET(_xlpm.refs, _xlfn.TEXTSPLIT($C15,","),_xlpm.sheetName, $B15,_xlpm.values,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 s="338">
        <f t="shared" si="2"/>
        <v>14</v>
      </c>
      <c r="P15" s="339">
        <f>IF($K15="","",IF($K15=入力用マスタ!$H$3,COLUMN($P15)-5,IF($K15=入力用マスタ!$H$5,COLUMN($P15)-4,IF($K15=入力用マスタ!$H$6,COLUMN($P15)-4,IF($K15=入力用マスタ!$H$5,COLUMN($P15)-4,IF($K15=入力用マスタ!$H$4,COLUMN($P15)-3,COLUMN($P15)-5))))))</f>
        <v>11</v>
      </c>
      <c r="Q15" s="340" t="str">
        <f>IF($C15="","",IF($C15="-","",IF($K15=入力用マスタ!$H$4&amp;"!",HYPERLINK("#"&amp;$B15&amp;"!"&amp;IFERROR(LEFT($C15,FIND(",", $C15)-1),$C15),"【"&amp;IFERROR(LEFT($C15,FIND(",", $C15)-1),$C15)&amp;"】"),HYPERLINK("#"&amp;$B15&amp;"!"&amp;IFERROR(LEFT($C15,FIND(",", $C15)-1),$C15),"【"&amp;IFERROR(LEFT($C15,FIND(",", $C15)-1),$C15)&amp;"】"))))</f>
        <v/>
      </c>
      <c r="R15" s="333" t="str">
        <f t="shared" si="3"/>
        <v/>
      </c>
      <c r="S15" s="334" t="str">
        <f t="shared" si="4"/>
        <v/>
      </c>
      <c r="T15" s="334" t="str">
        <f t="shared" si="5"/>
        <v/>
      </c>
      <c r="U15" s="334" t="str">
        <f t="shared" si="6"/>
        <v/>
      </c>
      <c r="V15" s="334" t="str">
        <f t="shared" si="7"/>
        <v/>
      </c>
      <c r="W15" s="334" t="str">
        <f t="shared" si="8"/>
        <v/>
      </c>
      <c r="X15" s="334" t="str">
        <f t="shared" si="9"/>
        <v/>
      </c>
      <c r="Y15" s="334" t="str">
        <f t="shared" si="10"/>
        <v/>
      </c>
      <c r="Z15" s="334" t="str">
        <f t="shared" si="11"/>
        <v/>
      </c>
      <c r="AA15" s="334" t="str">
        <f t="shared" si="12"/>
        <v/>
      </c>
      <c r="AB15" s="334" t="str">
        <f t="shared" si="13"/>
        <v/>
      </c>
      <c r="AC15" s="334" t="str">
        <f t="shared" si="14"/>
        <v/>
      </c>
      <c r="AD15" s="334" t="str">
        <f t="shared" si="15"/>
        <v/>
      </c>
      <c r="AE15" s="334" t="str">
        <f t="shared" si="16"/>
        <v/>
      </c>
      <c r="AF15" s="334" t="str">
        <f t="shared" si="17"/>
        <v/>
      </c>
      <c r="AG15" s="334" t="str">
        <f t="shared" si="18"/>
        <v/>
      </c>
      <c r="AH15" s="334" t="str">
        <f t="shared" si="19"/>
        <v/>
      </c>
      <c r="AI15" s="334" t="str">
        <f t="shared" ca="1" si="20"/>
        <v/>
      </c>
      <c r="AJ15" s="334" t="str">
        <f t="shared" si="21"/>
        <v/>
      </c>
      <c r="AK15" s="335" t="str">
        <f t="shared" ca="1" si="22"/>
        <v/>
      </c>
      <c r="AL15" s="336" t="str">
        <f t="shared" si="23"/>
        <v/>
      </c>
      <c r="AM15" s="347" t="s">
        <v>1774</v>
      </c>
    </row>
    <row r="16" spans="1:39" ht="17.25" customHeight="1">
      <c r="A16" s="265">
        <f t="shared" si="0"/>
        <v>14</v>
      </c>
      <c r="B16" s="263" t="s">
        <v>640</v>
      </c>
      <c r="C16" s="258" t="s">
        <v>169</v>
      </c>
      <c r="D16" s="260" t="s">
        <v>1313</v>
      </c>
      <c r="E16" s="238" t="s">
        <v>639</v>
      </c>
      <c r="F16" s="746" t="s">
        <v>167</v>
      </c>
      <c r="G16" s="747"/>
      <c r="H16" s="748"/>
      <c r="I16" s="749"/>
      <c r="J16" s="327" t="str">
        <f t="shared" si="1"/>
        <v>DATE</v>
      </c>
      <c r="K16" s="271" t="s">
        <v>169</v>
      </c>
      <c r="L16" s="341" t="str" cm="1">
        <f t="array" aca="1" ref="L16" ca="1">IFERROR(IF($C16="","",IF($K16="","",IF($K16=入力用マスタ!$H$7,_xlfn.TEXTBEFORE(_xlfn.TEXTAFTER(CELL("filename",$A$1),"["),"]"),IF($J16="DATE",IF(INDIRECT($B16&amp;"!"&amp;$C16)="","",INDIRECT($B16&amp;"!"&amp;$C16)),IF($J16="TEXT",IF(INDIRECT($B16&amp;"!"&amp;$C16)="","",""&amp;INDIRECT($B16&amp;"!"&amp;$C16)&amp;""),IF($J16="NUM",VALUE(IF(INDIRECT($B16&amp;"!"&amp;$C16)="","",INDIRECT($B16&amp;"!"&amp;$C16))),"")))))),"")</f>
        <v/>
      </c>
      <c r="M16" s="337" t="str">
        <f ca="1">IFERROR(TEXT(IF($C16="","",IF($K16="","",IF($K16=入力用マスタ!$H$5,IF($L16="■","1",IF($L16="□","",IF($L16="●","1",IF($L16="○","","")))),IF($K16=入力用マスタ!$H$6,IF($L16="▼選択▼","",MATCH($L16,INDIRECT("入力用マスタ!"&amp;IF(COUNTIF(入力用マスタ!$E$2:$E$4,$L16),"E",IF(COUNTIF(入力用マスタ!$F$2:$F$4,$L16),"F",IF(COUNTIF(入力用マスタ!$G$2:$G$4,$L16),"G","")))&amp;"3:"&amp;IF(COUNTIF(入力用マスタ!$E$2:$E$4,$L16),"E",IF(COUNTIF(入力用マスタ!$F$2:$F$4,$L16),"F",IF(COUNTIF(入力用マスタ!$G$2:$G$4,$L16),"G","")))&amp;"4"),0)),"")))),"@"),"")</f>
        <v/>
      </c>
      <c r="N16" s="337" t="str" cm="1">
        <f t="array" aca="1" ref="N16" ca="1">IFERROR(TEXT(IF($C16="","",IF($K16="","",IF($K16=入力用マスタ!$H$4,_xlfn.LET(_xlpm.refs, _xlfn.TEXTSPLIT($C16,","),_xlpm.sheetName, $B16,_xlpm.values,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 s="338">
        <f t="shared" si="2"/>
        <v>15</v>
      </c>
      <c r="P16" s="339">
        <f>IF($K16="","",IF($K16=入力用マスタ!$H$3,COLUMN($P16)-5,IF($K16=入力用マスタ!$H$5,COLUMN($P16)-4,IF($K16=入力用マスタ!$H$6,COLUMN($P16)-4,IF($K16=入力用マスタ!$H$5,COLUMN($P16)-4,IF($K16=入力用マスタ!$H$4,COLUMN($P16)-3,COLUMN($P16)-5))))))</f>
        <v>11</v>
      </c>
      <c r="Q16" s="340" t="str">
        <f>IF($C16="","",IF($C16="-","",IF($K16=入力用マスタ!$H$4&amp;"!",HYPERLINK("#"&amp;$B16&amp;"!"&amp;IFERROR(LEFT($C16,FIND(",", $C16)-1),$C16),"【"&amp;IFERROR(LEFT($C16,FIND(",", $C16)-1),$C16)&amp;"】"),HYPERLINK("#"&amp;$B16&amp;"!"&amp;IFERROR(LEFT($C16,FIND(",", $C16)-1),$C16),"【"&amp;IFERROR(LEFT($C16,FIND(",", $C16)-1),$C16)&amp;"】"))))</f>
        <v/>
      </c>
      <c r="R16" s="333" t="str">
        <f t="shared" si="3"/>
        <v/>
      </c>
      <c r="S16" s="334" t="str">
        <f t="shared" si="4"/>
        <v/>
      </c>
      <c r="T16" s="334" t="str">
        <f t="shared" si="5"/>
        <v/>
      </c>
      <c r="U16" s="334" t="str">
        <f t="shared" si="6"/>
        <v/>
      </c>
      <c r="V16" s="334" t="str">
        <f t="shared" si="7"/>
        <v/>
      </c>
      <c r="W16" s="334" t="str">
        <f t="shared" si="8"/>
        <v/>
      </c>
      <c r="X16" s="334" t="str">
        <f t="shared" si="9"/>
        <v/>
      </c>
      <c r="Y16" s="334" t="str">
        <f t="shared" si="10"/>
        <v/>
      </c>
      <c r="Z16" s="334" t="str">
        <f t="shared" si="11"/>
        <v/>
      </c>
      <c r="AA16" s="334" t="str">
        <f t="shared" si="12"/>
        <v/>
      </c>
      <c r="AB16" s="334" t="str">
        <f t="shared" si="13"/>
        <v/>
      </c>
      <c r="AC16" s="334" t="str">
        <f t="shared" si="14"/>
        <v/>
      </c>
      <c r="AD16" s="334" t="str">
        <f t="shared" si="15"/>
        <v/>
      </c>
      <c r="AE16" s="334" t="str">
        <f t="shared" si="16"/>
        <v/>
      </c>
      <c r="AF16" s="334" t="str">
        <f t="shared" si="17"/>
        <v/>
      </c>
      <c r="AG16" s="334" t="str">
        <f t="shared" si="18"/>
        <v/>
      </c>
      <c r="AH16" s="334" t="str">
        <f t="shared" si="19"/>
        <v/>
      </c>
      <c r="AI16" s="334" t="str">
        <f t="shared" ca="1" si="20"/>
        <v/>
      </c>
      <c r="AJ16" s="334" t="str">
        <f t="shared" si="21"/>
        <v/>
      </c>
      <c r="AK16" s="335" t="str">
        <f t="shared" ca="1" si="22"/>
        <v/>
      </c>
      <c r="AL16" s="336" t="str">
        <f t="shared" si="23"/>
        <v/>
      </c>
      <c r="AM16" s="347" t="s">
        <v>1774</v>
      </c>
    </row>
    <row r="17" spans="1:39" ht="17.25" customHeight="1">
      <c r="A17" s="265">
        <f t="shared" si="0"/>
        <v>15</v>
      </c>
      <c r="B17" s="263" t="s">
        <v>640</v>
      </c>
      <c r="C17" s="258" t="s">
        <v>169</v>
      </c>
      <c r="D17" s="260" t="s">
        <v>1314</v>
      </c>
      <c r="E17" s="238" t="s">
        <v>314</v>
      </c>
      <c r="F17" s="746" t="s">
        <v>167</v>
      </c>
      <c r="G17" s="747"/>
      <c r="H17" s="748"/>
      <c r="I17" s="749"/>
      <c r="J17" s="327" t="str">
        <f t="shared" si="1"/>
        <v>DATE</v>
      </c>
      <c r="K17" s="271" t="s">
        <v>169</v>
      </c>
      <c r="L17" s="341" t="str" cm="1">
        <f t="array" aca="1" ref="L17" ca="1">IFERROR(IF($C17="","",IF($K17="","",IF($K17=入力用マスタ!$H$7,_xlfn.TEXTBEFORE(_xlfn.TEXTAFTER(CELL("filename",$A$1),"["),"]"),IF($J17="DATE",IF(INDIRECT($B17&amp;"!"&amp;$C17)="","",INDIRECT($B17&amp;"!"&amp;$C17)),IF($J17="TEXT",IF(INDIRECT($B17&amp;"!"&amp;$C17)="","",""&amp;INDIRECT($B17&amp;"!"&amp;$C17)&amp;""),IF($J17="NUM",VALUE(IF(INDIRECT($B17&amp;"!"&amp;$C17)="","",INDIRECT($B17&amp;"!"&amp;$C17))),"")))))),"")</f>
        <v/>
      </c>
      <c r="M17" s="337" t="str">
        <f ca="1">IFERROR(TEXT(IF($C17="","",IF($K17="","",IF($K17=入力用マスタ!$H$5,IF($L17="■","1",IF($L17="□","",IF($L17="●","1",IF($L17="○","","")))),IF($K17=入力用マスタ!$H$6,IF($L17="▼選択▼","",MATCH($L17,INDIRECT("入力用マスタ!"&amp;IF(COUNTIF(入力用マスタ!$E$2:$E$4,$L17),"E",IF(COUNTIF(入力用マスタ!$F$2:$F$4,$L17),"F",IF(COUNTIF(入力用マスタ!$G$2:$G$4,$L17),"G","")))&amp;"3:"&amp;IF(COUNTIF(入力用マスタ!$E$2:$E$4,$L17),"E",IF(COUNTIF(入力用マスタ!$F$2:$F$4,$L17),"F",IF(COUNTIF(入力用マスタ!$G$2:$G$4,$L17),"G","")))&amp;"4"),0)),"")))),"@"),"")</f>
        <v/>
      </c>
      <c r="N17" s="337" t="str" cm="1">
        <f t="array" aca="1" ref="N17" ca="1">IFERROR(TEXT(IF($C17="","",IF($K17="","",IF($K17=入力用マスタ!$H$4,_xlfn.LET(_xlpm.refs, _xlfn.TEXTSPLIT($C17,","),_xlpm.sheetName, $B17,_xlpm.values,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 s="338">
        <f t="shared" si="2"/>
        <v>16</v>
      </c>
      <c r="P17" s="339">
        <f>IF($K17="","",IF($K17=入力用マスタ!$H$3,COLUMN($P17)-5,IF($K17=入力用マスタ!$H$5,COLUMN($P17)-4,IF($K17=入力用マスタ!$H$6,COLUMN($P17)-4,IF($K17=入力用マスタ!$H$5,COLUMN($P17)-4,IF($K17=入力用マスタ!$H$4,COLUMN($P17)-3,COLUMN($P17)-5))))))</f>
        <v>11</v>
      </c>
      <c r="Q17" s="340" t="str">
        <f>IF($C17="","",IF($C17="-","",IF($K17=入力用マスタ!$H$4&amp;"!",HYPERLINK("#"&amp;$B17&amp;"!"&amp;IFERROR(LEFT($C17,FIND(",", $C17)-1),$C17),"【"&amp;IFERROR(LEFT($C17,FIND(",", $C17)-1),$C17)&amp;"】"),HYPERLINK("#"&amp;$B17&amp;"!"&amp;IFERROR(LEFT($C17,FIND(",", $C17)-1),$C17),"【"&amp;IFERROR(LEFT($C17,FIND(",", $C17)-1),$C17)&amp;"】"))))</f>
        <v/>
      </c>
      <c r="R17" s="333" t="str">
        <f t="shared" si="3"/>
        <v/>
      </c>
      <c r="S17" s="334" t="str">
        <f t="shared" si="4"/>
        <v/>
      </c>
      <c r="T17" s="334" t="str">
        <f t="shared" si="5"/>
        <v/>
      </c>
      <c r="U17" s="334" t="str">
        <f t="shared" si="6"/>
        <v/>
      </c>
      <c r="V17" s="334" t="str">
        <f t="shared" si="7"/>
        <v/>
      </c>
      <c r="W17" s="334" t="str">
        <f t="shared" si="8"/>
        <v/>
      </c>
      <c r="X17" s="334" t="str">
        <f t="shared" si="9"/>
        <v/>
      </c>
      <c r="Y17" s="334" t="str">
        <f t="shared" si="10"/>
        <v/>
      </c>
      <c r="Z17" s="334" t="str">
        <f t="shared" si="11"/>
        <v/>
      </c>
      <c r="AA17" s="334" t="str">
        <f t="shared" si="12"/>
        <v/>
      </c>
      <c r="AB17" s="334" t="str">
        <f t="shared" si="13"/>
        <v/>
      </c>
      <c r="AC17" s="334" t="str">
        <f t="shared" si="14"/>
        <v/>
      </c>
      <c r="AD17" s="334" t="str">
        <f t="shared" si="15"/>
        <v/>
      </c>
      <c r="AE17" s="334" t="str">
        <f t="shared" si="16"/>
        <v/>
      </c>
      <c r="AF17" s="334" t="str">
        <f t="shared" si="17"/>
        <v/>
      </c>
      <c r="AG17" s="334" t="str">
        <f t="shared" si="18"/>
        <v/>
      </c>
      <c r="AH17" s="334" t="str">
        <f t="shared" si="19"/>
        <v/>
      </c>
      <c r="AI17" s="334" t="str">
        <f t="shared" ca="1" si="20"/>
        <v/>
      </c>
      <c r="AJ17" s="334" t="str">
        <f t="shared" si="21"/>
        <v/>
      </c>
      <c r="AK17" s="335" t="str">
        <f t="shared" ca="1" si="22"/>
        <v/>
      </c>
      <c r="AL17" s="336" t="str">
        <f t="shared" si="23"/>
        <v/>
      </c>
      <c r="AM17" s="347" t="s">
        <v>1774</v>
      </c>
    </row>
    <row r="18" spans="1:39" ht="17.25" customHeight="1">
      <c r="A18" s="265">
        <f t="shared" si="0"/>
        <v>16</v>
      </c>
      <c r="B18" s="263" t="s">
        <v>640</v>
      </c>
      <c r="C18" s="258" t="s">
        <v>162</v>
      </c>
      <c r="D18" s="260" t="s">
        <v>1315</v>
      </c>
      <c r="E18" s="238" t="s">
        <v>1316</v>
      </c>
      <c r="F18" s="746" t="s">
        <v>189</v>
      </c>
      <c r="G18" s="747"/>
      <c r="H18" s="748">
        <v>150</v>
      </c>
      <c r="I18" s="749"/>
      <c r="J18" s="327" t="str">
        <f t="shared" si="1"/>
        <v>TEXT</v>
      </c>
      <c r="K18" s="271" t="s">
        <v>653</v>
      </c>
      <c r="L18" s="328" t="str" cm="1">
        <f t="array" aca="1" ref="L18" ca="1">IFERROR(IF($C18="","",IF($K18="","",IF($K18=入力用マスタ!$H$7,_xlfn.TEXTBEFORE(_xlfn.TEXTAFTER(CELL("filename",$A$1),"["),"]"),IF($J18="DATE",IF(INDIRECT($B18&amp;"!"&amp;$C18)="","",INDIRECT($B18&amp;"!"&amp;$C18)),IF($J18="TEXT",IF(INDIRECT($B18&amp;"!"&amp;$C18)="","",""&amp;INDIRECT($B18&amp;"!"&amp;$C18)&amp;""),IF($J18="NUM",VALUE(IF(INDIRECT($B18&amp;"!"&amp;$C18)="","",INDIRECT($B18&amp;"!"&amp;$C18))),"")))))),"")</f>
        <v/>
      </c>
      <c r="M18" s="337" t="str">
        <f ca="1">IFERROR(TEXT(IF($C18="","",IF($K18="","",IF($K18=入力用マスタ!$H$5,IF($L18="■","1",IF($L18="□","",IF($L18="●","1",IF($L18="○","","")))),IF($K18=入力用マスタ!$H$6,IF($L18="▼選択▼","",MATCH($L18,INDIRECT("入力用マスタ!"&amp;IF(COUNTIF(入力用マスタ!$E$2:$E$4,$L18),"E",IF(COUNTIF(入力用マスタ!$F$2:$F$4,$L18),"F",IF(COUNTIF(入力用マスタ!$G$2:$G$4,$L18),"G","")))&amp;"3:"&amp;IF(COUNTIF(入力用マスタ!$E$2:$E$4,$L18),"E",IF(COUNTIF(入力用マスタ!$F$2:$F$4,$L18),"F",IF(COUNTIF(入力用マスタ!$G$2:$G$4,$L18),"G","")))&amp;"4"),0)),"")))),"@"),"")</f>
        <v/>
      </c>
      <c r="N18" s="337" t="str" cm="1">
        <f t="array" aca="1" ref="N18" ca="1">IFERROR(TEXT(IF($C18="","",IF($K18="","",IF($K18=入力用マスタ!$H$4,_xlfn.LET(_xlpm.refs, _xlfn.TEXTSPLIT($C18,","),_xlpm.sheetName, $B18,_xlpm.values,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 s="338">
        <f t="shared" si="2"/>
        <v>17</v>
      </c>
      <c r="P18" s="339">
        <f>IF($K18="","",IF($K18=入力用マスタ!$H$3,COLUMN($P18)-5,IF($K18=入力用マスタ!$H$5,COLUMN($P18)-4,IF($K18=入力用マスタ!$H$6,COLUMN($P18)-4,IF($K18=入力用マスタ!$H$5,COLUMN($P18)-4,IF($K18=入力用マスタ!$H$4,COLUMN($P18)-3,COLUMN($P18)-5))))))</f>
        <v>11</v>
      </c>
      <c r="Q18" s="345" t="str">
        <f>IF($C18="","",IF($C18="-","",IF($K18=入力用マスタ!$H$4&amp;"!",HYPERLINK("#"&amp;$B18&amp;"!"&amp;IFERROR(LEFT($C18,FIND(",", $C18)-1),$C18),"【"&amp;IFERROR(LEFT($C18,FIND(",", $C18)-1),$C18)&amp;"】"),HYPERLINK("#"&amp;$B18&amp;"!"&amp;IFERROR(LEFT($C18,FIND(",", $C18)-1),$C18),"【"&amp;IFERROR(LEFT($C18,FIND(",", $C18)-1),$C18)&amp;"】"))))</f>
        <v>【G3】</v>
      </c>
      <c r="R18" s="344" t="str">
        <f t="shared" si="3"/>
        <v>0000000000000</v>
      </c>
      <c r="S18" s="334" t="str">
        <f t="shared" si="4"/>
        <v>IO_S050301</v>
      </c>
      <c r="T18" s="334" t="str">
        <f t="shared" ca="1" si="5"/>
        <v>2025100101</v>
      </c>
      <c r="U18" s="334" t="str">
        <f t="shared" si="6"/>
        <v>T05_HLT_TMP</v>
      </c>
      <c r="V18" s="334" t="str">
        <f t="shared" si="7"/>
        <v>REP_CMP</v>
      </c>
      <c r="W18" s="334" t="str">
        <f t="shared" si="8"/>
        <v>報告者_会社名</v>
      </c>
      <c r="X18" s="334" t="str">
        <f t="shared" si="9"/>
        <v>TEXT</v>
      </c>
      <c r="Y18" s="334" t="str">
        <f t="shared" si="10"/>
        <v>CELL</v>
      </c>
      <c r="Z18" s="334">
        <f t="shared" si="11"/>
        <v>17</v>
      </c>
      <c r="AA18" s="334">
        <f t="shared" si="12"/>
        <v>11</v>
      </c>
      <c r="AB18" s="334" t="str">
        <f t="shared" si="13"/>
        <v>« NULL »</v>
      </c>
      <c r="AC18" s="334" t="str">
        <f t="shared" si="14"/>
        <v>0</v>
      </c>
      <c r="AD18" s="334" t="str">
        <f t="shared" si="15"/>
        <v>« NULL »</v>
      </c>
      <c r="AE18" s="334" t="str">
        <f t="shared" si="16"/>
        <v>0</v>
      </c>
      <c r="AF18" s="334" t="str">
        <f t="shared" si="17"/>
        <v>1.00</v>
      </c>
      <c r="AG18" s="334" t="str">
        <f t="shared" si="18"/>
        <v>0</v>
      </c>
      <c r="AH18" s="334" t="str">
        <f t="shared" si="19"/>
        <v>fBiz0000000000</v>
      </c>
      <c r="AI18" s="334" t="str">
        <f t="shared" ca="1" si="20"/>
        <v>2026/01/06 00:00:00</v>
      </c>
      <c r="AJ18" s="334" t="str">
        <f t="shared" si="21"/>
        <v>fBiz0000000000</v>
      </c>
      <c r="AK18" s="335" t="str">
        <f t="shared" ca="1" si="22"/>
        <v>2026/01/06 00:00:00</v>
      </c>
      <c r="AL1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'REP_CMP', '報告者_会社名', 'TEXT', 'CELL', 17, 11, NULL ,'0', NULL ,'0', '1.00', 0, 'fBiz0000000000', '2026/01/06 00:00:00', 'fBiz0000000000', '2026/01/06 00:00:00' );</v>
      </c>
      <c r="AM18" s="347" t="s">
        <v>1774</v>
      </c>
    </row>
    <row r="19" spans="1:39" ht="17.25" customHeight="1">
      <c r="A19" s="265">
        <f t="shared" si="0"/>
        <v>17</v>
      </c>
      <c r="B19" s="263" t="s">
        <v>640</v>
      </c>
      <c r="C19" s="258" t="s">
        <v>1761</v>
      </c>
      <c r="D19" s="260" t="s">
        <v>1317</v>
      </c>
      <c r="E19" s="238" t="s">
        <v>1318</v>
      </c>
      <c r="F19" s="746" t="s">
        <v>189</v>
      </c>
      <c r="G19" s="747"/>
      <c r="H19" s="748">
        <v>129</v>
      </c>
      <c r="I19" s="749"/>
      <c r="J19" s="327" t="str">
        <f t="shared" si="1"/>
        <v>TEXT</v>
      </c>
      <c r="K19" s="271" t="s">
        <v>1720</v>
      </c>
      <c r="L19" s="328" t="str" cm="1">
        <f t="array" aca="1" ref="L19" ca="1">IFERROR(IF($C19="","",IF($K19="","",IF($K19=入力用マスタ!$H$7,_xlfn.TEXTBEFORE(_xlfn.TEXTAFTER(CELL("filename",$A$1),"["),"]"),IF($J19="DATE",IF(INDIRECT($B19&amp;"!"&amp;$C19)="","",INDIRECT($B19&amp;"!"&amp;$C19)),IF($J19="TEXT",IF(INDIRECT($B19&amp;"!"&amp;$C19)="","",""&amp;INDIRECT($B19&amp;"!"&amp;$C19)&amp;""),IF($J19="NUM",VALUE(IF(INDIRECT($B19&amp;"!"&amp;$C19)="","",INDIRECT($B19&amp;"!"&amp;$C19))),"")))))),"")</f>
        <v/>
      </c>
      <c r="M19" s="337" t="str">
        <f ca="1">IFERROR(TEXT(IF($C19="","",IF($K19="","",IF($K19=入力用マスタ!$H$5,IF($L19="■","1",IF($L19="□","",IF($L19="●","1",IF($L19="○","","")))),IF($K19=入力用マスタ!$H$6,IF($L19="▼選択▼","",MATCH($L19,INDIRECT("入力用マスタ!"&amp;IF(COUNTIF(入力用マスタ!$E$2:$E$4,$L19),"E",IF(COUNTIF(入力用マスタ!$F$2:$F$4,$L19),"F",IF(COUNTIF(入力用マスタ!$G$2:$G$4,$L19),"G","")))&amp;"3:"&amp;IF(COUNTIF(入力用マスタ!$E$2:$E$4,$L19),"E",IF(COUNTIF(入力用マスタ!$F$2:$F$4,$L19),"F",IF(COUNTIF(入力用マスタ!$G$2:$G$4,$L19),"G","")))&amp;"4"),0)),"")))),"@"),"")</f>
        <v/>
      </c>
      <c r="N19" s="337" t="str" cm="1">
        <f t="array" aca="1" ref="N19" ca="1">IFERROR(TEXT(IF($C19="","",IF($K19="","",IF($K19=入力用マスタ!$H$4,_xlfn.LET(_xlpm.refs, _xlfn.TEXTSPLIT($C19,","),_xlpm.sheetName, $B19,_xlpm.values,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 s="338">
        <f t="shared" si="2"/>
        <v>18</v>
      </c>
      <c r="P19" s="339">
        <f>IF($K19="","",IF($K19=入力用マスタ!$H$3,COLUMN($P19)-5,IF($K19=入力用マスタ!$H$5,COLUMN($P19)-4,IF($K19=入力用マスタ!$H$6,COLUMN($P19)-4,IF($K19=入力用マスタ!$H$5,COLUMN($P19)-4,IF($K19=入力用マスタ!$H$4,COLUMN($P19)-3,COLUMN($P19)-5))))))</f>
        <v>11</v>
      </c>
      <c r="Q19" s="340" t="str">
        <f>IF($C19="","",IF($C19="-","",IF($K19=入力用マスタ!$H$4&amp;"!",HYPERLINK("#"&amp;$B19&amp;"!"&amp;IFERROR(LEFT($C19,FIND(",", $C19)-1),$C19),"【"&amp;IFERROR(LEFT($C19,FIND(",", $C19)-1),$C19)&amp;"】"),HYPERLINK("#"&amp;$B19&amp;"!"&amp;IFERROR(LEFT($C19,FIND(",", $C19)-1),$C19),"【"&amp;IFERROR(LEFT($C19,FIND(",", $C19)-1),$C19)&amp;"】"))))</f>
        <v/>
      </c>
      <c r="R19" s="333" t="str">
        <f t="shared" si="3"/>
        <v/>
      </c>
      <c r="S19" s="334" t="str">
        <f t="shared" si="4"/>
        <v/>
      </c>
      <c r="T19" s="334" t="str">
        <f t="shared" si="5"/>
        <v/>
      </c>
      <c r="U19" s="334" t="str">
        <f t="shared" si="6"/>
        <v/>
      </c>
      <c r="V19" s="334" t="str">
        <f t="shared" si="7"/>
        <v/>
      </c>
      <c r="W19" s="334" t="str">
        <f t="shared" si="8"/>
        <v/>
      </c>
      <c r="X19" s="334" t="str">
        <f t="shared" si="9"/>
        <v/>
      </c>
      <c r="Y19" s="334" t="str">
        <f t="shared" si="10"/>
        <v/>
      </c>
      <c r="Z19" s="334" t="str">
        <f t="shared" si="11"/>
        <v/>
      </c>
      <c r="AA19" s="334" t="str">
        <f t="shared" si="12"/>
        <v/>
      </c>
      <c r="AB19" s="334" t="str">
        <f t="shared" si="13"/>
        <v/>
      </c>
      <c r="AC19" s="334" t="str">
        <f t="shared" si="14"/>
        <v/>
      </c>
      <c r="AD19" s="334" t="str">
        <f t="shared" si="15"/>
        <v/>
      </c>
      <c r="AE19" s="334" t="str">
        <f t="shared" si="16"/>
        <v/>
      </c>
      <c r="AF19" s="334" t="str">
        <f t="shared" si="17"/>
        <v/>
      </c>
      <c r="AG19" s="334" t="str">
        <f t="shared" si="18"/>
        <v/>
      </c>
      <c r="AH19" s="334" t="str">
        <f t="shared" si="19"/>
        <v/>
      </c>
      <c r="AI19" s="334" t="str">
        <f t="shared" ca="1" si="20"/>
        <v/>
      </c>
      <c r="AJ19" s="334" t="str">
        <f t="shared" si="21"/>
        <v/>
      </c>
      <c r="AK19" s="335" t="str">
        <f t="shared" ca="1" si="22"/>
        <v/>
      </c>
      <c r="AL19" s="336" t="str">
        <f t="shared" si="23"/>
        <v/>
      </c>
      <c r="AM19" s="347" t="s">
        <v>1774</v>
      </c>
    </row>
    <row r="20" spans="1:39" ht="17.25" customHeight="1">
      <c r="A20" s="265">
        <f t="shared" si="0"/>
        <v>18</v>
      </c>
      <c r="B20" s="263" t="s">
        <v>640</v>
      </c>
      <c r="C20" s="258" t="s">
        <v>163</v>
      </c>
      <c r="D20" s="260" t="s">
        <v>1319</v>
      </c>
      <c r="E20" s="238" t="s">
        <v>316</v>
      </c>
      <c r="F20" s="746" t="s">
        <v>189</v>
      </c>
      <c r="G20" s="747"/>
      <c r="H20" s="748">
        <v>40</v>
      </c>
      <c r="I20" s="749"/>
      <c r="J20" s="327" t="str">
        <f t="shared" si="1"/>
        <v>TEXT</v>
      </c>
      <c r="K20" s="271" t="s">
        <v>653</v>
      </c>
      <c r="L20" s="328" t="str" cm="1">
        <f t="array" aca="1" ref="L20" ca="1">IFERROR(IF($C20="","",IF($K20="","",IF($K20=入力用マスタ!$H$7,_xlfn.TEXTBEFORE(_xlfn.TEXTAFTER(CELL("filename",$A$1),"["),"]"),IF($J20="DATE",IF(INDIRECT($B20&amp;"!"&amp;$C20)="","",INDIRECT($B20&amp;"!"&amp;$C20)),IF($J20="TEXT",IF(INDIRECT($B20&amp;"!"&amp;$C20)="","",""&amp;INDIRECT($B20&amp;"!"&amp;$C20)&amp;""),IF($J20="NUM",VALUE(IF(INDIRECT($B20&amp;"!"&amp;$C20)="","",INDIRECT($B20&amp;"!"&amp;$C20))),"")))))),"")</f>
        <v/>
      </c>
      <c r="M20" s="337" t="str">
        <f ca="1">IFERROR(TEXT(IF($C20="","",IF($K20="","",IF($K20=入力用マスタ!$H$5,IF($L20="■","1",IF($L20="□","",IF($L20="●","1",IF($L20="○","","")))),IF($K20=入力用マスタ!$H$6,IF($L20="▼選択▼","",MATCH($L20,INDIRECT("入力用マスタ!"&amp;IF(COUNTIF(入力用マスタ!$E$2:$E$4,$L20),"E",IF(COUNTIF(入力用マスタ!$F$2:$F$4,$L20),"F",IF(COUNTIF(入力用マスタ!$G$2:$G$4,$L20),"G","")))&amp;"3:"&amp;IF(COUNTIF(入力用マスタ!$E$2:$E$4,$L20),"E",IF(COUNTIF(入力用マスタ!$F$2:$F$4,$L20),"F",IF(COUNTIF(入力用マスタ!$G$2:$G$4,$L20),"G","")))&amp;"4"),0)),"")))),"@"),"")</f>
        <v/>
      </c>
      <c r="N20" s="337" t="str" cm="1">
        <f t="array" aca="1" ref="N20" ca="1">IFERROR(TEXT(IF($C20="","",IF($K20="","",IF($K20=入力用マスタ!$H$4,_xlfn.LET(_xlpm.refs, _xlfn.TEXTSPLIT($C20,","),_xlpm.sheetName, $B20,_xlpm.values,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 s="338">
        <f t="shared" si="2"/>
        <v>19</v>
      </c>
      <c r="P20" s="339">
        <f>IF($K20="","",IF($K20=入力用マスタ!$H$3,COLUMN($P20)-5,IF($K20=入力用マスタ!$H$5,COLUMN($P20)-4,IF($K20=入力用マスタ!$H$6,COLUMN($P20)-4,IF($K20=入力用マスタ!$H$5,COLUMN($P20)-4,IF($K20=入力用マスタ!$H$4,COLUMN($P20)-3,COLUMN($P20)-5))))))</f>
        <v>11</v>
      </c>
      <c r="Q20" s="345" t="str">
        <f>IF($C20="","",IF($C20="-","",IF($K20=入力用マスタ!$H$4&amp;"!",HYPERLINK("#"&amp;$B20&amp;"!"&amp;IFERROR(LEFT($C20,FIND(",", $C20)-1),$C20),"【"&amp;IFERROR(LEFT($C20,FIND(",", $C20)-1),$C20)&amp;"】"),HYPERLINK("#"&amp;$B20&amp;"!"&amp;IFERROR(LEFT($C20,FIND(",", $C20)-1),$C20),"【"&amp;IFERROR(LEFT($C20,FIND(",", $C20)-1),$C20)&amp;"】"))))</f>
        <v>【AB3】</v>
      </c>
      <c r="R20" s="344" t="str">
        <f t="shared" si="3"/>
        <v>0000000000000</v>
      </c>
      <c r="S20" s="334" t="str">
        <f t="shared" si="4"/>
        <v>IO_S050301</v>
      </c>
      <c r="T20" s="334" t="str">
        <f t="shared" ca="1" si="5"/>
        <v>2025100101</v>
      </c>
      <c r="U20" s="334" t="str">
        <f t="shared" si="6"/>
        <v>T05_HLT_TMP</v>
      </c>
      <c r="V20" s="334" t="str">
        <f t="shared" si="7"/>
        <v>REP_AREA</v>
      </c>
      <c r="W20" s="334" t="str">
        <f t="shared" si="8"/>
        <v>報告者_管轄名</v>
      </c>
      <c r="X20" s="334" t="str">
        <f t="shared" si="9"/>
        <v>TEXT</v>
      </c>
      <c r="Y20" s="334" t="str">
        <f t="shared" si="10"/>
        <v>CELL</v>
      </c>
      <c r="Z20" s="334">
        <f t="shared" si="11"/>
        <v>19</v>
      </c>
      <c r="AA20" s="334">
        <f t="shared" si="12"/>
        <v>11</v>
      </c>
      <c r="AB20" s="334" t="str">
        <f t="shared" si="13"/>
        <v>« NULL »</v>
      </c>
      <c r="AC20" s="334" t="str">
        <f t="shared" si="14"/>
        <v>0</v>
      </c>
      <c r="AD20" s="334" t="str">
        <f t="shared" si="15"/>
        <v>« NULL »</v>
      </c>
      <c r="AE20" s="334" t="str">
        <f t="shared" si="16"/>
        <v>0</v>
      </c>
      <c r="AF20" s="334" t="str">
        <f t="shared" si="17"/>
        <v>1.00</v>
      </c>
      <c r="AG20" s="334" t="str">
        <f t="shared" si="18"/>
        <v>0</v>
      </c>
      <c r="AH20" s="334" t="str">
        <f t="shared" si="19"/>
        <v>fBiz0000000000</v>
      </c>
      <c r="AI20" s="334" t="str">
        <f t="shared" ca="1" si="20"/>
        <v>2026/01/06 00:00:00</v>
      </c>
      <c r="AJ20" s="334" t="str">
        <f t="shared" si="21"/>
        <v>fBiz0000000000</v>
      </c>
      <c r="AK20" s="335" t="str">
        <f t="shared" ca="1" si="22"/>
        <v>2026/01/06 00:00:00</v>
      </c>
      <c r="AL2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'REP_AREA', '報告者_管轄名', 'TEXT', 'CELL', 19, 11, NULL ,'0', NULL ,'0', '1.00', 0, 'fBiz0000000000', '2026/01/06 00:00:00', 'fBiz0000000000', '2026/01/06 00:00:00' );</v>
      </c>
      <c r="AM20" s="347" t="s">
        <v>1774</v>
      </c>
    </row>
    <row r="21" spans="1:39" ht="17.25" customHeight="1">
      <c r="A21" s="265">
        <f t="shared" si="0"/>
        <v>19</v>
      </c>
      <c r="B21" s="263" t="s">
        <v>640</v>
      </c>
      <c r="C21" s="258" t="s">
        <v>165</v>
      </c>
      <c r="D21" s="260" t="s">
        <v>1320</v>
      </c>
      <c r="E21" s="238" t="s">
        <v>317</v>
      </c>
      <c r="F21" s="746" t="s">
        <v>189</v>
      </c>
      <c r="G21" s="747"/>
      <c r="H21" s="748">
        <v>500</v>
      </c>
      <c r="I21" s="749"/>
      <c r="J21" s="327" t="str">
        <f t="shared" si="1"/>
        <v>TEXT</v>
      </c>
      <c r="K21" s="271" t="s">
        <v>653</v>
      </c>
      <c r="L21" s="328" t="str" cm="1">
        <f t="array" aca="1" ref="L21" ca="1">IFERROR(IF($C21="","",IF($K21="","",IF($K21=入力用マスタ!$H$7,_xlfn.TEXTBEFORE(_xlfn.TEXTAFTER(CELL("filename",$A$1),"["),"]"),IF($J21="DATE",IF(INDIRECT($B21&amp;"!"&amp;$C21)="","",INDIRECT($B21&amp;"!"&amp;$C21)),IF($J21="TEXT",IF(INDIRECT($B21&amp;"!"&amp;$C21)="","",""&amp;INDIRECT($B21&amp;"!"&amp;$C21)&amp;""),IF($J21="NUM",VALUE(IF(INDIRECT($B21&amp;"!"&amp;$C21)="","",INDIRECT($B21&amp;"!"&amp;$C21))),"")))))),"")</f>
        <v/>
      </c>
      <c r="M21" s="337" t="str">
        <f ca="1">IFERROR(TEXT(IF($C21="","",IF($K21="","",IF($K21=入力用マスタ!$H$5,IF($L21="■","1",IF($L21="□","",IF($L21="●","1",IF($L21="○","","")))),IF($K21=入力用マスタ!$H$6,IF($L21="▼選択▼","",MATCH($L21,INDIRECT("入力用マスタ!"&amp;IF(COUNTIF(入力用マスタ!$E$2:$E$4,$L21),"E",IF(COUNTIF(入力用マスタ!$F$2:$F$4,$L21),"F",IF(COUNTIF(入力用マスタ!$G$2:$G$4,$L21),"G","")))&amp;"3:"&amp;IF(COUNTIF(入力用マスタ!$E$2:$E$4,$L21),"E",IF(COUNTIF(入力用マスタ!$F$2:$F$4,$L21),"F",IF(COUNTIF(入力用マスタ!$G$2:$G$4,$L21),"G","")))&amp;"4"),0)),"")))),"@"),"")</f>
        <v/>
      </c>
      <c r="N21" s="337" t="str" cm="1">
        <f t="array" aca="1" ref="N21" ca="1">IFERROR(TEXT(IF($C21="","",IF($K21="","",IF($K21=入力用マスタ!$H$4,_xlfn.LET(_xlpm.refs, _xlfn.TEXTSPLIT($C21,","),_xlpm.sheetName, $B21,_xlpm.values,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 s="338">
        <f t="shared" si="2"/>
        <v>20</v>
      </c>
      <c r="P21" s="339">
        <f>IF($K21="","",IF($K21=入力用マスタ!$H$3,COLUMN($P21)-5,IF($K21=入力用マスタ!$H$5,COLUMN($P21)-4,IF($K21=入力用マスタ!$H$6,COLUMN($P21)-4,IF($K21=入力用マスタ!$H$5,COLUMN($P21)-4,IF($K21=入力用マスタ!$H$4,COLUMN($P21)-3,COLUMN($P21)-5))))))</f>
        <v>11</v>
      </c>
      <c r="Q21" s="345" t="str">
        <f>IF($C21="","",IF($C21="-","",IF($K21=入力用マスタ!$H$4&amp;"!",HYPERLINK("#"&amp;$B21&amp;"!"&amp;IFERROR(LEFT($C21,FIND(",", $C21)-1),$C21),"【"&amp;IFERROR(LEFT($C21,FIND(",", $C21)-1),$C21)&amp;"】"),HYPERLINK("#"&amp;$B21&amp;"!"&amp;IFERROR(LEFT($C21,FIND(",", $C21)-1),$C21),"【"&amp;IFERROR(LEFT($C21,FIND(",", $C21)-1),$C21)&amp;"】"))))</f>
        <v>【G5】</v>
      </c>
      <c r="R21" s="344" t="str">
        <f t="shared" si="3"/>
        <v>0000000000000</v>
      </c>
      <c r="S21" s="334" t="str">
        <f t="shared" si="4"/>
        <v>IO_S050301</v>
      </c>
      <c r="T21" s="334" t="str">
        <f t="shared" ca="1" si="5"/>
        <v>2025100101</v>
      </c>
      <c r="U21" s="334" t="str">
        <f t="shared" si="6"/>
        <v>T05_HLT_TMP</v>
      </c>
      <c r="V21" s="334" t="str">
        <f t="shared" si="7"/>
        <v>REP_ADDR</v>
      </c>
      <c r="W21" s="334" t="str">
        <f t="shared" si="8"/>
        <v>報告者_住所</v>
      </c>
      <c r="X21" s="334" t="str">
        <f t="shared" si="9"/>
        <v>TEXT</v>
      </c>
      <c r="Y21" s="334" t="str">
        <f t="shared" si="10"/>
        <v>CELL</v>
      </c>
      <c r="Z21" s="334">
        <f t="shared" si="11"/>
        <v>20</v>
      </c>
      <c r="AA21" s="334">
        <f t="shared" si="12"/>
        <v>11</v>
      </c>
      <c r="AB21" s="334" t="str">
        <f t="shared" si="13"/>
        <v>« NULL »</v>
      </c>
      <c r="AC21" s="334" t="str">
        <f t="shared" si="14"/>
        <v>0</v>
      </c>
      <c r="AD21" s="334" t="str">
        <f t="shared" si="15"/>
        <v>« NULL »</v>
      </c>
      <c r="AE21" s="334" t="str">
        <f t="shared" si="16"/>
        <v>0</v>
      </c>
      <c r="AF21" s="334" t="str">
        <f t="shared" si="17"/>
        <v>1.00</v>
      </c>
      <c r="AG21" s="334" t="str">
        <f t="shared" si="18"/>
        <v>0</v>
      </c>
      <c r="AH21" s="334" t="str">
        <f t="shared" si="19"/>
        <v>fBiz0000000000</v>
      </c>
      <c r="AI21" s="334" t="str">
        <f t="shared" ca="1" si="20"/>
        <v>2026/01/06 00:00:00</v>
      </c>
      <c r="AJ21" s="334" t="str">
        <f t="shared" si="21"/>
        <v>fBiz0000000000</v>
      </c>
      <c r="AK21" s="335" t="str">
        <f t="shared" ca="1" si="22"/>
        <v>2026/01/06 00:00:00</v>
      </c>
      <c r="AL2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'REP_ADDR', '報告者_住所', 'TEXT', 'CELL', 20, 11, NULL ,'0', NULL ,'0', '1.00', 0, 'fBiz0000000000', '2026/01/06 00:00:00', 'fBiz0000000000', '2026/01/06 00:00:00' );</v>
      </c>
      <c r="AM21" s="347" t="s">
        <v>1774</v>
      </c>
    </row>
    <row r="22" spans="1:39" ht="17.25" customHeight="1">
      <c r="A22" s="265">
        <f t="shared" si="0"/>
        <v>20</v>
      </c>
      <c r="B22" s="263" t="s">
        <v>640</v>
      </c>
      <c r="C22" s="258" t="s">
        <v>166</v>
      </c>
      <c r="D22" s="260" t="s">
        <v>1321</v>
      </c>
      <c r="E22" s="238" t="s">
        <v>318</v>
      </c>
      <c r="F22" s="746" t="s">
        <v>189</v>
      </c>
      <c r="G22" s="747"/>
      <c r="H22" s="748">
        <v>13</v>
      </c>
      <c r="I22" s="749"/>
      <c r="J22" s="327" t="str">
        <f t="shared" si="1"/>
        <v>TEXT</v>
      </c>
      <c r="K22" s="271" t="s">
        <v>653</v>
      </c>
      <c r="L22" s="328" t="str" cm="1">
        <f t="array" aca="1" ref="L22" ca="1">IFERROR(IF($C22="","",IF($K22="","",IF($K22=入力用マスタ!$H$7,_xlfn.TEXTBEFORE(_xlfn.TEXTAFTER(CELL("filename",$A$1),"["),"]"),IF($J22="DATE",IF(INDIRECT($B22&amp;"!"&amp;$C22)="","",INDIRECT($B22&amp;"!"&amp;$C22)),IF($J22="TEXT",IF(INDIRECT($B22&amp;"!"&amp;$C22)="","",""&amp;INDIRECT($B22&amp;"!"&amp;$C22)&amp;""),IF($J22="NUM",VALUE(IF(INDIRECT($B22&amp;"!"&amp;$C22)="","",INDIRECT($B22&amp;"!"&amp;$C22))),"")))))),"")</f>
        <v/>
      </c>
      <c r="M22" s="337" t="str">
        <f ca="1">IFERROR(TEXT(IF($C22="","",IF($K22="","",IF($K22=入力用マスタ!$H$5,IF($L22="■","1",IF($L22="□","",IF($L22="●","1",IF($L22="○","","")))),IF($K22=入力用マスタ!$H$6,IF($L22="▼選択▼","",MATCH($L22,INDIRECT("入力用マスタ!"&amp;IF(COUNTIF(入力用マスタ!$E$2:$E$4,$L22),"E",IF(COUNTIF(入力用マスタ!$F$2:$F$4,$L22),"F",IF(COUNTIF(入力用マスタ!$G$2:$G$4,$L22),"G","")))&amp;"3:"&amp;IF(COUNTIF(入力用マスタ!$E$2:$E$4,$L22),"E",IF(COUNTIF(入力用マスタ!$F$2:$F$4,$L22),"F",IF(COUNTIF(入力用マスタ!$G$2:$G$4,$L22),"G","")))&amp;"4"),0)),"")))),"@"),"")</f>
        <v/>
      </c>
      <c r="N22" s="337" t="str" cm="1">
        <f t="array" aca="1" ref="N22" ca="1">IFERROR(TEXT(IF($C22="","",IF($K22="","",IF($K22=入力用マスタ!$H$4,_xlfn.LET(_xlpm.refs, _xlfn.TEXTSPLIT($C22,","),_xlpm.sheetName, $B22,_xlpm.values,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 s="338">
        <f t="shared" si="2"/>
        <v>21</v>
      </c>
      <c r="P22" s="339">
        <f>IF($K22="","",IF($K22=入力用マスタ!$H$3,COLUMN($P22)-5,IF($K22=入力用マスタ!$H$5,COLUMN($P22)-4,IF($K22=入力用マスタ!$H$6,COLUMN($P22)-4,IF($K22=入力用マスタ!$H$5,COLUMN($P22)-4,IF($K22=入力用マスタ!$H$4,COLUMN($P22)-3,COLUMN($P22)-5))))))</f>
        <v>11</v>
      </c>
      <c r="Q22" s="345" t="str">
        <f>IF($C22="","",IF($C22="-","",IF($K22=入力用マスタ!$H$4&amp;"!",HYPERLINK("#"&amp;$B22&amp;"!"&amp;IFERROR(LEFT($C22,FIND(",", $C22)-1),$C22),"【"&amp;IFERROR(LEFT($C22,FIND(",", $C22)-1),$C22)&amp;"】"),HYPERLINK("#"&amp;$B22&amp;"!"&amp;IFERROR(LEFT($C22,FIND(",", $C22)-1),$C22),"【"&amp;IFERROR(LEFT($C22,FIND(",", $C22)-1),$C22)&amp;"】"))))</f>
        <v>【G6】</v>
      </c>
      <c r="R22" s="344" t="str">
        <f t="shared" si="3"/>
        <v>0000000000000</v>
      </c>
      <c r="S22" s="334" t="str">
        <f t="shared" si="4"/>
        <v>IO_S050301</v>
      </c>
      <c r="T22" s="334" t="str">
        <f t="shared" ca="1" si="5"/>
        <v>2025100101</v>
      </c>
      <c r="U22" s="334" t="str">
        <f t="shared" si="6"/>
        <v>T05_HLT_TMP</v>
      </c>
      <c r="V22" s="334" t="str">
        <f t="shared" si="7"/>
        <v>REP_TEL</v>
      </c>
      <c r="W22" s="334" t="str">
        <f t="shared" si="8"/>
        <v>報告者_電話番号</v>
      </c>
      <c r="X22" s="334" t="str">
        <f t="shared" si="9"/>
        <v>TEXT</v>
      </c>
      <c r="Y22" s="334" t="str">
        <f t="shared" si="10"/>
        <v>CELL</v>
      </c>
      <c r="Z22" s="334">
        <f t="shared" si="11"/>
        <v>21</v>
      </c>
      <c r="AA22" s="334">
        <f t="shared" si="12"/>
        <v>11</v>
      </c>
      <c r="AB22" s="334" t="str">
        <f t="shared" si="13"/>
        <v>« NULL »</v>
      </c>
      <c r="AC22" s="334" t="str">
        <f t="shared" si="14"/>
        <v>0</v>
      </c>
      <c r="AD22" s="334" t="str">
        <f t="shared" si="15"/>
        <v>« NULL »</v>
      </c>
      <c r="AE22" s="334" t="str">
        <f t="shared" si="16"/>
        <v>0</v>
      </c>
      <c r="AF22" s="334" t="str">
        <f t="shared" si="17"/>
        <v>1.00</v>
      </c>
      <c r="AG22" s="334" t="str">
        <f t="shared" si="18"/>
        <v>0</v>
      </c>
      <c r="AH22" s="334" t="str">
        <f t="shared" si="19"/>
        <v>fBiz0000000000</v>
      </c>
      <c r="AI22" s="334" t="str">
        <f t="shared" ca="1" si="20"/>
        <v>2026/01/06 00:00:00</v>
      </c>
      <c r="AJ22" s="334" t="str">
        <f t="shared" si="21"/>
        <v>fBiz0000000000</v>
      </c>
      <c r="AK22" s="335" t="str">
        <f t="shared" ca="1" si="22"/>
        <v>2026/01/06 00:00:00</v>
      </c>
      <c r="AL2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'REP_TEL', '報告者_電話番号', 'TEXT', 'CELL', 21, 11, NULL ,'0', NULL ,'0', '1.00', 0, 'fBiz0000000000', '2026/01/06 00:00:00', 'fBiz0000000000', '2026/01/06 00:00:00' );</v>
      </c>
      <c r="AM22" s="347" t="s">
        <v>1774</v>
      </c>
    </row>
    <row r="23" spans="1:39" ht="17.25" customHeight="1">
      <c r="A23" s="265">
        <f t="shared" si="0"/>
        <v>21</v>
      </c>
      <c r="B23" s="263" t="s">
        <v>640</v>
      </c>
      <c r="C23" s="258" t="s">
        <v>652</v>
      </c>
      <c r="D23" s="260" t="s">
        <v>1322</v>
      </c>
      <c r="E23" s="238" t="s">
        <v>313</v>
      </c>
      <c r="F23" s="746" t="s">
        <v>167</v>
      </c>
      <c r="G23" s="747"/>
      <c r="H23" s="748"/>
      <c r="I23" s="749"/>
      <c r="J23" s="327" t="str">
        <f t="shared" si="1"/>
        <v>DATE</v>
      </c>
      <c r="K23" s="271" t="s">
        <v>653</v>
      </c>
      <c r="L23" s="341" t="str" cm="1">
        <f t="array" aca="1" ref="L23" ca="1">IFERROR(IF($C23="","",IF($K23="","",IF($K23=入力用マスタ!$H$7,_xlfn.TEXTBEFORE(_xlfn.TEXTAFTER(CELL("filename",$A$1),"["),"]"),IF($J23="DATE",IF(INDIRECT($B23&amp;"!"&amp;$C23)="","",INDIRECT($B23&amp;"!"&amp;$C23)),IF($J23="TEXT",IF(INDIRECT($B23&amp;"!"&amp;$C23)="","",""&amp;INDIRECT($B23&amp;"!"&amp;$C23)&amp;""),IF($J23="NUM",VALUE(IF(INDIRECT($B23&amp;"!"&amp;$C23)="","",INDIRECT($B23&amp;"!"&amp;$C23))),"")))))),"")</f>
        <v/>
      </c>
      <c r="M23" s="337" t="str">
        <f ca="1">IFERROR(TEXT(IF($C23="","",IF($K23="","",IF($K23=入力用マスタ!$H$5,IF($L23="■","1",IF($L23="□","",IF($L23="●","1",IF($L23="○","","")))),IF($K23=入力用マスタ!$H$6,IF($L23="▼選択▼","",MATCH($L23,INDIRECT("入力用マスタ!"&amp;IF(COUNTIF(入力用マスタ!$E$2:$E$4,$L23),"E",IF(COUNTIF(入力用マスタ!$F$2:$F$4,$L23),"F",IF(COUNTIF(入力用マスタ!$G$2:$G$4,$L23),"G","")))&amp;"3:"&amp;IF(COUNTIF(入力用マスタ!$E$2:$E$4,$L23),"E",IF(COUNTIF(入力用マスタ!$F$2:$F$4,$L23),"F",IF(COUNTIF(入力用マスタ!$G$2:$G$4,$L23),"G","")))&amp;"4"),0)),"")))),"@"),"")</f>
        <v/>
      </c>
      <c r="N23" s="337" t="str" cm="1">
        <f t="array" aca="1" ref="N23" ca="1">IFERROR(TEXT(IF($C23="","",IF($K23="","",IF($K23=入力用マスタ!$H$4,_xlfn.LET(_xlpm.refs, _xlfn.TEXTSPLIT($C23,","),_xlpm.sheetName, $B23,_xlpm.values,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 s="338">
        <f t="shared" si="2"/>
        <v>22</v>
      </c>
      <c r="P23" s="339">
        <f>IF($K23="","",IF($K23=入力用マスタ!$H$3,COLUMN($P23)-5,IF($K23=入力用マスタ!$H$5,COLUMN($P23)-4,IF($K23=入力用マスタ!$H$6,COLUMN($P23)-4,IF($K23=入力用マスタ!$H$5,COLUMN($P23)-4,IF($K23=入力用マスタ!$H$4,COLUMN($P23)-3,COLUMN($P23)-5))))))</f>
        <v>11</v>
      </c>
      <c r="Q23" s="345" t="str">
        <f>IF($C23="","",IF($C23="-","",IF($K23=入力用マスタ!$H$4&amp;"!",HYPERLINK("#"&amp;$B23&amp;"!"&amp;IFERROR(LEFT($C23,FIND(",", $C23)-1),$C23),"【"&amp;IFERROR(LEFT($C23,FIND(",", $C23)-1),$C23)&amp;"】"),HYPERLINK("#"&amp;$B23&amp;"!"&amp;IFERROR(LEFT($C23,FIND(",", $C23)-1),$C23),"【"&amp;IFERROR(LEFT($C23,FIND(",", $C23)-1),$C23)&amp;"】"))))</f>
        <v>【Y6】</v>
      </c>
      <c r="R23" s="344" t="str">
        <f t="shared" si="3"/>
        <v>0000000000000</v>
      </c>
      <c r="S23" s="334" t="str">
        <f t="shared" si="4"/>
        <v>IO_S050301</v>
      </c>
      <c r="T23" s="334" t="str">
        <f t="shared" ca="1" si="5"/>
        <v>2025100101</v>
      </c>
      <c r="U23" s="334" t="str">
        <f t="shared" si="6"/>
        <v>T05_HLT_TMP</v>
      </c>
      <c r="V23" s="334" t="str">
        <f t="shared" si="7"/>
        <v>REP_DATE</v>
      </c>
      <c r="W23" s="334" t="str">
        <f t="shared" si="8"/>
        <v>情報受付年月日</v>
      </c>
      <c r="X23" s="334" t="str">
        <f t="shared" si="9"/>
        <v>DATE</v>
      </c>
      <c r="Y23" s="334" t="str">
        <f t="shared" si="10"/>
        <v>CELL</v>
      </c>
      <c r="Z23" s="334">
        <f t="shared" si="11"/>
        <v>22</v>
      </c>
      <c r="AA23" s="334">
        <f t="shared" si="12"/>
        <v>11</v>
      </c>
      <c r="AB23" s="334" t="str">
        <f t="shared" si="13"/>
        <v>« NULL »</v>
      </c>
      <c r="AC23" s="334" t="str">
        <f t="shared" si="14"/>
        <v>0</v>
      </c>
      <c r="AD23" s="334" t="str">
        <f t="shared" si="15"/>
        <v>« NULL »</v>
      </c>
      <c r="AE23" s="334" t="str">
        <f t="shared" si="16"/>
        <v>0</v>
      </c>
      <c r="AF23" s="334" t="str">
        <f t="shared" si="17"/>
        <v>1.00</v>
      </c>
      <c r="AG23" s="334" t="str">
        <f t="shared" si="18"/>
        <v>0</v>
      </c>
      <c r="AH23" s="334" t="str">
        <f t="shared" si="19"/>
        <v>fBiz0000000000</v>
      </c>
      <c r="AI23" s="334" t="str">
        <f t="shared" ca="1" si="20"/>
        <v>2026/01/06 00:00:00</v>
      </c>
      <c r="AJ23" s="334" t="str">
        <f t="shared" si="21"/>
        <v>fBiz0000000000</v>
      </c>
      <c r="AK23" s="335" t="str">
        <f t="shared" ca="1" si="22"/>
        <v>2026/01/06 00:00:00</v>
      </c>
      <c r="AL2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'REP_DATE', '情報受付年月日', 'DATE', 'CELL', 22, 11, NULL ,'0', NULL ,'0', '1.00', 0, 'fBiz0000000000', '2026/01/06 00:00:00', 'fBiz0000000000', '2026/01/06 00:00:00' );</v>
      </c>
      <c r="AM23" s="347" t="s">
        <v>1774</v>
      </c>
    </row>
    <row r="24" spans="1:39" ht="17.25" customHeight="1">
      <c r="A24" s="265">
        <f t="shared" si="0"/>
        <v>22</v>
      </c>
      <c r="B24" s="263" t="s">
        <v>640</v>
      </c>
      <c r="C24" s="258" t="s">
        <v>169</v>
      </c>
      <c r="D24" s="260" t="s">
        <v>1323</v>
      </c>
      <c r="E24" s="238" t="s">
        <v>185</v>
      </c>
      <c r="F24" s="746" t="s">
        <v>189</v>
      </c>
      <c r="G24" s="747"/>
      <c r="H24" s="748">
        <v>4</v>
      </c>
      <c r="I24" s="749"/>
      <c r="J24" s="327" t="str">
        <f t="shared" si="1"/>
        <v>TEXT</v>
      </c>
      <c r="K24" s="271" t="s">
        <v>169</v>
      </c>
      <c r="L24" s="328" t="str" cm="1">
        <f t="array" aca="1" ref="L24" ca="1">IFERROR(IF($C24="","",IF($K24="","",IF($K24=入力用マスタ!$H$7,_xlfn.TEXTBEFORE(_xlfn.TEXTAFTER(CELL("filename",$A$1),"["),"]"),IF($J24="DATE",IF(INDIRECT($B24&amp;"!"&amp;$C24)="","",INDIRECT($B24&amp;"!"&amp;$C24)),IF($J24="TEXT",IF(INDIRECT($B24&amp;"!"&amp;$C24)="","",""&amp;INDIRECT($B24&amp;"!"&amp;$C24)&amp;""),IF($J24="NUM",VALUE(IF(INDIRECT($B24&amp;"!"&amp;$C24)="","",INDIRECT($B24&amp;"!"&amp;$C24))),"")))))),"")</f>
        <v/>
      </c>
      <c r="M24" s="337" t="str">
        <f ca="1">IFERROR(TEXT(IF($C24="","",IF($K24="","",IF($K24=入力用マスタ!$H$5,IF($L24="■","1",IF($L24="□","",IF($L24="●","1",IF($L24="○","","")))),IF($K24=入力用マスタ!$H$6,IF($L24="▼選択▼","",MATCH($L24,INDIRECT("入力用マスタ!"&amp;IF(COUNTIF(入力用マスタ!$E$2:$E$4,$L24),"E",IF(COUNTIF(入力用マスタ!$F$2:$F$4,$L24),"F",IF(COUNTIF(入力用マスタ!$G$2:$G$4,$L24),"G","")))&amp;"3:"&amp;IF(COUNTIF(入力用マスタ!$E$2:$E$4,$L24),"E",IF(COUNTIF(入力用マスタ!$F$2:$F$4,$L24),"F",IF(COUNTIF(入力用マスタ!$G$2:$G$4,$L24),"G","")))&amp;"4"),0)),"")))),"@"),"")</f>
        <v/>
      </c>
      <c r="N24" s="337" t="str" cm="1">
        <f t="array" aca="1" ref="N24" ca="1">IFERROR(TEXT(IF($C24="","",IF($K24="","",IF($K24=入力用マスタ!$H$4,_xlfn.LET(_xlpm.refs, _xlfn.TEXTSPLIT($C24,","),_xlpm.sheetName, $B24,_xlpm.values,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 s="338">
        <f t="shared" si="2"/>
        <v>23</v>
      </c>
      <c r="P24" s="339">
        <f>IF($K24="","",IF($K24=入力用マスタ!$H$3,COLUMN($P24)-5,IF($K24=入力用マスタ!$H$5,COLUMN($P24)-4,IF($K24=入力用マスタ!$H$6,COLUMN($P24)-4,IF($K24=入力用マスタ!$H$5,COLUMN($P24)-4,IF($K24=入力用マスタ!$H$4,COLUMN($P24)-3,COLUMN($P24)-5))))))</f>
        <v>11</v>
      </c>
      <c r="Q24" s="340" t="str">
        <f>IF($C24="","",IF($C24="-","",IF($K24=入力用マスタ!$H$4&amp;"!",HYPERLINK("#"&amp;$B24&amp;"!"&amp;IFERROR(LEFT($C24,FIND(",", $C24)-1),$C24),"【"&amp;IFERROR(LEFT($C24,FIND(",", $C24)-1),$C24)&amp;"】"),HYPERLINK("#"&amp;$B24&amp;"!"&amp;IFERROR(LEFT($C24,FIND(",", $C24)-1),$C24),"【"&amp;IFERROR(LEFT($C24,FIND(",", $C24)-1),$C24)&amp;"】"))))</f>
        <v/>
      </c>
      <c r="R24" s="333" t="str">
        <f t="shared" si="3"/>
        <v/>
      </c>
      <c r="S24" s="334" t="str">
        <f t="shared" si="4"/>
        <v/>
      </c>
      <c r="T24" s="334" t="str">
        <f t="shared" si="5"/>
        <v/>
      </c>
      <c r="U24" s="334" t="str">
        <f t="shared" si="6"/>
        <v/>
      </c>
      <c r="V24" s="334" t="str">
        <f t="shared" si="7"/>
        <v/>
      </c>
      <c r="W24" s="334" t="str">
        <f t="shared" si="8"/>
        <v/>
      </c>
      <c r="X24" s="334" t="str">
        <f t="shared" si="9"/>
        <v/>
      </c>
      <c r="Y24" s="334" t="str">
        <f t="shared" si="10"/>
        <v/>
      </c>
      <c r="Z24" s="334" t="str">
        <f t="shared" si="11"/>
        <v/>
      </c>
      <c r="AA24" s="334" t="str">
        <f t="shared" si="12"/>
        <v/>
      </c>
      <c r="AB24" s="334" t="str">
        <f t="shared" si="13"/>
        <v/>
      </c>
      <c r="AC24" s="334" t="str">
        <f t="shared" si="14"/>
        <v/>
      </c>
      <c r="AD24" s="334" t="str">
        <f t="shared" si="15"/>
        <v/>
      </c>
      <c r="AE24" s="334" t="str">
        <f t="shared" si="16"/>
        <v/>
      </c>
      <c r="AF24" s="334" t="str">
        <f t="shared" si="17"/>
        <v/>
      </c>
      <c r="AG24" s="334" t="str">
        <f t="shared" si="18"/>
        <v/>
      </c>
      <c r="AH24" s="334" t="str">
        <f t="shared" si="19"/>
        <v/>
      </c>
      <c r="AI24" s="334" t="str">
        <f t="shared" ca="1" si="20"/>
        <v/>
      </c>
      <c r="AJ24" s="334" t="str">
        <f t="shared" si="21"/>
        <v/>
      </c>
      <c r="AK24" s="335" t="str">
        <f t="shared" ca="1" si="22"/>
        <v/>
      </c>
      <c r="AL24" s="336" t="str">
        <f t="shared" si="23"/>
        <v/>
      </c>
      <c r="AM24" s="347" t="s">
        <v>1774</v>
      </c>
    </row>
    <row r="25" spans="1:39" ht="17.25" customHeight="1">
      <c r="A25" s="265">
        <f t="shared" si="0"/>
        <v>23</v>
      </c>
      <c r="B25" s="263" t="s">
        <v>640</v>
      </c>
      <c r="C25" s="258" t="s">
        <v>169</v>
      </c>
      <c r="D25" s="260" t="s">
        <v>1324</v>
      </c>
      <c r="E25" s="238" t="s">
        <v>319</v>
      </c>
      <c r="F25" s="746" t="s">
        <v>189</v>
      </c>
      <c r="G25" s="747"/>
      <c r="H25" s="748">
        <v>40</v>
      </c>
      <c r="I25" s="749"/>
      <c r="J25" s="327" t="str">
        <f t="shared" si="1"/>
        <v>TEXT</v>
      </c>
      <c r="K25" s="271" t="s">
        <v>169</v>
      </c>
      <c r="L25" s="328" t="str" cm="1">
        <f t="array" aca="1" ref="L25" ca="1">IFERROR(IF($C25="","",IF($K25="","",IF($K25=入力用マスタ!$H$7,_xlfn.TEXTBEFORE(_xlfn.TEXTAFTER(CELL("filename",$A$1),"["),"]"),IF($J25="DATE",IF(INDIRECT($B25&amp;"!"&amp;$C25)="","",INDIRECT($B25&amp;"!"&amp;$C25)),IF($J25="TEXT",IF(INDIRECT($B25&amp;"!"&amp;$C25)="","",""&amp;INDIRECT($B25&amp;"!"&amp;$C25)&amp;""),IF($J25="NUM",VALUE(IF(INDIRECT($B25&amp;"!"&amp;$C25)="","",INDIRECT($B25&amp;"!"&amp;$C25))),"")))))),"")</f>
        <v/>
      </c>
      <c r="M25" s="337" t="str">
        <f ca="1">IFERROR(TEXT(IF($C25="","",IF($K25="","",IF($K25=入力用マスタ!$H$5,IF($L25="■","1",IF($L25="□","",IF($L25="●","1",IF($L25="○","","")))),IF($K25=入力用マスタ!$H$6,IF($L25="▼選択▼","",MATCH($L25,INDIRECT("入力用マスタ!"&amp;IF(COUNTIF(入力用マスタ!$E$2:$E$4,$L25),"E",IF(COUNTIF(入力用マスタ!$F$2:$F$4,$L25),"F",IF(COUNTIF(入力用マスタ!$G$2:$G$4,$L25),"G","")))&amp;"3:"&amp;IF(COUNTIF(入力用マスタ!$E$2:$E$4,$L25),"E",IF(COUNTIF(入力用マスタ!$F$2:$F$4,$L25),"F",IF(COUNTIF(入力用マスタ!$G$2:$G$4,$L25),"G","")))&amp;"4"),0)),"")))),"@"),"")</f>
        <v/>
      </c>
      <c r="N25" s="337" t="str" cm="1">
        <f t="array" aca="1" ref="N25" ca="1">IFERROR(TEXT(IF($C25="","",IF($K25="","",IF($K25=入力用マスタ!$H$4,_xlfn.LET(_xlpm.refs, _xlfn.TEXTSPLIT($C25,","),_xlpm.sheetName, $B25,_xlpm.values,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 s="338">
        <f t="shared" si="2"/>
        <v>24</v>
      </c>
      <c r="P25" s="339">
        <f>IF($K25="","",IF($K25=入力用マスタ!$H$3,COLUMN($P25)-5,IF($K25=入力用マスタ!$H$5,COLUMN($P25)-4,IF($K25=入力用マスタ!$H$6,COLUMN($P25)-4,IF($K25=入力用マスタ!$H$5,COLUMN($P25)-4,IF($K25=入力用マスタ!$H$4,COLUMN($P25)-3,COLUMN($P25)-5))))))</f>
        <v>11</v>
      </c>
      <c r="Q25" s="340" t="str">
        <f>IF($C25="","",IF($C25="-","",IF($K25=入力用マスタ!$H$4&amp;"!",HYPERLINK("#"&amp;$B25&amp;"!"&amp;IFERROR(LEFT($C25,FIND(",", $C25)-1),$C25),"【"&amp;IFERROR(LEFT($C25,FIND(",", $C25)-1),$C25)&amp;"】"),HYPERLINK("#"&amp;$B25&amp;"!"&amp;IFERROR(LEFT($C25,FIND(",", $C25)-1),$C25),"【"&amp;IFERROR(LEFT($C25,FIND(",", $C25)-1),$C25)&amp;"】"))))</f>
        <v/>
      </c>
      <c r="R25" s="333" t="str">
        <f t="shared" si="3"/>
        <v/>
      </c>
      <c r="S25" s="334" t="str">
        <f t="shared" si="4"/>
        <v/>
      </c>
      <c r="T25" s="334" t="str">
        <f t="shared" si="5"/>
        <v/>
      </c>
      <c r="U25" s="334" t="str">
        <f t="shared" si="6"/>
        <v/>
      </c>
      <c r="V25" s="334" t="str">
        <f t="shared" si="7"/>
        <v/>
      </c>
      <c r="W25" s="334" t="str">
        <f t="shared" si="8"/>
        <v/>
      </c>
      <c r="X25" s="334" t="str">
        <f t="shared" si="9"/>
        <v/>
      </c>
      <c r="Y25" s="334" t="str">
        <f t="shared" si="10"/>
        <v/>
      </c>
      <c r="Z25" s="334" t="str">
        <f t="shared" si="11"/>
        <v/>
      </c>
      <c r="AA25" s="334" t="str">
        <f t="shared" si="12"/>
        <v/>
      </c>
      <c r="AB25" s="334" t="str">
        <f t="shared" si="13"/>
        <v/>
      </c>
      <c r="AC25" s="334" t="str">
        <f t="shared" si="14"/>
        <v/>
      </c>
      <c r="AD25" s="334" t="str">
        <f t="shared" si="15"/>
        <v/>
      </c>
      <c r="AE25" s="334" t="str">
        <f t="shared" si="16"/>
        <v/>
      </c>
      <c r="AF25" s="334" t="str">
        <f t="shared" si="17"/>
        <v/>
      </c>
      <c r="AG25" s="334" t="str">
        <f t="shared" si="18"/>
        <v/>
      </c>
      <c r="AH25" s="334" t="str">
        <f t="shared" si="19"/>
        <v/>
      </c>
      <c r="AI25" s="334" t="str">
        <f t="shared" ca="1" si="20"/>
        <v/>
      </c>
      <c r="AJ25" s="334" t="str">
        <f t="shared" si="21"/>
        <v/>
      </c>
      <c r="AK25" s="335" t="str">
        <f t="shared" ca="1" si="22"/>
        <v/>
      </c>
      <c r="AL25" s="336" t="str">
        <f t="shared" si="23"/>
        <v/>
      </c>
      <c r="AM25" s="347" t="s">
        <v>1774</v>
      </c>
    </row>
    <row r="26" spans="1:39" ht="17.25" customHeight="1">
      <c r="A26" s="265">
        <f t="shared" si="0"/>
        <v>24</v>
      </c>
      <c r="B26" s="263" t="s">
        <v>640</v>
      </c>
      <c r="C26" s="258" t="s">
        <v>169</v>
      </c>
      <c r="D26" s="260" t="s">
        <v>181</v>
      </c>
      <c r="E26" s="238" t="s">
        <v>320</v>
      </c>
      <c r="F26" s="746" t="s">
        <v>189</v>
      </c>
      <c r="G26" s="747"/>
      <c r="H26" s="748">
        <v>5</v>
      </c>
      <c r="I26" s="749"/>
      <c r="J26" s="327" t="str">
        <f t="shared" si="1"/>
        <v>TEXT</v>
      </c>
      <c r="K26" s="271" t="s">
        <v>169</v>
      </c>
      <c r="L26" s="328" t="str" cm="1">
        <f t="array" aca="1" ref="L26" ca="1">IFERROR(IF($C26="","",IF($K26="","",IF($K26=入力用マスタ!$H$7,_xlfn.TEXTBEFORE(_xlfn.TEXTAFTER(CELL("filename",$A$1),"["),"]"),IF($J26="DATE",IF(INDIRECT($B26&amp;"!"&amp;$C26)="","",INDIRECT($B26&amp;"!"&amp;$C26)),IF($J26="TEXT",IF(INDIRECT($B26&amp;"!"&amp;$C26)="","",""&amp;INDIRECT($B26&amp;"!"&amp;$C26)&amp;""),IF($J26="NUM",VALUE(IF(INDIRECT($B26&amp;"!"&amp;$C26)="","",INDIRECT($B26&amp;"!"&amp;$C26))),"")))))),"")</f>
        <v/>
      </c>
      <c r="M26" s="337" t="str">
        <f ca="1">IFERROR(TEXT(IF($C26="","",IF($K26="","",IF($K26=入力用マスタ!$H$5,IF($L26="■","1",IF($L26="□","",IF($L26="●","1",IF($L26="○","","")))),IF($K26=入力用マスタ!$H$6,IF($L26="▼選択▼","",MATCH($L26,INDIRECT("入力用マスタ!"&amp;IF(COUNTIF(入力用マスタ!$E$2:$E$4,$L26),"E",IF(COUNTIF(入力用マスタ!$F$2:$F$4,$L26),"F",IF(COUNTIF(入力用マスタ!$G$2:$G$4,$L26),"G","")))&amp;"3:"&amp;IF(COUNTIF(入力用マスタ!$E$2:$E$4,$L26),"E",IF(COUNTIF(入力用マスタ!$F$2:$F$4,$L26),"F",IF(COUNTIF(入力用マスタ!$G$2:$G$4,$L26),"G","")))&amp;"4"),0)),"")))),"@"),"")</f>
        <v/>
      </c>
      <c r="N26" s="337" t="str" cm="1">
        <f t="array" aca="1" ref="N26" ca="1">IFERROR(TEXT(IF($C26="","",IF($K26="","",IF($K26=入力用マスタ!$H$4,_xlfn.LET(_xlpm.refs, _xlfn.TEXTSPLIT($C26,","),_xlpm.sheetName, $B26,_xlpm.values,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 s="338">
        <f t="shared" si="2"/>
        <v>25</v>
      </c>
      <c r="P26" s="339">
        <f>IF($K26="","",IF($K26=入力用マスタ!$H$3,COLUMN($P26)-5,IF($K26=入力用マスタ!$H$5,COLUMN($P26)-4,IF($K26=入力用マスタ!$H$6,COLUMN($P26)-4,IF($K26=入力用マスタ!$H$5,COLUMN($P26)-4,IF($K26=入力用マスタ!$H$4,COLUMN($P26)-3,COLUMN($P26)-5))))))</f>
        <v>11</v>
      </c>
      <c r="Q26" s="340" t="str">
        <f>IF($C26="","",IF($C26="-","",IF($K26=入力用マスタ!$H$4&amp;"!",HYPERLINK("#"&amp;$B26&amp;"!"&amp;IFERROR(LEFT($C26,FIND(",", $C26)-1),$C26),"【"&amp;IFERROR(LEFT($C26,FIND(",", $C26)-1),$C26)&amp;"】"),HYPERLINK("#"&amp;$B26&amp;"!"&amp;IFERROR(LEFT($C26,FIND(",", $C26)-1),$C26),"【"&amp;IFERROR(LEFT($C26,FIND(",", $C26)-1),$C26)&amp;"】"))))</f>
        <v/>
      </c>
      <c r="R26" s="333" t="str">
        <f t="shared" si="3"/>
        <v/>
      </c>
      <c r="S26" s="334" t="str">
        <f t="shared" si="4"/>
        <v/>
      </c>
      <c r="T26" s="334" t="str">
        <f t="shared" si="5"/>
        <v/>
      </c>
      <c r="U26" s="334" t="str">
        <f t="shared" si="6"/>
        <v/>
      </c>
      <c r="V26" s="334" t="str">
        <f t="shared" si="7"/>
        <v/>
      </c>
      <c r="W26" s="334" t="str">
        <f t="shared" si="8"/>
        <v/>
      </c>
      <c r="X26" s="334" t="str">
        <f t="shared" si="9"/>
        <v/>
      </c>
      <c r="Y26" s="334" t="str">
        <f t="shared" si="10"/>
        <v/>
      </c>
      <c r="Z26" s="334" t="str">
        <f t="shared" si="11"/>
        <v/>
      </c>
      <c r="AA26" s="334" t="str">
        <f t="shared" si="12"/>
        <v/>
      </c>
      <c r="AB26" s="334" t="str">
        <f t="shared" si="13"/>
        <v/>
      </c>
      <c r="AC26" s="334" t="str">
        <f t="shared" si="14"/>
        <v/>
      </c>
      <c r="AD26" s="334" t="str">
        <f t="shared" si="15"/>
        <v/>
      </c>
      <c r="AE26" s="334" t="str">
        <f t="shared" si="16"/>
        <v/>
      </c>
      <c r="AF26" s="334" t="str">
        <f t="shared" si="17"/>
        <v/>
      </c>
      <c r="AG26" s="334" t="str">
        <f t="shared" si="18"/>
        <v/>
      </c>
      <c r="AH26" s="334" t="str">
        <f t="shared" si="19"/>
        <v/>
      </c>
      <c r="AI26" s="334" t="str">
        <f t="shared" ca="1" si="20"/>
        <v/>
      </c>
      <c r="AJ26" s="334" t="str">
        <f t="shared" si="21"/>
        <v/>
      </c>
      <c r="AK26" s="335" t="str">
        <f t="shared" ca="1" si="22"/>
        <v/>
      </c>
      <c r="AL26" s="336" t="str">
        <f t="shared" si="23"/>
        <v/>
      </c>
      <c r="AM26" s="347" t="s">
        <v>1774</v>
      </c>
    </row>
    <row r="27" spans="1:39" ht="17.25" customHeight="1">
      <c r="A27" s="265">
        <f t="shared" si="0"/>
        <v>25</v>
      </c>
      <c r="B27" s="263" t="s">
        <v>640</v>
      </c>
      <c r="C27" s="258" t="s">
        <v>169</v>
      </c>
      <c r="D27" s="260" t="s">
        <v>321</v>
      </c>
      <c r="E27" s="238" t="s">
        <v>322</v>
      </c>
      <c r="F27" s="746" t="s">
        <v>189</v>
      </c>
      <c r="G27" s="747"/>
      <c r="H27" s="748">
        <v>40</v>
      </c>
      <c r="I27" s="749"/>
      <c r="J27" s="327" t="str">
        <f t="shared" si="1"/>
        <v>TEXT</v>
      </c>
      <c r="K27" s="271" t="s">
        <v>169</v>
      </c>
      <c r="L27" s="328" t="str" cm="1">
        <f t="array" aca="1" ref="L27" ca="1">IFERROR(IF($C27="","",IF($K27="","",IF($K27=入力用マスタ!$H$7,_xlfn.TEXTBEFORE(_xlfn.TEXTAFTER(CELL("filename",$A$1),"["),"]"),IF($J27="DATE",IF(INDIRECT($B27&amp;"!"&amp;$C27)="","",INDIRECT($B27&amp;"!"&amp;$C27)),IF($J27="TEXT",IF(INDIRECT($B27&amp;"!"&amp;$C27)="","",""&amp;INDIRECT($B27&amp;"!"&amp;$C27)&amp;""),IF($J27="NUM",VALUE(IF(INDIRECT($B27&amp;"!"&amp;$C27)="","",INDIRECT($B27&amp;"!"&amp;$C27))),"")))))),"")</f>
        <v/>
      </c>
      <c r="M27" s="337" t="str">
        <f ca="1">IFERROR(TEXT(IF($C27="","",IF($K27="","",IF($K27=入力用マスタ!$H$5,IF($L27="■","1",IF($L27="□","",IF($L27="●","1",IF($L27="○","","")))),IF($K27=入力用マスタ!$H$6,IF($L27="▼選択▼","",MATCH($L27,INDIRECT("入力用マスタ!"&amp;IF(COUNTIF(入力用マスタ!$E$2:$E$4,$L27),"E",IF(COUNTIF(入力用マスタ!$F$2:$F$4,$L27),"F",IF(COUNTIF(入力用マスタ!$G$2:$G$4,$L27),"G","")))&amp;"3:"&amp;IF(COUNTIF(入力用マスタ!$E$2:$E$4,$L27),"E",IF(COUNTIF(入力用マスタ!$F$2:$F$4,$L27),"F",IF(COUNTIF(入力用マスタ!$G$2:$G$4,$L27),"G","")))&amp;"4"),0)),"")))),"@"),"")</f>
        <v/>
      </c>
      <c r="N27" s="337" t="str" cm="1">
        <f t="array" aca="1" ref="N27" ca="1">IFERROR(TEXT(IF($C27="","",IF($K27="","",IF($K27=入力用マスタ!$H$4,_xlfn.LET(_xlpm.refs, _xlfn.TEXTSPLIT($C27,","),_xlpm.sheetName, $B27,_xlpm.values,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 s="338">
        <f t="shared" si="2"/>
        <v>26</v>
      </c>
      <c r="P27" s="339">
        <f>IF($K27="","",IF($K27=入力用マスタ!$H$3,COLUMN($P27)-5,IF($K27=入力用マスタ!$H$5,COLUMN($P27)-4,IF($K27=入力用マスタ!$H$6,COLUMN($P27)-4,IF($K27=入力用マスタ!$H$5,COLUMN($P27)-4,IF($K27=入力用マスタ!$H$4,COLUMN($P27)-3,COLUMN($P27)-5))))))</f>
        <v>11</v>
      </c>
      <c r="Q27" s="340" t="str">
        <f>IF($C27="","",IF($C27="-","",IF($K27=入力用マスタ!$H$4&amp;"!",HYPERLINK("#"&amp;$B27&amp;"!"&amp;IFERROR(LEFT($C27,FIND(",", $C27)-1),$C27),"【"&amp;IFERROR(LEFT($C27,FIND(",", $C27)-1),$C27)&amp;"】"),HYPERLINK("#"&amp;$B27&amp;"!"&amp;IFERROR(LEFT($C27,FIND(",", $C27)-1),$C27),"【"&amp;IFERROR(LEFT($C27,FIND(",", $C27)-1),$C27)&amp;"】"))))</f>
        <v/>
      </c>
      <c r="R27" s="333" t="str">
        <f t="shared" si="3"/>
        <v/>
      </c>
      <c r="S27" s="334" t="str">
        <f t="shared" si="4"/>
        <v/>
      </c>
      <c r="T27" s="334" t="str">
        <f t="shared" si="5"/>
        <v/>
      </c>
      <c r="U27" s="334" t="str">
        <f t="shared" si="6"/>
        <v/>
      </c>
      <c r="V27" s="334" t="str">
        <f t="shared" si="7"/>
        <v/>
      </c>
      <c r="W27" s="334" t="str">
        <f t="shared" si="8"/>
        <v/>
      </c>
      <c r="X27" s="334" t="str">
        <f t="shared" si="9"/>
        <v/>
      </c>
      <c r="Y27" s="334" t="str">
        <f t="shared" si="10"/>
        <v/>
      </c>
      <c r="Z27" s="334" t="str">
        <f t="shared" si="11"/>
        <v/>
      </c>
      <c r="AA27" s="334" t="str">
        <f t="shared" si="12"/>
        <v/>
      </c>
      <c r="AB27" s="334" t="str">
        <f t="shared" si="13"/>
        <v/>
      </c>
      <c r="AC27" s="334" t="str">
        <f t="shared" si="14"/>
        <v/>
      </c>
      <c r="AD27" s="334" t="str">
        <f t="shared" si="15"/>
        <v/>
      </c>
      <c r="AE27" s="334" t="str">
        <f t="shared" si="16"/>
        <v/>
      </c>
      <c r="AF27" s="334" t="str">
        <f t="shared" si="17"/>
        <v/>
      </c>
      <c r="AG27" s="334" t="str">
        <f t="shared" si="18"/>
        <v/>
      </c>
      <c r="AH27" s="334" t="str">
        <f t="shared" si="19"/>
        <v/>
      </c>
      <c r="AI27" s="334" t="str">
        <f t="shared" ca="1" si="20"/>
        <v/>
      </c>
      <c r="AJ27" s="334" t="str">
        <f t="shared" si="21"/>
        <v/>
      </c>
      <c r="AK27" s="335" t="str">
        <f t="shared" ca="1" si="22"/>
        <v/>
      </c>
      <c r="AL27" s="336" t="str">
        <f t="shared" si="23"/>
        <v/>
      </c>
      <c r="AM27" s="347" t="s">
        <v>1774</v>
      </c>
    </row>
    <row r="28" spans="1:39" ht="17.25" customHeight="1">
      <c r="A28" s="265">
        <f t="shared" si="0"/>
        <v>26</v>
      </c>
      <c r="B28" s="263" t="s">
        <v>640</v>
      </c>
      <c r="C28" s="258" t="s">
        <v>164</v>
      </c>
      <c r="D28" s="260" t="s">
        <v>1325</v>
      </c>
      <c r="E28" s="238" t="s">
        <v>726</v>
      </c>
      <c r="F28" s="746" t="s">
        <v>189</v>
      </c>
      <c r="G28" s="747"/>
      <c r="H28" s="748">
        <v>128</v>
      </c>
      <c r="I28" s="749"/>
      <c r="J28" s="327" t="str">
        <f t="shared" si="1"/>
        <v>TEXT</v>
      </c>
      <c r="K28" s="271" t="s">
        <v>653</v>
      </c>
      <c r="L28" s="328" t="str" cm="1">
        <f t="array" aca="1" ref="L28" ca="1">IFERROR(IF($C28="","",IF($K28="","",IF($K28=入力用マスタ!$H$7,_xlfn.TEXTBEFORE(_xlfn.TEXTAFTER(CELL("filename",$A$1),"["),"]"),IF($J28="DATE",IF(INDIRECT($B28&amp;"!"&amp;$C28)="","",INDIRECT($B28&amp;"!"&amp;$C28)),IF($J28="TEXT",IF(INDIRECT($B28&amp;"!"&amp;$C28)="","",""&amp;INDIRECT($B28&amp;"!"&amp;$C28)&amp;""),IF($J28="NUM",VALUE(IF(INDIRECT($B28&amp;"!"&amp;$C28)="","",INDIRECT($B28&amp;"!"&amp;$C28))),"")))))),"")</f>
        <v/>
      </c>
      <c r="M28" s="337" t="str">
        <f ca="1">IFERROR(TEXT(IF($C28="","",IF($K28="","",IF($K28=入力用マスタ!$H$5,IF($L28="■","1",IF($L28="□","",IF($L28="●","1",IF($L28="○","","")))),IF($K28=入力用マスタ!$H$6,IF($L28="▼選択▼","",MATCH($L28,INDIRECT("入力用マスタ!"&amp;IF(COUNTIF(入力用マスタ!$E$2:$E$4,$L28),"E",IF(COUNTIF(入力用マスタ!$F$2:$F$4,$L28),"F",IF(COUNTIF(入力用マスタ!$G$2:$G$4,$L28),"G","")))&amp;"3:"&amp;IF(COUNTIF(入力用マスタ!$E$2:$E$4,$L28),"E",IF(COUNTIF(入力用マスタ!$F$2:$F$4,$L28),"F",IF(COUNTIF(入力用マスタ!$G$2:$G$4,$L28),"G","")))&amp;"4"),0)),"")))),"@"),"")</f>
        <v/>
      </c>
      <c r="N28" s="337" t="str" cm="1">
        <f t="array" aca="1" ref="N28" ca="1">IFERROR(TEXT(IF($C28="","",IF($K28="","",IF($K28=入力用マスタ!$H$4,_xlfn.LET(_xlpm.refs, _xlfn.TEXTSPLIT($C28,","),_xlpm.sheetName, $B28,_xlpm.values,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 s="338">
        <f t="shared" si="2"/>
        <v>27</v>
      </c>
      <c r="P28" s="339">
        <f>IF($K28="","",IF($K28=入力用マスタ!$H$3,COLUMN($P28)-5,IF($K28=入力用マスタ!$H$5,COLUMN($P28)-4,IF($K28=入力用マスタ!$H$6,COLUMN($P28)-4,IF($K28=入力用マスタ!$H$5,COLUMN($P28)-4,IF($K28=入力用マスタ!$H$4,COLUMN($P28)-3,COLUMN($P28)-5))))))</f>
        <v>11</v>
      </c>
      <c r="Q28" s="345" t="str">
        <f>IF($C28="","",IF($C28="-","",IF($K28=入力用マスタ!$H$4&amp;"!",HYPERLINK("#"&amp;$B28&amp;"!"&amp;IFERROR(LEFT($C28,FIND(",", $C28)-1),$C28),"【"&amp;IFERROR(LEFT($C28,FIND(",", $C28)-1),$C28)&amp;"】"),HYPERLINK("#"&amp;$B28&amp;"!"&amp;IFERROR(LEFT($C28,FIND(",", $C28)-1),$C28),"【"&amp;IFERROR(LEFT($C28,FIND(",", $C28)-1),$C28)&amp;"】"))))</f>
        <v>【G4】</v>
      </c>
      <c r="R28" s="344" t="str">
        <f t="shared" si="3"/>
        <v>0000000000000</v>
      </c>
      <c r="S28" s="334" t="str">
        <f t="shared" si="4"/>
        <v>IO_S050301</v>
      </c>
      <c r="T28" s="334" t="str">
        <f t="shared" ca="1" si="5"/>
        <v>2025100101</v>
      </c>
      <c r="U28" s="334" t="str">
        <f t="shared" si="6"/>
        <v>T05_HLT_TMP</v>
      </c>
      <c r="V28" s="334" t="str">
        <f t="shared" si="7"/>
        <v>PIC_NAME</v>
      </c>
      <c r="W28" s="334" t="str">
        <f t="shared" si="8"/>
        <v>担当者_氏名</v>
      </c>
      <c r="X28" s="334" t="str">
        <f t="shared" si="9"/>
        <v>TEXT</v>
      </c>
      <c r="Y28" s="334" t="str">
        <f t="shared" si="10"/>
        <v>CELL</v>
      </c>
      <c r="Z28" s="334">
        <f t="shared" si="11"/>
        <v>27</v>
      </c>
      <c r="AA28" s="334">
        <f t="shared" si="12"/>
        <v>11</v>
      </c>
      <c r="AB28" s="334" t="str">
        <f t="shared" si="13"/>
        <v>« NULL »</v>
      </c>
      <c r="AC28" s="334" t="str">
        <f t="shared" si="14"/>
        <v>0</v>
      </c>
      <c r="AD28" s="334" t="str">
        <f t="shared" si="15"/>
        <v>« NULL »</v>
      </c>
      <c r="AE28" s="334" t="str">
        <f t="shared" si="16"/>
        <v>0</v>
      </c>
      <c r="AF28" s="334" t="str">
        <f t="shared" si="17"/>
        <v>1.00</v>
      </c>
      <c r="AG28" s="334" t="str">
        <f t="shared" si="18"/>
        <v>0</v>
      </c>
      <c r="AH28" s="334" t="str">
        <f t="shared" si="19"/>
        <v>fBiz0000000000</v>
      </c>
      <c r="AI28" s="334" t="str">
        <f t="shared" ca="1" si="20"/>
        <v>2026/01/06 00:00:00</v>
      </c>
      <c r="AJ28" s="334" t="str">
        <f t="shared" si="21"/>
        <v>fBiz0000000000</v>
      </c>
      <c r="AK28" s="335" t="str">
        <f t="shared" ca="1" si="22"/>
        <v>2026/01/06 00:00:00</v>
      </c>
      <c r="AL2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'PIC_NAME', '担当者_氏名', 'TEXT', 'CELL', 27, 11, NULL ,'0', NULL ,'0', '1.00', 0, 'fBiz0000000000', '2026/01/06 00:00:00', 'fBiz0000000000', '2026/01/06 00:00:00' );</v>
      </c>
      <c r="AM28" s="347" t="s">
        <v>1774</v>
      </c>
    </row>
    <row r="29" spans="1:39" ht="17.25" customHeight="1">
      <c r="A29" s="265">
        <f t="shared" si="0"/>
        <v>27</v>
      </c>
      <c r="B29" s="263" t="s">
        <v>640</v>
      </c>
      <c r="C29" s="258" t="s">
        <v>1761</v>
      </c>
      <c r="D29" s="260" t="s">
        <v>1326</v>
      </c>
      <c r="E29" s="238" t="s">
        <v>877</v>
      </c>
      <c r="F29" s="746" t="s">
        <v>189</v>
      </c>
      <c r="G29" s="747"/>
      <c r="H29" s="748">
        <v>128</v>
      </c>
      <c r="I29" s="749"/>
      <c r="J29" s="327" t="str">
        <f t="shared" si="1"/>
        <v>TEXT</v>
      </c>
      <c r="K29" s="271" t="s">
        <v>1720</v>
      </c>
      <c r="L29" s="328" t="str" cm="1">
        <f t="array" aca="1" ref="L29" ca="1">IFERROR(IF($C29="","",IF($K29="","",IF($K29=入力用マスタ!$H$7,_xlfn.TEXTBEFORE(_xlfn.TEXTAFTER(CELL("filename",$A$1),"["),"]"),IF($J29="DATE",IF(INDIRECT($B29&amp;"!"&amp;$C29)="","",INDIRECT($B29&amp;"!"&amp;$C29)),IF($J29="TEXT",IF(INDIRECT($B29&amp;"!"&amp;$C29)="","",""&amp;INDIRECT($B29&amp;"!"&amp;$C29)&amp;""),IF($J29="NUM",VALUE(IF(INDIRECT($B29&amp;"!"&amp;$C29)="","",INDIRECT($B29&amp;"!"&amp;$C29))),"")))))),"")</f>
        <v/>
      </c>
      <c r="M29" s="337" t="str">
        <f ca="1">IFERROR(TEXT(IF($C29="","",IF($K29="","",IF($K29=入力用マスタ!$H$5,IF($L29="■","1",IF($L29="□","",IF($L29="●","1",IF($L29="○","","")))),IF($K29=入力用マスタ!$H$6,IF($L29="▼選択▼","",MATCH($L29,INDIRECT("入力用マスタ!"&amp;IF(COUNTIF(入力用マスタ!$E$2:$E$4,$L29),"E",IF(COUNTIF(入力用マスタ!$F$2:$F$4,$L29),"F",IF(COUNTIF(入力用マスタ!$G$2:$G$4,$L29),"G","")))&amp;"3:"&amp;IF(COUNTIF(入力用マスタ!$E$2:$E$4,$L29),"E",IF(COUNTIF(入力用マスタ!$F$2:$F$4,$L29),"F",IF(COUNTIF(入力用マスタ!$G$2:$G$4,$L29),"G","")))&amp;"4"),0)),"")))),"@"),"")</f>
        <v/>
      </c>
      <c r="N29" s="337" t="str" cm="1">
        <f t="array" aca="1" ref="N29" ca="1">IFERROR(TEXT(IF($C29="","",IF($K29="","",IF($K29=入力用マスタ!$H$4,_xlfn.LET(_xlpm.refs, _xlfn.TEXTSPLIT($C29,","),_xlpm.sheetName, $B29,_xlpm.values,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 s="338">
        <f t="shared" si="2"/>
        <v>28</v>
      </c>
      <c r="P29" s="339">
        <f>IF($K29="","",IF($K29=入力用マスタ!$H$3,COLUMN($P29)-5,IF($K29=入力用マスタ!$H$5,COLUMN($P29)-4,IF($K29=入力用マスタ!$H$6,COLUMN($P29)-4,IF($K29=入力用マスタ!$H$5,COLUMN($P29)-4,IF($K29=入力用マスタ!$H$4,COLUMN($P29)-3,COLUMN($P29)-5))))))</f>
        <v>11</v>
      </c>
      <c r="Q29" s="340" t="str">
        <f>IF($C29="","",IF($C29="-","",IF($K29=入力用マスタ!$H$4&amp;"!",HYPERLINK("#"&amp;$B29&amp;"!"&amp;IFERROR(LEFT($C29,FIND(",", $C29)-1),$C29),"【"&amp;IFERROR(LEFT($C29,FIND(",", $C29)-1),$C29)&amp;"】"),HYPERLINK("#"&amp;$B29&amp;"!"&amp;IFERROR(LEFT($C29,FIND(",", $C29)-1),$C29),"【"&amp;IFERROR(LEFT($C29,FIND(",", $C29)-1),$C29)&amp;"】"))))</f>
        <v/>
      </c>
      <c r="R29" s="333" t="str">
        <f t="shared" si="3"/>
        <v/>
      </c>
      <c r="S29" s="334" t="str">
        <f t="shared" si="4"/>
        <v/>
      </c>
      <c r="T29" s="334" t="str">
        <f t="shared" si="5"/>
        <v/>
      </c>
      <c r="U29" s="334" t="str">
        <f t="shared" si="6"/>
        <v/>
      </c>
      <c r="V29" s="334" t="str">
        <f t="shared" si="7"/>
        <v/>
      </c>
      <c r="W29" s="334" t="str">
        <f t="shared" si="8"/>
        <v/>
      </c>
      <c r="X29" s="334" t="str">
        <f t="shared" si="9"/>
        <v/>
      </c>
      <c r="Y29" s="334" t="str">
        <f t="shared" si="10"/>
        <v/>
      </c>
      <c r="Z29" s="334" t="str">
        <f t="shared" si="11"/>
        <v/>
      </c>
      <c r="AA29" s="334" t="str">
        <f t="shared" si="12"/>
        <v/>
      </c>
      <c r="AB29" s="334" t="str">
        <f t="shared" si="13"/>
        <v/>
      </c>
      <c r="AC29" s="334" t="str">
        <f t="shared" si="14"/>
        <v/>
      </c>
      <c r="AD29" s="334" t="str">
        <f t="shared" si="15"/>
        <v/>
      </c>
      <c r="AE29" s="334" t="str">
        <f t="shared" si="16"/>
        <v/>
      </c>
      <c r="AF29" s="334" t="str">
        <f t="shared" si="17"/>
        <v/>
      </c>
      <c r="AG29" s="334" t="str">
        <f t="shared" si="18"/>
        <v/>
      </c>
      <c r="AH29" s="334" t="str">
        <f t="shared" si="19"/>
        <v/>
      </c>
      <c r="AI29" s="334" t="str">
        <f t="shared" ca="1" si="20"/>
        <v/>
      </c>
      <c r="AJ29" s="334" t="str">
        <f t="shared" si="21"/>
        <v/>
      </c>
      <c r="AK29" s="335" t="str">
        <f t="shared" ca="1" si="22"/>
        <v/>
      </c>
      <c r="AL29" s="336" t="str">
        <f t="shared" si="23"/>
        <v/>
      </c>
      <c r="AM29" s="347" t="s">
        <v>1774</v>
      </c>
    </row>
    <row r="30" spans="1:39" ht="17.25" customHeight="1">
      <c r="A30" s="265">
        <f t="shared" si="0"/>
        <v>28</v>
      </c>
      <c r="B30" s="263" t="s">
        <v>640</v>
      </c>
      <c r="C30" s="258" t="s">
        <v>1761</v>
      </c>
      <c r="D30" s="260" t="s">
        <v>1327</v>
      </c>
      <c r="E30" s="238" t="s">
        <v>878</v>
      </c>
      <c r="F30" s="746" t="s">
        <v>189</v>
      </c>
      <c r="G30" s="747"/>
      <c r="H30" s="748">
        <v>13</v>
      </c>
      <c r="I30" s="749"/>
      <c r="J30" s="327" t="str">
        <f t="shared" si="1"/>
        <v>TEXT</v>
      </c>
      <c r="K30" s="271" t="s">
        <v>1720</v>
      </c>
      <c r="L30" s="328" t="str" cm="1">
        <f t="array" aca="1" ref="L30" ca="1">IFERROR(IF($C30="","",IF($K30="","",IF($K30=入力用マスタ!$H$7,_xlfn.TEXTBEFORE(_xlfn.TEXTAFTER(CELL("filename",$A$1),"["),"]"),IF($J30="DATE",IF(INDIRECT($B30&amp;"!"&amp;$C30)="","",INDIRECT($B30&amp;"!"&amp;$C30)),IF($J30="TEXT",IF(INDIRECT($B30&amp;"!"&amp;$C30)="","",""&amp;INDIRECT($B30&amp;"!"&amp;$C30)&amp;""),IF($J30="NUM",VALUE(IF(INDIRECT($B30&amp;"!"&amp;$C30)="","",INDIRECT($B30&amp;"!"&amp;$C30))),"")))))),"")</f>
        <v/>
      </c>
      <c r="M30" s="337" t="str">
        <f ca="1">IFERROR(TEXT(IF($C30="","",IF($K30="","",IF($K30=入力用マスタ!$H$5,IF($L30="■","1",IF($L30="□","",IF($L30="●","1",IF($L30="○","","")))),IF($K30=入力用マスタ!$H$6,IF($L30="▼選択▼","",MATCH($L30,INDIRECT("入力用マスタ!"&amp;IF(COUNTIF(入力用マスタ!$E$2:$E$4,$L30),"E",IF(COUNTIF(入力用マスタ!$F$2:$F$4,$L30),"F",IF(COUNTIF(入力用マスタ!$G$2:$G$4,$L30),"G","")))&amp;"3:"&amp;IF(COUNTIF(入力用マスタ!$E$2:$E$4,$L30),"E",IF(COUNTIF(入力用マスタ!$F$2:$F$4,$L30),"F",IF(COUNTIF(入力用マスタ!$G$2:$G$4,$L30),"G","")))&amp;"4"),0)),"")))),"@"),"")</f>
        <v/>
      </c>
      <c r="N30" s="337" t="str" cm="1">
        <f t="array" aca="1" ref="N30" ca="1">IFERROR(TEXT(IF($C30="","",IF($K30="","",IF($K30=入力用マスタ!$H$4,_xlfn.LET(_xlpm.refs, _xlfn.TEXTSPLIT($C30,","),_xlpm.sheetName, $B30,_xlpm.values,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 s="338">
        <f t="shared" si="2"/>
        <v>29</v>
      </c>
      <c r="P30" s="339">
        <f>IF($K30="","",IF($K30=入力用マスタ!$H$3,COLUMN($P30)-5,IF($K30=入力用マスタ!$H$5,COLUMN($P30)-4,IF($K30=入力用マスタ!$H$6,COLUMN($P30)-4,IF($K30=入力用マスタ!$H$5,COLUMN($P30)-4,IF($K30=入力用マスタ!$H$4,COLUMN($P30)-3,COLUMN($P30)-5))))))</f>
        <v>11</v>
      </c>
      <c r="Q30" s="340" t="str">
        <f>IF($C30="","",IF($C30="-","",IF($K30=入力用マスタ!$H$4&amp;"!",HYPERLINK("#"&amp;$B30&amp;"!"&amp;IFERROR(LEFT($C30,FIND(",", $C30)-1),$C30),"【"&amp;IFERROR(LEFT($C30,FIND(",", $C30)-1),$C30)&amp;"】"),HYPERLINK("#"&amp;$B30&amp;"!"&amp;IFERROR(LEFT($C30,FIND(",", $C30)-1),$C30),"【"&amp;IFERROR(LEFT($C30,FIND(",", $C30)-1),$C30)&amp;"】"))))</f>
        <v/>
      </c>
      <c r="R30" s="333" t="str">
        <f t="shared" si="3"/>
        <v/>
      </c>
      <c r="S30" s="334" t="str">
        <f t="shared" si="4"/>
        <v/>
      </c>
      <c r="T30" s="334" t="str">
        <f t="shared" si="5"/>
        <v/>
      </c>
      <c r="U30" s="334" t="str">
        <f t="shared" si="6"/>
        <v/>
      </c>
      <c r="V30" s="334" t="str">
        <f t="shared" si="7"/>
        <v/>
      </c>
      <c r="W30" s="334" t="str">
        <f t="shared" si="8"/>
        <v/>
      </c>
      <c r="X30" s="334" t="str">
        <f t="shared" si="9"/>
        <v/>
      </c>
      <c r="Y30" s="334" t="str">
        <f t="shared" si="10"/>
        <v/>
      </c>
      <c r="Z30" s="334" t="str">
        <f t="shared" si="11"/>
        <v/>
      </c>
      <c r="AA30" s="334" t="str">
        <f t="shared" si="12"/>
        <v/>
      </c>
      <c r="AB30" s="334" t="str">
        <f t="shared" si="13"/>
        <v/>
      </c>
      <c r="AC30" s="334" t="str">
        <f t="shared" si="14"/>
        <v/>
      </c>
      <c r="AD30" s="334" t="str">
        <f t="shared" si="15"/>
        <v/>
      </c>
      <c r="AE30" s="334" t="str">
        <f t="shared" si="16"/>
        <v/>
      </c>
      <c r="AF30" s="334" t="str">
        <f t="shared" si="17"/>
        <v/>
      </c>
      <c r="AG30" s="334" t="str">
        <f t="shared" si="18"/>
        <v/>
      </c>
      <c r="AH30" s="334" t="str">
        <f t="shared" si="19"/>
        <v/>
      </c>
      <c r="AI30" s="334" t="str">
        <f t="shared" ca="1" si="20"/>
        <v/>
      </c>
      <c r="AJ30" s="334" t="str">
        <f t="shared" si="21"/>
        <v/>
      </c>
      <c r="AK30" s="335" t="str">
        <f t="shared" ca="1" si="22"/>
        <v/>
      </c>
      <c r="AL30" s="336" t="str">
        <f t="shared" si="23"/>
        <v/>
      </c>
      <c r="AM30" s="347" t="s">
        <v>1774</v>
      </c>
    </row>
    <row r="31" spans="1:39" ht="17.25" customHeight="1">
      <c r="A31" s="265">
        <f t="shared" si="0"/>
        <v>29</v>
      </c>
      <c r="B31" s="263" t="s">
        <v>640</v>
      </c>
      <c r="C31" s="258" t="s">
        <v>168</v>
      </c>
      <c r="D31" s="260" t="s">
        <v>323</v>
      </c>
      <c r="E31" s="238" t="s">
        <v>324</v>
      </c>
      <c r="F31" s="746" t="s">
        <v>189</v>
      </c>
      <c r="G31" s="747"/>
      <c r="H31" s="748">
        <v>1</v>
      </c>
      <c r="I31" s="749"/>
      <c r="J31" s="327" t="str">
        <f t="shared" si="1"/>
        <v>TEXT</v>
      </c>
      <c r="K31" s="271" t="s">
        <v>1033</v>
      </c>
      <c r="L31" s="328" t="str" cm="1">
        <f t="array" aca="1" ref="L31" ca="1">IFERROR(IF($C31="","",IF($K31="","",IF($K31=入力用マスタ!$H$7,_xlfn.TEXTBEFORE(_xlfn.TEXTAFTER(CELL("filename",$A$1),"["),"]"),IF($J31="DATE",IF(INDIRECT($B31&amp;"!"&amp;$C31)="","",INDIRECT($B31&amp;"!"&amp;$C31)),IF($J31="TEXT",IF(INDIRECT($B31&amp;"!"&amp;$C31)="","",""&amp;INDIRECT($B31&amp;"!"&amp;$C31)&amp;""),IF($J31="NUM",VALUE(IF(INDIRECT($B31&amp;"!"&amp;$C31)="","",INDIRECT($B31&amp;"!"&amp;$C31))),"")))))),"")</f>
        <v>□</v>
      </c>
      <c r="M31" s="337" t="str">
        <f ca="1">IFERROR(TEXT(IF($C31="","",IF($K31="","",IF($K31=入力用マスタ!$H$5,IF($L31="■","1",IF($L31="□","",IF($L31="●","1",IF($L31="○","","")))),IF($K31=入力用マスタ!$H$6,IF($L31="▼選択▼","",MATCH($L31,INDIRECT("入力用マスタ!"&amp;IF(COUNTIF(入力用マスタ!$E$2:$E$4,$L31),"E",IF(COUNTIF(入力用マスタ!$F$2:$F$4,$L31),"F",IF(COUNTIF(入力用マスタ!$G$2:$G$4,$L31),"G","")))&amp;"3:"&amp;IF(COUNTIF(入力用マスタ!$E$2:$E$4,$L31),"E",IF(COUNTIF(入力用マスタ!$F$2:$F$4,$L31),"F",IF(COUNTIF(入力用マスタ!$G$2:$G$4,$L31),"G","")))&amp;"4"),0)),"")))),"@"),"")</f>
        <v/>
      </c>
      <c r="N31" s="337" t="str" cm="1">
        <f t="array" aca="1" ref="N31" ca="1">IFERROR(TEXT(IF($C31="","",IF($K31="","",IF($K31=入力用マスタ!$H$4,_xlfn.LET(_xlpm.refs, _xlfn.TEXTSPLIT($C31,","),_xlpm.sheetName, $B31,_xlpm.values,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 s="338">
        <f t="shared" si="2"/>
        <v>30</v>
      </c>
      <c r="P31" s="339">
        <f>IF($K31="","",IF($K31=入力用マスタ!$H$3,COLUMN($P31)-5,IF($K31=入力用マスタ!$H$5,COLUMN($P31)-4,IF($K31=入力用マスタ!$H$6,COLUMN($P31)-4,IF($K31=入力用マスタ!$H$5,COLUMN($P31)-4,IF($K31=入力用マスタ!$H$4,COLUMN($P31)-3,COLUMN($P31)-5))))))</f>
        <v>12</v>
      </c>
      <c r="Q31" s="345" t="str">
        <f>IF($C31="","",IF($C31="-","",IF($K31=入力用マスタ!$H$4&amp;"!",HYPERLINK("#"&amp;$B31&amp;"!"&amp;IFERROR(LEFT($C31,FIND(",", $C31)-1),$C31),"【"&amp;IFERROR(LEFT($C31,FIND(",", $C31)-1),$C31)&amp;"】"),HYPERLINK("#"&amp;$B31&amp;"!"&amp;IFERROR(LEFT($C31,FIND(",", $C31)-1),$C31),"【"&amp;IFERROR(LEFT($C31,FIND(",", $C31)-1),$C31)&amp;"】"))))</f>
        <v>【H7】</v>
      </c>
      <c r="R31" s="344" t="str">
        <f t="shared" si="3"/>
        <v>0000000000000</v>
      </c>
      <c r="S31" s="334" t="str">
        <f t="shared" si="4"/>
        <v>IO_S050301</v>
      </c>
      <c r="T31" s="334" t="str">
        <f t="shared" ca="1" si="5"/>
        <v>2025100101</v>
      </c>
      <c r="U31" s="334" t="str">
        <f t="shared" si="6"/>
        <v>T05_HLT_TMP</v>
      </c>
      <c r="V31" s="334" t="str">
        <f t="shared" si="7"/>
        <v>RPT_FLG_1</v>
      </c>
      <c r="W31" s="334" t="str">
        <f t="shared" si="8"/>
        <v>情報提供者フラグ_摂取者本人</v>
      </c>
      <c r="X31" s="334" t="str">
        <f t="shared" si="9"/>
        <v>TEXT</v>
      </c>
      <c r="Y31" s="334" t="str">
        <f t="shared" si="10"/>
        <v>CELL</v>
      </c>
      <c r="Z31" s="334">
        <f t="shared" si="11"/>
        <v>30</v>
      </c>
      <c r="AA31" s="334">
        <f t="shared" si="12"/>
        <v>12</v>
      </c>
      <c r="AB31" s="334" t="str">
        <f t="shared" si="13"/>
        <v>« NULL »</v>
      </c>
      <c r="AC31" s="334" t="str">
        <f t="shared" si="14"/>
        <v>0</v>
      </c>
      <c r="AD31" s="334" t="str">
        <f t="shared" si="15"/>
        <v>« NULL »</v>
      </c>
      <c r="AE31" s="334" t="str">
        <f t="shared" si="16"/>
        <v>0</v>
      </c>
      <c r="AF31" s="334" t="str">
        <f t="shared" si="17"/>
        <v>1.00</v>
      </c>
      <c r="AG31" s="334" t="str">
        <f t="shared" si="18"/>
        <v>0</v>
      </c>
      <c r="AH31" s="334" t="str">
        <f t="shared" si="19"/>
        <v>fBiz0000000000</v>
      </c>
      <c r="AI31" s="334" t="str">
        <f t="shared" ca="1" si="20"/>
        <v>2026/01/06 00:00:00</v>
      </c>
      <c r="AJ31" s="334" t="str">
        <f t="shared" si="21"/>
        <v>fBiz0000000000</v>
      </c>
      <c r="AK31" s="335" t="str">
        <f t="shared" ca="1" si="22"/>
        <v>2026/01/06 00:00:00</v>
      </c>
      <c r="AL3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'RPT_FLG_1', '情報提供者フラグ_摂取者本人', 'TEXT', 'CELL', 30, 12, NULL ,'0', NULL ,'0', '1.00', 0, 'fBiz0000000000', '2026/01/06 00:00:00', 'fBiz0000000000', '2026/01/06 00:00:00' );</v>
      </c>
      <c r="AM31" s="347" t="s">
        <v>1774</v>
      </c>
    </row>
    <row r="32" spans="1:39" ht="17.25" customHeight="1">
      <c r="A32" s="265">
        <f t="shared" si="0"/>
        <v>30</v>
      </c>
      <c r="B32" s="263" t="s">
        <v>640</v>
      </c>
      <c r="C32" s="258" t="s">
        <v>170</v>
      </c>
      <c r="D32" s="260" t="s">
        <v>1328</v>
      </c>
      <c r="E32" s="238" t="s">
        <v>186</v>
      </c>
      <c r="F32" s="746" t="s">
        <v>189</v>
      </c>
      <c r="G32" s="747"/>
      <c r="H32" s="748">
        <v>1</v>
      </c>
      <c r="I32" s="749"/>
      <c r="J32" s="327" t="str">
        <f t="shared" si="1"/>
        <v>TEXT</v>
      </c>
      <c r="K32" s="271" t="s">
        <v>1033</v>
      </c>
      <c r="L32" s="328" t="str" cm="1">
        <f t="array" aca="1" ref="L32" ca="1">IFERROR(IF($C32="","",IF($K32="","",IF($K32=入力用マスタ!$H$7,_xlfn.TEXTBEFORE(_xlfn.TEXTAFTER(CELL("filename",$A$1),"["),"]"),IF($J32="DATE",IF(INDIRECT($B32&amp;"!"&amp;$C32)="","",INDIRECT($B32&amp;"!"&amp;$C32)),IF($J32="TEXT",IF(INDIRECT($B32&amp;"!"&amp;$C32)="","",""&amp;INDIRECT($B32&amp;"!"&amp;$C32)&amp;""),IF($J32="NUM",VALUE(IF(INDIRECT($B32&amp;"!"&amp;$C32)="","",INDIRECT($B32&amp;"!"&amp;$C32))),"")))))),"")</f>
        <v>□</v>
      </c>
      <c r="M32" s="337" t="str">
        <f ca="1">IFERROR(TEXT(IF($C32="","",IF($K32="","",IF($K32=入力用マスタ!$H$5,IF($L32="■","1",IF($L32="□","",IF($L32="●","1",IF($L32="○","","")))),IF($K32=入力用マスタ!$H$6,IF($L32="▼選択▼","",MATCH($L32,INDIRECT("入力用マスタ!"&amp;IF(COUNTIF(入力用マスタ!$E$2:$E$4,$L32),"E",IF(COUNTIF(入力用マスタ!$F$2:$F$4,$L32),"F",IF(COUNTIF(入力用マスタ!$G$2:$G$4,$L32),"G","")))&amp;"3:"&amp;IF(COUNTIF(入力用マスタ!$E$2:$E$4,$L32),"E",IF(COUNTIF(入力用マスタ!$F$2:$F$4,$L32),"F",IF(COUNTIF(入力用マスタ!$G$2:$G$4,$L32),"G","")))&amp;"4"),0)),"")))),"@"),"")</f>
        <v/>
      </c>
      <c r="N32" s="337" t="str" cm="1">
        <f t="array" aca="1" ref="N32" ca="1">IFERROR(TEXT(IF($C32="","",IF($K32="","",IF($K32=入力用マスタ!$H$4,_xlfn.LET(_xlpm.refs, _xlfn.TEXTSPLIT($C32,","),_xlpm.sheetName, $B32,_xlpm.values,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 s="338">
        <f t="shared" si="2"/>
        <v>31</v>
      </c>
      <c r="P32" s="339">
        <f>IF($K32="","",IF($K32=入力用マスタ!$H$3,COLUMN($P32)-5,IF($K32=入力用マスタ!$H$5,COLUMN($P32)-4,IF($K32=入力用マスタ!$H$6,COLUMN($P32)-4,IF($K32=入力用マスタ!$H$5,COLUMN($P32)-4,IF($K32=入力用マスタ!$H$4,COLUMN($P32)-3,COLUMN($P32)-5))))))</f>
        <v>12</v>
      </c>
      <c r="Q32" s="345" t="str">
        <f>IF($C32="","",IF($C32="-","",IF($K32=入力用マスタ!$H$4&amp;"!",HYPERLINK("#"&amp;$B32&amp;"!"&amp;IFERROR(LEFT($C32,FIND(",", $C32)-1),$C32),"【"&amp;IFERROR(LEFT($C32,FIND(",", $C32)-1),$C32)&amp;"】"),HYPERLINK("#"&amp;$B32&amp;"!"&amp;IFERROR(LEFT($C32,FIND(",", $C32)-1),$C32),"【"&amp;IFERROR(LEFT($C32,FIND(",", $C32)-1),$C32)&amp;"】"))))</f>
        <v>【P7】</v>
      </c>
      <c r="R32" s="344" t="str">
        <f t="shared" si="3"/>
        <v>0000000000000</v>
      </c>
      <c r="S32" s="334" t="str">
        <f t="shared" si="4"/>
        <v>IO_S050301</v>
      </c>
      <c r="T32" s="334" t="str">
        <f t="shared" ca="1" si="5"/>
        <v>2025100101</v>
      </c>
      <c r="U32" s="334" t="str">
        <f t="shared" si="6"/>
        <v>T05_HLT_TMP</v>
      </c>
      <c r="V32" s="334" t="str">
        <f t="shared" si="7"/>
        <v>RPT_FLG_2</v>
      </c>
      <c r="W32" s="334" t="str">
        <f t="shared" si="8"/>
        <v>情報提供者フラグ_摂取者の家族等</v>
      </c>
      <c r="X32" s="334" t="str">
        <f t="shared" si="9"/>
        <v>TEXT</v>
      </c>
      <c r="Y32" s="334" t="str">
        <f t="shared" si="10"/>
        <v>CELL</v>
      </c>
      <c r="Z32" s="334">
        <f t="shared" si="11"/>
        <v>31</v>
      </c>
      <c r="AA32" s="334">
        <f t="shared" si="12"/>
        <v>12</v>
      </c>
      <c r="AB32" s="334" t="str">
        <f t="shared" si="13"/>
        <v>« NULL »</v>
      </c>
      <c r="AC32" s="334" t="str">
        <f t="shared" si="14"/>
        <v>0</v>
      </c>
      <c r="AD32" s="334" t="str">
        <f t="shared" si="15"/>
        <v>« NULL »</v>
      </c>
      <c r="AE32" s="334" t="str">
        <f t="shared" si="16"/>
        <v>0</v>
      </c>
      <c r="AF32" s="334" t="str">
        <f t="shared" si="17"/>
        <v>1.00</v>
      </c>
      <c r="AG32" s="334" t="str">
        <f t="shared" si="18"/>
        <v>0</v>
      </c>
      <c r="AH32" s="334" t="str">
        <f t="shared" si="19"/>
        <v>fBiz0000000000</v>
      </c>
      <c r="AI32" s="334" t="str">
        <f t="shared" ca="1" si="20"/>
        <v>2026/01/06 00:00:00</v>
      </c>
      <c r="AJ32" s="334" t="str">
        <f t="shared" si="21"/>
        <v>fBiz0000000000</v>
      </c>
      <c r="AK32" s="335" t="str">
        <f t="shared" ca="1" si="22"/>
        <v>2026/01/06 00:00:00</v>
      </c>
      <c r="AL3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'RPT_FLG_2', '情報提供者フラグ_摂取者の家族等', 'TEXT', 'CELL', 31, 12, NULL ,'0', NULL ,'0', '1.00', 0, 'fBiz0000000000', '2026/01/06 00:00:00', 'fBiz0000000000', '2026/01/06 00:00:00' );</v>
      </c>
      <c r="AM32" s="347" t="s">
        <v>1774</v>
      </c>
    </row>
    <row r="33" spans="1:39" ht="17.25" customHeight="1">
      <c r="A33" s="265">
        <f t="shared" si="0"/>
        <v>31</v>
      </c>
      <c r="B33" s="263" t="s">
        <v>640</v>
      </c>
      <c r="C33" s="258" t="s">
        <v>171</v>
      </c>
      <c r="D33" s="260" t="s">
        <v>1329</v>
      </c>
      <c r="E33" s="238" t="s">
        <v>187</v>
      </c>
      <c r="F33" s="746" t="s">
        <v>189</v>
      </c>
      <c r="G33" s="747"/>
      <c r="H33" s="748">
        <v>1</v>
      </c>
      <c r="I33" s="749"/>
      <c r="J33" s="327" t="str">
        <f t="shared" si="1"/>
        <v>TEXT</v>
      </c>
      <c r="K33" s="271" t="s">
        <v>1033</v>
      </c>
      <c r="L33" s="328" t="str" cm="1">
        <f t="array" aca="1" ref="L33" ca="1">IFERROR(IF($C33="","",IF($K33="","",IF($K33=入力用マスタ!$H$7,_xlfn.TEXTBEFORE(_xlfn.TEXTAFTER(CELL("filename",$A$1),"["),"]"),IF($J33="DATE",IF(INDIRECT($B33&amp;"!"&amp;$C33)="","",INDIRECT($B33&amp;"!"&amp;$C33)),IF($J33="TEXT",IF(INDIRECT($B33&amp;"!"&amp;$C33)="","",""&amp;INDIRECT($B33&amp;"!"&amp;$C33)&amp;""),IF($J33="NUM",VALUE(IF(INDIRECT($B33&amp;"!"&amp;$C33)="","",INDIRECT($B33&amp;"!"&amp;$C33))),"")))))),"")</f>
        <v>□</v>
      </c>
      <c r="M33" s="337" t="str">
        <f ca="1">IFERROR(TEXT(IF($C33="","",IF($K33="","",IF($K33=入力用マスタ!$H$5,IF($L33="■","1",IF($L33="□","",IF($L33="●","1",IF($L33="○","","")))),IF($K33=入力用マスタ!$H$6,IF($L33="▼選択▼","",MATCH($L33,INDIRECT("入力用マスタ!"&amp;IF(COUNTIF(入力用マスタ!$E$2:$E$4,$L33),"E",IF(COUNTIF(入力用マスタ!$F$2:$F$4,$L33),"F",IF(COUNTIF(入力用マスタ!$G$2:$G$4,$L33),"G","")))&amp;"3:"&amp;IF(COUNTIF(入力用マスタ!$E$2:$E$4,$L33),"E",IF(COUNTIF(入力用マスタ!$F$2:$F$4,$L33),"F",IF(COUNTIF(入力用マスタ!$G$2:$G$4,$L33),"G","")))&amp;"4"),0)),"")))),"@"),"")</f>
        <v/>
      </c>
      <c r="N33" s="337" t="str" cm="1">
        <f t="array" aca="1" ref="N33" ca="1">IFERROR(TEXT(IF($C33="","",IF($K33="","",IF($K33=入力用マスタ!$H$4,_xlfn.LET(_xlpm.refs, _xlfn.TEXTSPLIT($C33,","),_xlpm.sheetName, $B33,_xlpm.values,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 s="338">
        <f t="shared" si="2"/>
        <v>32</v>
      </c>
      <c r="P33" s="339">
        <f>IF($K33="","",IF($K33=入力用マスタ!$H$3,COLUMN($P33)-5,IF($K33=入力用マスタ!$H$5,COLUMN($P33)-4,IF($K33=入力用マスタ!$H$6,COLUMN($P33)-4,IF($K33=入力用マスタ!$H$5,COLUMN($P33)-4,IF($K33=入力用マスタ!$H$4,COLUMN($P33)-3,COLUMN($P33)-5))))))</f>
        <v>12</v>
      </c>
      <c r="Q33" s="345" t="str">
        <f>IF($C33="","",IF($C33="-","",IF($K33=入力用マスタ!$H$4&amp;"!",HYPERLINK("#"&amp;$B33&amp;"!"&amp;IFERROR(LEFT($C33,FIND(",", $C33)-1),$C33),"【"&amp;IFERROR(LEFT($C33,FIND(",", $C33)-1),$C33)&amp;"】"),HYPERLINK("#"&amp;$B33&amp;"!"&amp;IFERROR(LEFT($C33,FIND(",", $C33)-1),$C33),"【"&amp;IFERROR(LEFT($C33,FIND(",", $C33)-1),$C33)&amp;"】"))))</f>
        <v>【Z7】</v>
      </c>
      <c r="R33" s="344" t="str">
        <f t="shared" si="3"/>
        <v>0000000000000</v>
      </c>
      <c r="S33" s="334" t="str">
        <f t="shared" si="4"/>
        <v>IO_S050301</v>
      </c>
      <c r="T33" s="334" t="str">
        <f t="shared" ca="1" si="5"/>
        <v>2025100101</v>
      </c>
      <c r="U33" s="334" t="str">
        <f t="shared" si="6"/>
        <v>T05_HLT_TMP</v>
      </c>
      <c r="V33" s="334" t="str">
        <f t="shared" si="7"/>
        <v>RPT_FLG_3</v>
      </c>
      <c r="W33" s="334" t="str">
        <f t="shared" si="8"/>
        <v>情報提供者フラグ_医療機関</v>
      </c>
      <c r="X33" s="334" t="str">
        <f t="shared" si="9"/>
        <v>TEXT</v>
      </c>
      <c r="Y33" s="334" t="str">
        <f t="shared" si="10"/>
        <v>CELL</v>
      </c>
      <c r="Z33" s="334">
        <f t="shared" si="11"/>
        <v>32</v>
      </c>
      <c r="AA33" s="334">
        <f t="shared" si="12"/>
        <v>12</v>
      </c>
      <c r="AB33" s="334" t="str">
        <f t="shared" si="13"/>
        <v>« NULL »</v>
      </c>
      <c r="AC33" s="334" t="str">
        <f t="shared" si="14"/>
        <v>0</v>
      </c>
      <c r="AD33" s="334" t="str">
        <f t="shared" si="15"/>
        <v>« NULL »</v>
      </c>
      <c r="AE33" s="334" t="str">
        <f t="shared" si="16"/>
        <v>0</v>
      </c>
      <c r="AF33" s="334" t="str">
        <f t="shared" si="17"/>
        <v>1.00</v>
      </c>
      <c r="AG33" s="334" t="str">
        <f t="shared" si="18"/>
        <v>0</v>
      </c>
      <c r="AH33" s="334" t="str">
        <f t="shared" si="19"/>
        <v>fBiz0000000000</v>
      </c>
      <c r="AI33" s="334" t="str">
        <f t="shared" ca="1" si="20"/>
        <v>2026/01/06 00:00:00</v>
      </c>
      <c r="AJ33" s="334" t="str">
        <f t="shared" si="21"/>
        <v>fBiz0000000000</v>
      </c>
      <c r="AK33" s="335" t="str">
        <f t="shared" ca="1" si="22"/>
        <v>2026/01/06 00:00:00</v>
      </c>
      <c r="AL3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'RPT_FLG_3', '情報提供者フラグ_医療機関', 'TEXT', 'CELL', 32, 12, NULL ,'0', NULL ,'0', '1.00', 0, 'fBiz0000000000', '2026/01/06 00:00:00', 'fBiz0000000000', '2026/01/06 00:00:00' );</v>
      </c>
      <c r="AM33" s="347" t="s">
        <v>1774</v>
      </c>
    </row>
    <row r="34" spans="1:39" ht="17.25" customHeight="1">
      <c r="A34" s="265">
        <f t="shared" si="0"/>
        <v>32</v>
      </c>
      <c r="B34" s="263" t="s">
        <v>640</v>
      </c>
      <c r="C34" s="258" t="s">
        <v>172</v>
      </c>
      <c r="D34" s="260" t="s">
        <v>1330</v>
      </c>
      <c r="E34" s="238" t="s">
        <v>188</v>
      </c>
      <c r="F34" s="746" t="s">
        <v>189</v>
      </c>
      <c r="G34" s="747"/>
      <c r="H34" s="748">
        <v>1</v>
      </c>
      <c r="I34" s="749"/>
      <c r="J34" s="327" t="str">
        <f t="shared" si="1"/>
        <v>TEXT</v>
      </c>
      <c r="K34" s="271" t="s">
        <v>1033</v>
      </c>
      <c r="L34" s="328" t="str" cm="1">
        <f t="array" aca="1" ref="L34" ca="1">IFERROR(IF($C34="","",IF($K34="","",IF($K34=入力用マスタ!$H$7,_xlfn.TEXTBEFORE(_xlfn.TEXTAFTER(CELL("filename",$A$1),"["),"]"),IF($J34="DATE",IF(INDIRECT($B34&amp;"!"&amp;$C34)="","",INDIRECT($B34&amp;"!"&amp;$C34)),IF($J34="TEXT",IF(INDIRECT($B34&amp;"!"&amp;$C34)="","",""&amp;INDIRECT($B34&amp;"!"&amp;$C34)&amp;""),IF($J34="NUM",VALUE(IF(INDIRECT($B34&amp;"!"&amp;$C34)="","",INDIRECT($B34&amp;"!"&amp;$C34))),"")))))),"")</f>
        <v>□</v>
      </c>
      <c r="M34" s="337" t="str">
        <f ca="1">IFERROR(TEXT(IF($C34="","",IF($K34="","",IF($K34=入力用マスタ!$H$5,IF($L34="■","1",IF($L34="□","",IF($L34="●","1",IF($L34="○","","")))),IF($K34=入力用マスタ!$H$6,IF($L34="▼選択▼","",MATCH($L34,INDIRECT("入力用マスタ!"&amp;IF(COUNTIF(入力用マスタ!$E$2:$E$4,$L34),"E",IF(COUNTIF(入力用マスタ!$F$2:$F$4,$L34),"F",IF(COUNTIF(入力用マスタ!$G$2:$G$4,$L34),"G","")))&amp;"3:"&amp;IF(COUNTIF(入力用マスタ!$E$2:$E$4,$L34),"E",IF(COUNTIF(入力用マスタ!$F$2:$F$4,$L34),"F",IF(COUNTIF(入力用マスタ!$G$2:$G$4,$L34),"G","")))&amp;"4"),0)),"")))),"@"),"")</f>
        <v/>
      </c>
      <c r="N34" s="337" t="str" cm="1">
        <f t="array" aca="1" ref="N34" ca="1">IFERROR(TEXT(IF($C34="","",IF($K34="","",IF($K34=入力用マスタ!$H$4,_xlfn.LET(_xlpm.refs, _xlfn.TEXTSPLIT($C34,","),_xlpm.sheetName, $B34,_xlpm.values,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 s="338">
        <f t="shared" si="2"/>
        <v>33</v>
      </c>
      <c r="P34" s="339">
        <f>IF($K34="","",IF($K34=入力用マスタ!$H$3,COLUMN($P34)-5,IF($K34=入力用マスタ!$H$5,COLUMN($P34)-4,IF($K34=入力用マスタ!$H$6,COLUMN($P34)-4,IF($K34=入力用マスタ!$H$5,COLUMN($P34)-4,IF($K34=入力用マスタ!$H$4,COLUMN($P34)-3,COLUMN($P34)-5))))))</f>
        <v>12</v>
      </c>
      <c r="Q34" s="345" t="str">
        <f>IF($C34="","",IF($C34="-","",IF($K34=入力用マスタ!$H$4&amp;"!",HYPERLINK("#"&amp;$B34&amp;"!"&amp;IFERROR(LEFT($C34,FIND(",", $C34)-1),$C34),"【"&amp;IFERROR(LEFT($C34,FIND(",", $C34)-1),$C34)&amp;"】"),HYPERLINK("#"&amp;$B34&amp;"!"&amp;IFERROR(LEFT($C34,FIND(",", $C34)-1),$C34),"【"&amp;IFERROR(LEFT($C34,FIND(",", $C34)-1),$C34)&amp;"】"))))</f>
        <v>【H8】</v>
      </c>
      <c r="R34" s="344" t="str">
        <f t="shared" si="3"/>
        <v>0000000000000</v>
      </c>
      <c r="S34" s="334" t="str">
        <f t="shared" si="4"/>
        <v>IO_S050301</v>
      </c>
      <c r="T34" s="334" t="str">
        <f t="shared" ca="1" si="5"/>
        <v>2025100101</v>
      </c>
      <c r="U34" s="334" t="str">
        <f t="shared" si="6"/>
        <v>T05_HLT_TMP</v>
      </c>
      <c r="V34" s="334" t="str">
        <f t="shared" si="7"/>
        <v>RPT_FLG_4</v>
      </c>
      <c r="W34" s="334" t="str">
        <f t="shared" si="8"/>
        <v>情報提供者フラグ_その他</v>
      </c>
      <c r="X34" s="334" t="str">
        <f t="shared" si="9"/>
        <v>TEXT</v>
      </c>
      <c r="Y34" s="334" t="str">
        <f t="shared" si="10"/>
        <v>CELL</v>
      </c>
      <c r="Z34" s="334">
        <f t="shared" si="11"/>
        <v>33</v>
      </c>
      <c r="AA34" s="334">
        <f t="shared" si="12"/>
        <v>12</v>
      </c>
      <c r="AB34" s="334" t="str">
        <f t="shared" si="13"/>
        <v>« NULL »</v>
      </c>
      <c r="AC34" s="334" t="str">
        <f t="shared" si="14"/>
        <v>0</v>
      </c>
      <c r="AD34" s="334" t="str">
        <f t="shared" si="15"/>
        <v>« NULL »</v>
      </c>
      <c r="AE34" s="334" t="str">
        <f t="shared" si="16"/>
        <v>0</v>
      </c>
      <c r="AF34" s="334" t="str">
        <f t="shared" si="17"/>
        <v>1.00</v>
      </c>
      <c r="AG34" s="334" t="str">
        <f t="shared" si="18"/>
        <v>0</v>
      </c>
      <c r="AH34" s="334" t="str">
        <f t="shared" si="19"/>
        <v>fBiz0000000000</v>
      </c>
      <c r="AI34" s="334" t="str">
        <f t="shared" ca="1" si="20"/>
        <v>2026/01/06 00:00:00</v>
      </c>
      <c r="AJ34" s="334" t="str">
        <f t="shared" si="21"/>
        <v>fBiz0000000000</v>
      </c>
      <c r="AK34" s="335" t="str">
        <f t="shared" ca="1" si="22"/>
        <v>2026/01/06 00:00:00</v>
      </c>
      <c r="AL3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'RPT_FLG_4', '情報提供者フラグ_その他', 'TEXT', 'CELL', 33, 12, NULL ,'0', NULL ,'0', '1.00', 0, 'fBiz0000000000', '2026/01/06 00:00:00', 'fBiz0000000000', '2026/01/06 00:00:00' );</v>
      </c>
      <c r="AM34" s="347" t="s">
        <v>1774</v>
      </c>
    </row>
    <row r="35" spans="1:39" ht="17.25" customHeight="1">
      <c r="A35" s="265">
        <f t="shared" si="0"/>
        <v>33</v>
      </c>
      <c r="B35" s="263" t="s">
        <v>640</v>
      </c>
      <c r="C35" s="258" t="s">
        <v>174</v>
      </c>
      <c r="D35" s="260" t="s">
        <v>1331</v>
      </c>
      <c r="E35" s="238" t="s">
        <v>325</v>
      </c>
      <c r="F35" s="746" t="s">
        <v>189</v>
      </c>
      <c r="G35" s="747"/>
      <c r="H35" s="748">
        <v>40</v>
      </c>
      <c r="I35" s="749"/>
      <c r="J35" s="327" t="str">
        <f t="shared" si="1"/>
        <v>TEXT</v>
      </c>
      <c r="K35" s="271" t="s">
        <v>653</v>
      </c>
      <c r="L35" s="328" t="str" cm="1">
        <f t="array" aca="1" ref="L35" ca="1">IFERROR(IF($C35="","",IF($K35="","",IF($K35=入力用マスタ!$H$7,_xlfn.TEXTBEFORE(_xlfn.TEXTAFTER(CELL("filename",$A$1),"["),"]"),IF($J35="DATE",IF(INDIRECT($B35&amp;"!"&amp;$C35)="","",INDIRECT($B35&amp;"!"&amp;$C35)),IF($J35="TEXT",IF(INDIRECT($B35&amp;"!"&amp;$C35)="","",""&amp;INDIRECT($B35&amp;"!"&amp;$C35)&amp;""),IF($J35="NUM",VALUE(IF(INDIRECT($B35&amp;"!"&amp;$C35)="","",INDIRECT($B35&amp;"!"&amp;$C35))),"")))))),"")</f>
        <v/>
      </c>
      <c r="M35" s="337" t="str">
        <f ca="1">IFERROR(TEXT(IF($C35="","",IF($K35="","",IF($K35=入力用マスタ!$H$5,IF($L35="■","1",IF($L35="□","",IF($L35="●","1",IF($L35="○","","")))),IF($K35=入力用マスタ!$H$6,IF($L35="▼選択▼","",MATCH($L35,INDIRECT("入力用マスタ!"&amp;IF(COUNTIF(入力用マスタ!$E$2:$E$4,$L35),"E",IF(COUNTIF(入力用マスタ!$F$2:$F$4,$L35),"F",IF(COUNTIF(入力用マスタ!$G$2:$G$4,$L35),"G","")))&amp;"3:"&amp;IF(COUNTIF(入力用マスタ!$E$2:$E$4,$L35),"E",IF(COUNTIF(入力用マスタ!$F$2:$F$4,$L35),"F",IF(COUNTIF(入力用マスタ!$G$2:$G$4,$L35),"G","")))&amp;"4"),0)),"")))),"@"),"")</f>
        <v/>
      </c>
      <c r="N35" s="337" t="str" cm="1">
        <f t="array" aca="1" ref="N35" ca="1">IFERROR(TEXT(IF($C35="","",IF($K35="","",IF($K35=入力用マスタ!$H$4,_xlfn.LET(_xlpm.refs, _xlfn.TEXTSPLIT($C35,","),_xlpm.sheetName, $B35,_xlpm.values,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 s="338">
        <f t="shared" si="2"/>
        <v>34</v>
      </c>
      <c r="P35" s="339">
        <f>IF($K35="","",IF($K35=入力用マスタ!$H$3,COLUMN($P35)-5,IF($K35=入力用マスタ!$H$5,COLUMN($P35)-4,IF($K35=入力用マスタ!$H$6,COLUMN($P35)-4,IF($K35=入力用マスタ!$H$5,COLUMN($P35)-4,IF($K35=入力用マスタ!$H$4,COLUMN($P35)-3,COLUMN($P35)-5))))))</f>
        <v>11</v>
      </c>
      <c r="Q35" s="345" t="str">
        <f>IF($C35="","",IF($C35="-","",IF($K35=入力用マスタ!$H$4&amp;"!",HYPERLINK("#"&amp;$B35&amp;"!"&amp;IFERROR(LEFT($C35,FIND(",", $C35)-1),$C35),"【"&amp;IFERROR(LEFT($C35,FIND(",", $C35)-1),$C35)&amp;"】"),HYPERLINK("#"&amp;$B35&amp;"!"&amp;IFERROR(LEFT($C35,FIND(",", $C35)-1),$C35),"【"&amp;IFERROR(LEFT($C35,FIND(",", $C35)-1),$C35)&amp;"】"))))</f>
        <v>【L8】</v>
      </c>
      <c r="R35" s="344" t="str">
        <f t="shared" si="3"/>
        <v>0000000000000</v>
      </c>
      <c r="S35" s="334" t="str">
        <f t="shared" si="4"/>
        <v>IO_S050301</v>
      </c>
      <c r="T35" s="334" t="str">
        <f t="shared" ca="1" si="5"/>
        <v>2025100101</v>
      </c>
      <c r="U35" s="334" t="str">
        <f t="shared" si="6"/>
        <v>T05_HLT_TMP</v>
      </c>
      <c r="V35" s="334" t="str">
        <f t="shared" si="7"/>
        <v>RPT_OTHER</v>
      </c>
      <c r="W35" s="334" t="str">
        <f t="shared" si="8"/>
        <v>情報提供者_その他</v>
      </c>
      <c r="X35" s="334" t="str">
        <f t="shared" si="9"/>
        <v>TEXT</v>
      </c>
      <c r="Y35" s="334" t="str">
        <f t="shared" si="10"/>
        <v>CELL</v>
      </c>
      <c r="Z35" s="334">
        <f t="shared" si="11"/>
        <v>34</v>
      </c>
      <c r="AA35" s="334">
        <f t="shared" si="12"/>
        <v>11</v>
      </c>
      <c r="AB35" s="334" t="str">
        <f t="shared" si="13"/>
        <v>« NULL »</v>
      </c>
      <c r="AC35" s="334" t="str">
        <f t="shared" si="14"/>
        <v>0</v>
      </c>
      <c r="AD35" s="334" t="str">
        <f t="shared" si="15"/>
        <v>« NULL »</v>
      </c>
      <c r="AE35" s="334" t="str">
        <f t="shared" si="16"/>
        <v>0</v>
      </c>
      <c r="AF35" s="334" t="str">
        <f t="shared" si="17"/>
        <v>1.00</v>
      </c>
      <c r="AG35" s="334" t="str">
        <f t="shared" si="18"/>
        <v>0</v>
      </c>
      <c r="AH35" s="334" t="str">
        <f t="shared" si="19"/>
        <v>fBiz0000000000</v>
      </c>
      <c r="AI35" s="334" t="str">
        <f t="shared" ca="1" si="20"/>
        <v>2026/01/06 00:00:00</v>
      </c>
      <c r="AJ35" s="334" t="str">
        <f t="shared" si="21"/>
        <v>fBiz0000000000</v>
      </c>
      <c r="AK35" s="335" t="str">
        <f t="shared" ca="1" si="22"/>
        <v>2026/01/06 00:00:00</v>
      </c>
      <c r="AL3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'RPT_OTHER', '情報提供者_その他', 'TEXT', 'CELL', 34, 11, NULL ,'0', NULL ,'0', '1.00', 0, 'fBiz0000000000', '2026/01/06 00:00:00', 'fBiz0000000000', '2026/01/06 00:00:00' );</v>
      </c>
      <c r="AM35" s="347" t="s">
        <v>1774</v>
      </c>
    </row>
    <row r="36" spans="1:39" ht="17.25" customHeight="1">
      <c r="A36" s="265">
        <f t="shared" si="0"/>
        <v>34</v>
      </c>
      <c r="B36" s="263" t="s">
        <v>640</v>
      </c>
      <c r="C36" s="258" t="s">
        <v>660</v>
      </c>
      <c r="D36" s="260" t="s">
        <v>326</v>
      </c>
      <c r="E36" s="238" t="s">
        <v>327</v>
      </c>
      <c r="F36" s="746" t="s">
        <v>189</v>
      </c>
      <c r="G36" s="747"/>
      <c r="H36" s="748">
        <v>1</v>
      </c>
      <c r="I36" s="749"/>
      <c r="J36" s="327" t="str">
        <f t="shared" si="1"/>
        <v>TEXT</v>
      </c>
      <c r="K36" s="271" t="s">
        <v>1041</v>
      </c>
      <c r="L36" s="328" t="str" cm="1">
        <f t="array" aca="1" ref="L36" ca="1">IFERROR(IF($C36="","",IF($K36="","",IF($K36=入力用マスタ!$H$7,_xlfn.TEXTBEFORE(_xlfn.TEXTAFTER(CELL("filename",$A$1),"["),"]"),IF($J36="DATE",IF(INDIRECT($B36&amp;"!"&amp;$C36)="","",INDIRECT($B36&amp;"!"&amp;$C36)),IF($J36="TEXT",IF(INDIRECT($B36&amp;"!"&amp;$C36)="","",""&amp;INDIRECT($B36&amp;"!"&amp;$C36)&amp;""),IF($J36="NUM",VALUE(IF(INDIRECT($B36&amp;"!"&amp;$C36)="","",INDIRECT($B36&amp;"!"&amp;$C36))),"")))))),"")</f>
        <v/>
      </c>
      <c r="M36" s="337" t="str">
        <f ca="1">IFERROR(TEXT(IF($C36="","",IF($K36="","",IF($K36=入力用マスタ!$H$5,IF($L36="■","1",IF($L36="□","",IF($L36="●","1",IF($L36="○","","")))),IF($K36=入力用マスタ!$H$6,IF($L36="▼選択▼","",MATCH($L36,INDIRECT("入力用マスタ!"&amp;IF(COUNTIF(入力用マスタ!$E$2:$E$4,$L36),"E",IF(COUNTIF(入力用マスタ!$F$2:$F$4,$L36),"F",IF(COUNTIF(入力用マスタ!$G$2:$G$4,$L36),"G","")))&amp;"3:"&amp;IF(COUNTIF(入力用マスタ!$E$2:$E$4,$L36),"E",IF(COUNTIF(入力用マスタ!$F$2:$F$4,$L36),"F",IF(COUNTIF(入力用マスタ!$G$2:$G$4,$L36),"G","")))&amp;"4"),0)),"")))),"@"),"")</f>
        <v/>
      </c>
      <c r="N36" s="337" t="str" cm="1">
        <f t="array" aca="1" ref="N36" ca="1">IFERROR(TEXT(IF($C36="","",IF($K36="","",IF($K36=入力用マスタ!$H$4,_xlfn.LET(_xlpm.refs, _xlfn.TEXTSPLIT($C36,","),_xlpm.sheetName, $B36,_xlpm.values,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 s="338">
        <f t="shared" si="2"/>
        <v>35</v>
      </c>
      <c r="P36" s="339">
        <f>IF($K36="","",IF($K36=入力用マスタ!$H$3,COLUMN($P36)-5,IF($K36=入力用マスタ!$H$5,COLUMN($P36)-4,IF($K36=入力用マスタ!$H$6,COLUMN($P36)-4,IF($K36=入力用マスタ!$H$5,COLUMN($P36)-4,IF($K36=入力用マスタ!$H$4,COLUMN($P36)-3,COLUMN($P36)-5))))))</f>
        <v>13</v>
      </c>
      <c r="Q36" s="345" t="str">
        <f>IF($C36="","",IF($C36="-","",IF($K36=入力用マスタ!$H$4&amp;"!",HYPERLINK("#"&amp;$B36&amp;"!"&amp;IFERROR(LEFT($C36,FIND(",", $C36)-1),$C36),"【"&amp;IFERROR(LEFT($C36,FIND(",", $C36)-1),$C36)&amp;"】"),HYPERLINK("#"&amp;$B36&amp;"!"&amp;IFERROR(LEFT($C36,FIND(",", $C36)-1),$C36),"【"&amp;IFERROR(LEFT($C36,FIND(",", $C36)-1),$C36)&amp;"】"))))</f>
        <v>【A11】</v>
      </c>
      <c r="R36" s="344" t="str">
        <f t="shared" si="3"/>
        <v>0000000000000</v>
      </c>
      <c r="S36" s="334" t="str">
        <f t="shared" si="4"/>
        <v>IO_S050301</v>
      </c>
      <c r="T36" s="334" t="str">
        <f t="shared" ca="1" si="5"/>
        <v>2025100101</v>
      </c>
      <c r="U36" s="334" t="str">
        <f t="shared" si="6"/>
        <v>T05_HLT_TMP</v>
      </c>
      <c r="V36" s="334" t="str">
        <f t="shared" si="7"/>
        <v>HLT_FOOD_CD</v>
      </c>
      <c r="W36" s="334" t="str">
        <f t="shared" si="8"/>
        <v>該当健康食品コード</v>
      </c>
      <c r="X36" s="334" t="str">
        <f t="shared" si="9"/>
        <v>TEXT</v>
      </c>
      <c r="Y36" s="334" t="str">
        <f t="shared" si="10"/>
        <v>CELL</v>
      </c>
      <c r="Z36" s="334">
        <f t="shared" si="11"/>
        <v>35</v>
      </c>
      <c r="AA36" s="334">
        <f t="shared" si="12"/>
        <v>13</v>
      </c>
      <c r="AB36" s="334" t="str">
        <f t="shared" si="13"/>
        <v>« NULL »</v>
      </c>
      <c r="AC36" s="334" t="str">
        <f t="shared" si="14"/>
        <v>0</v>
      </c>
      <c r="AD36" s="346" t="s">
        <v>1797</v>
      </c>
      <c r="AE36" s="334" t="str">
        <f t="shared" si="16"/>
        <v>0</v>
      </c>
      <c r="AF36" s="334" t="str">
        <f t="shared" si="17"/>
        <v>1.00</v>
      </c>
      <c r="AG36" s="334" t="str">
        <f t="shared" si="18"/>
        <v>0</v>
      </c>
      <c r="AH36" s="334" t="str">
        <f t="shared" si="19"/>
        <v>fBiz0000000000</v>
      </c>
      <c r="AI36" s="334" t="str">
        <f t="shared" ca="1" si="20"/>
        <v>2026/01/06 00:00:00</v>
      </c>
      <c r="AJ36" s="334" t="str">
        <f t="shared" si="21"/>
        <v>fBiz0000000000</v>
      </c>
      <c r="AK36" s="335" t="str">
        <f t="shared" ca="1" si="22"/>
        <v>2026/01/06 00:00:00</v>
      </c>
      <c r="AL3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'HLT_FOOD_CD', '該当健康食品コード', 'TEXT', 'CELL', 35, 13, NULL ,'0',HEALTH_FOOD,'0', '1.00', 0, 'fBiz0000000000', '2026/01/06 00:00:00', 'fBiz0000000000', '2026/01/06 00:00:00' );</v>
      </c>
      <c r="AM36" s="347" t="s">
        <v>1774</v>
      </c>
    </row>
    <row r="37" spans="1:39" ht="17.25" customHeight="1">
      <c r="A37" s="265">
        <f t="shared" si="0"/>
        <v>35</v>
      </c>
      <c r="B37" s="263" t="s">
        <v>640</v>
      </c>
      <c r="C37" s="258" t="s">
        <v>663</v>
      </c>
      <c r="D37" s="260" t="s">
        <v>1332</v>
      </c>
      <c r="E37" s="238" t="s">
        <v>879</v>
      </c>
      <c r="F37" s="746" t="s">
        <v>189</v>
      </c>
      <c r="G37" s="747"/>
      <c r="H37" s="748">
        <v>30</v>
      </c>
      <c r="I37" s="749"/>
      <c r="J37" s="327" t="str">
        <f t="shared" si="1"/>
        <v>TEXT</v>
      </c>
      <c r="K37" s="271" t="s">
        <v>653</v>
      </c>
      <c r="L37" s="328" t="str" cm="1">
        <f t="array" aca="1" ref="L37" ca="1">IFERROR(IF($C37="","",IF($K37="","",IF($K37=入力用マスタ!$H$7,_xlfn.TEXTBEFORE(_xlfn.TEXTAFTER(CELL("filename",$A$1),"["),"]"),IF($J37="DATE",IF(INDIRECT($B37&amp;"!"&amp;$C37)="","",INDIRECT($B37&amp;"!"&amp;$C37)),IF($J37="TEXT",IF(INDIRECT($B37&amp;"!"&amp;$C37)="","",""&amp;INDIRECT($B37&amp;"!"&amp;$C37)&amp;""),IF($J37="NUM",VALUE(IF(INDIRECT($B37&amp;"!"&amp;$C37)="","",INDIRECT($B37&amp;"!"&amp;$C37))),"")))))),"")</f>
        <v/>
      </c>
      <c r="M37" s="337" t="str">
        <f ca="1">IFERROR(TEXT(IF($C37="","",IF($K37="","",IF($K37=入力用マスタ!$H$5,IF($L37="■","1",IF($L37="□","",IF($L37="●","1",IF($L37="○","","")))),IF($K37=入力用マスタ!$H$6,IF($L37="▼選択▼","",MATCH($L37,INDIRECT("入力用マスタ!"&amp;IF(COUNTIF(入力用マスタ!$E$2:$E$4,$L37),"E",IF(COUNTIF(入力用マスタ!$F$2:$F$4,$L37),"F",IF(COUNTIF(入力用マスタ!$G$2:$G$4,$L37),"G","")))&amp;"3:"&amp;IF(COUNTIF(入力用マスタ!$E$2:$E$4,$L37),"E",IF(COUNTIF(入力用マスタ!$F$2:$F$4,$L37),"F",IF(COUNTIF(入力用マスタ!$G$2:$G$4,$L37),"G","")))&amp;"4"),0)),"")))),"@"),"")</f>
        <v/>
      </c>
      <c r="N37" s="337" t="str" cm="1">
        <f t="array" aca="1" ref="N37" ca="1">IFERROR(TEXT(IF($C37="","",IF($K37="","",IF($K37=入力用マスタ!$H$4,_xlfn.LET(_xlpm.refs, _xlfn.TEXTSPLIT($C37,","),_xlpm.sheetName, $B37,_xlpm.values,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 s="338">
        <f t="shared" si="2"/>
        <v>36</v>
      </c>
      <c r="P37" s="339">
        <f>IF($K37="","",IF($K37=入力用マスタ!$H$3,COLUMN($P37)-5,IF($K37=入力用マスタ!$H$5,COLUMN($P37)-4,IF($K37=入力用マスタ!$H$6,COLUMN($P37)-4,IF($K37=入力用マスタ!$H$5,COLUMN($P37)-4,IF($K37=入力用マスタ!$H$4,COLUMN($P37)-3,COLUMN($P37)-5))))))</f>
        <v>11</v>
      </c>
      <c r="Q37" s="345" t="str">
        <f>IF($C37="","",IF($C37="-","",IF($K37=入力用マスタ!$H$4&amp;"!",HYPERLINK("#"&amp;$B37&amp;"!"&amp;IFERROR(LEFT($C37,FIND(",", $C37)-1),$C37),"【"&amp;IFERROR(LEFT($C37,FIND(",", $C37)-1),$C37)&amp;"】"),HYPERLINK("#"&amp;$B37&amp;"!"&amp;IFERROR(LEFT($C37,FIND(",", $C37)-1),$C37),"【"&amp;IFERROR(LEFT($C37,FIND(",", $C37)-1),$C37)&amp;"】"))))</f>
        <v>【P11】</v>
      </c>
      <c r="R37" s="344" t="str">
        <f t="shared" si="3"/>
        <v>0000000000000</v>
      </c>
      <c r="S37" s="334" t="str">
        <f t="shared" si="4"/>
        <v>IO_S050301</v>
      </c>
      <c r="T37" s="334" t="str">
        <f t="shared" ca="1" si="5"/>
        <v>2025100101</v>
      </c>
      <c r="U37" s="334" t="str">
        <f t="shared" si="6"/>
        <v>T05_HLT_TMP</v>
      </c>
      <c r="V37" s="334" t="str">
        <f t="shared" si="7"/>
        <v>FSH_PER_NO</v>
      </c>
      <c r="W37" s="334" t="str">
        <f t="shared" si="8"/>
        <v>特保_許可番号</v>
      </c>
      <c r="X37" s="334" t="str">
        <f t="shared" si="9"/>
        <v>TEXT</v>
      </c>
      <c r="Y37" s="334" t="str">
        <f t="shared" si="10"/>
        <v>CELL</v>
      </c>
      <c r="Z37" s="334">
        <f t="shared" si="11"/>
        <v>36</v>
      </c>
      <c r="AA37" s="334">
        <f t="shared" si="12"/>
        <v>11</v>
      </c>
      <c r="AB37" s="334" t="str">
        <f t="shared" si="13"/>
        <v>« NULL »</v>
      </c>
      <c r="AC37" s="334" t="str">
        <f t="shared" si="14"/>
        <v>0</v>
      </c>
      <c r="AD37" s="334" t="str">
        <f t="shared" si="15"/>
        <v>« NULL »</v>
      </c>
      <c r="AE37" s="334" t="str">
        <f t="shared" si="16"/>
        <v>0</v>
      </c>
      <c r="AF37" s="334" t="str">
        <f t="shared" si="17"/>
        <v>1.00</v>
      </c>
      <c r="AG37" s="334" t="str">
        <f t="shared" si="18"/>
        <v>0</v>
      </c>
      <c r="AH37" s="334" t="str">
        <f t="shared" si="19"/>
        <v>fBiz0000000000</v>
      </c>
      <c r="AI37" s="334" t="str">
        <f t="shared" ca="1" si="20"/>
        <v>2026/01/06 00:00:00</v>
      </c>
      <c r="AJ37" s="334" t="str">
        <f t="shared" si="21"/>
        <v>fBiz0000000000</v>
      </c>
      <c r="AK37" s="335" t="str">
        <f t="shared" ca="1" si="22"/>
        <v>2026/01/06 00:00:00</v>
      </c>
      <c r="AL3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 '特保_許可番号', 'TEXT', 'CELL', 36, 11, NULL ,'0', NULL ,'0', '1.00', 0, 'fBiz0000000000', '2026/01/06 00:00:00', 'fBiz0000000000', '2026/01/06 00:00:00' );</v>
      </c>
      <c r="AM37" s="347" t="s">
        <v>1774</v>
      </c>
    </row>
    <row r="38" spans="1:39" ht="17.25" customHeight="1">
      <c r="A38" s="265">
        <f t="shared" si="0"/>
        <v>36</v>
      </c>
      <c r="B38" s="263" t="s">
        <v>640</v>
      </c>
      <c r="C38" s="258" t="s">
        <v>665</v>
      </c>
      <c r="D38" s="260" t="s">
        <v>1333</v>
      </c>
      <c r="E38" s="238" t="s">
        <v>880</v>
      </c>
      <c r="F38" s="746" t="s">
        <v>189</v>
      </c>
      <c r="G38" s="747"/>
      <c r="H38" s="748">
        <v>1</v>
      </c>
      <c r="I38" s="749"/>
      <c r="J38" s="327" t="str">
        <f t="shared" si="1"/>
        <v>TEXT</v>
      </c>
      <c r="K38" s="271" t="s">
        <v>1033</v>
      </c>
      <c r="L38" s="328" t="str" cm="1">
        <f t="array" aca="1" ref="L38" ca="1">IFERROR(IF($C38="","",IF($K38="","",IF($K38=入力用マスタ!$H$7,_xlfn.TEXTBEFORE(_xlfn.TEXTAFTER(CELL("filename",$A$1),"["),"]"),IF($J38="DATE",IF(INDIRECT($B38&amp;"!"&amp;$C38)="","",INDIRECT($B38&amp;"!"&amp;$C38)),IF($J38="TEXT",IF(INDIRECT($B38&amp;"!"&amp;$C38)="","",""&amp;INDIRECT($B38&amp;"!"&amp;$C38)&amp;""),IF($J38="NUM",VALUE(IF(INDIRECT($B38&amp;"!"&amp;$C38)="","",INDIRECT($B38&amp;"!"&amp;$C38))),"")))))),"")</f>
        <v>○</v>
      </c>
      <c r="M38" s="337" t="str">
        <f ca="1">IFERROR(TEXT(IF($C38="","",IF($K38="","",IF($K38=入力用マスタ!$H$5,IF($L38="■","1",IF($L38="□","",IF($L38="●","1",IF($L38="○","","")))),IF($K38=入力用マスタ!$H$6,IF($L38="▼選択▼","",MATCH($L38,INDIRECT("入力用マスタ!"&amp;IF(COUNTIF(入力用マスタ!$E$2:$E$4,$L38),"E",IF(COUNTIF(入力用マスタ!$F$2:$F$4,$L38),"F",IF(COUNTIF(入力用マスタ!$G$2:$G$4,$L38),"G","")))&amp;"3:"&amp;IF(COUNTIF(入力用マスタ!$E$2:$E$4,$L38),"E",IF(COUNTIF(入力用マスタ!$F$2:$F$4,$L38),"F",IF(COUNTIF(入力用マスタ!$G$2:$G$4,$L38),"G","")))&amp;"4"),0)),"")))),"@"),"")</f>
        <v/>
      </c>
      <c r="N38" s="337" t="str" cm="1">
        <f t="array" aca="1" ref="N38" ca="1">IFERROR(TEXT(IF($C38="","",IF($K38="","",IF($K38=入力用マスタ!$H$4,_xlfn.LET(_xlpm.refs, _xlfn.TEXTSPLIT($C38,","),_xlpm.sheetName, $B38,_xlpm.values,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 s="338">
        <f t="shared" si="2"/>
        <v>37</v>
      </c>
      <c r="P38" s="339">
        <f>IF($K38="","",IF($K38=入力用マスタ!$H$3,COLUMN($P38)-5,IF($K38=入力用マスタ!$H$5,COLUMN($P38)-4,IF($K38=入力用マスタ!$H$6,COLUMN($P38)-4,IF($K38=入力用マスタ!$H$5,COLUMN($P38)-4,IF($K38=入力用マスタ!$H$4,COLUMN($P38)-3,COLUMN($P38)-5))))))</f>
        <v>12</v>
      </c>
      <c r="Q38" s="345" t="str">
        <f>IF($C38="","",IF($C38="-","",IF($K38=入力用マスタ!$H$4&amp;"!",HYPERLINK("#"&amp;$B38&amp;"!"&amp;IFERROR(LEFT($C38,FIND(",", $C38)-1),$C38),"【"&amp;IFERROR(LEFT($C38,FIND(",", $C38)-1),$C38)&amp;"】"),HYPERLINK("#"&amp;$B38&amp;"!"&amp;IFERROR(LEFT($C38,FIND(",", $C38)-1),$C38),"【"&amp;IFERROR(LEFT($C38,FIND(",", $C38)-1),$C38)&amp;"】"))))</f>
        <v>【AH11】</v>
      </c>
      <c r="R38" s="344" t="str">
        <f t="shared" si="3"/>
        <v>0000000000000</v>
      </c>
      <c r="S38" s="334" t="str">
        <f t="shared" si="4"/>
        <v>IO_S050301</v>
      </c>
      <c r="T38" s="334" t="str">
        <f t="shared" ca="1" si="5"/>
        <v>2025100101</v>
      </c>
      <c r="U38" s="334" t="str">
        <f t="shared" si="6"/>
        <v>T05_HLT_TMP</v>
      </c>
      <c r="V38" s="334" t="str">
        <f t="shared" si="7"/>
        <v>FSH_PER_NO_UNFLG</v>
      </c>
      <c r="W38" s="334" t="str">
        <f t="shared" si="8"/>
        <v>特保_許可番号_不明フラグ</v>
      </c>
      <c r="X38" s="334" t="str">
        <f t="shared" si="9"/>
        <v>TEXT</v>
      </c>
      <c r="Y38" s="334" t="str">
        <f t="shared" si="10"/>
        <v>CELL</v>
      </c>
      <c r="Z38" s="334">
        <f t="shared" si="11"/>
        <v>37</v>
      </c>
      <c r="AA38" s="334">
        <f t="shared" si="12"/>
        <v>12</v>
      </c>
      <c r="AB38" s="334" t="str">
        <f t="shared" si="13"/>
        <v>« NULL »</v>
      </c>
      <c r="AC38" s="334" t="str">
        <f t="shared" si="14"/>
        <v>0</v>
      </c>
      <c r="AD38" s="334" t="str">
        <f t="shared" si="15"/>
        <v>« NULL »</v>
      </c>
      <c r="AE38" s="334" t="str">
        <f t="shared" si="16"/>
        <v>0</v>
      </c>
      <c r="AF38" s="334" t="str">
        <f t="shared" si="17"/>
        <v>1.00</v>
      </c>
      <c r="AG38" s="334" t="str">
        <f t="shared" si="18"/>
        <v>0</v>
      </c>
      <c r="AH38" s="334" t="str">
        <f t="shared" si="19"/>
        <v>fBiz0000000000</v>
      </c>
      <c r="AI38" s="334" t="str">
        <f t="shared" ca="1" si="20"/>
        <v>2026/01/06 00:00:00</v>
      </c>
      <c r="AJ38" s="334" t="str">
        <f t="shared" si="21"/>
        <v>fBiz0000000000</v>
      </c>
      <c r="AK38" s="335" t="str">
        <f t="shared" ca="1" si="22"/>
        <v>2026/01/06 00:00:00</v>
      </c>
      <c r="AL3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'FSH_PER_NO_UNFLG', '特保_許可番号_不明フラグ', 'TEXT', 'CELL', 37, 12, NULL ,'0', NULL ,'0', '1.00', 0, 'fBiz0000000000', '2026/01/06 00:00:00', 'fBiz0000000000', '2026/01/06 00:00:00' );</v>
      </c>
      <c r="AM38" s="347" t="s">
        <v>1774</v>
      </c>
    </row>
    <row r="39" spans="1:39" ht="17.25" customHeight="1">
      <c r="A39" s="265">
        <f t="shared" si="0"/>
        <v>37</v>
      </c>
      <c r="B39" s="263" t="s">
        <v>640</v>
      </c>
      <c r="C39" s="258" t="s">
        <v>664</v>
      </c>
      <c r="D39" s="260" t="s">
        <v>1334</v>
      </c>
      <c r="E39" s="238" t="s">
        <v>881</v>
      </c>
      <c r="F39" s="746" t="s">
        <v>189</v>
      </c>
      <c r="G39" s="747"/>
      <c r="H39" s="748">
        <v>30</v>
      </c>
      <c r="I39" s="749"/>
      <c r="J39" s="327" t="str">
        <f t="shared" si="1"/>
        <v>TEXT</v>
      </c>
      <c r="K39" s="271" t="s">
        <v>653</v>
      </c>
      <c r="L39" s="328" t="str" cm="1">
        <f t="array" aca="1" ref="L39" ca="1">IFERROR(IF($C39="","",IF($K39="","",IF($K39=入力用マスタ!$H$7,_xlfn.TEXTBEFORE(_xlfn.TEXTAFTER(CELL("filename",$A$1),"["),"]"),IF($J39="DATE",IF(INDIRECT($B39&amp;"!"&amp;$C39)="","",INDIRECT($B39&amp;"!"&amp;$C39)),IF($J39="TEXT",IF(INDIRECT($B39&amp;"!"&amp;$C39)="","",""&amp;INDIRECT($B39&amp;"!"&amp;$C39)&amp;""),IF($J39="NUM",VALUE(IF(INDIRECT($B39&amp;"!"&amp;$C39)="","",INDIRECT($B39&amp;"!"&amp;$C39))),"")))))),"")</f>
        <v/>
      </c>
      <c r="M39" s="337" t="str">
        <f ca="1">IFERROR(TEXT(IF($C39="","",IF($K39="","",IF($K39=入力用マスタ!$H$5,IF($L39="■","1",IF($L39="□","",IF($L39="●","1",IF($L39="○","","")))),IF($K39=入力用マスタ!$H$6,IF($L39="▼選択▼","",MATCH($L39,INDIRECT("入力用マスタ!"&amp;IF(COUNTIF(入力用マスタ!$E$2:$E$4,$L39),"E",IF(COUNTIF(入力用マスタ!$F$2:$F$4,$L39),"F",IF(COUNTIF(入力用マスタ!$G$2:$G$4,$L39),"G","")))&amp;"3:"&amp;IF(COUNTIF(入力用マスタ!$E$2:$E$4,$L39),"E",IF(COUNTIF(入力用マスタ!$F$2:$F$4,$L39),"F",IF(COUNTIF(入力用マスタ!$G$2:$G$4,$L39),"G","")))&amp;"4"),0)),"")))),"@"),"")</f>
        <v/>
      </c>
      <c r="N39" s="337" t="str" cm="1">
        <f t="array" aca="1" ref="N39" ca="1">IFERROR(TEXT(IF($C39="","",IF($K39="","",IF($K39=入力用マスタ!$H$4,_xlfn.LET(_xlpm.refs, _xlfn.TEXTSPLIT($C39,","),_xlpm.sheetName, $B39,_xlpm.values,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 s="338">
        <f t="shared" si="2"/>
        <v>38</v>
      </c>
      <c r="P39" s="339">
        <f>IF($K39="","",IF($K39=入力用マスタ!$H$3,COLUMN($P39)-5,IF($K39=入力用マスタ!$H$5,COLUMN($P39)-4,IF($K39=入力用マスタ!$H$6,COLUMN($P39)-4,IF($K39=入力用マスタ!$H$5,COLUMN($P39)-4,IF($K39=入力用マスタ!$H$4,COLUMN($P39)-3,COLUMN($P39)-5))))))</f>
        <v>11</v>
      </c>
      <c r="Q39" s="345" t="str">
        <f>IF($C39="","",IF($C39="-","",IF($K39=入力用マスタ!$H$4&amp;"!",HYPERLINK("#"&amp;$B39&amp;"!"&amp;IFERROR(LEFT($C39,FIND(",", $C39)-1),$C39),"【"&amp;IFERROR(LEFT($C39,FIND(",", $C39)-1),$C39)&amp;"】"),HYPERLINK("#"&amp;$B39&amp;"!"&amp;IFERROR(LEFT($C39,FIND(",", $C39)-1),$C39),"【"&amp;IFERROR(LEFT($C39,FIND(",", $C39)-1),$C39)&amp;"】"))))</f>
        <v>【P12】</v>
      </c>
      <c r="R39" s="344" t="str">
        <f t="shared" si="3"/>
        <v>0000000000000</v>
      </c>
      <c r="S39" s="334" t="str">
        <f t="shared" si="4"/>
        <v>IO_S050301</v>
      </c>
      <c r="T39" s="334" t="str">
        <f t="shared" ca="1" si="5"/>
        <v>2025100101</v>
      </c>
      <c r="U39" s="334" t="str">
        <f t="shared" si="6"/>
        <v>T05_HLT_TMP</v>
      </c>
      <c r="V39" s="334" t="str">
        <f t="shared" si="7"/>
        <v>FFC_NTF_NO</v>
      </c>
      <c r="W39" s="334" t="str">
        <f t="shared" si="8"/>
        <v>機能性_届出番号</v>
      </c>
      <c r="X39" s="334" t="str">
        <f t="shared" si="9"/>
        <v>TEXT</v>
      </c>
      <c r="Y39" s="334" t="str">
        <f t="shared" si="10"/>
        <v>CELL</v>
      </c>
      <c r="Z39" s="334">
        <f t="shared" si="11"/>
        <v>38</v>
      </c>
      <c r="AA39" s="334">
        <f t="shared" si="12"/>
        <v>11</v>
      </c>
      <c r="AB39" s="334" t="str">
        <f t="shared" si="13"/>
        <v>« NULL »</v>
      </c>
      <c r="AC39" s="334" t="str">
        <f t="shared" si="14"/>
        <v>0</v>
      </c>
      <c r="AD39" s="334" t="str">
        <f t="shared" si="15"/>
        <v>« NULL »</v>
      </c>
      <c r="AE39" s="334" t="str">
        <f t="shared" si="16"/>
        <v>0</v>
      </c>
      <c r="AF39" s="334" t="str">
        <f t="shared" si="17"/>
        <v>1.00</v>
      </c>
      <c r="AG39" s="334" t="str">
        <f t="shared" si="18"/>
        <v>0</v>
      </c>
      <c r="AH39" s="334" t="str">
        <f t="shared" si="19"/>
        <v>fBiz0000000000</v>
      </c>
      <c r="AI39" s="334" t="str">
        <f t="shared" ca="1" si="20"/>
        <v>2026/01/06 00:00:00</v>
      </c>
      <c r="AJ39" s="334" t="str">
        <f t="shared" si="21"/>
        <v>fBiz0000000000</v>
      </c>
      <c r="AK39" s="335" t="str">
        <f t="shared" ca="1" si="22"/>
        <v>2026/01/06 00:00:00</v>
      </c>
      <c r="AL3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 '機能性_届出番号', 'TEXT', 'CELL', 38, 11, NULL ,'0', NULL ,'0', '1.00', 0, 'fBiz0000000000', '2026/01/06 00:00:00', 'fBiz0000000000', '2026/01/06 00:00:00' );</v>
      </c>
      <c r="AM39" s="347" t="s">
        <v>1774</v>
      </c>
    </row>
    <row r="40" spans="1:39" ht="17.25" customHeight="1">
      <c r="A40" s="265">
        <f t="shared" si="0"/>
        <v>38</v>
      </c>
      <c r="B40" s="263" t="s">
        <v>640</v>
      </c>
      <c r="C40" s="258" t="s">
        <v>666</v>
      </c>
      <c r="D40" s="260" t="s">
        <v>1335</v>
      </c>
      <c r="E40" s="238" t="s">
        <v>882</v>
      </c>
      <c r="F40" s="746" t="s">
        <v>189</v>
      </c>
      <c r="G40" s="747"/>
      <c r="H40" s="748">
        <v>1</v>
      </c>
      <c r="I40" s="749"/>
      <c r="J40" s="327" t="str">
        <f t="shared" si="1"/>
        <v>TEXT</v>
      </c>
      <c r="K40" s="271" t="s">
        <v>1033</v>
      </c>
      <c r="L40" s="328" t="str" cm="1">
        <f t="array" aca="1" ref="L40" ca="1">IFERROR(IF($C40="","",IF($K40="","",IF($K40=入力用マスタ!$H$7,_xlfn.TEXTBEFORE(_xlfn.TEXTAFTER(CELL("filename",$A$1),"["),"]"),IF($J40="DATE",IF(INDIRECT($B40&amp;"!"&amp;$C40)="","",INDIRECT($B40&amp;"!"&amp;$C40)),IF($J40="TEXT",IF(INDIRECT($B40&amp;"!"&amp;$C40)="","",""&amp;INDIRECT($B40&amp;"!"&amp;$C40)&amp;""),IF($J40="NUM",VALUE(IF(INDIRECT($B40&amp;"!"&amp;$C40)="","",INDIRECT($B40&amp;"!"&amp;$C40))),"")))))),"")</f>
        <v>○</v>
      </c>
      <c r="M40" s="337" t="str">
        <f ca="1">IFERROR(TEXT(IF($C40="","",IF($K40="","",IF($K40=入力用マスタ!$H$5,IF($L40="■","1",IF($L40="□","",IF($L40="●","1",IF($L40="○","","")))),IF($K40=入力用マスタ!$H$6,IF($L40="▼選択▼","",MATCH($L40,INDIRECT("入力用マスタ!"&amp;IF(COUNTIF(入力用マスタ!$E$2:$E$4,$L40),"E",IF(COUNTIF(入力用マスタ!$F$2:$F$4,$L40),"F",IF(COUNTIF(入力用マスタ!$G$2:$G$4,$L40),"G","")))&amp;"3:"&amp;IF(COUNTIF(入力用マスタ!$E$2:$E$4,$L40),"E",IF(COUNTIF(入力用マスタ!$F$2:$F$4,$L40),"F",IF(COUNTIF(入力用マスタ!$G$2:$G$4,$L40),"G","")))&amp;"4"),0)),"")))),"@"),"")</f>
        <v/>
      </c>
      <c r="N40" s="337" t="str" cm="1">
        <f t="array" aca="1" ref="N40" ca="1">IFERROR(TEXT(IF($C40="","",IF($K40="","",IF($K40=入力用マスタ!$H$4,_xlfn.LET(_xlpm.refs, _xlfn.TEXTSPLIT($C40,","),_xlpm.sheetName, $B40,_xlpm.values,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 s="338">
        <f t="shared" si="2"/>
        <v>39</v>
      </c>
      <c r="P40" s="339">
        <f>IF($K40="","",IF($K40=入力用マスタ!$H$3,COLUMN($P40)-5,IF($K40=入力用マスタ!$H$5,COLUMN($P40)-4,IF($K40=入力用マスタ!$H$6,COLUMN($P40)-4,IF($K40=入力用マスタ!$H$5,COLUMN($P40)-4,IF($K40=入力用マスタ!$H$4,COLUMN($P40)-3,COLUMN($P40)-5))))))</f>
        <v>12</v>
      </c>
      <c r="Q40" s="345" t="str">
        <f>IF($C40="","",IF($C40="-","",IF($K40=入力用マスタ!$H$4&amp;"!",HYPERLINK("#"&amp;$B40&amp;"!"&amp;IFERROR(LEFT($C40,FIND(",", $C40)-1),$C40),"【"&amp;IFERROR(LEFT($C40,FIND(",", $C40)-1),$C40)&amp;"】"),HYPERLINK("#"&amp;$B40&amp;"!"&amp;IFERROR(LEFT($C40,FIND(",", $C40)-1),$C40),"【"&amp;IFERROR(LEFT($C40,FIND(",", $C40)-1),$C40)&amp;"】"))))</f>
        <v>【AH12】</v>
      </c>
      <c r="R40" s="344" t="str">
        <f t="shared" si="3"/>
        <v>0000000000000</v>
      </c>
      <c r="S40" s="334" t="str">
        <f t="shared" si="4"/>
        <v>IO_S050301</v>
      </c>
      <c r="T40" s="334" t="str">
        <f t="shared" ca="1" si="5"/>
        <v>2025100101</v>
      </c>
      <c r="U40" s="334" t="str">
        <f t="shared" si="6"/>
        <v>T05_HLT_TMP</v>
      </c>
      <c r="V40" s="334" t="str">
        <f t="shared" si="7"/>
        <v>FFC_NTF_NO_UNFLG</v>
      </c>
      <c r="W40" s="334" t="str">
        <f t="shared" si="8"/>
        <v>機能性_届出番号_不明フラグ</v>
      </c>
      <c r="X40" s="334" t="str">
        <f t="shared" si="9"/>
        <v>TEXT</v>
      </c>
      <c r="Y40" s="334" t="str">
        <f t="shared" si="10"/>
        <v>CELL</v>
      </c>
      <c r="Z40" s="334">
        <f t="shared" si="11"/>
        <v>39</v>
      </c>
      <c r="AA40" s="334">
        <f t="shared" si="12"/>
        <v>12</v>
      </c>
      <c r="AB40" s="334" t="str">
        <f t="shared" si="13"/>
        <v>« NULL »</v>
      </c>
      <c r="AC40" s="334" t="str">
        <f t="shared" si="14"/>
        <v>0</v>
      </c>
      <c r="AD40" s="334" t="str">
        <f t="shared" si="15"/>
        <v>« NULL »</v>
      </c>
      <c r="AE40" s="334" t="str">
        <f t="shared" si="16"/>
        <v>0</v>
      </c>
      <c r="AF40" s="334" t="str">
        <f t="shared" si="17"/>
        <v>1.00</v>
      </c>
      <c r="AG40" s="334" t="str">
        <f t="shared" si="18"/>
        <v>0</v>
      </c>
      <c r="AH40" s="334" t="str">
        <f t="shared" si="19"/>
        <v>fBiz0000000000</v>
      </c>
      <c r="AI40" s="334" t="str">
        <f t="shared" ca="1" si="20"/>
        <v>2026/01/06 00:00:00</v>
      </c>
      <c r="AJ40" s="334" t="str">
        <f t="shared" si="21"/>
        <v>fBiz0000000000</v>
      </c>
      <c r="AK40" s="335" t="str">
        <f t="shared" ca="1" si="22"/>
        <v>2026/01/06 00:00:00</v>
      </c>
      <c r="AL4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'FFC_NTF_NO_UNFLG', '機能性_届出番号_不明フラグ', 'TEXT', 'CELL', 39, 12, NULL ,'0', NULL ,'0', '1.00', 0, 'fBiz0000000000', '2026/01/06 00:00:00', 'fBiz0000000000', '2026/01/06 00:00:00' );</v>
      </c>
      <c r="AM40" s="347" t="s">
        <v>1774</v>
      </c>
    </row>
    <row r="41" spans="1:39" ht="17.25" customHeight="1">
      <c r="A41" s="265">
        <f t="shared" si="0"/>
        <v>39</v>
      </c>
      <c r="B41" s="263" t="s">
        <v>640</v>
      </c>
      <c r="C41" s="258" t="s">
        <v>661</v>
      </c>
      <c r="D41" s="260" t="s">
        <v>328</v>
      </c>
      <c r="E41" s="238" t="s">
        <v>329</v>
      </c>
      <c r="F41" s="746" t="s">
        <v>189</v>
      </c>
      <c r="G41" s="747"/>
      <c r="H41" s="748">
        <v>1</v>
      </c>
      <c r="I41" s="749"/>
      <c r="J41" s="327" t="str">
        <f t="shared" si="1"/>
        <v>TEXT</v>
      </c>
      <c r="K41" s="271" t="s">
        <v>1041</v>
      </c>
      <c r="L41" s="328" t="str" cm="1">
        <f t="array" aca="1" ref="L41" ca="1">IFERROR(IF($C41="","",IF($K41="","",IF($K41=入力用マスタ!$H$7,_xlfn.TEXTBEFORE(_xlfn.TEXTAFTER(CELL("filename",$A$1),"["),"]"),IF($J41="DATE",IF(INDIRECT($B41&amp;"!"&amp;$C41)="","",INDIRECT($B41&amp;"!"&amp;$C41)),IF($J41="TEXT",IF(INDIRECT($B41&amp;"!"&amp;$C41)="","",""&amp;INDIRECT($B41&amp;"!"&amp;$C41)&amp;""),IF($J41="NUM",VALUE(IF(INDIRECT($B41&amp;"!"&amp;$C41)="","",INDIRECT($B41&amp;"!"&amp;$C41))),"")))))),"")</f>
        <v/>
      </c>
      <c r="M41" s="337" t="str">
        <f ca="1">IFERROR(TEXT(IF($C41="","",IF($K41="","",IF($K41=入力用マスタ!$H$5,IF($L41="■","1",IF($L41="□","",IF($L41="●","1",IF($L41="○","","")))),IF($K41=入力用マスタ!$H$6,IF($L41="▼選択▼","",MATCH($L41,INDIRECT("入力用マスタ!"&amp;IF(COUNTIF(入力用マスタ!$E$2:$E$4,$L41),"E",IF(COUNTIF(入力用マスタ!$F$2:$F$4,$L41),"F",IF(COUNTIF(入力用マスタ!$G$2:$G$4,$L41),"G","")))&amp;"3:"&amp;IF(COUNTIF(入力用マスタ!$E$2:$E$4,$L41),"E",IF(COUNTIF(入力用マスタ!$F$2:$F$4,$L41),"F",IF(COUNTIF(入力用マスタ!$G$2:$G$4,$L41),"G","")))&amp;"4"),0)),"")))),"@"),"")</f>
        <v/>
      </c>
      <c r="N41" s="337" t="str" cm="1">
        <f t="array" aca="1" ref="N41" ca="1">IFERROR(TEXT(IF($C41="","",IF($K41="","",IF($K41=入力用マスタ!$H$4,_xlfn.LET(_xlpm.refs, _xlfn.TEXTSPLIT($C41,","),_xlpm.sheetName, $B41,_xlpm.values,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 s="338">
        <f t="shared" si="2"/>
        <v>40</v>
      </c>
      <c r="P41" s="339">
        <f>IF($K41="","",IF($K41=入力用マスタ!$H$3,COLUMN($P41)-5,IF($K41=入力用マスタ!$H$5,COLUMN($P41)-4,IF($K41=入力用マスタ!$H$6,COLUMN($P41)-4,IF($K41=入力用マスタ!$H$5,COLUMN($P41)-4,IF($K41=入力用マスタ!$H$4,COLUMN($P41)-3,COLUMN($P41)-5))))))</f>
        <v>13</v>
      </c>
      <c r="Q41" s="345" t="str">
        <f>IF($C41="","",IF($C41="-","",IF($K41=入力用マスタ!$H$4&amp;"!",HYPERLINK("#"&amp;$B41&amp;"!"&amp;IFERROR(LEFT($C41,FIND(",", $C41)-1),$C41),"【"&amp;IFERROR(LEFT($C41,FIND(",", $C41)-1),$C41)&amp;"】"),HYPERLINK("#"&amp;$B41&amp;"!"&amp;IFERROR(LEFT($C41,FIND(",", $C41)-1),$C41),"【"&amp;IFERROR(LEFT($C41,FIND(",", $C41)-1),$C41)&amp;"】"))))</f>
        <v>【H15】</v>
      </c>
      <c r="R41" s="344" t="str">
        <f t="shared" si="3"/>
        <v>0000000000000</v>
      </c>
      <c r="S41" s="334" t="str">
        <f t="shared" si="4"/>
        <v>IO_S050301</v>
      </c>
      <c r="T41" s="334" t="str">
        <f t="shared" ca="1" si="5"/>
        <v>2025100101</v>
      </c>
      <c r="U41" s="334" t="str">
        <f t="shared" si="6"/>
        <v>T05_HLT_TMP</v>
      </c>
      <c r="V41" s="334" t="str">
        <f t="shared" si="7"/>
        <v>SPEC_COMP_CD</v>
      </c>
      <c r="W41" s="334" t="str">
        <f t="shared" si="8"/>
        <v>指定成分等含有食品コード</v>
      </c>
      <c r="X41" s="334" t="str">
        <f t="shared" si="9"/>
        <v>TEXT</v>
      </c>
      <c r="Y41" s="334" t="str">
        <f t="shared" si="10"/>
        <v>CELL</v>
      </c>
      <c r="Z41" s="334">
        <f t="shared" si="11"/>
        <v>40</v>
      </c>
      <c r="AA41" s="334">
        <f t="shared" si="12"/>
        <v>13</v>
      </c>
      <c r="AB41" s="334" t="str">
        <f t="shared" si="13"/>
        <v>« NULL »</v>
      </c>
      <c r="AC41" s="334" t="str">
        <f t="shared" si="14"/>
        <v>0</v>
      </c>
      <c r="AD41" s="346" t="s">
        <v>1798</v>
      </c>
      <c r="AE41" s="334" t="str">
        <f t="shared" si="16"/>
        <v>0</v>
      </c>
      <c r="AF41" s="334" t="str">
        <f t="shared" si="17"/>
        <v>1.00</v>
      </c>
      <c r="AG41" s="334" t="str">
        <f t="shared" si="18"/>
        <v>0</v>
      </c>
      <c r="AH41" s="334" t="str">
        <f t="shared" si="19"/>
        <v>fBiz0000000000</v>
      </c>
      <c r="AI41" s="334" t="str">
        <f t="shared" ca="1" si="20"/>
        <v>2026/01/06 00:00:00</v>
      </c>
      <c r="AJ41" s="334" t="str">
        <f t="shared" si="21"/>
        <v>fBiz0000000000</v>
      </c>
      <c r="AK41" s="335" t="str">
        <f t="shared" ca="1" si="22"/>
        <v>2026/01/06 00:00:00</v>
      </c>
      <c r="AL4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'SPEC_COMP_CD', '指定成分等含有食品コード', 'TEXT', 'CELL', 40, 13, NULL ,'0',YES_NO_JP,'0', '1.00', 0, 'fBiz0000000000', '2026/01/06 00:00:00', 'fBiz0000000000', '2026/01/06 00:00:00' );</v>
      </c>
      <c r="AM41" s="347" t="s">
        <v>1774</v>
      </c>
    </row>
    <row r="42" spans="1:39" ht="17.25" customHeight="1">
      <c r="A42" s="265">
        <f t="shared" si="0"/>
        <v>40</v>
      </c>
      <c r="B42" s="263" t="s">
        <v>640</v>
      </c>
      <c r="C42" s="258" t="s">
        <v>669</v>
      </c>
      <c r="D42" s="260" t="s">
        <v>948</v>
      </c>
      <c r="E42" s="238" t="s">
        <v>883</v>
      </c>
      <c r="F42" s="746" t="s">
        <v>189</v>
      </c>
      <c r="G42" s="747"/>
      <c r="H42" s="748">
        <v>1</v>
      </c>
      <c r="I42" s="749"/>
      <c r="J42" s="327" t="str">
        <f t="shared" si="1"/>
        <v>TEXT</v>
      </c>
      <c r="K42" s="271" t="s">
        <v>1033</v>
      </c>
      <c r="L42" s="328" t="str" cm="1">
        <f t="array" aca="1" ref="L42" ca="1">IFERROR(IF($C42="","",IF($K42="","",IF($K42=入力用マスタ!$H$7,_xlfn.TEXTBEFORE(_xlfn.TEXTAFTER(CELL("filename",$A$1),"["),"]"),IF($J42="DATE",IF(INDIRECT($B42&amp;"!"&amp;$C42)="","",INDIRECT($B42&amp;"!"&amp;$C42)),IF($J42="TEXT",IF(INDIRECT($B42&amp;"!"&amp;$C42)="","",""&amp;INDIRECT($B42&amp;"!"&amp;$C42)&amp;""),IF($J42="NUM",VALUE(IF(INDIRECT($B42&amp;"!"&amp;$C42)="","",INDIRECT($B42&amp;"!"&amp;$C42))),"")))))),"")</f>
        <v>□</v>
      </c>
      <c r="M42" s="337" t="str">
        <f ca="1">IFERROR(TEXT(IF($C42="","",IF($K42="","",IF($K42=入力用マスタ!$H$5,IF($L42="■","1",IF($L42="□","",IF($L42="●","1",IF($L42="○","","")))),IF($K42=入力用マスタ!$H$6,IF($L42="▼選択▼","",MATCH($L42,INDIRECT("入力用マスタ!"&amp;IF(COUNTIF(入力用マスタ!$E$2:$E$4,$L42),"E",IF(COUNTIF(入力用マスタ!$F$2:$F$4,$L42),"F",IF(COUNTIF(入力用マスタ!$G$2:$G$4,$L42),"G","")))&amp;"3:"&amp;IF(COUNTIF(入力用マスタ!$E$2:$E$4,$L42),"E",IF(COUNTIF(入力用マスタ!$F$2:$F$4,$L42),"F",IF(COUNTIF(入力用マスタ!$G$2:$G$4,$L42),"G","")))&amp;"4"),0)),"")))),"@"),"")</f>
        <v/>
      </c>
      <c r="N42" s="337" t="str" cm="1">
        <f t="array" aca="1" ref="N42" ca="1">IFERROR(TEXT(IF($C42="","",IF($K42="","",IF($K42=入力用マスタ!$H$4,_xlfn.LET(_xlpm.refs, _xlfn.TEXTSPLIT($C42,","),_xlpm.sheetName, $B42,_xlpm.values,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 s="338">
        <f t="shared" si="2"/>
        <v>41</v>
      </c>
      <c r="P42" s="339">
        <f>IF($K42="","",IF($K42=入力用マスタ!$H$3,COLUMN($P42)-5,IF($K42=入力用マスタ!$H$5,COLUMN($P42)-4,IF($K42=入力用マスタ!$H$6,COLUMN($P42)-4,IF($K42=入力用マスタ!$H$5,COLUMN($P42)-4,IF($K42=入力用マスタ!$H$4,COLUMN($P42)-3,COLUMN($P42)-5))))))</f>
        <v>12</v>
      </c>
      <c r="Q42" s="345" t="str">
        <f>IF($C42="","",IF($C42="-","",IF($K42=入力用マスタ!$H$4&amp;"!",HYPERLINK("#"&amp;$B42&amp;"!"&amp;IFERROR(LEFT($C42,FIND(",", $C42)-1),$C42),"【"&amp;IFERROR(LEFT($C42,FIND(",", $C42)-1),$C42)&amp;"】"),HYPERLINK("#"&amp;$B42&amp;"!"&amp;IFERROR(LEFT($C42,FIND(",", $C42)-1),$C42),"【"&amp;IFERROR(LEFT($C42,FIND(",", $C42)-1),$C42)&amp;"】"))))</f>
        <v>【H17】</v>
      </c>
      <c r="R42" s="344" t="str">
        <f t="shared" si="3"/>
        <v>0000000000000</v>
      </c>
      <c r="S42" s="334" t="str">
        <f t="shared" si="4"/>
        <v>IO_S050301</v>
      </c>
      <c r="T42" s="334" t="str">
        <f t="shared" ca="1" si="5"/>
        <v>2025100101</v>
      </c>
      <c r="U42" s="334" t="str">
        <f t="shared" si="6"/>
        <v>T05_HLT_TMP</v>
      </c>
      <c r="V42" s="334" t="str">
        <f t="shared" si="7"/>
        <v>SPEC_FLG_1</v>
      </c>
      <c r="W42" s="334" t="str">
        <f t="shared" si="8"/>
        <v>指定成分フラグ_コレウス・フォルスコリー</v>
      </c>
      <c r="X42" s="334" t="str">
        <f t="shared" si="9"/>
        <v>TEXT</v>
      </c>
      <c r="Y42" s="334" t="str">
        <f t="shared" si="10"/>
        <v>CELL</v>
      </c>
      <c r="Z42" s="334">
        <f t="shared" si="11"/>
        <v>41</v>
      </c>
      <c r="AA42" s="334">
        <f t="shared" si="12"/>
        <v>12</v>
      </c>
      <c r="AB42" s="334" t="str">
        <f t="shared" si="13"/>
        <v>« NULL »</v>
      </c>
      <c r="AC42" s="334" t="str">
        <f t="shared" si="14"/>
        <v>0</v>
      </c>
      <c r="AD42" s="334" t="str">
        <f t="shared" si="15"/>
        <v>« NULL »</v>
      </c>
      <c r="AE42" s="334" t="str">
        <f t="shared" si="16"/>
        <v>0</v>
      </c>
      <c r="AF42" s="334" t="str">
        <f t="shared" si="17"/>
        <v>1.00</v>
      </c>
      <c r="AG42" s="334" t="str">
        <f t="shared" si="18"/>
        <v>0</v>
      </c>
      <c r="AH42" s="334" t="str">
        <f t="shared" si="19"/>
        <v>fBiz0000000000</v>
      </c>
      <c r="AI42" s="334" t="str">
        <f t="shared" ca="1" si="20"/>
        <v>2026/01/06 00:00:00</v>
      </c>
      <c r="AJ42" s="334" t="str">
        <f t="shared" si="21"/>
        <v>fBiz0000000000</v>
      </c>
      <c r="AK42" s="335" t="str">
        <f t="shared" ca="1" si="22"/>
        <v>2026/01/06 00:00:00</v>
      </c>
      <c r="AL4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'SPEC_FLG_1', '指定成分フラグ_コレウス・フォルスコリー', 'TEXT', 'CELL', 41, 12, NULL ,'0', NULL ,'0', '1.00', 0, 'fBiz0000000000', '2026/01/06 00:00:00', 'fBiz0000000000', '2026/01/06 00:00:00' );</v>
      </c>
      <c r="AM42" s="347" t="s">
        <v>1774</v>
      </c>
    </row>
    <row r="43" spans="1:39" ht="17.25" customHeight="1">
      <c r="A43" s="265">
        <f t="shared" si="0"/>
        <v>41</v>
      </c>
      <c r="B43" s="263" t="s">
        <v>640</v>
      </c>
      <c r="C43" s="258" t="s">
        <v>668</v>
      </c>
      <c r="D43" s="260" t="s">
        <v>949</v>
      </c>
      <c r="E43" s="238" t="s">
        <v>727</v>
      </c>
      <c r="F43" s="746" t="s">
        <v>189</v>
      </c>
      <c r="G43" s="747"/>
      <c r="H43" s="748">
        <v>1</v>
      </c>
      <c r="I43" s="749"/>
      <c r="J43" s="327" t="str">
        <f t="shared" si="1"/>
        <v>TEXT</v>
      </c>
      <c r="K43" s="271" t="s">
        <v>1033</v>
      </c>
      <c r="L43" s="328" t="str" cm="1">
        <f t="array" aca="1" ref="L43" ca="1">IFERROR(IF($C43="","",IF($K43="","",IF($K43=入力用マスタ!$H$7,_xlfn.TEXTBEFORE(_xlfn.TEXTAFTER(CELL("filename",$A$1),"["),"]"),IF($J43="DATE",IF(INDIRECT($B43&amp;"!"&amp;$C43)="","",INDIRECT($B43&amp;"!"&amp;$C43)),IF($J43="TEXT",IF(INDIRECT($B43&amp;"!"&amp;$C43)="","",""&amp;INDIRECT($B43&amp;"!"&amp;$C43)&amp;""),IF($J43="NUM",VALUE(IF(INDIRECT($B43&amp;"!"&amp;$C43)="","",INDIRECT($B43&amp;"!"&amp;$C43))),"")))))),"")</f>
        <v>□</v>
      </c>
      <c r="M43" s="337" t="str">
        <f ca="1">IFERROR(TEXT(IF($C43="","",IF($K43="","",IF($K43=入力用マスタ!$H$5,IF($L43="■","1",IF($L43="□","",IF($L43="●","1",IF($L43="○","","")))),IF($K43=入力用マスタ!$H$6,IF($L43="▼選択▼","",MATCH($L43,INDIRECT("入力用マスタ!"&amp;IF(COUNTIF(入力用マスタ!$E$2:$E$4,$L43),"E",IF(COUNTIF(入力用マスタ!$F$2:$F$4,$L43),"F",IF(COUNTIF(入力用マスタ!$G$2:$G$4,$L43),"G","")))&amp;"3:"&amp;IF(COUNTIF(入力用マスタ!$E$2:$E$4,$L43),"E",IF(COUNTIF(入力用マスタ!$F$2:$F$4,$L43),"F",IF(COUNTIF(入力用マスタ!$G$2:$G$4,$L43),"G","")))&amp;"4"),0)),"")))),"@"),"")</f>
        <v/>
      </c>
      <c r="N43" s="337" t="str" cm="1">
        <f t="array" aca="1" ref="N43" ca="1">IFERROR(TEXT(IF($C43="","",IF($K43="","",IF($K43=入力用マスタ!$H$4,_xlfn.LET(_xlpm.refs, _xlfn.TEXTSPLIT($C43,","),_xlpm.sheetName, $B43,_xlpm.values,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 s="338">
        <f t="shared" si="2"/>
        <v>42</v>
      </c>
      <c r="P43" s="339">
        <f>IF($K43="","",IF($K43=入力用マスタ!$H$3,COLUMN($P43)-5,IF($K43=入力用マスタ!$H$5,COLUMN($P43)-4,IF($K43=入力用マスタ!$H$6,COLUMN($P43)-4,IF($K43=入力用マスタ!$H$5,COLUMN($P43)-4,IF($K43=入力用マスタ!$H$4,COLUMN($P43)-3,COLUMN($P43)-5))))))</f>
        <v>12</v>
      </c>
      <c r="Q43" s="345" t="str">
        <f>IF($C43="","",IF($C43="-","",IF($K43=入力用マスタ!$H$4&amp;"!",HYPERLINK("#"&amp;$B43&amp;"!"&amp;IFERROR(LEFT($C43,FIND(",", $C43)-1),$C43),"【"&amp;IFERROR(LEFT($C43,FIND(",", $C43)-1),$C43)&amp;"】"),HYPERLINK("#"&amp;$B43&amp;"!"&amp;IFERROR(LEFT($C43,FIND(",", $C43)-1),$C43),"【"&amp;IFERROR(LEFT($C43,FIND(",", $C43)-1),$C43)&amp;"】"))))</f>
        <v>【P17】</v>
      </c>
      <c r="R43" s="344" t="str">
        <f t="shared" si="3"/>
        <v>0000000000000</v>
      </c>
      <c r="S43" s="334" t="str">
        <f t="shared" si="4"/>
        <v>IO_S050301</v>
      </c>
      <c r="T43" s="334" t="str">
        <f t="shared" ca="1" si="5"/>
        <v>2025100101</v>
      </c>
      <c r="U43" s="334" t="str">
        <f t="shared" si="6"/>
        <v>T05_HLT_TMP</v>
      </c>
      <c r="V43" s="334" t="str">
        <f t="shared" si="7"/>
        <v>SPEC_FLG_2</v>
      </c>
      <c r="W43" s="334" t="str">
        <f t="shared" si="8"/>
        <v>指定成分フラグ_ドオウレン</v>
      </c>
      <c r="X43" s="334" t="str">
        <f t="shared" si="9"/>
        <v>TEXT</v>
      </c>
      <c r="Y43" s="334" t="str">
        <f t="shared" si="10"/>
        <v>CELL</v>
      </c>
      <c r="Z43" s="334">
        <f t="shared" si="11"/>
        <v>42</v>
      </c>
      <c r="AA43" s="334">
        <f t="shared" si="12"/>
        <v>12</v>
      </c>
      <c r="AB43" s="334" t="str">
        <f t="shared" si="13"/>
        <v>« NULL »</v>
      </c>
      <c r="AC43" s="334" t="str">
        <f t="shared" si="14"/>
        <v>0</v>
      </c>
      <c r="AD43" s="334" t="str">
        <f t="shared" si="15"/>
        <v>« NULL »</v>
      </c>
      <c r="AE43" s="334" t="str">
        <f t="shared" si="16"/>
        <v>0</v>
      </c>
      <c r="AF43" s="334" t="str">
        <f t="shared" si="17"/>
        <v>1.00</v>
      </c>
      <c r="AG43" s="334" t="str">
        <f t="shared" si="18"/>
        <v>0</v>
      </c>
      <c r="AH43" s="334" t="str">
        <f t="shared" si="19"/>
        <v>fBiz0000000000</v>
      </c>
      <c r="AI43" s="334" t="str">
        <f t="shared" ca="1" si="20"/>
        <v>2026/01/06 00:00:00</v>
      </c>
      <c r="AJ43" s="334" t="str">
        <f t="shared" si="21"/>
        <v>fBiz0000000000</v>
      </c>
      <c r="AK43" s="335" t="str">
        <f t="shared" ca="1" si="22"/>
        <v>2026/01/06 00:00:00</v>
      </c>
      <c r="AL4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'SPEC_FLG_2', '指定成分フラグ_ドオウレン', 'TEXT', 'CELL', 42, 12, NULL ,'0', NULL ,'0', '1.00', 0, 'fBiz0000000000', '2026/01/06 00:00:00', 'fBiz0000000000', '2026/01/06 00:00:00' );</v>
      </c>
      <c r="AM43" s="347" t="s">
        <v>1774</v>
      </c>
    </row>
    <row r="44" spans="1:39" ht="17.25" customHeight="1">
      <c r="A44" s="265">
        <f t="shared" si="0"/>
        <v>42</v>
      </c>
      <c r="B44" s="263" t="s">
        <v>640</v>
      </c>
      <c r="C44" s="258" t="s">
        <v>670</v>
      </c>
      <c r="D44" s="260" t="s">
        <v>950</v>
      </c>
      <c r="E44" s="238" t="s">
        <v>728</v>
      </c>
      <c r="F44" s="746" t="s">
        <v>189</v>
      </c>
      <c r="G44" s="747"/>
      <c r="H44" s="748">
        <v>1</v>
      </c>
      <c r="I44" s="749"/>
      <c r="J44" s="327" t="str">
        <f t="shared" si="1"/>
        <v>TEXT</v>
      </c>
      <c r="K44" s="271" t="s">
        <v>1033</v>
      </c>
      <c r="L44" s="328" t="str" cm="1">
        <f t="array" aca="1" ref="L44" ca="1">IFERROR(IF($C44="","",IF($K44="","",IF($K44=入力用マスタ!$H$7,_xlfn.TEXTBEFORE(_xlfn.TEXTAFTER(CELL("filename",$A$1),"["),"]"),IF($J44="DATE",IF(INDIRECT($B44&amp;"!"&amp;$C44)="","",INDIRECT($B44&amp;"!"&amp;$C44)),IF($J44="TEXT",IF(INDIRECT($B44&amp;"!"&amp;$C44)="","",""&amp;INDIRECT($B44&amp;"!"&amp;$C44)&amp;""),IF($J44="NUM",VALUE(IF(INDIRECT($B44&amp;"!"&amp;$C44)="","",INDIRECT($B44&amp;"!"&amp;$C44))),"")))))),"")</f>
        <v>□</v>
      </c>
      <c r="M44" s="337" t="str">
        <f ca="1">IFERROR(TEXT(IF($C44="","",IF($K44="","",IF($K44=入力用マスタ!$H$5,IF($L44="■","1",IF($L44="□","",IF($L44="●","1",IF($L44="○","","")))),IF($K44=入力用マスタ!$H$6,IF($L44="▼選択▼","",MATCH($L44,INDIRECT("入力用マスタ!"&amp;IF(COUNTIF(入力用マスタ!$E$2:$E$4,$L44),"E",IF(COUNTIF(入力用マスタ!$F$2:$F$4,$L44),"F",IF(COUNTIF(入力用マスタ!$G$2:$G$4,$L44),"G","")))&amp;"3:"&amp;IF(COUNTIF(入力用マスタ!$E$2:$E$4,$L44),"E",IF(COUNTIF(入力用マスタ!$F$2:$F$4,$L44),"F",IF(COUNTIF(入力用マスタ!$G$2:$G$4,$L44),"G","")))&amp;"4"),0)),"")))),"@"),"")</f>
        <v/>
      </c>
      <c r="N44" s="337" t="str" cm="1">
        <f t="array" aca="1" ref="N44" ca="1">IFERROR(TEXT(IF($C44="","",IF($K44="","",IF($K44=入力用マスタ!$H$4,_xlfn.LET(_xlpm.refs, _xlfn.TEXTSPLIT($C44,","),_xlpm.sheetName, $B44,_xlpm.values,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 s="338">
        <f t="shared" si="2"/>
        <v>43</v>
      </c>
      <c r="P44" s="339">
        <f>IF($K44="","",IF($K44=入力用マスタ!$H$3,COLUMN($P44)-5,IF($K44=入力用マスタ!$H$5,COLUMN($P44)-4,IF($K44=入力用マスタ!$H$6,COLUMN($P44)-4,IF($K44=入力用マスタ!$H$5,COLUMN($P44)-4,IF($K44=入力用マスタ!$H$4,COLUMN($P44)-3,COLUMN($P44)-5))))))</f>
        <v>12</v>
      </c>
      <c r="Q44" s="345" t="str">
        <f>IF($C44="","",IF($C44="-","",IF($K44=入力用マスタ!$H$4&amp;"!",HYPERLINK("#"&amp;$B44&amp;"!"&amp;IFERROR(LEFT($C44,FIND(",", $C44)-1),$C44),"【"&amp;IFERROR(LEFT($C44,FIND(",", $C44)-1),$C44)&amp;"】"),HYPERLINK("#"&amp;$B44&amp;"!"&amp;IFERROR(LEFT($C44,FIND(",", $C44)-1),$C44),"【"&amp;IFERROR(LEFT($C44,FIND(",", $C44)-1),$C44)&amp;"】"))))</f>
        <v>【U17】</v>
      </c>
      <c r="R44" s="344" t="str">
        <f t="shared" si="3"/>
        <v>0000000000000</v>
      </c>
      <c r="S44" s="334" t="str">
        <f t="shared" si="4"/>
        <v>IO_S050301</v>
      </c>
      <c r="T44" s="334" t="str">
        <f t="shared" ca="1" si="5"/>
        <v>2025100101</v>
      </c>
      <c r="U44" s="334" t="str">
        <f t="shared" si="6"/>
        <v>T05_HLT_TMP</v>
      </c>
      <c r="V44" s="334" t="str">
        <f t="shared" si="7"/>
        <v>SPEC_FLG_3</v>
      </c>
      <c r="W44" s="334" t="str">
        <f t="shared" si="8"/>
        <v>指定成分フラグ_プエラリア・ミリフィカ</v>
      </c>
      <c r="X44" s="334" t="str">
        <f t="shared" si="9"/>
        <v>TEXT</v>
      </c>
      <c r="Y44" s="334" t="str">
        <f t="shared" si="10"/>
        <v>CELL</v>
      </c>
      <c r="Z44" s="334">
        <f t="shared" si="11"/>
        <v>43</v>
      </c>
      <c r="AA44" s="334">
        <f t="shared" si="12"/>
        <v>12</v>
      </c>
      <c r="AB44" s="334" t="str">
        <f t="shared" si="13"/>
        <v>« NULL »</v>
      </c>
      <c r="AC44" s="334" t="str">
        <f t="shared" si="14"/>
        <v>0</v>
      </c>
      <c r="AD44" s="334" t="str">
        <f t="shared" si="15"/>
        <v>« NULL »</v>
      </c>
      <c r="AE44" s="334" t="str">
        <f t="shared" si="16"/>
        <v>0</v>
      </c>
      <c r="AF44" s="334" t="str">
        <f t="shared" si="17"/>
        <v>1.00</v>
      </c>
      <c r="AG44" s="334" t="str">
        <f t="shared" si="18"/>
        <v>0</v>
      </c>
      <c r="AH44" s="334" t="str">
        <f t="shared" si="19"/>
        <v>fBiz0000000000</v>
      </c>
      <c r="AI44" s="334" t="str">
        <f t="shared" ca="1" si="20"/>
        <v>2026/01/06 00:00:00</v>
      </c>
      <c r="AJ44" s="334" t="str">
        <f t="shared" si="21"/>
        <v>fBiz0000000000</v>
      </c>
      <c r="AK44" s="335" t="str">
        <f t="shared" ca="1" si="22"/>
        <v>2026/01/06 00:00:00</v>
      </c>
      <c r="AL4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'SPEC_FLG_3', '指定成分フラグ_プエラリア・ミリフィカ', 'TEXT', 'CELL', 43, 12, NULL ,'0', NULL ,'0', '1.00', 0, 'fBiz0000000000', '2026/01/06 00:00:00', 'fBiz0000000000', '2026/01/06 00:00:00' );</v>
      </c>
      <c r="AM44" s="347" t="s">
        <v>1774</v>
      </c>
    </row>
    <row r="45" spans="1:39" ht="17.25" customHeight="1">
      <c r="A45" s="265">
        <f t="shared" si="0"/>
        <v>43</v>
      </c>
      <c r="B45" s="263" t="s">
        <v>640</v>
      </c>
      <c r="C45" s="258" t="s">
        <v>671</v>
      </c>
      <c r="D45" s="260" t="s">
        <v>951</v>
      </c>
      <c r="E45" s="238" t="s">
        <v>729</v>
      </c>
      <c r="F45" s="746" t="s">
        <v>189</v>
      </c>
      <c r="G45" s="747"/>
      <c r="H45" s="748">
        <v>1</v>
      </c>
      <c r="I45" s="749"/>
      <c r="J45" s="327" t="str">
        <f t="shared" si="1"/>
        <v>TEXT</v>
      </c>
      <c r="K45" s="271" t="s">
        <v>1033</v>
      </c>
      <c r="L45" s="328" t="str" cm="1">
        <f t="array" aca="1" ref="L45" ca="1">IFERROR(IF($C45="","",IF($K45="","",IF($K45=入力用マスタ!$H$7,_xlfn.TEXTBEFORE(_xlfn.TEXTAFTER(CELL("filename",$A$1),"["),"]"),IF($J45="DATE",IF(INDIRECT($B45&amp;"!"&amp;$C45)="","",INDIRECT($B45&amp;"!"&amp;$C45)),IF($J45="TEXT",IF(INDIRECT($B45&amp;"!"&amp;$C45)="","",""&amp;INDIRECT($B45&amp;"!"&amp;$C45)&amp;""),IF($J45="NUM",VALUE(IF(INDIRECT($B45&amp;"!"&amp;$C45)="","",INDIRECT($B45&amp;"!"&amp;$C45))),"")))))),"")</f>
        <v>□</v>
      </c>
      <c r="M45" s="337" t="str">
        <f ca="1">IFERROR(TEXT(IF($C45="","",IF($K45="","",IF($K45=入力用マスタ!$H$5,IF($L45="■","1",IF($L45="□","",IF($L45="●","1",IF($L45="○","","")))),IF($K45=入力用マスタ!$H$6,IF($L45="▼選択▼","",MATCH($L45,INDIRECT("入力用マスタ!"&amp;IF(COUNTIF(入力用マスタ!$E$2:$E$4,$L45),"E",IF(COUNTIF(入力用マスタ!$F$2:$F$4,$L45),"F",IF(COUNTIF(入力用マスタ!$G$2:$G$4,$L45),"G","")))&amp;"3:"&amp;IF(COUNTIF(入力用マスタ!$E$2:$E$4,$L45),"E",IF(COUNTIF(入力用マスタ!$F$2:$F$4,$L45),"F",IF(COUNTIF(入力用マスタ!$G$2:$G$4,$L45),"G","")))&amp;"4"),0)),"")))),"@"),"")</f>
        <v/>
      </c>
      <c r="N45" s="337" t="str" cm="1">
        <f t="array" aca="1" ref="N45" ca="1">IFERROR(TEXT(IF($C45="","",IF($K45="","",IF($K45=入力用マスタ!$H$4,_xlfn.LET(_xlpm.refs, _xlfn.TEXTSPLIT($C45,","),_xlpm.sheetName, $B45,_xlpm.values,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 s="338">
        <f t="shared" si="2"/>
        <v>44</v>
      </c>
      <c r="P45" s="339">
        <f>IF($K45="","",IF($K45=入力用マスタ!$H$3,COLUMN($P45)-5,IF($K45=入力用マスタ!$H$5,COLUMN($P45)-4,IF($K45=入力用マスタ!$H$6,COLUMN($P45)-4,IF($K45=入力用マスタ!$H$5,COLUMN($P45)-4,IF($K45=入力用マスタ!$H$4,COLUMN($P45)-3,COLUMN($P45)-5))))))</f>
        <v>12</v>
      </c>
      <c r="Q45" s="345" t="str">
        <f>IF($C45="","",IF($C45="-","",IF($K45=入力用マスタ!$H$4&amp;"!",HYPERLINK("#"&amp;$B45&amp;"!"&amp;IFERROR(LEFT($C45,FIND(",", $C45)-1),$C45),"【"&amp;IFERROR(LEFT($C45,FIND(",", $C45)-1),$C45)&amp;"】"),HYPERLINK("#"&amp;$B45&amp;"!"&amp;IFERROR(LEFT($C45,FIND(",", $C45)-1),$C45),"【"&amp;IFERROR(LEFT($C45,FIND(",", $C45)-1),$C45)&amp;"】"))))</f>
        <v>【AC17】</v>
      </c>
      <c r="R45" s="344" t="str">
        <f t="shared" si="3"/>
        <v>0000000000000</v>
      </c>
      <c r="S45" s="334" t="str">
        <f t="shared" si="4"/>
        <v>IO_S050301</v>
      </c>
      <c r="T45" s="334" t="str">
        <f t="shared" ca="1" si="5"/>
        <v>2025100101</v>
      </c>
      <c r="U45" s="334" t="str">
        <f t="shared" si="6"/>
        <v>T05_HLT_TMP</v>
      </c>
      <c r="V45" s="334" t="str">
        <f t="shared" si="7"/>
        <v>SPEC_FLG_4</v>
      </c>
      <c r="W45" s="334" t="str">
        <f t="shared" si="8"/>
        <v>指定成分フラグ_ブラックコホシュ</v>
      </c>
      <c r="X45" s="334" t="str">
        <f t="shared" si="9"/>
        <v>TEXT</v>
      </c>
      <c r="Y45" s="334" t="str">
        <f t="shared" si="10"/>
        <v>CELL</v>
      </c>
      <c r="Z45" s="334">
        <f t="shared" si="11"/>
        <v>44</v>
      </c>
      <c r="AA45" s="334">
        <f t="shared" si="12"/>
        <v>12</v>
      </c>
      <c r="AB45" s="334" t="str">
        <f t="shared" si="13"/>
        <v>« NULL »</v>
      </c>
      <c r="AC45" s="334" t="str">
        <f t="shared" si="14"/>
        <v>0</v>
      </c>
      <c r="AD45" s="334" t="str">
        <f t="shared" si="15"/>
        <v>« NULL »</v>
      </c>
      <c r="AE45" s="334" t="str">
        <f t="shared" si="16"/>
        <v>0</v>
      </c>
      <c r="AF45" s="334" t="str">
        <f t="shared" si="17"/>
        <v>1.00</v>
      </c>
      <c r="AG45" s="334" t="str">
        <f t="shared" si="18"/>
        <v>0</v>
      </c>
      <c r="AH45" s="334" t="str">
        <f t="shared" si="19"/>
        <v>fBiz0000000000</v>
      </c>
      <c r="AI45" s="334" t="str">
        <f t="shared" ca="1" si="20"/>
        <v>2026/01/06 00:00:00</v>
      </c>
      <c r="AJ45" s="334" t="str">
        <f t="shared" si="21"/>
        <v>fBiz0000000000</v>
      </c>
      <c r="AK45" s="335" t="str">
        <f t="shared" ca="1" si="22"/>
        <v>2026/01/06 00:00:00</v>
      </c>
      <c r="AL4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'SPEC_FLG_4', '指定成分フラグ_ブラックコホシュ', 'TEXT', 'CELL', 44, 12, NULL ,'0', NULL ,'0', '1.00', 0, 'fBiz0000000000', '2026/01/06 00:00:00', 'fBiz0000000000', '2026/01/06 00:00:00' );</v>
      </c>
      <c r="AM45" s="347" t="s">
        <v>1774</v>
      </c>
    </row>
    <row r="46" spans="1:39" ht="17.25" customHeight="1">
      <c r="A46" s="265">
        <f t="shared" si="0"/>
        <v>44</v>
      </c>
      <c r="B46" s="263" t="s">
        <v>640</v>
      </c>
      <c r="C46" s="258" t="s">
        <v>662</v>
      </c>
      <c r="D46" s="260" t="s">
        <v>330</v>
      </c>
      <c r="E46" s="238" t="s">
        <v>331</v>
      </c>
      <c r="F46" s="746" t="s">
        <v>189</v>
      </c>
      <c r="G46" s="747"/>
      <c r="H46" s="748">
        <v>1</v>
      </c>
      <c r="I46" s="749"/>
      <c r="J46" s="327" t="str">
        <f t="shared" si="1"/>
        <v>TEXT</v>
      </c>
      <c r="K46" s="271" t="s">
        <v>1041</v>
      </c>
      <c r="L46" s="328" t="str" cm="1">
        <f t="array" aca="1" ref="L46" ca="1">IFERROR(IF($C46="","",IF($K46="","",IF($K46=入力用マスタ!$H$7,_xlfn.TEXTBEFORE(_xlfn.TEXTAFTER(CELL("filename",$A$1),"["),"]"),IF($J46="DATE",IF(INDIRECT($B46&amp;"!"&amp;$C46)="","",INDIRECT($B46&amp;"!"&amp;$C46)),IF($J46="TEXT",IF(INDIRECT($B46&amp;"!"&amp;$C46)="","",""&amp;INDIRECT($B46&amp;"!"&amp;$C46)&amp;""),IF($J46="NUM",VALUE(IF(INDIRECT($B46&amp;"!"&amp;$C46)="","",INDIRECT($B46&amp;"!"&amp;$C46))),"")))))),"")</f>
        <v/>
      </c>
      <c r="M46" s="337" t="str">
        <f ca="1">IFERROR(TEXT(IF($C46="","",IF($K46="","",IF($K46=入力用マスタ!$H$5,IF($L46="■","1",IF($L46="□","",IF($L46="●","1",IF($L46="○","","")))),IF($K46=入力用マスタ!$H$6,IF($L46="▼選択▼","",MATCH($L46,INDIRECT("入力用マスタ!"&amp;IF(COUNTIF(入力用マスタ!$E$2:$E$4,$L46),"E",IF(COUNTIF(入力用マスタ!$F$2:$F$4,$L46),"F",IF(COUNTIF(入力用マスタ!$G$2:$G$4,$L46),"G","")))&amp;"3:"&amp;IF(COUNTIF(入力用マスタ!$E$2:$E$4,$L46),"E",IF(COUNTIF(入力用マスタ!$F$2:$F$4,$L46),"F",IF(COUNTIF(入力用マスタ!$G$2:$G$4,$L46),"G","")))&amp;"4"),0)),"")))),"@"),"")</f>
        <v/>
      </c>
      <c r="N46" s="337" t="str" cm="1">
        <f t="array" aca="1" ref="N46" ca="1">IFERROR(TEXT(IF($C46="","",IF($K46="","",IF($K46=入力用マスタ!$H$4,_xlfn.LET(_xlpm.refs, _xlfn.TEXTSPLIT($C46,","),_xlpm.sheetName, $B46,_xlpm.values,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 s="338">
        <f t="shared" si="2"/>
        <v>45</v>
      </c>
      <c r="P46" s="339">
        <f>IF($K46="","",IF($K46=入力用マスタ!$H$3,COLUMN($P46)-5,IF($K46=入力用マスタ!$H$5,COLUMN($P46)-4,IF($K46=入力用マスタ!$H$6,COLUMN($P46)-4,IF($K46=入力用マスタ!$H$5,COLUMN($P46)-4,IF($K46=入力用マスタ!$H$4,COLUMN($P46)-3,COLUMN($P46)-5))))))</f>
        <v>13</v>
      </c>
      <c r="Q46" s="345" t="str">
        <f>IF($C46="","",IF($C46="-","",IF($K46=入力用マスタ!$H$4&amp;"!",HYPERLINK("#"&amp;$B46&amp;"!"&amp;IFERROR(LEFT($C46,FIND(",", $C46)-1),$C46),"【"&amp;IFERROR(LEFT($C46,FIND(",", $C46)-1),$C46)&amp;"】"),HYPERLINK("#"&amp;$B46&amp;"!"&amp;IFERROR(LEFT($C46,FIND(",", $C46)-1),$C46),"【"&amp;IFERROR(LEFT($C46,FIND(",", $C46)-1),$C46)&amp;"】"))))</f>
        <v>【H18】</v>
      </c>
      <c r="R46" s="344" t="str">
        <f t="shared" si="3"/>
        <v>0000000000000</v>
      </c>
      <c r="S46" s="334" t="str">
        <f t="shared" si="4"/>
        <v>IO_S050301</v>
      </c>
      <c r="T46" s="334" t="str">
        <f t="shared" ca="1" si="5"/>
        <v>2025100101</v>
      </c>
      <c r="U46" s="334" t="str">
        <f t="shared" si="6"/>
        <v>T05_HLT_TMP</v>
      </c>
      <c r="V46" s="334" t="str">
        <f t="shared" si="7"/>
        <v>MND_RPT_CD</v>
      </c>
      <c r="W46" s="334" t="str">
        <f t="shared" si="8"/>
        <v>報告義務コード</v>
      </c>
      <c r="X46" s="334" t="str">
        <f t="shared" si="9"/>
        <v>TEXT</v>
      </c>
      <c r="Y46" s="334" t="str">
        <f t="shared" si="10"/>
        <v>CELL</v>
      </c>
      <c r="Z46" s="334">
        <f t="shared" si="11"/>
        <v>45</v>
      </c>
      <c r="AA46" s="334">
        <f t="shared" si="12"/>
        <v>13</v>
      </c>
      <c r="AB46" s="334" t="str">
        <f t="shared" si="13"/>
        <v>« NULL »</v>
      </c>
      <c r="AC46" s="334" t="str">
        <f t="shared" si="14"/>
        <v>0</v>
      </c>
      <c r="AD46" s="346" t="s">
        <v>1798</v>
      </c>
      <c r="AE46" s="334" t="str">
        <f t="shared" si="16"/>
        <v>0</v>
      </c>
      <c r="AF46" s="334" t="str">
        <f t="shared" si="17"/>
        <v>1.00</v>
      </c>
      <c r="AG46" s="334" t="str">
        <f t="shared" si="18"/>
        <v>0</v>
      </c>
      <c r="AH46" s="334" t="str">
        <f t="shared" si="19"/>
        <v>fBiz0000000000</v>
      </c>
      <c r="AI46" s="334" t="str">
        <f t="shared" ca="1" si="20"/>
        <v>2026/01/06 00:00:00</v>
      </c>
      <c r="AJ46" s="334" t="str">
        <f t="shared" si="21"/>
        <v>fBiz0000000000</v>
      </c>
      <c r="AK46" s="335" t="str">
        <f t="shared" ca="1" si="22"/>
        <v>2026/01/06 00:00:00</v>
      </c>
      <c r="AL4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'MND_RPT_CD', '報告義務コード', 'TEXT', 'CELL', 45, 13, NULL ,'0',YES_NO_JP,'0', '1.00', 0, 'fBiz0000000000', '2026/01/06 00:00:00', 'fBiz0000000000', '2026/01/06 00:00:00' );</v>
      </c>
      <c r="AM46" s="347" t="s">
        <v>1774</v>
      </c>
    </row>
    <row r="47" spans="1:39" ht="17.25" customHeight="1">
      <c r="A47" s="265">
        <f t="shared" si="0"/>
        <v>45</v>
      </c>
      <c r="B47" s="263" t="s">
        <v>640</v>
      </c>
      <c r="C47" s="258" t="s">
        <v>672</v>
      </c>
      <c r="D47" s="260" t="s">
        <v>952</v>
      </c>
      <c r="E47" s="238" t="s">
        <v>884</v>
      </c>
      <c r="F47" s="746" t="s">
        <v>189</v>
      </c>
      <c r="G47" s="747"/>
      <c r="H47" s="748">
        <v>1</v>
      </c>
      <c r="I47" s="749"/>
      <c r="J47" s="327" t="str">
        <f t="shared" si="1"/>
        <v>TEXT</v>
      </c>
      <c r="K47" s="271" t="s">
        <v>1033</v>
      </c>
      <c r="L47" s="328" t="str" cm="1">
        <f t="array" aca="1" ref="L47" ca="1">IFERROR(IF($C47="","",IF($K47="","",IF($K47=入力用マスタ!$H$7,_xlfn.TEXTBEFORE(_xlfn.TEXTAFTER(CELL("filename",$A$1),"["),"]"),IF($J47="DATE",IF(INDIRECT($B47&amp;"!"&amp;$C47)="","",INDIRECT($B47&amp;"!"&amp;$C47)),IF($J47="TEXT",IF(INDIRECT($B47&amp;"!"&amp;$C47)="","",""&amp;INDIRECT($B47&amp;"!"&amp;$C47)&amp;""),IF($J47="NUM",VALUE(IF(INDIRECT($B47&amp;"!"&amp;$C47)="","",INDIRECT($B47&amp;"!"&amp;$C47))),"")))))),"")</f>
        <v>□</v>
      </c>
      <c r="M47" s="337" t="str">
        <f ca="1">IFERROR(TEXT(IF($C47="","",IF($K47="","",IF($K47=入力用マスタ!$H$5,IF($L47="■","1",IF($L47="□","",IF($L47="●","1",IF($L47="○","","")))),IF($K47=入力用マスタ!$H$6,IF($L47="▼選択▼","",MATCH($L47,INDIRECT("入力用マスタ!"&amp;IF(COUNTIF(入力用マスタ!$E$2:$E$4,$L47),"E",IF(COUNTIF(入力用マスタ!$F$2:$F$4,$L47),"F",IF(COUNTIF(入力用マスタ!$G$2:$G$4,$L47),"G","")))&amp;"3:"&amp;IF(COUNTIF(入力用マスタ!$E$2:$E$4,$L47),"E",IF(COUNTIF(入力用マスタ!$F$2:$F$4,$L47),"F",IF(COUNTIF(入力用マスタ!$G$2:$G$4,$L47),"G","")))&amp;"4"),0)),"")))),"@"),"")</f>
        <v/>
      </c>
      <c r="N47" s="337" t="str" cm="1">
        <f t="array" aca="1" ref="N47" ca="1">IFERROR(TEXT(IF($C47="","",IF($K47="","",IF($K47=入力用マスタ!$H$4,_xlfn.LET(_xlpm.refs, _xlfn.TEXTSPLIT($C47,","),_xlpm.sheetName, $B47,_xlpm.values,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 s="338">
        <f t="shared" si="2"/>
        <v>46</v>
      </c>
      <c r="P47" s="339">
        <f>IF($K47="","",IF($K47=入力用マスタ!$H$3,COLUMN($P47)-5,IF($K47=入力用マスタ!$H$5,COLUMN($P47)-4,IF($K47=入力用マスタ!$H$6,COLUMN($P47)-4,IF($K47=入力用マスタ!$H$5,COLUMN($P47)-4,IF($K47=入力用マスタ!$H$4,COLUMN($P47)-3,COLUMN($P47)-5))))))</f>
        <v>12</v>
      </c>
      <c r="Q47" s="345" t="str">
        <f>IF($C47="","",IF($C47="-","",IF($K47=入力用マスタ!$H$4&amp;"!",HYPERLINK("#"&amp;$B47&amp;"!"&amp;IFERROR(LEFT($C47,FIND(",", $C47)-1),$C47),"【"&amp;IFERROR(LEFT($C47,FIND(",", $C47)-1),$C47)&amp;"】"),HYPERLINK("#"&amp;$B47&amp;"!"&amp;IFERROR(LEFT($C47,FIND(",", $C47)-1),$C47),"【"&amp;IFERROR(LEFT($C47,FIND(",", $C47)-1),$C47)&amp;"】"))))</f>
        <v>【H20】</v>
      </c>
      <c r="R47" s="344" t="str">
        <f t="shared" si="3"/>
        <v>0000000000000</v>
      </c>
      <c r="S47" s="334" t="str">
        <f t="shared" si="4"/>
        <v>IO_S050301</v>
      </c>
      <c r="T47" s="334" t="str">
        <f t="shared" ca="1" si="5"/>
        <v>2025100101</v>
      </c>
      <c r="U47" s="334" t="str">
        <f t="shared" si="6"/>
        <v>T05_HLT_TMP</v>
      </c>
      <c r="V47" s="334" t="str">
        <f t="shared" si="7"/>
        <v>MND_FLG_1</v>
      </c>
      <c r="W47" s="334" t="str">
        <f t="shared" si="8"/>
        <v>報告義務フラグ_重篤事例</v>
      </c>
      <c r="X47" s="334" t="str">
        <f t="shared" si="9"/>
        <v>TEXT</v>
      </c>
      <c r="Y47" s="334" t="str">
        <f t="shared" si="10"/>
        <v>CELL</v>
      </c>
      <c r="Z47" s="334">
        <f t="shared" si="11"/>
        <v>46</v>
      </c>
      <c r="AA47" s="334">
        <f t="shared" si="12"/>
        <v>12</v>
      </c>
      <c r="AB47" s="334" t="str">
        <f t="shared" si="13"/>
        <v>« NULL »</v>
      </c>
      <c r="AC47" s="334" t="str">
        <f t="shared" si="14"/>
        <v>0</v>
      </c>
      <c r="AD47" s="334" t="str">
        <f t="shared" si="15"/>
        <v>« NULL »</v>
      </c>
      <c r="AE47" s="334" t="str">
        <f t="shared" si="16"/>
        <v>0</v>
      </c>
      <c r="AF47" s="334" t="str">
        <f t="shared" si="17"/>
        <v>1.00</v>
      </c>
      <c r="AG47" s="334" t="str">
        <f t="shared" si="18"/>
        <v>0</v>
      </c>
      <c r="AH47" s="334" t="str">
        <f t="shared" si="19"/>
        <v>fBiz0000000000</v>
      </c>
      <c r="AI47" s="334" t="str">
        <f t="shared" ca="1" si="20"/>
        <v>2026/01/06 00:00:00</v>
      </c>
      <c r="AJ47" s="334" t="str">
        <f t="shared" si="21"/>
        <v>fBiz0000000000</v>
      </c>
      <c r="AK47" s="335" t="str">
        <f t="shared" ca="1" si="22"/>
        <v>2026/01/06 00:00:00</v>
      </c>
      <c r="AL4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'MND_FLG_1', '報告義務フラグ_重篤事例', 'TEXT', 'CELL', 46, 12, NULL ,'0', NULL ,'0', '1.00', 0, 'fBiz0000000000', '2026/01/06 00:00:00', 'fBiz0000000000', '2026/01/06 00:00:00' );</v>
      </c>
      <c r="AM47" s="347" t="s">
        <v>1774</v>
      </c>
    </row>
    <row r="48" spans="1:39" ht="17.25" customHeight="1">
      <c r="A48" s="265">
        <f t="shared" si="0"/>
        <v>46</v>
      </c>
      <c r="B48" s="263" t="s">
        <v>640</v>
      </c>
      <c r="C48" s="258" t="s">
        <v>673</v>
      </c>
      <c r="D48" s="260" t="s">
        <v>1779</v>
      </c>
      <c r="E48" s="238" t="s">
        <v>730</v>
      </c>
      <c r="F48" s="746" t="s">
        <v>189</v>
      </c>
      <c r="G48" s="747"/>
      <c r="H48" s="748">
        <v>1</v>
      </c>
      <c r="I48" s="749"/>
      <c r="J48" s="327" t="str">
        <f t="shared" si="1"/>
        <v>TEXT</v>
      </c>
      <c r="K48" s="271" t="s">
        <v>1033</v>
      </c>
      <c r="L48" s="328" t="str" cm="1">
        <f t="array" aca="1" ref="L48" ca="1">IFERROR(IF($C48="","",IF($K48="","",IF($K48=入力用マスタ!$H$7,_xlfn.TEXTBEFORE(_xlfn.TEXTAFTER(CELL("filename",$A$1),"["),"]"),IF($J48="DATE",IF(INDIRECT($B48&amp;"!"&amp;$C48)="","",INDIRECT($B48&amp;"!"&amp;$C48)),IF($J48="TEXT",IF(INDIRECT($B48&amp;"!"&amp;$C48)="","",""&amp;INDIRECT($B48&amp;"!"&amp;$C48)&amp;""),IF($J48="NUM",VALUE(IF(INDIRECT($B48&amp;"!"&amp;$C48)="","",INDIRECT($B48&amp;"!"&amp;$C48))),"")))))),"")</f>
        <v>□</v>
      </c>
      <c r="M48" s="337" t="str">
        <f ca="1">IFERROR(TEXT(IF($C48="","",IF($K48="","",IF($K48=入力用マスタ!$H$5,IF($L48="■","1",IF($L48="□","",IF($L48="●","1",IF($L48="○","","")))),IF($K48=入力用マスタ!$H$6,IF($L48="▼選択▼","",MATCH($L48,INDIRECT("入力用マスタ!"&amp;IF(COUNTIF(入力用マスタ!$E$2:$E$4,$L48),"E",IF(COUNTIF(入力用マスタ!$F$2:$F$4,$L48),"F",IF(COUNTIF(入力用マスタ!$G$2:$G$4,$L48),"G","")))&amp;"3:"&amp;IF(COUNTIF(入力用マスタ!$E$2:$E$4,$L48),"E",IF(COUNTIF(入力用マスタ!$F$2:$F$4,$L48),"F",IF(COUNTIF(入力用マスタ!$G$2:$G$4,$L48),"G","")))&amp;"4"),0)),"")))),"@"),"")</f>
        <v/>
      </c>
      <c r="N48" s="337" t="str" cm="1">
        <f t="array" aca="1" ref="N48" ca="1">IFERROR(TEXT(IF($C48="","",IF($K48="","",IF($K48=入力用マスタ!$H$4,_xlfn.LET(_xlpm.refs, _xlfn.TEXTSPLIT($C48,","),_xlpm.sheetName, $B48,_xlpm.values,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 s="338">
        <f t="shared" si="2"/>
        <v>47</v>
      </c>
      <c r="P48" s="339">
        <f>IF($K48="","",IF($K48=入力用マスタ!$H$3,COLUMN($P48)-5,IF($K48=入力用マスタ!$H$5,COLUMN($P48)-4,IF($K48=入力用マスタ!$H$6,COLUMN($P48)-4,IF($K48=入力用マスタ!$H$5,COLUMN($P48)-4,IF($K48=入力用マスタ!$H$4,COLUMN($P48)-3,COLUMN($P48)-5))))))</f>
        <v>12</v>
      </c>
      <c r="Q48" s="345" t="str">
        <f>IF($C48="","",IF($C48="-","",IF($K48=入力用マスタ!$H$4&amp;"!",HYPERLINK("#"&amp;$B48&amp;"!"&amp;IFERROR(LEFT($C48,FIND(",", $C48)-1),$C48),"【"&amp;IFERROR(LEFT($C48,FIND(",", $C48)-1),$C48)&amp;"】"),HYPERLINK("#"&amp;$B48&amp;"!"&amp;IFERROR(LEFT($C48,FIND(",", $C48)-1),$C48),"【"&amp;IFERROR(LEFT($C48,FIND(",", $C48)-1),$C48)&amp;"】"))))</f>
        <v>【H21】</v>
      </c>
      <c r="R48" s="344" t="str">
        <f t="shared" si="3"/>
        <v>0000000000000</v>
      </c>
      <c r="S48" s="334" t="str">
        <f t="shared" si="4"/>
        <v>IO_S050301</v>
      </c>
      <c r="T48" s="334" t="str">
        <f t="shared" ca="1" si="5"/>
        <v>2025100101</v>
      </c>
      <c r="U48" s="334" t="str">
        <f t="shared" si="6"/>
        <v>T05_HLT_TMP</v>
      </c>
      <c r="V48" s="334" t="str">
        <f t="shared" si="7"/>
        <v>MND_FLG_2</v>
      </c>
      <c r="W48" s="334" t="str">
        <f t="shared" si="8"/>
        <v>報告義務フラグ_30日以内同症例複数発生</v>
      </c>
      <c r="X48" s="334" t="str">
        <f t="shared" si="9"/>
        <v>TEXT</v>
      </c>
      <c r="Y48" s="334" t="str">
        <f t="shared" si="10"/>
        <v>CELL</v>
      </c>
      <c r="Z48" s="334">
        <f t="shared" si="11"/>
        <v>47</v>
      </c>
      <c r="AA48" s="334">
        <f t="shared" si="12"/>
        <v>12</v>
      </c>
      <c r="AB48" s="334" t="str">
        <f t="shared" si="13"/>
        <v>« NULL »</v>
      </c>
      <c r="AC48" s="334" t="str">
        <f t="shared" si="14"/>
        <v>0</v>
      </c>
      <c r="AD48" s="334" t="str">
        <f t="shared" si="15"/>
        <v>« NULL »</v>
      </c>
      <c r="AE48" s="334" t="str">
        <f t="shared" si="16"/>
        <v>0</v>
      </c>
      <c r="AF48" s="334" t="str">
        <f t="shared" si="17"/>
        <v>1.00</v>
      </c>
      <c r="AG48" s="334" t="str">
        <f t="shared" si="18"/>
        <v>0</v>
      </c>
      <c r="AH48" s="334" t="str">
        <f t="shared" si="19"/>
        <v>fBiz0000000000</v>
      </c>
      <c r="AI48" s="334" t="str">
        <f t="shared" ca="1" si="20"/>
        <v>2026/01/06 00:00:00</v>
      </c>
      <c r="AJ48" s="334" t="str">
        <f t="shared" si="21"/>
        <v>fBiz0000000000</v>
      </c>
      <c r="AK48" s="335" t="str">
        <f t="shared" ca="1" si="22"/>
        <v>2026/01/06 00:00:00</v>
      </c>
      <c r="AL4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'MND_FLG_2', '報告義務フラグ_30日以内同症例複数発生', 'TEXT', 'CELL', 47, 12, NULL ,'0', NULL ,'0', '1.00', 0, 'fBiz0000000000', '2026/01/06 00:00:00', 'fBiz0000000000', '2026/01/06 00:00:00' );</v>
      </c>
      <c r="AM48" s="347" t="s">
        <v>1774</v>
      </c>
    </row>
    <row r="49" spans="1:39" ht="17.25" customHeight="1">
      <c r="A49" s="265">
        <f t="shared" si="0"/>
        <v>47</v>
      </c>
      <c r="B49" s="263" t="s">
        <v>640</v>
      </c>
      <c r="C49" s="258" t="s">
        <v>674</v>
      </c>
      <c r="D49" s="260" t="s">
        <v>953</v>
      </c>
      <c r="E49" s="238" t="s">
        <v>885</v>
      </c>
      <c r="F49" s="746" t="s">
        <v>189</v>
      </c>
      <c r="G49" s="747"/>
      <c r="H49" s="748">
        <v>1</v>
      </c>
      <c r="I49" s="749"/>
      <c r="J49" s="327" t="str">
        <f t="shared" si="1"/>
        <v>TEXT</v>
      </c>
      <c r="K49" s="271" t="s">
        <v>1041</v>
      </c>
      <c r="L49" s="328" t="str" cm="1">
        <f t="array" aca="1" ref="L49" ca="1">IFERROR(IF($C49="","",IF($K49="","",IF($K49=入力用マスタ!$H$7,_xlfn.TEXTBEFORE(_xlfn.TEXTAFTER(CELL("filename",$A$1),"["),"]"),IF($J49="DATE",IF(INDIRECT($B49&amp;"!"&amp;$C49)="","",INDIRECT($B49&amp;"!"&amp;$C49)),IF($J49="TEXT",IF(INDIRECT($B49&amp;"!"&amp;$C49)="","",""&amp;INDIRECT($B49&amp;"!"&amp;$C49)&amp;""),IF($J49="NUM",VALUE(IF(INDIRECT($B49&amp;"!"&amp;$C49)="","",INDIRECT($B49&amp;"!"&amp;$C49))),"")))))),"")</f>
        <v/>
      </c>
      <c r="M49" s="337" t="str">
        <f ca="1">IFERROR(TEXT(IF($C49="","",IF($K49="","",IF($K49=入力用マスタ!$H$5,IF($L49="■","1",IF($L49="□","",IF($L49="●","1",IF($L49="○","","")))),IF($K49=入力用マスタ!$H$6,IF($L49="▼選択▼","",MATCH($L49,INDIRECT("入力用マスタ!"&amp;IF(COUNTIF(入力用マスタ!$E$2:$E$4,$L49),"E",IF(COUNTIF(入力用マスタ!$F$2:$F$4,$L49),"F",IF(COUNTIF(入力用マスタ!$G$2:$G$4,$L49),"G","")))&amp;"3:"&amp;IF(COUNTIF(入力用マスタ!$E$2:$E$4,$L49),"E",IF(COUNTIF(入力用マスタ!$F$2:$F$4,$L49),"F",IF(COUNTIF(入力用マスタ!$G$2:$G$4,$L49),"G","")))&amp;"4"),0)),"")))),"@"),"")</f>
        <v/>
      </c>
      <c r="N49" s="337" t="str" cm="1">
        <f t="array" aca="1" ref="N49" ca="1">IFERROR(TEXT(IF($C49="","",IF($K49="","",IF($K49=入力用マスタ!$H$4,_xlfn.LET(_xlpm.refs, _xlfn.TEXTSPLIT($C49,","),_xlpm.sheetName, $B49,_xlpm.values,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 s="338">
        <f t="shared" si="2"/>
        <v>48</v>
      </c>
      <c r="P49" s="339">
        <f>IF($K49="","",IF($K49=入力用マスタ!$H$3,COLUMN($P49)-5,IF($K49=入力用マスタ!$H$5,COLUMN($P49)-4,IF($K49=入力用マスタ!$H$6,COLUMN($P49)-4,IF($K49=入力用マスタ!$H$5,COLUMN($P49)-4,IF($K49=入力用マスタ!$H$4,COLUMN($P49)-3,COLUMN($P49)-5))))))</f>
        <v>13</v>
      </c>
      <c r="Q49" s="345" t="str">
        <f>IF($C49="","",IF($C49="-","",IF($K49=入力用マスタ!$H$4&amp;"!",HYPERLINK("#"&amp;$B49&amp;"!"&amp;IFERROR(LEFT($C49,FIND(",", $C49)-1),$C49),"【"&amp;IFERROR(LEFT($C49,FIND(",", $C49)-1),$C49)&amp;"】"),HYPERLINK("#"&amp;$B49&amp;"!"&amp;IFERROR(LEFT($C49,FIND(",", $C49)-1),$C49),"【"&amp;IFERROR(LEFT($C49,FIND(",", $C49)-1),$C49)&amp;"】"))))</f>
        <v>【I23】</v>
      </c>
      <c r="R49" s="344" t="str">
        <f t="shared" si="3"/>
        <v>0000000000000</v>
      </c>
      <c r="S49" s="334" t="str">
        <f t="shared" si="4"/>
        <v>IO_S050301</v>
      </c>
      <c r="T49" s="334" t="str">
        <f t="shared" ca="1" si="5"/>
        <v>2025100101</v>
      </c>
      <c r="U49" s="334" t="str">
        <f t="shared" si="6"/>
        <v>T05_HLT_TMP</v>
      </c>
      <c r="V49" s="334" t="str">
        <f t="shared" si="7"/>
        <v>C30_SIM_CD</v>
      </c>
      <c r="W49" s="334" t="str">
        <f t="shared" si="8"/>
        <v>30日以内同症例複数発生コード</v>
      </c>
      <c r="X49" s="334" t="str">
        <f t="shared" si="9"/>
        <v>TEXT</v>
      </c>
      <c r="Y49" s="334" t="str">
        <f t="shared" si="10"/>
        <v>CELL</v>
      </c>
      <c r="Z49" s="334">
        <f t="shared" si="11"/>
        <v>48</v>
      </c>
      <c r="AA49" s="334">
        <f t="shared" si="12"/>
        <v>13</v>
      </c>
      <c r="AB49" s="334" t="str">
        <f t="shared" si="13"/>
        <v>« NULL »</v>
      </c>
      <c r="AC49" s="334" t="str">
        <f t="shared" si="14"/>
        <v>0</v>
      </c>
      <c r="AD49" s="346" t="s">
        <v>1799</v>
      </c>
      <c r="AE49" s="334" t="str">
        <f t="shared" si="16"/>
        <v>0</v>
      </c>
      <c r="AF49" s="334" t="str">
        <f t="shared" si="17"/>
        <v>1.00</v>
      </c>
      <c r="AG49" s="334" t="str">
        <f t="shared" si="18"/>
        <v>0</v>
      </c>
      <c r="AH49" s="334" t="str">
        <f t="shared" si="19"/>
        <v>fBiz0000000000</v>
      </c>
      <c r="AI49" s="334" t="str">
        <f t="shared" ca="1" si="20"/>
        <v>2026/01/06 00:00:00</v>
      </c>
      <c r="AJ49" s="334" t="str">
        <f t="shared" si="21"/>
        <v>fBiz0000000000</v>
      </c>
      <c r="AK49" s="335" t="str">
        <f t="shared" ca="1" si="22"/>
        <v>2026/01/06 00:00:00</v>
      </c>
      <c r="AL4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'C30_SIM_CD', '30日以内同症例複数発生コード', 'TEXT', 'CELL', 48, 13, NULL ,'0',C30_SIM_CD,'0', '1.00', 0, 'fBiz0000000000', '2026/01/06 00:00:00', 'fBiz0000000000', '2026/01/06 00:00:00' );</v>
      </c>
      <c r="AM49" s="347" t="s">
        <v>1774</v>
      </c>
    </row>
    <row r="50" spans="1:39" ht="17.25" customHeight="1">
      <c r="A50" s="265">
        <f t="shared" si="0"/>
        <v>48</v>
      </c>
      <c r="B50" s="263" t="s">
        <v>640</v>
      </c>
      <c r="C50" s="258" t="s">
        <v>675</v>
      </c>
      <c r="D50" s="260" t="s">
        <v>1336</v>
      </c>
      <c r="E50" s="238" t="s">
        <v>886</v>
      </c>
      <c r="F50" s="746" t="s">
        <v>189</v>
      </c>
      <c r="G50" s="747"/>
      <c r="H50" s="748">
        <v>12</v>
      </c>
      <c r="I50" s="749"/>
      <c r="J50" s="327" t="str">
        <f t="shared" si="1"/>
        <v>TEXT</v>
      </c>
      <c r="K50" s="271" t="s">
        <v>653</v>
      </c>
      <c r="L50" s="328" t="str" cm="1">
        <f t="array" aca="1" ref="L50" ca="1">IFERROR(IF($C50="","",IF($K50="","",IF($K50=入力用マスタ!$H$7,_xlfn.TEXTBEFORE(_xlfn.TEXTAFTER(CELL("filename",$A$1),"["),"]"),IF($J50="DATE",IF(INDIRECT($B50&amp;"!"&amp;$C50)="","",INDIRECT($B50&amp;"!"&amp;$C50)),IF($J50="TEXT",IF(INDIRECT($B50&amp;"!"&amp;$C50)="","",""&amp;INDIRECT($B50&amp;"!"&amp;$C50)&amp;""),IF($J50="NUM",VALUE(IF(INDIRECT($B50&amp;"!"&amp;$C50)="","",INDIRECT($B50&amp;"!"&amp;$C50))),"")))))),"")</f>
        <v/>
      </c>
      <c r="M50" s="337" t="str">
        <f ca="1">IFERROR(TEXT(IF($C50="","",IF($K50="","",IF($K50=入力用マスタ!$H$5,IF($L50="■","1",IF($L50="□","",IF($L50="●","1",IF($L50="○","","")))),IF($K50=入力用マスタ!$H$6,IF($L50="▼選択▼","",MATCH($L50,INDIRECT("入力用マスタ!"&amp;IF(COUNTIF(入力用マスタ!$E$2:$E$4,$L50),"E",IF(COUNTIF(入力用マスタ!$F$2:$F$4,$L50),"F",IF(COUNTIF(入力用マスタ!$G$2:$G$4,$L50),"G","")))&amp;"3:"&amp;IF(COUNTIF(入力用マスタ!$E$2:$E$4,$L50),"E",IF(COUNTIF(入力用マスタ!$F$2:$F$4,$L50),"F",IF(COUNTIF(入力用マスタ!$G$2:$G$4,$L50),"G","")))&amp;"4"),0)),"")))),"@"),"")</f>
        <v/>
      </c>
      <c r="N50" s="337" t="str" cm="1">
        <f t="array" aca="1" ref="N50" ca="1">IFERROR(TEXT(IF($C50="","",IF($K50="","",IF($K50=入力用マスタ!$H$4,_xlfn.LET(_xlpm.refs, _xlfn.TEXTSPLIT($C50,","),_xlpm.sheetName, $B50,_xlpm.values,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 s="338">
        <f t="shared" si="2"/>
        <v>49</v>
      </c>
      <c r="P50" s="339">
        <f>IF($K50="","",IF($K50=入力用マスタ!$H$3,COLUMN($P50)-5,IF($K50=入力用マスタ!$H$5,COLUMN($P50)-4,IF($K50=入力用マスタ!$H$6,COLUMN($P50)-4,IF($K50=入力用マスタ!$H$5,COLUMN($P50)-4,IF($K50=入力用マスタ!$H$4,COLUMN($P50)-3,COLUMN($P50)-5))))))</f>
        <v>11</v>
      </c>
      <c r="Q50" s="345" t="str">
        <f>IF($C50="","",IF($C50="-","",IF($K50=入力用マスタ!$H$4&amp;"!",HYPERLINK("#"&amp;$B50&amp;"!"&amp;IFERROR(LEFT($C50,FIND(",", $C50)-1),$C50),"【"&amp;IFERROR(LEFT($C50,FIND(",", $C50)-1),$C50)&amp;"】"),HYPERLINK("#"&amp;$B50&amp;"!"&amp;IFERROR(LEFT($C50,FIND(",", $C50)-1),$C50),"【"&amp;IFERROR(LEFT($C50,FIND(",", $C50)-1),$C50)&amp;"】"))))</f>
        <v>【O25】</v>
      </c>
      <c r="R50" s="344" t="str">
        <f t="shared" si="3"/>
        <v>0000000000000</v>
      </c>
      <c r="S50" s="334" t="str">
        <f t="shared" si="4"/>
        <v>IO_S050301</v>
      </c>
      <c r="T50" s="334" t="str">
        <f t="shared" ca="1" si="5"/>
        <v>2025100101</v>
      </c>
      <c r="U50" s="334" t="str">
        <f t="shared" si="6"/>
        <v>T05_HLT_TMP</v>
      </c>
      <c r="V50" s="334" t="str">
        <f t="shared" si="7"/>
        <v>FIRST_CASE_HLT_NO</v>
      </c>
      <c r="W50" s="334" t="str">
        <f t="shared" si="8"/>
        <v>1例目の健被報告整理番号</v>
      </c>
      <c r="X50" s="334" t="str">
        <f t="shared" si="9"/>
        <v>TEXT</v>
      </c>
      <c r="Y50" s="334" t="str">
        <f t="shared" si="10"/>
        <v>CELL</v>
      </c>
      <c r="Z50" s="334">
        <f t="shared" si="11"/>
        <v>49</v>
      </c>
      <c r="AA50" s="334">
        <f t="shared" si="12"/>
        <v>11</v>
      </c>
      <c r="AB50" s="334" t="str">
        <f t="shared" si="13"/>
        <v>« NULL »</v>
      </c>
      <c r="AC50" s="334" t="str">
        <f t="shared" si="14"/>
        <v>0</v>
      </c>
      <c r="AD50" s="334" t="str">
        <f t="shared" si="15"/>
        <v>« NULL »</v>
      </c>
      <c r="AE50" s="334" t="str">
        <f t="shared" si="16"/>
        <v>0</v>
      </c>
      <c r="AF50" s="334" t="str">
        <f t="shared" si="17"/>
        <v>1.00</v>
      </c>
      <c r="AG50" s="334" t="str">
        <f t="shared" si="18"/>
        <v>0</v>
      </c>
      <c r="AH50" s="334" t="str">
        <f t="shared" si="19"/>
        <v>fBiz0000000000</v>
      </c>
      <c r="AI50" s="334" t="str">
        <f t="shared" ca="1" si="20"/>
        <v>2026/01/06 00:00:00</v>
      </c>
      <c r="AJ50" s="334" t="str">
        <f t="shared" si="21"/>
        <v>fBiz0000000000</v>
      </c>
      <c r="AK50" s="335" t="str">
        <f t="shared" ca="1" si="22"/>
        <v>2026/01/06 00:00:00</v>
      </c>
      <c r="AL5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 '1例目の健被報告整理番号', 'TEXT', 'CELL', 49, 11, NULL ,'0', NULL ,'0', '1.00', 0, 'fBiz0000000000', '2026/01/06 00:00:00', 'fBiz0000000000', '2026/01/06 00:00:00' );</v>
      </c>
      <c r="AM50" s="347" t="s">
        <v>1774</v>
      </c>
    </row>
    <row r="51" spans="1:39" ht="17.25" customHeight="1">
      <c r="A51" s="265">
        <f t="shared" si="0"/>
        <v>49</v>
      </c>
      <c r="B51" s="263" t="s">
        <v>640</v>
      </c>
      <c r="C51" s="258" t="s">
        <v>676</v>
      </c>
      <c r="D51" s="260" t="s">
        <v>1337</v>
      </c>
      <c r="E51" s="238" t="s">
        <v>887</v>
      </c>
      <c r="F51" s="746" t="s">
        <v>189</v>
      </c>
      <c r="G51" s="747"/>
      <c r="H51" s="748">
        <v>1</v>
      </c>
      <c r="I51" s="749"/>
      <c r="J51" s="327" t="str">
        <f t="shared" si="1"/>
        <v>TEXT</v>
      </c>
      <c r="K51" s="271" t="s">
        <v>1033</v>
      </c>
      <c r="L51" s="328" t="str" cm="1">
        <f t="array" aca="1" ref="L51" ca="1">IFERROR(IF($C51="","",IF($K51="","",IF($K51=入力用マスタ!$H$7,_xlfn.TEXTBEFORE(_xlfn.TEXTAFTER(CELL("filename",$A$1),"["),"]"),IF($J51="DATE",IF(INDIRECT($B51&amp;"!"&amp;$C51)="","",INDIRECT($B51&amp;"!"&amp;$C51)),IF($J51="TEXT",IF(INDIRECT($B51&amp;"!"&amp;$C51)="","",""&amp;INDIRECT($B51&amp;"!"&amp;$C51)&amp;""),IF($J51="NUM",VALUE(IF(INDIRECT($B51&amp;"!"&amp;$C51)="","",INDIRECT($B51&amp;"!"&amp;$C51))),"")))))),"")</f>
        <v>○</v>
      </c>
      <c r="M51" s="337" t="str">
        <f ca="1">IFERROR(TEXT(IF($C51="","",IF($K51="","",IF($K51=入力用マスタ!$H$5,IF($L51="■","1",IF($L51="□","",IF($L51="●","1",IF($L51="○","","")))),IF($K51=入力用マスタ!$H$6,IF($L51="▼選択▼","",MATCH($L51,INDIRECT("入力用マスタ!"&amp;IF(COUNTIF(入力用マスタ!$E$2:$E$4,$L51),"E",IF(COUNTIF(入力用マスタ!$F$2:$F$4,$L51),"F",IF(COUNTIF(入力用マスタ!$G$2:$G$4,$L51),"G","")))&amp;"3:"&amp;IF(COUNTIF(入力用マスタ!$E$2:$E$4,$L51),"E",IF(COUNTIF(入力用マスタ!$F$2:$F$4,$L51),"F",IF(COUNTIF(入力用マスタ!$G$2:$G$4,$L51),"G","")))&amp;"4"),0)),"")))),"@"),"")</f>
        <v/>
      </c>
      <c r="N51" s="337" t="str" cm="1">
        <f t="array" aca="1" ref="N51" ca="1">IFERROR(TEXT(IF($C51="","",IF($K51="","",IF($K51=入力用マスタ!$H$4,_xlfn.LET(_xlpm.refs, _xlfn.TEXTSPLIT($C51,","),_xlpm.sheetName, $B51,_xlpm.values,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 s="338">
        <f t="shared" si="2"/>
        <v>50</v>
      </c>
      <c r="P51" s="339">
        <f>IF($K51="","",IF($K51=入力用マスタ!$H$3,COLUMN($P51)-5,IF($K51=入力用マスタ!$H$5,COLUMN($P51)-4,IF($K51=入力用マスタ!$H$6,COLUMN($P51)-4,IF($K51=入力用マスタ!$H$5,COLUMN($P51)-4,IF($K51=入力用マスタ!$H$4,COLUMN($P51)-3,COLUMN($P51)-5))))))</f>
        <v>12</v>
      </c>
      <c r="Q51" s="345" t="str">
        <f>IF($C51="","",IF($C51="-","",IF($K51=入力用マスタ!$H$4&amp;"!",HYPERLINK("#"&amp;$B51&amp;"!"&amp;IFERROR(LEFT($C51,FIND(",", $C51)-1),$C51),"【"&amp;IFERROR(LEFT($C51,FIND(",", $C51)-1),$C51)&amp;"】"),HYPERLINK("#"&amp;$B51&amp;"!"&amp;IFERROR(LEFT($C51,FIND(",", $C51)-1),$C51),"【"&amp;IFERROR(LEFT($C51,FIND(",", $C51)-1),$C51)&amp;"】"))))</f>
        <v>【AF25】</v>
      </c>
      <c r="R51" s="344" t="str">
        <f t="shared" si="3"/>
        <v>0000000000000</v>
      </c>
      <c r="S51" s="334" t="str">
        <f t="shared" si="4"/>
        <v>IO_S050301</v>
      </c>
      <c r="T51" s="334" t="str">
        <f t="shared" ca="1" si="5"/>
        <v>2025100101</v>
      </c>
      <c r="U51" s="334" t="str">
        <f t="shared" si="6"/>
        <v>T05_HLT_TMP</v>
      </c>
      <c r="V51" s="334" t="str">
        <f t="shared" si="7"/>
        <v>FIRST_CASE_HLT_NO_UNFLG</v>
      </c>
      <c r="W51" s="334" t="str">
        <f t="shared" si="8"/>
        <v>1例目の健被報告整理番号_不明フラグ</v>
      </c>
      <c r="X51" s="334" t="str">
        <f t="shared" si="9"/>
        <v>TEXT</v>
      </c>
      <c r="Y51" s="334" t="str">
        <f t="shared" si="10"/>
        <v>CELL</v>
      </c>
      <c r="Z51" s="334">
        <f t="shared" si="11"/>
        <v>50</v>
      </c>
      <c r="AA51" s="334">
        <f t="shared" si="12"/>
        <v>12</v>
      </c>
      <c r="AB51" s="334" t="str">
        <f t="shared" si="13"/>
        <v>« NULL »</v>
      </c>
      <c r="AC51" s="334" t="str">
        <f t="shared" si="14"/>
        <v>0</v>
      </c>
      <c r="AD51" s="334" t="str">
        <f t="shared" si="15"/>
        <v>« NULL »</v>
      </c>
      <c r="AE51" s="334" t="str">
        <f t="shared" si="16"/>
        <v>0</v>
      </c>
      <c r="AF51" s="334" t="str">
        <f t="shared" si="17"/>
        <v>1.00</v>
      </c>
      <c r="AG51" s="334" t="str">
        <f t="shared" si="18"/>
        <v>0</v>
      </c>
      <c r="AH51" s="334" t="str">
        <f t="shared" si="19"/>
        <v>fBiz0000000000</v>
      </c>
      <c r="AI51" s="334" t="str">
        <f t="shared" ca="1" si="20"/>
        <v>2026/01/06 00:00:00</v>
      </c>
      <c r="AJ51" s="334" t="str">
        <f t="shared" si="21"/>
        <v>fBiz0000000000</v>
      </c>
      <c r="AK51" s="335" t="str">
        <f t="shared" ca="1" si="22"/>
        <v>2026/01/06 00:00:00</v>
      </c>
      <c r="AL5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'FIRST_CASE_HLT_NO_UNFLG', '1例目の健被報告整理番号_不明フラグ', 'TEXT', 'CELL', 50, 12, NULL ,'0', NULL ,'0', '1.00', 0, 'fBiz0000000000', '2026/01/06 00:00:00', 'fBiz0000000000', '2026/01/06 00:00:00' );</v>
      </c>
      <c r="AM51" s="347" t="s">
        <v>1774</v>
      </c>
    </row>
    <row r="52" spans="1:39" ht="17.25" customHeight="1">
      <c r="A52" s="265">
        <f t="shared" si="0"/>
        <v>50</v>
      </c>
      <c r="B52" s="263" t="s">
        <v>640</v>
      </c>
      <c r="C52" s="258" t="s">
        <v>677</v>
      </c>
      <c r="D52" s="260" t="s">
        <v>1338</v>
      </c>
      <c r="E52" s="238" t="s">
        <v>888</v>
      </c>
      <c r="F52" s="746" t="s">
        <v>167</v>
      </c>
      <c r="G52" s="747"/>
      <c r="H52" s="748"/>
      <c r="I52" s="749"/>
      <c r="J52" s="327" t="str">
        <f t="shared" si="1"/>
        <v>DATE</v>
      </c>
      <c r="K52" s="271" t="s">
        <v>653</v>
      </c>
      <c r="L52" s="341" t="str" cm="1">
        <f t="array" aca="1" ref="L52" ca="1">IFERROR(IF($C52="","",IF($K52="","",IF($K52=入力用マスタ!$H$7,_xlfn.TEXTBEFORE(_xlfn.TEXTAFTER(CELL("filename",$A$1),"["),"]"),IF($J52="DATE",IF(INDIRECT($B52&amp;"!"&amp;$C52)="","",INDIRECT($B52&amp;"!"&amp;$C52)),IF($J52="TEXT",IF(INDIRECT($B52&amp;"!"&amp;$C52)="","",""&amp;INDIRECT($B52&amp;"!"&amp;$C52)&amp;""),IF($J52="NUM",VALUE(IF(INDIRECT($B52&amp;"!"&amp;$C52)="","",INDIRECT($B52&amp;"!"&amp;$C52))),"")))))),"")</f>
        <v/>
      </c>
      <c r="M52" s="337" t="str">
        <f ca="1">IFERROR(TEXT(IF($C52="","",IF($K52="","",IF($K52=入力用マスタ!$H$5,IF($L52="■","1",IF($L52="□","",IF($L52="●","1",IF($L52="○","","")))),IF($K52=入力用マスタ!$H$6,IF($L52="▼選択▼","",MATCH($L52,INDIRECT("入力用マスタ!"&amp;IF(COUNTIF(入力用マスタ!$E$2:$E$4,$L52),"E",IF(COUNTIF(入力用マスタ!$F$2:$F$4,$L52),"F",IF(COUNTIF(入力用マスタ!$G$2:$G$4,$L52),"G","")))&amp;"3:"&amp;IF(COUNTIF(入力用マスタ!$E$2:$E$4,$L52),"E",IF(COUNTIF(入力用マスタ!$F$2:$F$4,$L52),"F",IF(COUNTIF(入力用マスタ!$G$2:$G$4,$L52),"G","")))&amp;"4"),0)),"")))),"@"),"")</f>
        <v/>
      </c>
      <c r="N52" s="337" t="str" cm="1">
        <f t="array" aca="1" ref="N52" ca="1">IFERROR(TEXT(IF($C52="","",IF($K52="","",IF($K52=入力用マスタ!$H$4,_xlfn.LET(_xlpm.refs, _xlfn.TEXTSPLIT($C52,","),_xlpm.sheetName, $B52,_xlpm.values,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 s="338">
        <f t="shared" si="2"/>
        <v>51</v>
      </c>
      <c r="P52" s="339">
        <f>IF($K52="","",IF($K52=入力用マスタ!$H$3,COLUMN($P52)-5,IF($K52=入力用マスタ!$H$5,COLUMN($P52)-4,IF($K52=入力用マスタ!$H$6,COLUMN($P52)-4,IF($K52=入力用マスタ!$H$5,COLUMN($P52)-4,IF($K52=入力用マスタ!$H$4,COLUMN($P52)-3,COLUMN($P52)-5))))))</f>
        <v>11</v>
      </c>
      <c r="Q52" s="345" t="str">
        <f>IF($C52="","",IF($C52="-","",IF($K52=入力用マスタ!$H$4&amp;"!",HYPERLINK("#"&amp;$B52&amp;"!"&amp;IFERROR(LEFT($C52,FIND(",", $C52)-1),$C52),"【"&amp;IFERROR(LEFT($C52,FIND(",", $C52)-1),$C52)&amp;"】"),HYPERLINK("#"&amp;$B52&amp;"!"&amp;IFERROR(LEFT($C52,FIND(",", $C52)-1),$C52),"【"&amp;IFERROR(LEFT($C52,FIND(",", $C52)-1),$C52)&amp;"】"))))</f>
        <v>【T26】</v>
      </c>
      <c r="R52" s="344" t="str">
        <f t="shared" si="3"/>
        <v>0000000000000</v>
      </c>
      <c r="S52" s="334" t="str">
        <f t="shared" si="4"/>
        <v>IO_S050301</v>
      </c>
      <c r="T52" s="334" t="str">
        <f t="shared" ca="1" si="5"/>
        <v>2025100101</v>
      </c>
      <c r="U52" s="334" t="str">
        <f t="shared" si="6"/>
        <v>T05_HLT_TMP</v>
      </c>
      <c r="V52" s="334" t="str">
        <f t="shared" si="7"/>
        <v>SRC_CLINIC_DATE</v>
      </c>
      <c r="W52" s="334" t="str">
        <f t="shared" si="8"/>
        <v>健康被害を診断した医療機関名を把握した年月日</v>
      </c>
      <c r="X52" s="334" t="str">
        <f t="shared" si="9"/>
        <v>DATE</v>
      </c>
      <c r="Y52" s="334" t="str">
        <f t="shared" si="10"/>
        <v>CELL</v>
      </c>
      <c r="Z52" s="334">
        <f t="shared" si="11"/>
        <v>51</v>
      </c>
      <c r="AA52" s="334">
        <f t="shared" si="12"/>
        <v>11</v>
      </c>
      <c r="AB52" s="334" t="str">
        <f t="shared" si="13"/>
        <v>« NULL »</v>
      </c>
      <c r="AC52" s="334" t="str">
        <f t="shared" si="14"/>
        <v>0</v>
      </c>
      <c r="AD52" s="334" t="str">
        <f t="shared" si="15"/>
        <v>« NULL »</v>
      </c>
      <c r="AE52" s="334" t="str">
        <f t="shared" si="16"/>
        <v>0</v>
      </c>
      <c r="AF52" s="334" t="str">
        <f t="shared" si="17"/>
        <v>1.00</v>
      </c>
      <c r="AG52" s="334" t="str">
        <f t="shared" si="18"/>
        <v>0</v>
      </c>
      <c r="AH52" s="334" t="str">
        <f t="shared" si="19"/>
        <v>fBiz0000000000</v>
      </c>
      <c r="AI52" s="334" t="str">
        <f t="shared" ca="1" si="20"/>
        <v>2026/01/06 00:00:00</v>
      </c>
      <c r="AJ52" s="334" t="str">
        <f t="shared" si="21"/>
        <v>fBiz0000000000</v>
      </c>
      <c r="AK52" s="335" t="str">
        <f t="shared" ca="1" si="22"/>
        <v>2026/01/06 00:00:00</v>
      </c>
      <c r="AL5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'SRC_CLINIC_DATE', '健康被害を診断した医療機関名を把握した年月日', 'DATE', 'CELL', 51, 11, NULL ,'0', NULL ,'0', '1.00', 0, 'fBiz0000000000', '2026/01/06 00:00:00', 'fBiz0000000000', '2026/01/06 00:00:00' );</v>
      </c>
      <c r="AM52" s="347" t="s">
        <v>1774</v>
      </c>
    </row>
    <row r="53" spans="1:39" ht="17.25" customHeight="1">
      <c r="A53" s="265">
        <f t="shared" si="0"/>
        <v>51</v>
      </c>
      <c r="B53" s="263" t="s">
        <v>640</v>
      </c>
      <c r="C53" s="258" t="s">
        <v>678</v>
      </c>
      <c r="D53" s="260" t="s">
        <v>1339</v>
      </c>
      <c r="E53" s="238" t="s">
        <v>889</v>
      </c>
      <c r="F53" s="746" t="s">
        <v>189</v>
      </c>
      <c r="G53" s="747"/>
      <c r="H53" s="748">
        <v>1</v>
      </c>
      <c r="I53" s="749"/>
      <c r="J53" s="327" t="str">
        <f t="shared" si="1"/>
        <v>TEXT</v>
      </c>
      <c r="K53" s="271" t="s">
        <v>1033</v>
      </c>
      <c r="L53" s="328" t="str" cm="1">
        <f t="array" aca="1" ref="L53" ca="1">IFERROR(IF($C53="","",IF($K53="","",IF($K53=入力用マスタ!$H$7,_xlfn.TEXTBEFORE(_xlfn.TEXTAFTER(CELL("filename",$A$1),"["),"]"),IF($J53="DATE",IF(INDIRECT($B53&amp;"!"&amp;$C53)="","",INDIRECT($B53&amp;"!"&amp;$C53)),IF($J53="TEXT",IF(INDIRECT($B53&amp;"!"&amp;$C53)="","",""&amp;INDIRECT($B53&amp;"!"&amp;$C53)&amp;""),IF($J53="NUM",VALUE(IF(INDIRECT($B53&amp;"!"&amp;$C53)="","",INDIRECT($B53&amp;"!"&amp;$C53))),"")))))),"")</f>
        <v>○</v>
      </c>
      <c r="M53" s="337" t="str">
        <f ca="1">IFERROR(TEXT(IF($C53="","",IF($K53="","",IF($K53=入力用マスタ!$H$5,IF($L53="■","1",IF($L53="□","",IF($L53="●","1",IF($L53="○","","")))),IF($K53=入力用マスタ!$H$6,IF($L53="▼選択▼","",MATCH($L53,INDIRECT("入力用マスタ!"&amp;IF(COUNTIF(入力用マスタ!$E$2:$E$4,$L53),"E",IF(COUNTIF(入力用マスタ!$F$2:$F$4,$L53),"F",IF(COUNTIF(入力用マスタ!$G$2:$G$4,$L53),"G","")))&amp;"3:"&amp;IF(COUNTIF(入力用マスタ!$E$2:$E$4,$L53),"E",IF(COUNTIF(入力用マスタ!$F$2:$F$4,$L53),"F",IF(COUNTIF(入力用マスタ!$G$2:$G$4,$L53),"G","")))&amp;"4"),0)),"")))),"@"),"")</f>
        <v/>
      </c>
      <c r="N53" s="337" t="str" cm="1">
        <f t="array" aca="1" ref="N53" ca="1">IFERROR(TEXT(IF($C53="","",IF($K53="","",IF($K53=入力用マスタ!$H$4,_xlfn.LET(_xlpm.refs, _xlfn.TEXTSPLIT($C53,","),_xlpm.sheetName, $B53,_xlpm.values,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 s="338">
        <f t="shared" si="2"/>
        <v>52</v>
      </c>
      <c r="P53" s="339">
        <f>IF($K53="","",IF($K53=入力用マスタ!$H$3,COLUMN($P53)-5,IF($K53=入力用マスタ!$H$5,COLUMN($P53)-4,IF($K53=入力用マスタ!$H$6,COLUMN($P53)-4,IF($K53=入力用マスタ!$H$5,COLUMN($P53)-4,IF($K53=入力用マスタ!$H$4,COLUMN($P53)-3,COLUMN($P53)-5))))))</f>
        <v>12</v>
      </c>
      <c r="Q53" s="345" t="str">
        <f>IF($C53="","",IF($C53="-","",IF($K53=入力用マスタ!$H$4&amp;"!",HYPERLINK("#"&amp;$B53&amp;"!"&amp;IFERROR(LEFT($C53,FIND(",", $C53)-1),$C53),"【"&amp;IFERROR(LEFT($C53,FIND(",", $C53)-1),$C53)&amp;"】"),HYPERLINK("#"&amp;$B53&amp;"!"&amp;IFERROR(LEFT($C53,FIND(",", $C53)-1),$C53),"【"&amp;IFERROR(LEFT($C53,FIND(",", $C53)-1),$C53)&amp;"】"))))</f>
        <v>【AE26】</v>
      </c>
      <c r="R53" s="344" t="str">
        <f t="shared" si="3"/>
        <v>0000000000000</v>
      </c>
      <c r="S53" s="334" t="str">
        <f t="shared" si="4"/>
        <v>IO_S050301</v>
      </c>
      <c r="T53" s="334" t="str">
        <f t="shared" ca="1" si="5"/>
        <v>2025100101</v>
      </c>
      <c r="U53" s="334" t="str">
        <f t="shared" si="6"/>
        <v>T05_HLT_TMP</v>
      </c>
      <c r="V53" s="334" t="str">
        <f t="shared" si="7"/>
        <v>SAME_DAY_CONFIRM_FLG</v>
      </c>
      <c r="W53" s="334" t="str">
        <f t="shared" si="8"/>
        <v>情報受付日_同日フラグ</v>
      </c>
      <c r="X53" s="334" t="str">
        <f t="shared" si="9"/>
        <v>TEXT</v>
      </c>
      <c r="Y53" s="334" t="str">
        <f t="shared" si="10"/>
        <v>CELL</v>
      </c>
      <c r="Z53" s="334">
        <f t="shared" si="11"/>
        <v>52</v>
      </c>
      <c r="AA53" s="334">
        <f t="shared" si="12"/>
        <v>12</v>
      </c>
      <c r="AB53" s="334" t="str">
        <f t="shared" si="13"/>
        <v>« NULL »</v>
      </c>
      <c r="AC53" s="334" t="str">
        <f t="shared" si="14"/>
        <v>0</v>
      </c>
      <c r="AD53" s="334" t="str">
        <f t="shared" si="15"/>
        <v>« NULL »</v>
      </c>
      <c r="AE53" s="334" t="str">
        <f t="shared" si="16"/>
        <v>0</v>
      </c>
      <c r="AF53" s="334" t="str">
        <f t="shared" si="17"/>
        <v>1.00</v>
      </c>
      <c r="AG53" s="334" t="str">
        <f t="shared" si="18"/>
        <v>0</v>
      </c>
      <c r="AH53" s="334" t="str">
        <f t="shared" si="19"/>
        <v>fBiz0000000000</v>
      </c>
      <c r="AI53" s="334" t="str">
        <f t="shared" ca="1" si="20"/>
        <v>2026/01/06 00:00:00</v>
      </c>
      <c r="AJ53" s="334" t="str">
        <f t="shared" si="21"/>
        <v>fBiz0000000000</v>
      </c>
      <c r="AK53" s="335" t="str">
        <f t="shared" ca="1" si="22"/>
        <v>2026/01/06 00:00:00</v>
      </c>
      <c r="AL5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'SAME_DAY_CONFIRM_FLG', '情報受付日_同日フラグ', 'TEXT', 'CELL', 52, 12, NULL ,'0', NULL ,'0', '1.00', 0, 'fBiz0000000000', '2026/01/06 00:00:00', 'fBiz0000000000', '2026/01/06 00:00:00' );</v>
      </c>
      <c r="AM53" s="347" t="s">
        <v>1774</v>
      </c>
    </row>
    <row r="54" spans="1:39" ht="17.25" customHeight="1">
      <c r="A54" s="265">
        <f t="shared" si="0"/>
        <v>52</v>
      </c>
      <c r="B54" s="263" t="s">
        <v>640</v>
      </c>
      <c r="C54" s="258" t="s">
        <v>679</v>
      </c>
      <c r="D54" s="260" t="s">
        <v>1340</v>
      </c>
      <c r="E54" s="238" t="s">
        <v>332</v>
      </c>
      <c r="F54" s="746" t="s">
        <v>189</v>
      </c>
      <c r="G54" s="747"/>
      <c r="H54" s="748">
        <v>20</v>
      </c>
      <c r="I54" s="749"/>
      <c r="J54" s="327" t="str">
        <f t="shared" si="1"/>
        <v>TEXT</v>
      </c>
      <c r="K54" s="271" t="s">
        <v>653</v>
      </c>
      <c r="L54" s="328" t="str" cm="1">
        <f t="array" aca="1" ref="L54" ca="1">IFERROR(IF($C54="","",IF($K54="","",IF($K54=入力用マスタ!$H$7,_xlfn.TEXTBEFORE(_xlfn.TEXTAFTER(CELL("filename",$A$1),"["),"]"),IF($J54="DATE",IF(INDIRECT($B54&amp;"!"&amp;$C54)="","",INDIRECT($B54&amp;"!"&amp;$C54)),IF($J54="TEXT",IF(INDIRECT($B54&amp;"!"&amp;$C54)="","",""&amp;INDIRECT($B54&amp;"!"&amp;$C54)&amp;""),IF($J54="NUM",VALUE(IF(INDIRECT($B54&amp;"!"&amp;$C54)="","",INDIRECT($B54&amp;"!"&amp;$C54))),"")))))),"")</f>
        <v/>
      </c>
      <c r="M54" s="337" t="str">
        <f ca="1">IFERROR(TEXT(IF($C54="","",IF($K54="","",IF($K54=入力用マスタ!$H$5,IF($L54="■","1",IF($L54="□","",IF($L54="●","1",IF($L54="○","","")))),IF($K54=入力用マスタ!$H$6,IF($L54="▼選択▼","",MATCH($L54,INDIRECT("入力用マスタ!"&amp;IF(COUNTIF(入力用マスタ!$E$2:$E$4,$L54),"E",IF(COUNTIF(入力用マスタ!$F$2:$F$4,$L54),"F",IF(COUNTIF(入力用マスタ!$G$2:$G$4,$L54),"G","")))&amp;"3:"&amp;IF(COUNTIF(入力用マスタ!$E$2:$E$4,$L54),"E",IF(COUNTIF(入力用マスタ!$F$2:$F$4,$L54),"F",IF(COUNTIF(入力用マスタ!$G$2:$G$4,$L54),"G","")))&amp;"4"),0)),"")))),"@"),"")</f>
        <v/>
      </c>
      <c r="N54" s="337" t="str" cm="1">
        <f t="array" aca="1" ref="N54" ca="1">IFERROR(TEXT(IF($C54="","",IF($K54="","",IF($K54=入力用マスタ!$H$4,_xlfn.LET(_xlpm.refs, _xlfn.TEXTSPLIT($C54,","),_xlpm.sheetName, $B54,_xlpm.values,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 s="338">
        <f t="shared" si="2"/>
        <v>53</v>
      </c>
      <c r="P54" s="339">
        <f>IF($K54="","",IF($K54=入力用マスタ!$H$3,COLUMN($P54)-5,IF($K54=入力用マスタ!$H$5,COLUMN($P54)-4,IF($K54=入力用マスタ!$H$6,COLUMN($P54)-4,IF($K54=入力用マスタ!$H$5,COLUMN($P54)-4,IF($K54=入力用マスタ!$H$4,COLUMN($P54)-3,COLUMN($P54)-5))))))</f>
        <v>11</v>
      </c>
      <c r="Q54" s="345" t="str">
        <f>IF($C54="","",IF($C54="-","",IF($K54=入力用マスタ!$H$4&amp;"!",HYPERLINK("#"&amp;$B54&amp;"!"&amp;IFERROR(LEFT($C54,FIND(",", $C54)-1),$C54),"【"&amp;IFERROR(LEFT($C54,FIND(",", $C54)-1),$C54)&amp;"】"),HYPERLINK("#"&amp;$B54&amp;"!"&amp;IFERROR(LEFT($C54,FIND(",", $C54)-1),$C54),"【"&amp;IFERROR(LEFT($C54,FIND(",", $C54)-1),$C54)&amp;"】"))))</f>
        <v>【H29】</v>
      </c>
      <c r="R54" s="344" t="str">
        <f t="shared" si="3"/>
        <v>0000000000000</v>
      </c>
      <c r="S54" s="334" t="str">
        <f t="shared" si="4"/>
        <v>IO_S050301</v>
      </c>
      <c r="T54" s="334" t="str">
        <f t="shared" ca="1" si="5"/>
        <v>2025100101</v>
      </c>
      <c r="U54" s="334" t="str">
        <f t="shared" si="6"/>
        <v>T05_HLT_TMP</v>
      </c>
      <c r="V54" s="334" t="str">
        <f t="shared" si="7"/>
        <v>SPC_CMP_1</v>
      </c>
      <c r="W54" s="334" t="str">
        <f t="shared" si="8"/>
        <v>指定成分名_1</v>
      </c>
      <c r="X54" s="334" t="str">
        <f t="shared" si="9"/>
        <v>TEXT</v>
      </c>
      <c r="Y54" s="334" t="str">
        <f t="shared" si="10"/>
        <v>CELL</v>
      </c>
      <c r="Z54" s="334">
        <f t="shared" si="11"/>
        <v>53</v>
      </c>
      <c r="AA54" s="334">
        <f t="shared" si="12"/>
        <v>11</v>
      </c>
      <c r="AB54" s="334" t="str">
        <f t="shared" si="13"/>
        <v>« NULL »</v>
      </c>
      <c r="AC54" s="334" t="str">
        <f t="shared" si="14"/>
        <v>0</v>
      </c>
      <c r="AD54" s="334" t="str">
        <f t="shared" si="15"/>
        <v>« NULL »</v>
      </c>
      <c r="AE54" s="334" t="str">
        <f t="shared" si="16"/>
        <v>0</v>
      </c>
      <c r="AF54" s="334" t="str">
        <f t="shared" si="17"/>
        <v>1.00</v>
      </c>
      <c r="AG54" s="334" t="str">
        <f t="shared" si="18"/>
        <v>0</v>
      </c>
      <c r="AH54" s="334" t="str">
        <f t="shared" si="19"/>
        <v>fBiz0000000000</v>
      </c>
      <c r="AI54" s="334" t="str">
        <f t="shared" ca="1" si="20"/>
        <v>2026/01/06 00:00:00</v>
      </c>
      <c r="AJ54" s="334" t="str">
        <f t="shared" si="21"/>
        <v>fBiz0000000000</v>
      </c>
      <c r="AK54" s="335" t="str">
        <f t="shared" ca="1" si="22"/>
        <v>2026/01/06 00:00:00</v>
      </c>
      <c r="AL5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'SPC_CMP_1', '指定成分名_1', 'TEXT', 'CELL', 53, 11, NULL ,'0', NULL ,'0', '1.00', 0, 'fBiz0000000000', '2026/01/06 00:00:00', 'fBiz0000000000', '2026/01/06 00:00:00' );</v>
      </c>
      <c r="AM54" s="347" t="s">
        <v>1774</v>
      </c>
    </row>
    <row r="55" spans="1:39" ht="17.25" customHeight="1">
      <c r="A55" s="265">
        <f t="shared" si="0"/>
        <v>53</v>
      </c>
      <c r="B55" s="263" t="s">
        <v>640</v>
      </c>
      <c r="C55" s="258" t="s">
        <v>680</v>
      </c>
      <c r="D55" s="260" t="s">
        <v>1341</v>
      </c>
      <c r="E55" s="238" t="s">
        <v>190</v>
      </c>
      <c r="F55" s="746" t="s">
        <v>189</v>
      </c>
      <c r="G55" s="747"/>
      <c r="H55" s="748">
        <v>20</v>
      </c>
      <c r="I55" s="749"/>
      <c r="J55" s="327" t="str">
        <f t="shared" si="1"/>
        <v>TEXT</v>
      </c>
      <c r="K55" s="271" t="s">
        <v>653</v>
      </c>
      <c r="L55" s="328" t="str" cm="1">
        <f t="array" aca="1" ref="L55" ca="1">IFERROR(IF($C55="","",IF($K55="","",IF($K55=入力用マスタ!$H$7,_xlfn.TEXTBEFORE(_xlfn.TEXTAFTER(CELL("filename",$A$1),"["),"]"),IF($J55="DATE",IF(INDIRECT($B55&amp;"!"&amp;$C55)="","",INDIRECT($B55&amp;"!"&amp;$C55)),IF($J55="TEXT",IF(INDIRECT($B55&amp;"!"&amp;$C55)="","",""&amp;INDIRECT($B55&amp;"!"&amp;$C55)&amp;""),IF($J55="NUM",VALUE(IF(INDIRECT($B55&amp;"!"&amp;$C55)="","",INDIRECT($B55&amp;"!"&amp;$C55))),"")))))),"")</f>
        <v/>
      </c>
      <c r="M55" s="337" t="str">
        <f ca="1">IFERROR(TEXT(IF($C55="","",IF($K55="","",IF($K55=入力用マスタ!$H$5,IF($L55="■","1",IF($L55="□","",IF($L55="●","1",IF($L55="○","","")))),IF($K55=入力用マスタ!$H$6,IF($L55="▼選択▼","",MATCH($L55,INDIRECT("入力用マスタ!"&amp;IF(COUNTIF(入力用マスタ!$E$2:$E$4,$L55),"E",IF(COUNTIF(入力用マスタ!$F$2:$F$4,$L55),"F",IF(COUNTIF(入力用マスタ!$G$2:$G$4,$L55),"G","")))&amp;"3:"&amp;IF(COUNTIF(入力用マスタ!$E$2:$E$4,$L55),"E",IF(COUNTIF(入力用マスタ!$F$2:$F$4,$L55),"F",IF(COUNTIF(入力用マスタ!$G$2:$G$4,$L55),"G","")))&amp;"4"),0)),"")))),"@"),"")</f>
        <v/>
      </c>
      <c r="N55" s="337" t="str" cm="1">
        <f t="array" aca="1" ref="N55" ca="1">IFERROR(TEXT(IF($C55="","",IF($K55="","",IF($K55=入力用マスタ!$H$4,_xlfn.LET(_xlpm.refs, _xlfn.TEXTSPLIT($C55,","),_xlpm.sheetName, $B55,_xlpm.values,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5" s="338">
        <f t="shared" si="2"/>
        <v>54</v>
      </c>
      <c r="P55" s="339">
        <f>IF($K55="","",IF($K55=入力用マスタ!$H$3,COLUMN($P55)-5,IF($K55=入力用マスタ!$H$5,COLUMN($P55)-4,IF($K55=入力用マスタ!$H$6,COLUMN($P55)-4,IF($K55=入力用マスタ!$H$5,COLUMN($P55)-4,IF($K55=入力用マスタ!$H$4,COLUMN($P55)-3,COLUMN($P55)-5))))))</f>
        <v>11</v>
      </c>
      <c r="Q55" s="345" t="str">
        <f>IF($C55="","",IF($C55="-","",IF($K55=入力用マスタ!$H$4&amp;"!",HYPERLINK("#"&amp;$B55&amp;"!"&amp;IFERROR(LEFT($C55,FIND(",", $C55)-1),$C55),"【"&amp;IFERROR(LEFT($C55,FIND(",", $C55)-1),$C55)&amp;"】"),HYPERLINK("#"&amp;$B55&amp;"!"&amp;IFERROR(LEFT($C55,FIND(",", $C55)-1),$C55),"【"&amp;IFERROR(LEFT($C55,FIND(",", $C55)-1),$C55)&amp;"】"))))</f>
        <v>【H30】</v>
      </c>
      <c r="R55" s="344" t="str">
        <f t="shared" si="3"/>
        <v>0000000000000</v>
      </c>
      <c r="S55" s="334" t="str">
        <f t="shared" si="4"/>
        <v>IO_S050301</v>
      </c>
      <c r="T55" s="334" t="str">
        <f t="shared" ca="1" si="5"/>
        <v>2025100101</v>
      </c>
      <c r="U55" s="334" t="str">
        <f t="shared" si="6"/>
        <v>T05_HLT_TMP</v>
      </c>
      <c r="V55" s="334" t="str">
        <f t="shared" si="7"/>
        <v>SPC_CMP_2</v>
      </c>
      <c r="W55" s="334" t="str">
        <f t="shared" si="8"/>
        <v>指定成分名_2</v>
      </c>
      <c r="X55" s="334" t="str">
        <f t="shared" si="9"/>
        <v>TEXT</v>
      </c>
      <c r="Y55" s="334" t="str">
        <f t="shared" si="10"/>
        <v>CELL</v>
      </c>
      <c r="Z55" s="334">
        <f t="shared" si="11"/>
        <v>54</v>
      </c>
      <c r="AA55" s="334">
        <f t="shared" si="12"/>
        <v>11</v>
      </c>
      <c r="AB55" s="334" t="str">
        <f t="shared" si="13"/>
        <v>« NULL »</v>
      </c>
      <c r="AC55" s="334" t="str">
        <f t="shared" si="14"/>
        <v>0</v>
      </c>
      <c r="AD55" s="334" t="str">
        <f t="shared" si="15"/>
        <v>« NULL »</v>
      </c>
      <c r="AE55" s="334" t="str">
        <f t="shared" si="16"/>
        <v>0</v>
      </c>
      <c r="AF55" s="334" t="str">
        <f t="shared" si="17"/>
        <v>1.00</v>
      </c>
      <c r="AG55" s="334" t="str">
        <f t="shared" si="18"/>
        <v>0</v>
      </c>
      <c r="AH55" s="334" t="str">
        <f t="shared" si="19"/>
        <v>fBiz0000000000</v>
      </c>
      <c r="AI55" s="334" t="str">
        <f t="shared" ca="1" si="20"/>
        <v>2026/01/06 00:00:00</v>
      </c>
      <c r="AJ55" s="334" t="str">
        <f t="shared" si="21"/>
        <v>fBiz0000000000</v>
      </c>
      <c r="AK55" s="335" t="str">
        <f t="shared" ca="1" si="22"/>
        <v>2026/01/06 00:00:00</v>
      </c>
      <c r="AL5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'SPC_CMP_2', '指定成分名_2', 'TEXT', 'CELL', 54, 11, NULL ,'0', NULL ,'0', '1.00', 0, 'fBiz0000000000', '2026/01/06 00:00:00', 'fBiz0000000000', '2026/01/06 00:00:00' );</v>
      </c>
      <c r="AM55" s="347" t="s">
        <v>1774</v>
      </c>
    </row>
    <row r="56" spans="1:39" ht="17.25" customHeight="1">
      <c r="A56" s="265">
        <f t="shared" si="0"/>
        <v>54</v>
      </c>
      <c r="B56" s="263" t="s">
        <v>640</v>
      </c>
      <c r="C56" s="258" t="s">
        <v>681</v>
      </c>
      <c r="D56" s="260" t="s">
        <v>1342</v>
      </c>
      <c r="E56" s="238" t="s">
        <v>191</v>
      </c>
      <c r="F56" s="746" t="s">
        <v>189</v>
      </c>
      <c r="G56" s="747"/>
      <c r="H56" s="748">
        <v>20</v>
      </c>
      <c r="I56" s="749"/>
      <c r="J56" s="327" t="str">
        <f t="shared" si="1"/>
        <v>TEXT</v>
      </c>
      <c r="K56" s="271" t="s">
        <v>653</v>
      </c>
      <c r="L56" s="328" t="str" cm="1">
        <f t="array" aca="1" ref="L56" ca="1">IFERROR(IF($C56="","",IF($K56="","",IF($K56=入力用マスタ!$H$7,_xlfn.TEXTBEFORE(_xlfn.TEXTAFTER(CELL("filename",$A$1),"["),"]"),IF($J56="DATE",IF(INDIRECT($B56&amp;"!"&amp;$C56)="","",INDIRECT($B56&amp;"!"&amp;$C56)),IF($J56="TEXT",IF(INDIRECT($B56&amp;"!"&amp;$C56)="","",""&amp;INDIRECT($B56&amp;"!"&amp;$C56)&amp;""),IF($J56="NUM",VALUE(IF(INDIRECT($B56&amp;"!"&amp;$C56)="","",INDIRECT($B56&amp;"!"&amp;$C56))),"")))))),"")</f>
        <v/>
      </c>
      <c r="M56" s="337" t="str">
        <f ca="1">IFERROR(TEXT(IF($C56="","",IF($K56="","",IF($K56=入力用マスタ!$H$5,IF($L56="■","1",IF($L56="□","",IF($L56="●","1",IF($L56="○","","")))),IF($K56=入力用マスタ!$H$6,IF($L56="▼選択▼","",MATCH($L56,INDIRECT("入力用マスタ!"&amp;IF(COUNTIF(入力用マスタ!$E$2:$E$4,$L56),"E",IF(COUNTIF(入力用マスタ!$F$2:$F$4,$L56),"F",IF(COUNTIF(入力用マスタ!$G$2:$G$4,$L56),"G","")))&amp;"3:"&amp;IF(COUNTIF(入力用マスタ!$E$2:$E$4,$L56),"E",IF(COUNTIF(入力用マスタ!$F$2:$F$4,$L56),"F",IF(COUNTIF(入力用マスタ!$G$2:$G$4,$L56),"G","")))&amp;"4"),0)),"")))),"@"),"")</f>
        <v/>
      </c>
      <c r="N56" s="337" t="str" cm="1">
        <f t="array" aca="1" ref="N56" ca="1">IFERROR(TEXT(IF($C56="","",IF($K56="","",IF($K56=入力用マスタ!$H$4,_xlfn.LET(_xlpm.refs, _xlfn.TEXTSPLIT($C56,","),_xlpm.sheetName, $B56,_xlpm.values,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6" s="338">
        <f t="shared" si="2"/>
        <v>55</v>
      </c>
      <c r="P56" s="339">
        <f>IF($K56="","",IF($K56=入力用マスタ!$H$3,COLUMN($P56)-5,IF($K56=入力用マスタ!$H$5,COLUMN($P56)-4,IF($K56=入力用マスタ!$H$6,COLUMN($P56)-4,IF($K56=入力用マスタ!$H$5,COLUMN($P56)-4,IF($K56=入力用マスタ!$H$4,COLUMN($P56)-3,COLUMN($P56)-5))))))</f>
        <v>11</v>
      </c>
      <c r="Q56" s="345" t="str">
        <f>IF($C56="","",IF($C56="-","",IF($K56=入力用マスタ!$H$4&amp;"!",HYPERLINK("#"&amp;$B56&amp;"!"&amp;IFERROR(LEFT($C56,FIND(",", $C56)-1),$C56),"【"&amp;IFERROR(LEFT($C56,FIND(",", $C56)-1),$C56)&amp;"】"),HYPERLINK("#"&amp;$B56&amp;"!"&amp;IFERROR(LEFT($C56,FIND(",", $C56)-1),$C56),"【"&amp;IFERROR(LEFT($C56,FIND(",", $C56)-1),$C56)&amp;"】"))))</f>
        <v>【H31】</v>
      </c>
      <c r="R56" s="344" t="str">
        <f t="shared" si="3"/>
        <v>0000000000000</v>
      </c>
      <c r="S56" s="334" t="str">
        <f t="shared" si="4"/>
        <v>IO_S050301</v>
      </c>
      <c r="T56" s="334" t="str">
        <f t="shared" ca="1" si="5"/>
        <v>2025100101</v>
      </c>
      <c r="U56" s="334" t="str">
        <f t="shared" si="6"/>
        <v>T05_HLT_TMP</v>
      </c>
      <c r="V56" s="334" t="str">
        <f t="shared" si="7"/>
        <v>SPC_CMP_3</v>
      </c>
      <c r="W56" s="334" t="str">
        <f t="shared" si="8"/>
        <v>指定成分名_3</v>
      </c>
      <c r="X56" s="334" t="str">
        <f t="shared" si="9"/>
        <v>TEXT</v>
      </c>
      <c r="Y56" s="334" t="str">
        <f t="shared" si="10"/>
        <v>CELL</v>
      </c>
      <c r="Z56" s="334">
        <f t="shared" si="11"/>
        <v>55</v>
      </c>
      <c r="AA56" s="334">
        <f t="shared" si="12"/>
        <v>11</v>
      </c>
      <c r="AB56" s="334" t="str">
        <f t="shared" si="13"/>
        <v>« NULL »</v>
      </c>
      <c r="AC56" s="334" t="str">
        <f t="shared" si="14"/>
        <v>0</v>
      </c>
      <c r="AD56" s="334" t="str">
        <f t="shared" si="15"/>
        <v>« NULL »</v>
      </c>
      <c r="AE56" s="334" t="str">
        <f t="shared" si="16"/>
        <v>0</v>
      </c>
      <c r="AF56" s="334" t="str">
        <f t="shared" si="17"/>
        <v>1.00</v>
      </c>
      <c r="AG56" s="334" t="str">
        <f t="shared" si="18"/>
        <v>0</v>
      </c>
      <c r="AH56" s="334" t="str">
        <f t="shared" si="19"/>
        <v>fBiz0000000000</v>
      </c>
      <c r="AI56" s="334" t="str">
        <f t="shared" ca="1" si="20"/>
        <v>2026/01/06 00:00:00</v>
      </c>
      <c r="AJ56" s="334" t="str">
        <f t="shared" si="21"/>
        <v>fBiz0000000000</v>
      </c>
      <c r="AK56" s="335" t="str">
        <f t="shared" ca="1" si="22"/>
        <v>2026/01/06 00:00:00</v>
      </c>
      <c r="AL5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'SPC_CMP_3', '指定成分名_3', 'TEXT', 'CELL', 55, 11, NULL ,'0', NULL ,'0', '1.00', 0, 'fBiz0000000000', '2026/01/06 00:00:00', 'fBiz0000000000', '2026/01/06 00:00:00' );</v>
      </c>
      <c r="AM56" s="347" t="s">
        <v>1774</v>
      </c>
    </row>
    <row r="57" spans="1:39" ht="17.25" customHeight="1">
      <c r="A57" s="265">
        <f t="shared" si="0"/>
        <v>55</v>
      </c>
      <c r="B57" s="263" t="s">
        <v>640</v>
      </c>
      <c r="C57" s="258" t="s">
        <v>682</v>
      </c>
      <c r="D57" s="260" t="s">
        <v>1343</v>
      </c>
      <c r="E57" s="238" t="s">
        <v>192</v>
      </c>
      <c r="F57" s="746" t="s">
        <v>189</v>
      </c>
      <c r="G57" s="747"/>
      <c r="H57" s="748">
        <v>20</v>
      </c>
      <c r="I57" s="749"/>
      <c r="J57" s="327" t="str">
        <f t="shared" si="1"/>
        <v>TEXT</v>
      </c>
      <c r="K57" s="271" t="s">
        <v>653</v>
      </c>
      <c r="L57" s="328" t="str" cm="1">
        <f t="array" aca="1" ref="L57" ca="1">IFERROR(IF($C57="","",IF($K57="","",IF($K57=入力用マスタ!$H$7,_xlfn.TEXTBEFORE(_xlfn.TEXTAFTER(CELL("filename",$A$1),"["),"]"),IF($J57="DATE",IF(INDIRECT($B57&amp;"!"&amp;$C57)="","",INDIRECT($B57&amp;"!"&amp;$C57)),IF($J57="TEXT",IF(INDIRECT($B57&amp;"!"&amp;$C57)="","",""&amp;INDIRECT($B57&amp;"!"&amp;$C57)&amp;""),IF($J57="NUM",VALUE(IF(INDIRECT($B57&amp;"!"&amp;$C57)="","",INDIRECT($B57&amp;"!"&amp;$C57))),"")))))),"")</f>
        <v/>
      </c>
      <c r="M57" s="337" t="str">
        <f ca="1">IFERROR(TEXT(IF($C57="","",IF($K57="","",IF($K57=入力用マスタ!$H$5,IF($L57="■","1",IF($L57="□","",IF($L57="●","1",IF($L57="○","","")))),IF($K57=入力用マスタ!$H$6,IF($L57="▼選択▼","",MATCH($L57,INDIRECT("入力用マスタ!"&amp;IF(COUNTIF(入力用マスタ!$E$2:$E$4,$L57),"E",IF(COUNTIF(入力用マスタ!$F$2:$F$4,$L57),"F",IF(COUNTIF(入力用マスタ!$G$2:$G$4,$L57),"G","")))&amp;"3:"&amp;IF(COUNTIF(入力用マスタ!$E$2:$E$4,$L57),"E",IF(COUNTIF(入力用マスタ!$F$2:$F$4,$L57),"F",IF(COUNTIF(入力用マスタ!$G$2:$G$4,$L57),"G","")))&amp;"4"),0)),"")))),"@"),"")</f>
        <v/>
      </c>
      <c r="N57" s="337" t="str" cm="1">
        <f t="array" aca="1" ref="N57" ca="1">IFERROR(TEXT(IF($C57="","",IF($K57="","",IF($K57=入力用マスタ!$H$4,_xlfn.LET(_xlpm.refs, _xlfn.TEXTSPLIT($C57,","),_xlpm.sheetName, $B57,_xlpm.values,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7" s="338">
        <f t="shared" si="2"/>
        <v>56</v>
      </c>
      <c r="P57" s="339">
        <f>IF($K57="","",IF($K57=入力用マスタ!$H$3,COLUMN($P57)-5,IF($K57=入力用マスタ!$H$5,COLUMN($P57)-4,IF($K57=入力用マスタ!$H$6,COLUMN($P57)-4,IF($K57=入力用マスタ!$H$5,COLUMN($P57)-4,IF($K57=入力用マスタ!$H$4,COLUMN($P57)-3,COLUMN($P57)-5))))))</f>
        <v>11</v>
      </c>
      <c r="Q57" s="345" t="str">
        <f>IF($C57="","",IF($C57="-","",IF($K57=入力用マスタ!$H$4&amp;"!",HYPERLINK("#"&amp;$B57&amp;"!"&amp;IFERROR(LEFT($C57,FIND(",", $C57)-1),$C57),"【"&amp;IFERROR(LEFT($C57,FIND(",", $C57)-1),$C57)&amp;"】"),HYPERLINK("#"&amp;$B57&amp;"!"&amp;IFERROR(LEFT($C57,FIND(",", $C57)-1),$C57),"【"&amp;IFERROR(LEFT($C57,FIND(",", $C57)-1),$C57)&amp;"】"))))</f>
        <v>【H32】</v>
      </c>
      <c r="R57" s="344" t="str">
        <f t="shared" si="3"/>
        <v>0000000000000</v>
      </c>
      <c r="S57" s="334" t="str">
        <f t="shared" si="4"/>
        <v>IO_S050301</v>
      </c>
      <c r="T57" s="334" t="str">
        <f t="shared" ca="1" si="5"/>
        <v>2025100101</v>
      </c>
      <c r="U57" s="334" t="str">
        <f t="shared" si="6"/>
        <v>T05_HLT_TMP</v>
      </c>
      <c r="V57" s="334" t="str">
        <f t="shared" si="7"/>
        <v>SPC_CMP_4</v>
      </c>
      <c r="W57" s="334" t="str">
        <f t="shared" si="8"/>
        <v>指定成分名_4</v>
      </c>
      <c r="X57" s="334" t="str">
        <f t="shared" si="9"/>
        <v>TEXT</v>
      </c>
      <c r="Y57" s="334" t="str">
        <f t="shared" si="10"/>
        <v>CELL</v>
      </c>
      <c r="Z57" s="334">
        <f t="shared" si="11"/>
        <v>56</v>
      </c>
      <c r="AA57" s="334">
        <f t="shared" si="12"/>
        <v>11</v>
      </c>
      <c r="AB57" s="334" t="str">
        <f t="shared" si="13"/>
        <v>« NULL »</v>
      </c>
      <c r="AC57" s="334" t="str">
        <f t="shared" si="14"/>
        <v>0</v>
      </c>
      <c r="AD57" s="334" t="str">
        <f t="shared" si="15"/>
        <v>« NULL »</v>
      </c>
      <c r="AE57" s="334" t="str">
        <f t="shared" si="16"/>
        <v>0</v>
      </c>
      <c r="AF57" s="334" t="str">
        <f t="shared" si="17"/>
        <v>1.00</v>
      </c>
      <c r="AG57" s="334" t="str">
        <f t="shared" si="18"/>
        <v>0</v>
      </c>
      <c r="AH57" s="334" t="str">
        <f t="shared" si="19"/>
        <v>fBiz0000000000</v>
      </c>
      <c r="AI57" s="334" t="str">
        <f t="shared" ca="1" si="20"/>
        <v>2026/01/06 00:00:00</v>
      </c>
      <c r="AJ57" s="334" t="str">
        <f t="shared" si="21"/>
        <v>fBiz0000000000</v>
      </c>
      <c r="AK57" s="335" t="str">
        <f t="shared" ca="1" si="22"/>
        <v>2026/01/06 00:00:00</v>
      </c>
      <c r="AL5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'SPC_CMP_4', '指定成分名_4', 'TEXT', 'CELL', 56, 11, NULL ,'0', NULL ,'0', '1.00', 0, 'fBiz0000000000', '2026/01/06 00:00:00', 'fBiz0000000000', '2026/01/06 00:00:00' );</v>
      </c>
      <c r="AM57" s="347" t="s">
        <v>1774</v>
      </c>
    </row>
    <row r="58" spans="1:39" ht="17.25" customHeight="1">
      <c r="A58" s="265">
        <f t="shared" si="0"/>
        <v>56</v>
      </c>
      <c r="B58" s="263" t="s">
        <v>640</v>
      </c>
      <c r="C58" s="258" t="s">
        <v>683</v>
      </c>
      <c r="D58" s="260" t="s">
        <v>1344</v>
      </c>
      <c r="E58" s="238" t="s">
        <v>333</v>
      </c>
      <c r="F58" s="746" t="s">
        <v>189</v>
      </c>
      <c r="G58" s="747"/>
      <c r="H58" s="748">
        <v>20</v>
      </c>
      <c r="I58" s="749"/>
      <c r="J58" s="327" t="str">
        <f t="shared" si="1"/>
        <v>TEXT</v>
      </c>
      <c r="K58" s="271" t="s">
        <v>653</v>
      </c>
      <c r="L58" s="328" t="str" cm="1">
        <f t="array" aca="1" ref="L58" ca="1">IFERROR(IF($C58="","",IF($K58="","",IF($K58=入力用マスタ!$H$7,_xlfn.TEXTBEFORE(_xlfn.TEXTAFTER(CELL("filename",$A$1),"["),"]"),IF($J58="DATE",IF(INDIRECT($B58&amp;"!"&amp;$C58)="","",INDIRECT($B58&amp;"!"&amp;$C58)),IF($J58="TEXT",IF(INDIRECT($B58&amp;"!"&amp;$C58)="","",""&amp;INDIRECT($B58&amp;"!"&amp;$C58)&amp;""),IF($J58="NUM",VALUE(IF(INDIRECT($B58&amp;"!"&amp;$C58)="","",INDIRECT($B58&amp;"!"&amp;$C58))),"")))))),"")</f>
        <v/>
      </c>
      <c r="M58" s="337" t="str">
        <f ca="1">IFERROR(TEXT(IF($C58="","",IF($K58="","",IF($K58=入力用マスタ!$H$5,IF($L58="■","1",IF($L58="□","",IF($L58="●","1",IF($L58="○","","")))),IF($K58=入力用マスタ!$H$6,IF($L58="▼選択▼","",MATCH($L58,INDIRECT("入力用マスタ!"&amp;IF(COUNTIF(入力用マスタ!$E$2:$E$4,$L58),"E",IF(COUNTIF(入力用マスタ!$F$2:$F$4,$L58),"F",IF(COUNTIF(入力用マスタ!$G$2:$G$4,$L58),"G","")))&amp;"3:"&amp;IF(COUNTIF(入力用マスタ!$E$2:$E$4,$L58),"E",IF(COUNTIF(入力用マスタ!$F$2:$F$4,$L58),"F",IF(COUNTIF(入力用マスタ!$G$2:$G$4,$L58),"G","")))&amp;"4"),0)),"")))),"@"),"")</f>
        <v/>
      </c>
      <c r="N58" s="337" t="str" cm="1">
        <f t="array" aca="1" ref="N58" ca="1">IFERROR(TEXT(IF($C58="","",IF($K58="","",IF($K58=入力用マスタ!$H$4,_xlfn.LET(_xlpm.refs, _xlfn.TEXTSPLIT($C58,","),_xlpm.sheetName, $B58,_xlpm.values,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8" s="338">
        <f t="shared" si="2"/>
        <v>57</v>
      </c>
      <c r="P58" s="339">
        <f>IF($K58="","",IF($K58=入力用マスタ!$H$3,COLUMN($P58)-5,IF($K58=入力用マスタ!$H$5,COLUMN($P58)-4,IF($K58=入力用マスタ!$H$6,COLUMN($P58)-4,IF($K58=入力用マスタ!$H$5,COLUMN($P58)-4,IF($K58=入力用マスタ!$H$4,COLUMN($P58)-3,COLUMN($P58)-5))))))</f>
        <v>11</v>
      </c>
      <c r="Q58" s="345" t="str">
        <f>IF($C58="","",IF($C58="-","",IF($K58=入力用マスタ!$H$4&amp;"!",HYPERLINK("#"&amp;$B58&amp;"!"&amp;IFERROR(LEFT($C58,FIND(",", $C58)-1),$C58),"【"&amp;IFERROR(LEFT($C58,FIND(",", $C58)-1),$C58)&amp;"】"),HYPERLINK("#"&amp;$B58&amp;"!"&amp;IFERROR(LEFT($C58,FIND(",", $C58)-1),$C58),"【"&amp;IFERROR(LEFT($C58,FIND(",", $C58)-1),$C58)&amp;"】"))))</f>
        <v>【H33】</v>
      </c>
      <c r="R58" s="344" t="str">
        <f t="shared" si="3"/>
        <v>0000000000000</v>
      </c>
      <c r="S58" s="334" t="str">
        <f t="shared" si="4"/>
        <v>IO_S050301</v>
      </c>
      <c r="T58" s="334" t="str">
        <f t="shared" ca="1" si="5"/>
        <v>2025100101</v>
      </c>
      <c r="U58" s="334" t="str">
        <f t="shared" si="6"/>
        <v>T05_HLT_TMP</v>
      </c>
      <c r="V58" s="334" t="str">
        <f t="shared" si="7"/>
        <v>SPC_CMP_5</v>
      </c>
      <c r="W58" s="334" t="str">
        <f t="shared" si="8"/>
        <v>指定成分名_5</v>
      </c>
      <c r="X58" s="334" t="str">
        <f t="shared" si="9"/>
        <v>TEXT</v>
      </c>
      <c r="Y58" s="334" t="str">
        <f t="shared" si="10"/>
        <v>CELL</v>
      </c>
      <c r="Z58" s="334">
        <f t="shared" si="11"/>
        <v>57</v>
      </c>
      <c r="AA58" s="334">
        <f t="shared" si="12"/>
        <v>11</v>
      </c>
      <c r="AB58" s="334" t="str">
        <f t="shared" si="13"/>
        <v>« NULL »</v>
      </c>
      <c r="AC58" s="334" t="str">
        <f t="shared" si="14"/>
        <v>0</v>
      </c>
      <c r="AD58" s="334" t="str">
        <f t="shared" si="15"/>
        <v>« NULL »</v>
      </c>
      <c r="AE58" s="334" t="str">
        <f t="shared" si="16"/>
        <v>0</v>
      </c>
      <c r="AF58" s="334" t="str">
        <f t="shared" si="17"/>
        <v>1.00</v>
      </c>
      <c r="AG58" s="334" t="str">
        <f t="shared" si="18"/>
        <v>0</v>
      </c>
      <c r="AH58" s="334" t="str">
        <f t="shared" si="19"/>
        <v>fBiz0000000000</v>
      </c>
      <c r="AI58" s="334" t="str">
        <f t="shared" ca="1" si="20"/>
        <v>2026/01/06 00:00:00</v>
      </c>
      <c r="AJ58" s="334" t="str">
        <f t="shared" si="21"/>
        <v>fBiz0000000000</v>
      </c>
      <c r="AK58" s="335" t="str">
        <f t="shared" ca="1" si="22"/>
        <v>2026/01/06 00:00:00</v>
      </c>
      <c r="AL58"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'SPC_CMP_5', '指定成分名_5', 'TEXT', 'CELL', 57, 11, NULL ,'0', NULL ,'0', '1.00', 0, 'fBiz0000000000', '2026/01/06 00:00:00', 'fBiz0000000000', '2026/01/06 00:00:00' );</v>
      </c>
      <c r="AM58" s="347" t="s">
        <v>1774</v>
      </c>
    </row>
    <row r="59" spans="1:39" ht="17.25" customHeight="1">
      <c r="A59" s="265">
        <f t="shared" si="0"/>
        <v>57</v>
      </c>
      <c r="B59" s="263" t="s">
        <v>640</v>
      </c>
      <c r="C59" s="258" t="s">
        <v>684</v>
      </c>
      <c r="D59" s="260" t="s">
        <v>1345</v>
      </c>
      <c r="E59" s="238" t="s">
        <v>334</v>
      </c>
      <c r="F59" s="746" t="s">
        <v>189</v>
      </c>
      <c r="G59" s="747"/>
      <c r="H59" s="748">
        <v>20</v>
      </c>
      <c r="I59" s="749"/>
      <c r="J59" s="327" t="str">
        <f t="shared" si="1"/>
        <v>TEXT</v>
      </c>
      <c r="K59" s="271" t="s">
        <v>653</v>
      </c>
      <c r="L59" s="328" t="str" cm="1">
        <f t="array" aca="1" ref="L59" ca="1">IFERROR(IF($C59="","",IF($K59="","",IF($K59=入力用マスタ!$H$7,_xlfn.TEXTBEFORE(_xlfn.TEXTAFTER(CELL("filename",$A$1),"["),"]"),IF($J59="DATE",IF(INDIRECT($B59&amp;"!"&amp;$C59)="","",INDIRECT($B59&amp;"!"&amp;$C59)),IF($J59="TEXT",IF(INDIRECT($B59&amp;"!"&amp;$C59)="","",""&amp;INDIRECT($B59&amp;"!"&amp;$C59)&amp;""),IF($J59="NUM",VALUE(IF(INDIRECT($B59&amp;"!"&amp;$C59)="","",INDIRECT($B59&amp;"!"&amp;$C59))),"")))))),"")</f>
        <v/>
      </c>
      <c r="M59" s="337" t="str">
        <f ca="1">IFERROR(TEXT(IF($C59="","",IF($K59="","",IF($K59=入力用マスタ!$H$5,IF($L59="■","1",IF($L59="□","",IF($L59="●","1",IF($L59="○","","")))),IF($K59=入力用マスタ!$H$6,IF($L59="▼選択▼","",MATCH($L59,INDIRECT("入力用マスタ!"&amp;IF(COUNTIF(入力用マスタ!$E$2:$E$4,$L59),"E",IF(COUNTIF(入力用マスタ!$F$2:$F$4,$L59),"F",IF(COUNTIF(入力用マスタ!$G$2:$G$4,$L59),"G","")))&amp;"3:"&amp;IF(COUNTIF(入力用マスタ!$E$2:$E$4,$L59),"E",IF(COUNTIF(入力用マスタ!$F$2:$F$4,$L59),"F",IF(COUNTIF(入力用マスタ!$G$2:$G$4,$L59),"G","")))&amp;"4"),0)),"")))),"@"),"")</f>
        <v/>
      </c>
      <c r="N59" s="337" t="str" cm="1">
        <f t="array" aca="1" ref="N59" ca="1">IFERROR(TEXT(IF($C59="","",IF($K59="","",IF($K59=入力用マスタ!$H$4,_xlfn.LET(_xlpm.refs, _xlfn.TEXTSPLIT($C59,","),_xlpm.sheetName, $B59,_xlpm.values,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9" s="338">
        <f t="shared" si="2"/>
        <v>58</v>
      </c>
      <c r="P59" s="339">
        <f>IF($K59="","",IF($K59=入力用マスタ!$H$3,COLUMN($P59)-5,IF($K59=入力用マスタ!$H$5,COLUMN($P59)-4,IF($K59=入力用マスタ!$H$6,COLUMN($P59)-4,IF($K59=入力用マスタ!$H$5,COLUMN($P59)-4,IF($K59=入力用マスタ!$H$4,COLUMN($P59)-3,COLUMN($P59)-5))))))</f>
        <v>11</v>
      </c>
      <c r="Q59" s="345" t="str">
        <f>IF($C59="","",IF($C59="-","",IF($K59=入力用マスタ!$H$4&amp;"!",HYPERLINK("#"&amp;$B59&amp;"!"&amp;IFERROR(LEFT($C59,FIND(",", $C59)-1),$C59),"【"&amp;IFERROR(LEFT($C59,FIND(",", $C59)-1),$C59)&amp;"】"),HYPERLINK("#"&amp;$B59&amp;"!"&amp;IFERROR(LEFT($C59,FIND(",", $C59)-1),$C59),"【"&amp;IFERROR(LEFT($C59,FIND(",", $C59)-1),$C59)&amp;"】"))))</f>
        <v>【T29】</v>
      </c>
      <c r="R59" s="344" t="str">
        <f t="shared" si="3"/>
        <v>0000000000000</v>
      </c>
      <c r="S59" s="334" t="str">
        <f t="shared" si="4"/>
        <v>IO_S050301</v>
      </c>
      <c r="T59" s="334" t="str">
        <f t="shared" ca="1" si="5"/>
        <v>2025100101</v>
      </c>
      <c r="U59" s="334" t="str">
        <f t="shared" si="6"/>
        <v>T05_HLT_TMP</v>
      </c>
      <c r="V59" s="334" t="str">
        <f t="shared" si="7"/>
        <v>SPC_CMP_INK_1</v>
      </c>
      <c r="W59" s="334" t="str">
        <f t="shared" si="8"/>
        <v>指定成分_摂取目安量_1</v>
      </c>
      <c r="X59" s="334" t="str">
        <f t="shared" si="9"/>
        <v>TEXT</v>
      </c>
      <c r="Y59" s="334" t="str">
        <f t="shared" si="10"/>
        <v>CELL</v>
      </c>
      <c r="Z59" s="334">
        <f t="shared" si="11"/>
        <v>58</v>
      </c>
      <c r="AA59" s="334">
        <f t="shared" si="12"/>
        <v>11</v>
      </c>
      <c r="AB59" s="334" t="str">
        <f t="shared" si="13"/>
        <v>« NULL »</v>
      </c>
      <c r="AC59" s="334" t="str">
        <f t="shared" si="14"/>
        <v>0</v>
      </c>
      <c r="AD59" s="334" t="str">
        <f t="shared" si="15"/>
        <v>« NULL »</v>
      </c>
      <c r="AE59" s="334" t="str">
        <f t="shared" si="16"/>
        <v>0</v>
      </c>
      <c r="AF59" s="334" t="str">
        <f t="shared" si="17"/>
        <v>1.00</v>
      </c>
      <c r="AG59" s="334" t="str">
        <f t="shared" si="18"/>
        <v>0</v>
      </c>
      <c r="AH59" s="334" t="str">
        <f t="shared" si="19"/>
        <v>fBiz0000000000</v>
      </c>
      <c r="AI59" s="334" t="str">
        <f t="shared" ca="1" si="20"/>
        <v>2026/01/06 00:00:00</v>
      </c>
      <c r="AJ59" s="334" t="str">
        <f t="shared" si="21"/>
        <v>fBiz0000000000</v>
      </c>
      <c r="AK59" s="335" t="str">
        <f t="shared" ca="1" si="22"/>
        <v>2026/01/06 00:00:00</v>
      </c>
      <c r="AL59"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'SPC_CMP_INK_1', '指定成分_摂取目安量_1', 'TEXT', 'CELL', 58, 11, NULL ,'0', NULL ,'0', '1.00', 0, 'fBiz0000000000', '2026/01/06 00:00:00', 'fBiz0000000000', '2026/01/06 00:00:00' );</v>
      </c>
      <c r="AM59" s="347" t="s">
        <v>1774</v>
      </c>
    </row>
    <row r="60" spans="1:39" ht="17.25" customHeight="1">
      <c r="A60" s="265">
        <f t="shared" si="0"/>
        <v>58</v>
      </c>
      <c r="B60" s="263" t="s">
        <v>640</v>
      </c>
      <c r="C60" s="258" t="s">
        <v>685</v>
      </c>
      <c r="D60" s="260" t="s">
        <v>1346</v>
      </c>
      <c r="E60" s="238" t="s">
        <v>193</v>
      </c>
      <c r="F60" s="746" t="s">
        <v>189</v>
      </c>
      <c r="G60" s="747"/>
      <c r="H60" s="748">
        <v>20</v>
      </c>
      <c r="I60" s="749"/>
      <c r="J60" s="327" t="str">
        <f t="shared" si="1"/>
        <v>TEXT</v>
      </c>
      <c r="K60" s="271" t="s">
        <v>653</v>
      </c>
      <c r="L60" s="328" t="str" cm="1">
        <f t="array" aca="1" ref="L60" ca="1">IFERROR(IF($C60="","",IF($K60="","",IF($K60=入力用マスタ!$H$7,_xlfn.TEXTBEFORE(_xlfn.TEXTAFTER(CELL("filename",$A$1),"["),"]"),IF($J60="DATE",IF(INDIRECT($B60&amp;"!"&amp;$C60)="","",INDIRECT($B60&amp;"!"&amp;$C60)),IF($J60="TEXT",IF(INDIRECT($B60&amp;"!"&amp;$C60)="","",""&amp;INDIRECT($B60&amp;"!"&amp;$C60)&amp;""),IF($J60="NUM",VALUE(IF(INDIRECT($B60&amp;"!"&amp;$C60)="","",INDIRECT($B60&amp;"!"&amp;$C60))),"")))))),"")</f>
        <v/>
      </c>
      <c r="M60" s="337" t="str">
        <f ca="1">IFERROR(TEXT(IF($C60="","",IF($K60="","",IF($K60=入力用マスタ!$H$5,IF($L60="■","1",IF($L60="□","",IF($L60="●","1",IF($L60="○","","")))),IF($K60=入力用マスタ!$H$6,IF($L60="▼選択▼","",MATCH($L60,INDIRECT("入力用マスタ!"&amp;IF(COUNTIF(入力用マスタ!$E$2:$E$4,$L60),"E",IF(COUNTIF(入力用マスタ!$F$2:$F$4,$L60),"F",IF(COUNTIF(入力用マスタ!$G$2:$G$4,$L60),"G","")))&amp;"3:"&amp;IF(COUNTIF(入力用マスタ!$E$2:$E$4,$L60),"E",IF(COUNTIF(入力用マスタ!$F$2:$F$4,$L60),"F",IF(COUNTIF(入力用マスタ!$G$2:$G$4,$L60),"G","")))&amp;"4"),0)),"")))),"@"),"")</f>
        <v/>
      </c>
      <c r="N60" s="337" t="str" cm="1">
        <f t="array" aca="1" ref="N60" ca="1">IFERROR(TEXT(IF($C60="","",IF($K60="","",IF($K60=入力用マスタ!$H$4,_xlfn.LET(_xlpm.refs, _xlfn.TEXTSPLIT($C60,","),_xlpm.sheetName, $B60,_xlpm.values,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0" s="338">
        <f t="shared" si="2"/>
        <v>59</v>
      </c>
      <c r="P60" s="339">
        <f>IF($K60="","",IF($K60=入力用マスタ!$H$3,COLUMN($P60)-5,IF($K60=入力用マスタ!$H$5,COLUMN($P60)-4,IF($K60=入力用マスタ!$H$6,COLUMN($P60)-4,IF($K60=入力用マスタ!$H$5,COLUMN($P60)-4,IF($K60=入力用マスタ!$H$4,COLUMN($P60)-3,COLUMN($P60)-5))))))</f>
        <v>11</v>
      </c>
      <c r="Q60" s="345" t="str">
        <f>IF($C60="","",IF($C60="-","",IF($K60=入力用マスタ!$H$4&amp;"!",HYPERLINK("#"&amp;$B60&amp;"!"&amp;IFERROR(LEFT($C60,FIND(",", $C60)-1),$C60),"【"&amp;IFERROR(LEFT($C60,FIND(",", $C60)-1),$C60)&amp;"】"),HYPERLINK("#"&amp;$B60&amp;"!"&amp;IFERROR(LEFT($C60,FIND(",", $C60)-1),$C60),"【"&amp;IFERROR(LEFT($C60,FIND(",", $C60)-1),$C60)&amp;"】"))))</f>
        <v>【T30】</v>
      </c>
      <c r="R60" s="344" t="str">
        <f t="shared" si="3"/>
        <v>0000000000000</v>
      </c>
      <c r="S60" s="334" t="str">
        <f t="shared" si="4"/>
        <v>IO_S050301</v>
      </c>
      <c r="T60" s="334" t="str">
        <f t="shared" ca="1" si="5"/>
        <v>2025100101</v>
      </c>
      <c r="U60" s="334" t="str">
        <f t="shared" si="6"/>
        <v>T05_HLT_TMP</v>
      </c>
      <c r="V60" s="334" t="str">
        <f t="shared" si="7"/>
        <v>SPC_CMP_INK_2</v>
      </c>
      <c r="W60" s="334" t="str">
        <f t="shared" si="8"/>
        <v>指定成分_摂取目安量_2</v>
      </c>
      <c r="X60" s="334" t="str">
        <f t="shared" si="9"/>
        <v>TEXT</v>
      </c>
      <c r="Y60" s="334" t="str">
        <f t="shared" si="10"/>
        <v>CELL</v>
      </c>
      <c r="Z60" s="334">
        <f t="shared" si="11"/>
        <v>59</v>
      </c>
      <c r="AA60" s="334">
        <f t="shared" si="12"/>
        <v>11</v>
      </c>
      <c r="AB60" s="334" t="str">
        <f t="shared" si="13"/>
        <v>« NULL »</v>
      </c>
      <c r="AC60" s="334" t="str">
        <f t="shared" si="14"/>
        <v>0</v>
      </c>
      <c r="AD60" s="334" t="str">
        <f t="shared" si="15"/>
        <v>« NULL »</v>
      </c>
      <c r="AE60" s="334" t="str">
        <f t="shared" si="16"/>
        <v>0</v>
      </c>
      <c r="AF60" s="334" t="str">
        <f t="shared" si="17"/>
        <v>1.00</v>
      </c>
      <c r="AG60" s="334" t="str">
        <f t="shared" si="18"/>
        <v>0</v>
      </c>
      <c r="AH60" s="334" t="str">
        <f t="shared" si="19"/>
        <v>fBiz0000000000</v>
      </c>
      <c r="AI60" s="334" t="str">
        <f t="shared" ca="1" si="20"/>
        <v>2026/01/06 00:00:00</v>
      </c>
      <c r="AJ60" s="334" t="str">
        <f t="shared" si="21"/>
        <v>fBiz0000000000</v>
      </c>
      <c r="AK60" s="335" t="str">
        <f t="shared" ca="1" si="22"/>
        <v>2026/01/06 00:00:00</v>
      </c>
      <c r="AL60"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'SPC_CMP_INK_2', '指定成分_摂取目安量_2', 'TEXT', 'CELL', 59, 11, NULL ,'0', NULL ,'0', '1.00', 0, 'fBiz0000000000', '2026/01/06 00:00:00', 'fBiz0000000000', '2026/01/06 00:00:00' );</v>
      </c>
      <c r="AM60" s="347" t="s">
        <v>1774</v>
      </c>
    </row>
    <row r="61" spans="1:39" ht="17.25" customHeight="1">
      <c r="A61" s="265">
        <f t="shared" si="0"/>
        <v>59</v>
      </c>
      <c r="B61" s="263" t="s">
        <v>640</v>
      </c>
      <c r="C61" s="258" t="s">
        <v>686</v>
      </c>
      <c r="D61" s="260" t="s">
        <v>1347</v>
      </c>
      <c r="E61" s="238" t="s">
        <v>194</v>
      </c>
      <c r="F61" s="746" t="s">
        <v>189</v>
      </c>
      <c r="G61" s="747"/>
      <c r="H61" s="748">
        <v>20</v>
      </c>
      <c r="I61" s="749"/>
      <c r="J61" s="327" t="str">
        <f t="shared" si="1"/>
        <v>TEXT</v>
      </c>
      <c r="K61" s="271" t="s">
        <v>653</v>
      </c>
      <c r="L61" s="328" t="str" cm="1">
        <f t="array" aca="1" ref="L61" ca="1">IFERROR(IF($C61="","",IF($K61="","",IF($K61=入力用マスタ!$H$7,_xlfn.TEXTBEFORE(_xlfn.TEXTAFTER(CELL("filename",$A$1),"["),"]"),IF($J61="DATE",IF(INDIRECT($B61&amp;"!"&amp;$C61)="","",INDIRECT($B61&amp;"!"&amp;$C61)),IF($J61="TEXT",IF(INDIRECT($B61&amp;"!"&amp;$C61)="","",""&amp;INDIRECT($B61&amp;"!"&amp;$C61)&amp;""),IF($J61="NUM",VALUE(IF(INDIRECT($B61&amp;"!"&amp;$C61)="","",INDIRECT($B61&amp;"!"&amp;$C61))),"")))))),"")</f>
        <v/>
      </c>
      <c r="M61" s="337" t="str">
        <f ca="1">IFERROR(TEXT(IF($C61="","",IF($K61="","",IF($K61=入力用マスタ!$H$5,IF($L61="■","1",IF($L61="□","",IF($L61="●","1",IF($L61="○","","")))),IF($K61=入力用マスタ!$H$6,IF($L61="▼選択▼","",MATCH($L61,INDIRECT("入力用マスタ!"&amp;IF(COUNTIF(入力用マスタ!$E$2:$E$4,$L61),"E",IF(COUNTIF(入力用マスタ!$F$2:$F$4,$L61),"F",IF(COUNTIF(入力用マスタ!$G$2:$G$4,$L61),"G","")))&amp;"3:"&amp;IF(COUNTIF(入力用マスタ!$E$2:$E$4,$L61),"E",IF(COUNTIF(入力用マスタ!$F$2:$F$4,$L61),"F",IF(COUNTIF(入力用マスタ!$G$2:$G$4,$L61),"G","")))&amp;"4"),0)),"")))),"@"),"")</f>
        <v/>
      </c>
      <c r="N61" s="337" t="str" cm="1">
        <f t="array" aca="1" ref="N61" ca="1">IFERROR(TEXT(IF($C61="","",IF($K61="","",IF($K61=入力用マスタ!$H$4,_xlfn.LET(_xlpm.refs, _xlfn.TEXTSPLIT($C61,","),_xlpm.sheetName, $B61,_xlpm.values,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1" s="338">
        <f t="shared" si="2"/>
        <v>60</v>
      </c>
      <c r="P61" s="339">
        <f>IF($K61="","",IF($K61=入力用マスタ!$H$3,COLUMN($P61)-5,IF($K61=入力用マスタ!$H$5,COLUMN($P61)-4,IF($K61=入力用マスタ!$H$6,COLUMN($P61)-4,IF($K61=入力用マスタ!$H$5,COLUMN($P61)-4,IF($K61=入力用マスタ!$H$4,COLUMN($P61)-3,COLUMN($P61)-5))))))</f>
        <v>11</v>
      </c>
      <c r="Q61" s="345" t="str">
        <f>IF($C61="","",IF($C61="-","",IF($K61=入力用マスタ!$H$4&amp;"!",HYPERLINK("#"&amp;$B61&amp;"!"&amp;IFERROR(LEFT($C61,FIND(",", $C61)-1),$C61),"【"&amp;IFERROR(LEFT($C61,FIND(",", $C61)-1),$C61)&amp;"】"),HYPERLINK("#"&amp;$B61&amp;"!"&amp;IFERROR(LEFT($C61,FIND(",", $C61)-1),$C61),"【"&amp;IFERROR(LEFT($C61,FIND(",", $C61)-1),$C61)&amp;"】"))))</f>
        <v>【T31】</v>
      </c>
      <c r="R61" s="344" t="str">
        <f t="shared" si="3"/>
        <v>0000000000000</v>
      </c>
      <c r="S61" s="334" t="str">
        <f t="shared" si="4"/>
        <v>IO_S050301</v>
      </c>
      <c r="T61" s="334" t="str">
        <f t="shared" ca="1" si="5"/>
        <v>2025100101</v>
      </c>
      <c r="U61" s="334" t="str">
        <f t="shared" si="6"/>
        <v>T05_HLT_TMP</v>
      </c>
      <c r="V61" s="334" t="str">
        <f t="shared" si="7"/>
        <v>SPC_CMP_INK_3</v>
      </c>
      <c r="W61" s="334" t="str">
        <f t="shared" si="8"/>
        <v>指定成分_摂取目安量_3</v>
      </c>
      <c r="X61" s="334" t="str">
        <f t="shared" si="9"/>
        <v>TEXT</v>
      </c>
      <c r="Y61" s="334" t="str">
        <f t="shared" si="10"/>
        <v>CELL</v>
      </c>
      <c r="Z61" s="334">
        <f t="shared" si="11"/>
        <v>60</v>
      </c>
      <c r="AA61" s="334">
        <f t="shared" si="12"/>
        <v>11</v>
      </c>
      <c r="AB61" s="334" t="str">
        <f t="shared" si="13"/>
        <v>« NULL »</v>
      </c>
      <c r="AC61" s="334" t="str">
        <f t="shared" si="14"/>
        <v>0</v>
      </c>
      <c r="AD61" s="334" t="str">
        <f t="shared" si="15"/>
        <v>« NULL »</v>
      </c>
      <c r="AE61" s="334" t="str">
        <f t="shared" si="16"/>
        <v>0</v>
      </c>
      <c r="AF61" s="334" t="str">
        <f t="shared" si="17"/>
        <v>1.00</v>
      </c>
      <c r="AG61" s="334" t="str">
        <f t="shared" si="18"/>
        <v>0</v>
      </c>
      <c r="AH61" s="334" t="str">
        <f t="shared" si="19"/>
        <v>fBiz0000000000</v>
      </c>
      <c r="AI61" s="334" t="str">
        <f t="shared" ca="1" si="20"/>
        <v>2026/01/06 00:00:00</v>
      </c>
      <c r="AJ61" s="334" t="str">
        <f t="shared" si="21"/>
        <v>fBiz0000000000</v>
      </c>
      <c r="AK61" s="335" t="str">
        <f t="shared" ca="1" si="22"/>
        <v>2026/01/06 00:00:00</v>
      </c>
      <c r="AL61"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'SPC_CMP_INK_3', '指定成分_摂取目安量_3', 'TEXT', 'CELL', 60, 11, NULL ,'0', NULL ,'0', '1.00', 0, 'fBiz0000000000', '2026/01/06 00:00:00', 'fBiz0000000000', '2026/01/06 00:00:00' );</v>
      </c>
      <c r="AM61" s="347" t="s">
        <v>1774</v>
      </c>
    </row>
    <row r="62" spans="1:39" ht="17.25" customHeight="1">
      <c r="A62" s="265">
        <f t="shared" si="0"/>
        <v>60</v>
      </c>
      <c r="B62" s="263" t="s">
        <v>640</v>
      </c>
      <c r="C62" s="258" t="s">
        <v>687</v>
      </c>
      <c r="D62" s="260" t="s">
        <v>1348</v>
      </c>
      <c r="E62" s="238" t="s">
        <v>195</v>
      </c>
      <c r="F62" s="746" t="s">
        <v>189</v>
      </c>
      <c r="G62" s="747"/>
      <c r="H62" s="748">
        <v>20</v>
      </c>
      <c r="I62" s="749"/>
      <c r="J62" s="327" t="str">
        <f t="shared" si="1"/>
        <v>TEXT</v>
      </c>
      <c r="K62" s="271" t="s">
        <v>653</v>
      </c>
      <c r="L62" s="328" t="str" cm="1">
        <f t="array" aca="1" ref="L62" ca="1">IFERROR(IF($C62="","",IF($K62="","",IF($K62=入力用マスタ!$H$7,_xlfn.TEXTBEFORE(_xlfn.TEXTAFTER(CELL("filename",$A$1),"["),"]"),IF($J62="DATE",IF(INDIRECT($B62&amp;"!"&amp;$C62)="","",INDIRECT($B62&amp;"!"&amp;$C62)),IF($J62="TEXT",IF(INDIRECT($B62&amp;"!"&amp;$C62)="","",""&amp;INDIRECT($B62&amp;"!"&amp;$C62)&amp;""),IF($J62="NUM",VALUE(IF(INDIRECT($B62&amp;"!"&amp;$C62)="","",INDIRECT($B62&amp;"!"&amp;$C62))),"")))))),"")</f>
        <v/>
      </c>
      <c r="M62" s="337" t="str">
        <f ca="1">IFERROR(TEXT(IF($C62="","",IF($K62="","",IF($K62=入力用マスタ!$H$5,IF($L62="■","1",IF($L62="□","",IF($L62="●","1",IF($L62="○","","")))),IF($K62=入力用マスタ!$H$6,IF($L62="▼選択▼","",MATCH($L62,INDIRECT("入力用マスタ!"&amp;IF(COUNTIF(入力用マスタ!$E$2:$E$4,$L62),"E",IF(COUNTIF(入力用マスタ!$F$2:$F$4,$L62),"F",IF(COUNTIF(入力用マスタ!$G$2:$G$4,$L62),"G","")))&amp;"3:"&amp;IF(COUNTIF(入力用マスタ!$E$2:$E$4,$L62),"E",IF(COUNTIF(入力用マスタ!$F$2:$F$4,$L62),"F",IF(COUNTIF(入力用マスタ!$G$2:$G$4,$L62),"G","")))&amp;"4"),0)),"")))),"@"),"")</f>
        <v/>
      </c>
      <c r="N62" s="337" t="str" cm="1">
        <f t="array" aca="1" ref="N62" ca="1">IFERROR(TEXT(IF($C62="","",IF($K62="","",IF($K62=入力用マスタ!$H$4,_xlfn.LET(_xlpm.refs, _xlfn.TEXTSPLIT($C62,","),_xlpm.sheetName, $B62,_xlpm.values,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2" s="338">
        <f t="shared" si="2"/>
        <v>61</v>
      </c>
      <c r="P62" s="339">
        <f>IF($K62="","",IF($K62=入力用マスタ!$H$3,COLUMN($P62)-5,IF($K62=入力用マスタ!$H$5,COLUMN($P62)-4,IF($K62=入力用マスタ!$H$6,COLUMN($P62)-4,IF($K62=入力用マスタ!$H$5,COLUMN($P62)-4,IF($K62=入力用マスタ!$H$4,COLUMN($P62)-3,COLUMN($P62)-5))))))</f>
        <v>11</v>
      </c>
      <c r="Q62" s="345" t="str">
        <f>IF($C62="","",IF($C62="-","",IF($K62=入力用マスタ!$H$4&amp;"!",HYPERLINK("#"&amp;$B62&amp;"!"&amp;IFERROR(LEFT($C62,FIND(",", $C62)-1),$C62),"【"&amp;IFERROR(LEFT($C62,FIND(",", $C62)-1),$C62)&amp;"】"),HYPERLINK("#"&amp;$B62&amp;"!"&amp;IFERROR(LEFT($C62,FIND(",", $C62)-1),$C62),"【"&amp;IFERROR(LEFT($C62,FIND(",", $C62)-1),$C62)&amp;"】"))))</f>
        <v>【T32】</v>
      </c>
      <c r="R62" s="344" t="str">
        <f t="shared" si="3"/>
        <v>0000000000000</v>
      </c>
      <c r="S62" s="334" t="str">
        <f t="shared" si="4"/>
        <v>IO_S050301</v>
      </c>
      <c r="T62" s="334" t="str">
        <f t="shared" ca="1" si="5"/>
        <v>2025100101</v>
      </c>
      <c r="U62" s="334" t="str">
        <f t="shared" si="6"/>
        <v>T05_HLT_TMP</v>
      </c>
      <c r="V62" s="334" t="str">
        <f t="shared" si="7"/>
        <v>SPC_CMP_INK_4</v>
      </c>
      <c r="W62" s="334" t="str">
        <f t="shared" si="8"/>
        <v>指定成分_摂取目安量_4</v>
      </c>
      <c r="X62" s="334" t="str">
        <f t="shared" si="9"/>
        <v>TEXT</v>
      </c>
      <c r="Y62" s="334" t="str">
        <f t="shared" si="10"/>
        <v>CELL</v>
      </c>
      <c r="Z62" s="334">
        <f t="shared" si="11"/>
        <v>61</v>
      </c>
      <c r="AA62" s="334">
        <f t="shared" si="12"/>
        <v>11</v>
      </c>
      <c r="AB62" s="334" t="str">
        <f t="shared" si="13"/>
        <v>« NULL »</v>
      </c>
      <c r="AC62" s="334" t="str">
        <f t="shared" si="14"/>
        <v>0</v>
      </c>
      <c r="AD62" s="334" t="str">
        <f t="shared" si="15"/>
        <v>« NULL »</v>
      </c>
      <c r="AE62" s="334" t="str">
        <f t="shared" si="16"/>
        <v>0</v>
      </c>
      <c r="AF62" s="334" t="str">
        <f t="shared" si="17"/>
        <v>1.00</v>
      </c>
      <c r="AG62" s="334" t="str">
        <f t="shared" si="18"/>
        <v>0</v>
      </c>
      <c r="AH62" s="334" t="str">
        <f t="shared" si="19"/>
        <v>fBiz0000000000</v>
      </c>
      <c r="AI62" s="334" t="str">
        <f t="shared" ca="1" si="20"/>
        <v>2026/01/06 00:00:00</v>
      </c>
      <c r="AJ62" s="334" t="str">
        <f t="shared" si="21"/>
        <v>fBiz0000000000</v>
      </c>
      <c r="AK62" s="335" t="str">
        <f t="shared" ca="1" si="22"/>
        <v>2026/01/06 00:00:00</v>
      </c>
      <c r="AL62"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'SPC_CMP_INK_4', '指定成分_摂取目安量_4', 'TEXT', 'CELL', 61, 11, NULL ,'0', NULL ,'0', '1.00', 0, 'fBiz0000000000', '2026/01/06 00:00:00', 'fBiz0000000000', '2026/01/06 00:00:00' );</v>
      </c>
      <c r="AM62" s="347" t="s">
        <v>1774</v>
      </c>
    </row>
    <row r="63" spans="1:39" ht="17.25" customHeight="1">
      <c r="A63" s="265">
        <f t="shared" si="0"/>
        <v>61</v>
      </c>
      <c r="B63" s="263" t="s">
        <v>640</v>
      </c>
      <c r="C63" s="258" t="s">
        <v>688</v>
      </c>
      <c r="D63" s="260" t="s">
        <v>1349</v>
      </c>
      <c r="E63" s="238" t="s">
        <v>335</v>
      </c>
      <c r="F63" s="746" t="s">
        <v>189</v>
      </c>
      <c r="G63" s="747"/>
      <c r="H63" s="748">
        <v>20</v>
      </c>
      <c r="I63" s="749"/>
      <c r="J63" s="327" t="str">
        <f t="shared" si="1"/>
        <v>TEXT</v>
      </c>
      <c r="K63" s="271" t="s">
        <v>653</v>
      </c>
      <c r="L63" s="328" t="str" cm="1">
        <f t="array" aca="1" ref="L63" ca="1">IFERROR(IF($C63="","",IF($K63="","",IF($K63=入力用マスタ!$H$7,_xlfn.TEXTBEFORE(_xlfn.TEXTAFTER(CELL("filename",$A$1),"["),"]"),IF($J63="DATE",IF(INDIRECT($B63&amp;"!"&amp;$C63)="","",INDIRECT($B63&amp;"!"&amp;$C63)),IF($J63="TEXT",IF(INDIRECT($B63&amp;"!"&amp;$C63)="","",""&amp;INDIRECT($B63&amp;"!"&amp;$C63)&amp;""),IF($J63="NUM",VALUE(IF(INDIRECT($B63&amp;"!"&amp;$C63)="","",INDIRECT($B63&amp;"!"&amp;$C63))),"")))))),"")</f>
        <v/>
      </c>
      <c r="M63" s="337" t="str">
        <f ca="1">IFERROR(TEXT(IF($C63="","",IF($K63="","",IF($K63=入力用マスタ!$H$5,IF($L63="■","1",IF($L63="□","",IF($L63="●","1",IF($L63="○","","")))),IF($K63=入力用マスタ!$H$6,IF($L63="▼選択▼","",MATCH($L63,INDIRECT("入力用マスタ!"&amp;IF(COUNTIF(入力用マスタ!$E$2:$E$4,$L63),"E",IF(COUNTIF(入力用マスタ!$F$2:$F$4,$L63),"F",IF(COUNTIF(入力用マスタ!$G$2:$G$4,$L63),"G","")))&amp;"3:"&amp;IF(COUNTIF(入力用マスタ!$E$2:$E$4,$L63),"E",IF(COUNTIF(入力用マスタ!$F$2:$F$4,$L63),"F",IF(COUNTIF(入力用マスタ!$G$2:$G$4,$L63),"G","")))&amp;"4"),0)),"")))),"@"),"")</f>
        <v/>
      </c>
      <c r="N63" s="337" t="str" cm="1">
        <f t="array" aca="1" ref="N63" ca="1">IFERROR(TEXT(IF($C63="","",IF($K63="","",IF($K63=入力用マスタ!$H$4,_xlfn.LET(_xlpm.refs, _xlfn.TEXTSPLIT($C63,","),_xlpm.sheetName, $B63,_xlpm.values,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3" s="338">
        <f t="shared" si="2"/>
        <v>62</v>
      </c>
      <c r="P63" s="339">
        <f>IF($K63="","",IF($K63=入力用マスタ!$H$3,COLUMN($P63)-5,IF($K63=入力用マスタ!$H$5,COLUMN($P63)-4,IF($K63=入力用マスタ!$H$6,COLUMN($P63)-4,IF($K63=入力用マスタ!$H$5,COLUMN($P63)-4,IF($K63=入力用マスタ!$H$4,COLUMN($P63)-3,COLUMN($P63)-5))))))</f>
        <v>11</v>
      </c>
      <c r="Q63" s="345" t="str">
        <f>IF($C63="","",IF($C63="-","",IF($K63=入力用マスタ!$H$4&amp;"!",HYPERLINK("#"&amp;$B63&amp;"!"&amp;IFERROR(LEFT($C63,FIND(",", $C63)-1),$C63),"【"&amp;IFERROR(LEFT($C63,FIND(",", $C63)-1),$C63)&amp;"】"),HYPERLINK("#"&amp;$B63&amp;"!"&amp;IFERROR(LEFT($C63,FIND(",", $C63)-1),$C63),"【"&amp;IFERROR(LEFT($C63,FIND(",", $C63)-1),$C63)&amp;"】"))))</f>
        <v>【T33】</v>
      </c>
      <c r="R63" s="344" t="str">
        <f t="shared" si="3"/>
        <v>0000000000000</v>
      </c>
      <c r="S63" s="334" t="str">
        <f t="shared" si="4"/>
        <v>IO_S050301</v>
      </c>
      <c r="T63" s="334" t="str">
        <f t="shared" ca="1" si="5"/>
        <v>2025100101</v>
      </c>
      <c r="U63" s="334" t="str">
        <f t="shared" si="6"/>
        <v>T05_HLT_TMP</v>
      </c>
      <c r="V63" s="334" t="str">
        <f t="shared" si="7"/>
        <v>SPC_CMP_INK_5</v>
      </c>
      <c r="W63" s="334" t="str">
        <f t="shared" si="8"/>
        <v>指定成分_摂取目安量_5</v>
      </c>
      <c r="X63" s="334" t="str">
        <f t="shared" si="9"/>
        <v>TEXT</v>
      </c>
      <c r="Y63" s="334" t="str">
        <f t="shared" si="10"/>
        <v>CELL</v>
      </c>
      <c r="Z63" s="334">
        <f t="shared" si="11"/>
        <v>62</v>
      </c>
      <c r="AA63" s="334">
        <f t="shared" si="12"/>
        <v>11</v>
      </c>
      <c r="AB63" s="334" t="str">
        <f t="shared" si="13"/>
        <v>« NULL »</v>
      </c>
      <c r="AC63" s="334" t="str">
        <f t="shared" si="14"/>
        <v>0</v>
      </c>
      <c r="AD63" s="334" t="str">
        <f t="shared" si="15"/>
        <v>« NULL »</v>
      </c>
      <c r="AE63" s="334" t="str">
        <f t="shared" si="16"/>
        <v>0</v>
      </c>
      <c r="AF63" s="334" t="str">
        <f t="shared" si="17"/>
        <v>1.00</v>
      </c>
      <c r="AG63" s="334" t="str">
        <f t="shared" si="18"/>
        <v>0</v>
      </c>
      <c r="AH63" s="334" t="str">
        <f t="shared" si="19"/>
        <v>fBiz0000000000</v>
      </c>
      <c r="AI63" s="334" t="str">
        <f t="shared" ca="1" si="20"/>
        <v>2026/01/06 00:00:00</v>
      </c>
      <c r="AJ63" s="334" t="str">
        <f t="shared" si="21"/>
        <v>fBiz0000000000</v>
      </c>
      <c r="AK63" s="335" t="str">
        <f t="shared" ca="1" si="22"/>
        <v>2026/01/06 00:00:00</v>
      </c>
      <c r="AL63"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'SPC_CMP_INK_5', '指定成分_摂取目安量_5', 'TEXT', 'CELL', 62, 11, NULL ,'0', NULL ,'0', '1.00', 0, 'fBiz0000000000', '2026/01/06 00:00:00', 'fBiz0000000000', '2026/01/06 00:00:00' );</v>
      </c>
      <c r="AM63" s="347" t="s">
        <v>1774</v>
      </c>
    </row>
    <row r="64" spans="1:39" ht="17.25" customHeight="1">
      <c r="A64" s="265">
        <f t="shared" si="0"/>
        <v>62</v>
      </c>
      <c r="B64" s="263" t="s">
        <v>640</v>
      </c>
      <c r="C64" s="258" t="s">
        <v>689</v>
      </c>
      <c r="D64" s="260" t="s">
        <v>1350</v>
      </c>
      <c r="E64" s="238" t="s">
        <v>890</v>
      </c>
      <c r="F64" s="746" t="s">
        <v>189</v>
      </c>
      <c r="G64" s="747"/>
      <c r="H64" s="748">
        <v>1</v>
      </c>
      <c r="I64" s="749"/>
      <c r="J64" s="327" t="str">
        <f t="shared" si="1"/>
        <v>TEXT</v>
      </c>
      <c r="K64" s="271" t="s">
        <v>1033</v>
      </c>
      <c r="L64" s="328" t="str" cm="1">
        <f t="array" aca="1" ref="L64" ca="1">IFERROR(IF($C64="","",IF($K64="","",IF($K64=入力用マスタ!$H$7,_xlfn.TEXTBEFORE(_xlfn.TEXTAFTER(CELL("filename",$A$1),"["),"]"),IF($J64="DATE",IF(INDIRECT($B64&amp;"!"&amp;$C64)="","",INDIRECT($B64&amp;"!"&amp;$C64)),IF($J64="TEXT",IF(INDIRECT($B64&amp;"!"&amp;$C64)="","",""&amp;INDIRECT($B64&amp;"!"&amp;$C64)&amp;""),IF($J64="NUM",VALUE(IF(INDIRECT($B64&amp;"!"&amp;$C64)="","",INDIRECT($B64&amp;"!"&amp;$C64))),"")))))),"")</f>
        <v>○</v>
      </c>
      <c r="M64" s="337" t="str">
        <f ca="1">IFERROR(TEXT(IF($C64="","",IF($K64="","",IF($K64=入力用マスタ!$H$5,IF($L64="■","1",IF($L64="□","",IF($L64="●","1",IF($L64="○","","")))),IF($K64=入力用マスタ!$H$6,IF($L64="▼選択▼","",MATCH($L64,INDIRECT("入力用マスタ!"&amp;IF(COUNTIF(入力用マスタ!$E$2:$E$4,$L64),"E",IF(COUNTIF(入力用マスタ!$F$2:$F$4,$L64),"F",IF(COUNTIF(入力用マスタ!$G$2:$G$4,$L64),"G","")))&amp;"3:"&amp;IF(COUNTIF(入力用マスタ!$E$2:$E$4,$L64),"E",IF(COUNTIF(入力用マスタ!$F$2:$F$4,$L64),"F",IF(COUNTIF(入力用マスタ!$G$2:$G$4,$L64),"G","")))&amp;"4"),0)),"")))),"@"),"")</f>
        <v/>
      </c>
      <c r="N64" s="337" t="str" cm="1">
        <f t="array" aca="1" ref="N64" ca="1">IFERROR(TEXT(IF($C64="","",IF($K64="","",IF($K64=入力用マスタ!$H$4,_xlfn.LET(_xlpm.refs, _xlfn.TEXTSPLIT($C64,","),_xlpm.sheetName, $B64,_xlpm.values,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4" s="338">
        <f t="shared" si="2"/>
        <v>63</v>
      </c>
      <c r="P64" s="339">
        <f>IF($K64="","",IF($K64=入力用マスタ!$H$3,COLUMN($P64)-5,IF($K64=入力用マスタ!$H$5,COLUMN($P64)-4,IF($K64=入力用マスタ!$H$6,COLUMN($P64)-4,IF($K64=入力用マスタ!$H$5,COLUMN($P64)-4,IF($K64=入力用マスタ!$H$4,COLUMN($P64)-3,COLUMN($P64)-5))))))</f>
        <v>12</v>
      </c>
      <c r="Q64" s="345" t="str">
        <f>IF($C64="","",IF($C64="-","",IF($K64=入力用マスタ!$H$4&amp;"!",HYPERLINK("#"&amp;$B64&amp;"!"&amp;IFERROR(LEFT($C64,FIND(",", $C64)-1),$C64),"【"&amp;IFERROR(LEFT($C64,FIND(",", $C64)-1),$C64)&amp;"】"),HYPERLINK("#"&amp;$B64&amp;"!"&amp;IFERROR(LEFT($C64,FIND(",", $C64)-1),$C64),"【"&amp;IFERROR(LEFT($C64,FIND(",", $C64)-1),$C64)&amp;"】"))))</f>
        <v>【AH31】</v>
      </c>
      <c r="R64" s="344" t="str">
        <f t="shared" si="3"/>
        <v>0000000000000</v>
      </c>
      <c r="S64" s="334" t="str">
        <f t="shared" si="4"/>
        <v>IO_S050301</v>
      </c>
      <c r="T64" s="334" t="str">
        <f t="shared" ca="1" si="5"/>
        <v>2025100101</v>
      </c>
      <c r="U64" s="334" t="str">
        <f t="shared" si="6"/>
        <v>T05_HLT_TMP</v>
      </c>
      <c r="V64" s="334" t="str">
        <f t="shared" si="7"/>
        <v>SPC_CMP_UNFLG</v>
      </c>
      <c r="W64" s="334" t="str">
        <f t="shared" si="8"/>
        <v>指定成分_不明フラグ</v>
      </c>
      <c r="X64" s="334" t="str">
        <f t="shared" si="9"/>
        <v>TEXT</v>
      </c>
      <c r="Y64" s="334" t="str">
        <f t="shared" si="10"/>
        <v>CELL</v>
      </c>
      <c r="Z64" s="334">
        <f t="shared" si="11"/>
        <v>63</v>
      </c>
      <c r="AA64" s="334">
        <f t="shared" si="12"/>
        <v>12</v>
      </c>
      <c r="AB64" s="334" t="str">
        <f t="shared" si="13"/>
        <v>« NULL »</v>
      </c>
      <c r="AC64" s="334" t="str">
        <f t="shared" si="14"/>
        <v>0</v>
      </c>
      <c r="AD64" s="334" t="str">
        <f t="shared" si="15"/>
        <v>« NULL »</v>
      </c>
      <c r="AE64" s="334" t="str">
        <f t="shared" si="16"/>
        <v>0</v>
      </c>
      <c r="AF64" s="334" t="str">
        <f t="shared" si="17"/>
        <v>1.00</v>
      </c>
      <c r="AG64" s="334" t="str">
        <f t="shared" si="18"/>
        <v>0</v>
      </c>
      <c r="AH64" s="334" t="str">
        <f t="shared" si="19"/>
        <v>fBiz0000000000</v>
      </c>
      <c r="AI64" s="334" t="str">
        <f t="shared" ca="1" si="20"/>
        <v>2026/01/06 00:00:00</v>
      </c>
      <c r="AJ64" s="334" t="str">
        <f t="shared" si="21"/>
        <v>fBiz0000000000</v>
      </c>
      <c r="AK64" s="335" t="str">
        <f t="shared" ca="1" si="22"/>
        <v>2026/01/06 00:00:00</v>
      </c>
      <c r="AL64"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'SPC_CMP_UNFLG', '指定成分_不明フラグ', 'TEXT', 'CELL', 63, 12, NULL ,'0', NULL ,'0', '1.00', 0, 'fBiz0000000000', '2026/01/06 00:00:00', 'fBiz0000000000', '2026/01/06 00:00:00' );</v>
      </c>
      <c r="AM64" s="347" t="s">
        <v>1774</v>
      </c>
    </row>
    <row r="65" spans="1:39" ht="17.25" customHeight="1">
      <c r="A65" s="265">
        <f t="shared" si="0"/>
        <v>63</v>
      </c>
      <c r="B65" s="263" t="s">
        <v>640</v>
      </c>
      <c r="C65" s="258" t="s">
        <v>1031</v>
      </c>
      <c r="D65" s="260" t="s">
        <v>1351</v>
      </c>
      <c r="E65" s="238" t="s">
        <v>336</v>
      </c>
      <c r="F65" s="746" t="s">
        <v>189</v>
      </c>
      <c r="G65" s="747"/>
      <c r="H65" s="748">
        <v>15</v>
      </c>
      <c r="I65" s="749"/>
      <c r="J65" s="327" t="str">
        <f t="shared" si="1"/>
        <v>TEXT</v>
      </c>
      <c r="K65" s="271" t="s">
        <v>653</v>
      </c>
      <c r="L65" s="328" t="str" cm="1">
        <f t="array" aca="1" ref="L65" ca="1">IFERROR(IF($C65="","",IF($K65="","",IF($K65=入力用マスタ!$H$7,_xlfn.TEXTBEFORE(_xlfn.TEXTAFTER(CELL("filename",$A$1),"["),"]"),IF($J65="DATE",IF(INDIRECT($B65&amp;"!"&amp;$C65)="","",INDIRECT($B65&amp;"!"&amp;$C65)),IF($J65="TEXT",IF(INDIRECT($B65&amp;"!"&amp;$C65)="","",""&amp;INDIRECT($B65&amp;"!"&amp;$C65)&amp;""),IF($J65="NUM",VALUE(IF(INDIRECT($B65&amp;"!"&amp;$C65)="","",INDIRECT($B65&amp;"!"&amp;$C65))),"")))))),"")</f>
        <v/>
      </c>
      <c r="M65" s="337" t="str">
        <f ca="1">IFERROR(TEXT(IF($C65="","",IF($K65="","",IF($K65=入力用マスタ!$H$5,IF($L65="■","1",IF($L65="□","",IF($L65="●","1",IF($L65="○","","")))),IF($K65=入力用マスタ!$H$6,IF($L65="▼選択▼","",MATCH($L65,INDIRECT("入力用マスタ!"&amp;IF(COUNTIF(入力用マスタ!$E$2:$E$4,$L65),"E",IF(COUNTIF(入力用マスタ!$F$2:$F$4,$L65),"F",IF(COUNTIF(入力用マスタ!$G$2:$G$4,$L65),"G","")))&amp;"3:"&amp;IF(COUNTIF(入力用マスタ!$E$2:$E$4,$L65),"E",IF(COUNTIF(入力用マスタ!$F$2:$F$4,$L65),"F",IF(COUNTIF(入力用マスタ!$G$2:$G$4,$L65),"G","")))&amp;"4"),0)),"")))),"@"),"")</f>
        <v/>
      </c>
      <c r="N65" s="337" t="str" cm="1">
        <f t="array" aca="1" ref="N65" ca="1">IFERROR(TEXT(IF($C65="","",IF($K65="","",IF($K65=入力用マスタ!$H$4,_xlfn.LET(_xlpm.refs, _xlfn.TEXTSPLIT($C65,","),_xlpm.sheetName, $B65,_xlpm.values,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5" s="338">
        <f t="shared" si="2"/>
        <v>64</v>
      </c>
      <c r="P65" s="339">
        <f>IF($K65="","",IF($K65=入力用マスタ!$H$3,COLUMN($P65)-5,IF($K65=入力用マスタ!$H$5,COLUMN($P65)-4,IF($K65=入力用マスタ!$H$6,COLUMN($P65)-4,IF($K65=入力用マスタ!$H$5,COLUMN($P65)-4,IF($K65=入力用マスタ!$H$4,COLUMN($P65)-3,COLUMN($P65)-5))))))</f>
        <v>11</v>
      </c>
      <c r="Q65" s="345" t="str">
        <f>IF($C65="","",IF($C65="-","",IF($K65=入力用マスタ!$H$4&amp;"!",HYPERLINK("#"&amp;$B65&amp;"!"&amp;IFERROR(LEFT($C65,FIND(",", $C65)-1),$C65),"【"&amp;IFERROR(LEFT($C65,FIND(",", $C65)-1),$C65)&amp;"】"),HYPERLINK("#"&amp;$B65&amp;"!"&amp;IFERROR(LEFT($C65,FIND(",", $C65)-1),$C65),"【"&amp;IFERROR(LEFT($C65,FIND(",", $C65)-1),$C65)&amp;"】"))))</f>
        <v>【H36】</v>
      </c>
      <c r="R65" s="344" t="str">
        <f t="shared" si="3"/>
        <v>0000000000000</v>
      </c>
      <c r="S65" s="334" t="str">
        <f t="shared" si="4"/>
        <v>IO_S050301</v>
      </c>
      <c r="T65" s="334" t="str">
        <f t="shared" ca="1" si="5"/>
        <v>2025100101</v>
      </c>
      <c r="U65" s="334" t="str">
        <f t="shared" si="6"/>
        <v>T05_HLT_TMP</v>
      </c>
      <c r="V65" s="334" t="str">
        <f t="shared" si="7"/>
        <v>ACV_CMP_1</v>
      </c>
      <c r="W65" s="334" t="str">
        <f t="shared" si="8"/>
        <v>関与成分名_1</v>
      </c>
      <c r="X65" s="334" t="str">
        <f t="shared" si="9"/>
        <v>TEXT</v>
      </c>
      <c r="Y65" s="334" t="str">
        <f t="shared" si="10"/>
        <v>CELL</v>
      </c>
      <c r="Z65" s="334">
        <f t="shared" si="11"/>
        <v>64</v>
      </c>
      <c r="AA65" s="334">
        <f t="shared" si="12"/>
        <v>11</v>
      </c>
      <c r="AB65" s="334" t="str">
        <f t="shared" si="13"/>
        <v>« NULL »</v>
      </c>
      <c r="AC65" s="334" t="str">
        <f t="shared" si="14"/>
        <v>0</v>
      </c>
      <c r="AD65" s="334" t="str">
        <f t="shared" si="15"/>
        <v>« NULL »</v>
      </c>
      <c r="AE65" s="334" t="str">
        <f t="shared" si="16"/>
        <v>0</v>
      </c>
      <c r="AF65" s="334" t="str">
        <f t="shared" si="17"/>
        <v>1.00</v>
      </c>
      <c r="AG65" s="334" t="str">
        <f t="shared" si="18"/>
        <v>0</v>
      </c>
      <c r="AH65" s="334" t="str">
        <f t="shared" si="19"/>
        <v>fBiz0000000000</v>
      </c>
      <c r="AI65" s="334" t="str">
        <f t="shared" ca="1" si="20"/>
        <v>2026/01/06 00:00:00</v>
      </c>
      <c r="AJ65" s="334" t="str">
        <f t="shared" si="21"/>
        <v>fBiz0000000000</v>
      </c>
      <c r="AK65" s="335" t="str">
        <f t="shared" ca="1" si="22"/>
        <v>2026/01/06 00:00:00</v>
      </c>
      <c r="AL65"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'ACV_CMP_1', '関与成分名_1', 'TEXT', 'CELL', 64, 11, NULL ,'0', NULL ,'0', '1.00', 0, 'fBiz0000000000', '2026/01/06 00:00:00', 'fBiz0000000000', '2026/01/06 00:00:00' );</v>
      </c>
      <c r="AM65" s="347" t="s">
        <v>1774</v>
      </c>
    </row>
    <row r="66" spans="1:39" ht="17.25" customHeight="1">
      <c r="A66" s="265">
        <f t="shared" si="0"/>
        <v>64</v>
      </c>
      <c r="B66" s="263" t="s">
        <v>640</v>
      </c>
      <c r="C66" s="258" t="s">
        <v>690</v>
      </c>
      <c r="D66" s="260" t="s">
        <v>1352</v>
      </c>
      <c r="E66" s="238" t="s">
        <v>196</v>
      </c>
      <c r="F66" s="746" t="s">
        <v>189</v>
      </c>
      <c r="G66" s="747"/>
      <c r="H66" s="748">
        <v>15</v>
      </c>
      <c r="I66" s="749"/>
      <c r="J66" s="327" t="str">
        <f t="shared" si="1"/>
        <v>TEXT</v>
      </c>
      <c r="K66" s="271" t="s">
        <v>653</v>
      </c>
      <c r="L66" s="328" t="str" cm="1">
        <f t="array" aca="1" ref="L66" ca="1">IFERROR(IF($C66="","",IF($K66="","",IF($K66=入力用マスタ!$H$7,_xlfn.TEXTBEFORE(_xlfn.TEXTAFTER(CELL("filename",$A$1),"["),"]"),IF($J66="DATE",IF(INDIRECT($B66&amp;"!"&amp;$C66)="","",INDIRECT($B66&amp;"!"&amp;$C66)),IF($J66="TEXT",IF(INDIRECT($B66&amp;"!"&amp;$C66)="","",""&amp;INDIRECT($B66&amp;"!"&amp;$C66)&amp;""),IF($J66="NUM",VALUE(IF(INDIRECT($B66&amp;"!"&amp;$C66)="","",INDIRECT($B66&amp;"!"&amp;$C66))),"")))))),"")</f>
        <v/>
      </c>
      <c r="M66" s="337" t="str">
        <f ca="1">IFERROR(TEXT(IF($C66="","",IF($K66="","",IF($K66=入力用マスタ!$H$5,IF($L66="■","1",IF($L66="□","",IF($L66="●","1",IF($L66="○","","")))),IF($K66=入力用マスタ!$H$6,IF($L66="▼選択▼","",MATCH($L66,INDIRECT("入力用マスタ!"&amp;IF(COUNTIF(入力用マスタ!$E$2:$E$4,$L66),"E",IF(COUNTIF(入力用マスタ!$F$2:$F$4,$L66),"F",IF(COUNTIF(入力用マスタ!$G$2:$G$4,$L66),"G","")))&amp;"3:"&amp;IF(COUNTIF(入力用マスタ!$E$2:$E$4,$L66),"E",IF(COUNTIF(入力用マスタ!$F$2:$F$4,$L66),"F",IF(COUNTIF(入力用マスタ!$G$2:$G$4,$L66),"G","")))&amp;"4"),0)),"")))),"@"),"")</f>
        <v/>
      </c>
      <c r="N66" s="337" t="str" cm="1">
        <f t="array" aca="1" ref="N66" ca="1">IFERROR(TEXT(IF($C66="","",IF($K66="","",IF($K66=入力用マスタ!$H$4,_xlfn.LET(_xlpm.refs, _xlfn.TEXTSPLIT($C66,","),_xlpm.sheetName, $B66,_xlpm.values,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6" s="338">
        <f t="shared" si="2"/>
        <v>65</v>
      </c>
      <c r="P66" s="339">
        <f>IF($K66="","",IF($K66=入力用マスタ!$H$3,COLUMN($P66)-5,IF($K66=入力用マスタ!$H$5,COLUMN($P66)-4,IF($K66=入力用マスタ!$H$6,COLUMN($P66)-4,IF($K66=入力用マスタ!$H$5,COLUMN($P66)-4,IF($K66=入力用マスタ!$H$4,COLUMN($P66)-3,COLUMN($P66)-5))))))</f>
        <v>11</v>
      </c>
      <c r="Q66" s="345" t="str">
        <f>IF($C66="","",IF($C66="-","",IF($K66=入力用マスタ!$H$4&amp;"!",HYPERLINK("#"&amp;$B66&amp;"!"&amp;IFERROR(LEFT($C66,FIND(",", $C66)-1),$C66),"【"&amp;IFERROR(LEFT($C66,FIND(",", $C66)-1),$C66)&amp;"】"),HYPERLINK("#"&amp;$B66&amp;"!"&amp;IFERROR(LEFT($C66,FIND(",", $C66)-1),$C66),"【"&amp;IFERROR(LEFT($C66,FIND(",", $C66)-1),$C66)&amp;"】"))))</f>
        <v>【H37】</v>
      </c>
      <c r="R66" s="344" t="str">
        <f t="shared" si="3"/>
        <v>0000000000000</v>
      </c>
      <c r="S66" s="334" t="str">
        <f t="shared" si="4"/>
        <v>IO_S050301</v>
      </c>
      <c r="T66" s="334" t="str">
        <f t="shared" ca="1" si="5"/>
        <v>2025100101</v>
      </c>
      <c r="U66" s="334" t="str">
        <f t="shared" si="6"/>
        <v>T05_HLT_TMP</v>
      </c>
      <c r="V66" s="334" t="str">
        <f t="shared" si="7"/>
        <v>ACV_CMP_2</v>
      </c>
      <c r="W66" s="334" t="str">
        <f t="shared" si="8"/>
        <v>関与成分名_2</v>
      </c>
      <c r="X66" s="334" t="str">
        <f t="shared" si="9"/>
        <v>TEXT</v>
      </c>
      <c r="Y66" s="334" t="str">
        <f t="shared" si="10"/>
        <v>CELL</v>
      </c>
      <c r="Z66" s="334">
        <f t="shared" si="11"/>
        <v>65</v>
      </c>
      <c r="AA66" s="334">
        <f t="shared" si="12"/>
        <v>11</v>
      </c>
      <c r="AB66" s="334" t="str">
        <f t="shared" si="13"/>
        <v>« NULL »</v>
      </c>
      <c r="AC66" s="334" t="str">
        <f t="shared" si="14"/>
        <v>0</v>
      </c>
      <c r="AD66" s="334" t="str">
        <f t="shared" si="15"/>
        <v>« NULL »</v>
      </c>
      <c r="AE66" s="334" t="str">
        <f t="shared" si="16"/>
        <v>0</v>
      </c>
      <c r="AF66" s="334" t="str">
        <f t="shared" si="17"/>
        <v>1.00</v>
      </c>
      <c r="AG66" s="334" t="str">
        <f t="shared" si="18"/>
        <v>0</v>
      </c>
      <c r="AH66" s="334" t="str">
        <f t="shared" si="19"/>
        <v>fBiz0000000000</v>
      </c>
      <c r="AI66" s="334" t="str">
        <f t="shared" ca="1" si="20"/>
        <v>2026/01/06 00:00:00</v>
      </c>
      <c r="AJ66" s="334" t="str">
        <f t="shared" si="21"/>
        <v>fBiz0000000000</v>
      </c>
      <c r="AK66" s="335" t="str">
        <f t="shared" ca="1" si="22"/>
        <v>2026/01/06 00:00:00</v>
      </c>
      <c r="AL66"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'ACV_CMP_2', '関与成分名_2', 'TEXT', 'CELL', 65, 11, NULL ,'0', NULL ,'0', '1.00', 0, 'fBiz0000000000', '2026/01/06 00:00:00', 'fBiz0000000000', '2026/01/06 00:00:00' );</v>
      </c>
      <c r="AM66" s="347" t="s">
        <v>1774</v>
      </c>
    </row>
    <row r="67" spans="1:39" ht="17.25" customHeight="1">
      <c r="A67" s="265">
        <f t="shared" si="0"/>
        <v>65</v>
      </c>
      <c r="B67" s="263" t="s">
        <v>640</v>
      </c>
      <c r="C67" s="258" t="s">
        <v>691</v>
      </c>
      <c r="D67" s="260" t="s">
        <v>1353</v>
      </c>
      <c r="E67" s="238" t="s">
        <v>197</v>
      </c>
      <c r="F67" s="746" t="s">
        <v>189</v>
      </c>
      <c r="G67" s="747"/>
      <c r="H67" s="748">
        <v>15</v>
      </c>
      <c r="I67" s="749"/>
      <c r="J67" s="327" t="str">
        <f t="shared" si="1"/>
        <v>TEXT</v>
      </c>
      <c r="K67" s="271" t="s">
        <v>653</v>
      </c>
      <c r="L67" s="328" t="str" cm="1">
        <f t="array" aca="1" ref="L67" ca="1">IFERROR(IF($C67="","",IF($K67="","",IF($K67=入力用マスタ!$H$7,_xlfn.TEXTBEFORE(_xlfn.TEXTAFTER(CELL("filename",$A$1),"["),"]"),IF($J67="DATE",IF(INDIRECT($B67&amp;"!"&amp;$C67)="","",INDIRECT($B67&amp;"!"&amp;$C67)),IF($J67="TEXT",IF(INDIRECT($B67&amp;"!"&amp;$C67)="","",""&amp;INDIRECT($B67&amp;"!"&amp;$C67)&amp;""),IF($J67="NUM",VALUE(IF(INDIRECT($B67&amp;"!"&amp;$C67)="","",INDIRECT($B67&amp;"!"&amp;$C67))),"")))))),"")</f>
        <v/>
      </c>
      <c r="M67" s="337" t="str">
        <f ca="1">IFERROR(TEXT(IF($C67="","",IF($K67="","",IF($K67=入力用マスタ!$H$5,IF($L67="■","1",IF($L67="□","",IF($L67="●","1",IF($L67="○","","")))),IF($K67=入力用マスタ!$H$6,IF($L67="▼選択▼","",MATCH($L67,INDIRECT("入力用マスタ!"&amp;IF(COUNTIF(入力用マスタ!$E$2:$E$4,$L67),"E",IF(COUNTIF(入力用マスタ!$F$2:$F$4,$L67),"F",IF(COUNTIF(入力用マスタ!$G$2:$G$4,$L67),"G","")))&amp;"3:"&amp;IF(COUNTIF(入力用マスタ!$E$2:$E$4,$L67),"E",IF(COUNTIF(入力用マスタ!$F$2:$F$4,$L67),"F",IF(COUNTIF(入力用マスタ!$G$2:$G$4,$L67),"G","")))&amp;"4"),0)),"")))),"@"),"")</f>
        <v/>
      </c>
      <c r="N67" s="337" t="str" cm="1">
        <f t="array" aca="1" ref="N67" ca="1">IFERROR(TEXT(IF($C67="","",IF($K67="","",IF($K67=入力用マスタ!$H$4,_xlfn.LET(_xlpm.refs, _xlfn.TEXTSPLIT($C67,","),_xlpm.sheetName, $B67,_xlpm.values,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7" s="338">
        <f t="shared" si="2"/>
        <v>66</v>
      </c>
      <c r="P67" s="339">
        <f>IF($K67="","",IF($K67=入力用マスタ!$H$3,COLUMN($P67)-5,IF($K67=入力用マスタ!$H$5,COLUMN($P67)-4,IF($K67=入力用マスタ!$H$6,COLUMN($P67)-4,IF($K67=入力用マスタ!$H$5,COLUMN($P67)-4,IF($K67=入力用マスタ!$H$4,COLUMN($P67)-3,COLUMN($P67)-5))))))</f>
        <v>11</v>
      </c>
      <c r="Q67" s="345" t="str">
        <f>IF($C67="","",IF($C67="-","",IF($K67=入力用マスタ!$H$4&amp;"!",HYPERLINK("#"&amp;$B67&amp;"!"&amp;IFERROR(LEFT($C67,FIND(",", $C67)-1),$C67),"【"&amp;IFERROR(LEFT($C67,FIND(",", $C67)-1),$C67)&amp;"】"),HYPERLINK("#"&amp;$B67&amp;"!"&amp;IFERROR(LEFT($C67,FIND(",", $C67)-1),$C67),"【"&amp;IFERROR(LEFT($C67,FIND(",", $C67)-1),$C67)&amp;"】"))))</f>
        <v>【H38】</v>
      </c>
      <c r="R67" s="344" t="str">
        <f t="shared" si="3"/>
        <v>0000000000000</v>
      </c>
      <c r="S67" s="334" t="str">
        <f t="shared" si="4"/>
        <v>IO_S050301</v>
      </c>
      <c r="T67" s="334" t="str">
        <f t="shared" ca="1" si="5"/>
        <v>2025100101</v>
      </c>
      <c r="U67" s="334" t="str">
        <f t="shared" si="6"/>
        <v>T05_HLT_TMP</v>
      </c>
      <c r="V67" s="334" t="str">
        <f t="shared" si="7"/>
        <v>ACV_CMP_3</v>
      </c>
      <c r="W67" s="334" t="str">
        <f t="shared" si="8"/>
        <v>関与成分名_3</v>
      </c>
      <c r="X67" s="334" t="str">
        <f t="shared" si="9"/>
        <v>TEXT</v>
      </c>
      <c r="Y67" s="334" t="str">
        <f t="shared" si="10"/>
        <v>CELL</v>
      </c>
      <c r="Z67" s="334">
        <f t="shared" si="11"/>
        <v>66</v>
      </c>
      <c r="AA67" s="334">
        <f t="shared" si="12"/>
        <v>11</v>
      </c>
      <c r="AB67" s="334" t="str">
        <f t="shared" si="13"/>
        <v>« NULL »</v>
      </c>
      <c r="AC67" s="334" t="str">
        <f t="shared" si="14"/>
        <v>0</v>
      </c>
      <c r="AD67" s="334" t="str">
        <f t="shared" si="15"/>
        <v>« NULL »</v>
      </c>
      <c r="AE67" s="334" t="str">
        <f t="shared" si="16"/>
        <v>0</v>
      </c>
      <c r="AF67" s="334" t="str">
        <f t="shared" si="17"/>
        <v>1.00</v>
      </c>
      <c r="AG67" s="334" t="str">
        <f t="shared" si="18"/>
        <v>0</v>
      </c>
      <c r="AH67" s="334" t="str">
        <f t="shared" si="19"/>
        <v>fBiz0000000000</v>
      </c>
      <c r="AI67" s="334" t="str">
        <f t="shared" ca="1" si="20"/>
        <v>2026/01/06 00:00:00</v>
      </c>
      <c r="AJ67" s="334" t="str">
        <f t="shared" si="21"/>
        <v>fBiz0000000000</v>
      </c>
      <c r="AK67" s="335" t="str">
        <f t="shared" ca="1" si="22"/>
        <v>2026/01/06 00:00:00</v>
      </c>
      <c r="AL67" s="336" t="str">
        <f t="shared" ca="1" si="23"/>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'ACV_CMP_3', '関与成分名_3', 'TEXT', 'CELL', 66, 11, NULL ,'0', NULL ,'0', '1.00', 0, 'fBiz0000000000', '2026/01/06 00:00:00', 'fBiz0000000000', '2026/01/06 00:00:00' );</v>
      </c>
      <c r="AM67" s="347" t="s">
        <v>1774</v>
      </c>
    </row>
    <row r="68" spans="1:39" ht="17.25" customHeight="1">
      <c r="A68" s="265">
        <f t="shared" si="0"/>
        <v>66</v>
      </c>
      <c r="B68" s="263" t="s">
        <v>640</v>
      </c>
      <c r="C68" s="258" t="s">
        <v>692</v>
      </c>
      <c r="D68" s="260" t="s">
        <v>1354</v>
      </c>
      <c r="E68" s="238" t="s">
        <v>198</v>
      </c>
      <c r="F68" s="746" t="s">
        <v>189</v>
      </c>
      <c r="G68" s="747"/>
      <c r="H68" s="748">
        <v>15</v>
      </c>
      <c r="I68" s="749"/>
      <c r="J68" s="327" t="str">
        <f t="shared" si="1"/>
        <v>TEXT</v>
      </c>
      <c r="K68" s="271" t="s">
        <v>653</v>
      </c>
      <c r="L68" s="328" t="str" cm="1">
        <f t="array" aca="1" ref="L68" ca="1">IFERROR(IF($C68="","",IF($K68="","",IF($K68=入力用マスタ!$H$7,_xlfn.TEXTBEFORE(_xlfn.TEXTAFTER(CELL("filename",$A$1),"["),"]"),IF($J68="DATE",IF(INDIRECT($B68&amp;"!"&amp;$C68)="","",INDIRECT($B68&amp;"!"&amp;$C68)),IF($J68="TEXT",IF(INDIRECT($B68&amp;"!"&amp;$C68)="","",""&amp;INDIRECT($B68&amp;"!"&amp;$C68)&amp;""),IF($J68="NUM",VALUE(IF(INDIRECT($B68&amp;"!"&amp;$C68)="","",INDIRECT($B68&amp;"!"&amp;$C68))),"")))))),"")</f>
        <v/>
      </c>
      <c r="M68" s="337" t="str">
        <f ca="1">IFERROR(TEXT(IF($C68="","",IF($K68="","",IF($K68=入力用マスタ!$H$5,IF($L68="■","1",IF($L68="□","",IF($L68="●","1",IF($L68="○","","")))),IF($K68=入力用マスタ!$H$6,IF($L68="▼選択▼","",MATCH($L68,INDIRECT("入力用マスタ!"&amp;IF(COUNTIF(入力用マスタ!$E$2:$E$4,$L68),"E",IF(COUNTIF(入力用マスタ!$F$2:$F$4,$L68),"F",IF(COUNTIF(入力用マスタ!$G$2:$G$4,$L68),"G","")))&amp;"3:"&amp;IF(COUNTIF(入力用マスタ!$E$2:$E$4,$L68),"E",IF(COUNTIF(入力用マスタ!$F$2:$F$4,$L68),"F",IF(COUNTIF(入力用マスタ!$G$2:$G$4,$L68),"G","")))&amp;"4"),0)),"")))),"@"),"")</f>
        <v/>
      </c>
      <c r="N68" s="337" t="str" cm="1">
        <f t="array" aca="1" ref="N68" ca="1">IFERROR(TEXT(IF($C68="","",IF($K68="","",IF($K68=入力用マスタ!$H$4,_xlfn.LET(_xlpm.refs, _xlfn.TEXTSPLIT($C68,","),_xlpm.sheetName, $B68,_xlpm.values,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8" s="338">
        <f t="shared" ref="O68:O131" si="24">IF($K68="","",ROW($O68)-1)</f>
        <v>67</v>
      </c>
      <c r="P68" s="339">
        <f>IF($K68="","",IF($K68=入力用マスタ!$H$3,COLUMN($P68)-5,IF($K68=入力用マスタ!$H$5,COLUMN($P68)-4,IF($K68=入力用マスタ!$H$6,COLUMN($P68)-4,IF($K68=入力用マスタ!$H$5,COLUMN($P68)-4,IF($K68=入力用マスタ!$H$4,COLUMN($P68)-3,COLUMN($P68)-5))))))</f>
        <v>11</v>
      </c>
      <c r="Q68" s="345" t="str">
        <f>IF($C68="","",IF($C68="-","",IF($K68=入力用マスタ!$H$4&amp;"!",HYPERLINK("#"&amp;$B68&amp;"!"&amp;IFERROR(LEFT($C68,FIND(",", $C68)-1),$C68),"【"&amp;IFERROR(LEFT($C68,FIND(",", $C68)-1),$C68)&amp;"】"),HYPERLINK("#"&amp;$B68&amp;"!"&amp;IFERROR(LEFT($C68,FIND(",", $C68)-1),$C68),"【"&amp;IFERROR(LEFT($C68,FIND(",", $C68)-1),$C68)&amp;"】"))))</f>
        <v>【H39】</v>
      </c>
      <c r="R68" s="344" t="str">
        <f t="shared" ref="R68:R131" si="25">IF($C68="","",IF($C68="-","","0000000000000"))</f>
        <v>0000000000000</v>
      </c>
      <c r="S68" s="334" t="str">
        <f t="shared" ref="S68:S131" si="26">IF($C68="","",IF($C68="-","","IO_S050301"))</f>
        <v>IO_S050301</v>
      </c>
      <c r="T68" s="334" t="str">
        <f t="shared" ref="T68:T131" ca="1" si="27">IF($C68="","",IF($C68="-","",VLOOKUP($T$2,$E:$P,8,FALSE)))</f>
        <v>2025100101</v>
      </c>
      <c r="U68" s="334" t="str">
        <f t="shared" ref="U68:U131" si="28">IF($C68="","",IF($C68="-","","T05_HLT_TMP"))</f>
        <v>T05_HLT_TMP</v>
      </c>
      <c r="V68" s="334" t="str">
        <f t="shared" ref="V68:V131" si="29">IF($C68="","",IF($C68="-","",$E68))</f>
        <v>ACV_CMP_4</v>
      </c>
      <c r="W68" s="334" t="str">
        <f t="shared" ref="W68:W131" si="30">IF($C68="","",IF($C68="-","",$D68))</f>
        <v>関与成分名_4</v>
      </c>
      <c r="X68" s="334" t="str">
        <f t="shared" ref="X68:X131" si="31">IF($C68="","",IF($C68="-","",$J68))</f>
        <v>TEXT</v>
      </c>
      <c r="Y68" s="334" t="str">
        <f t="shared" ref="Y68:Y131" si="32">IF($C68="","",IF($C68="-","","CELL"))</f>
        <v>CELL</v>
      </c>
      <c r="Z68" s="334">
        <f t="shared" ref="Z68:Z131" si="33">IF($C68="","",IF($C68="-","",$O68))</f>
        <v>67</v>
      </c>
      <c r="AA68" s="334">
        <f t="shared" ref="AA68:AA131" si="34">IF($C68="","",IF($C68="-","",$P68))</f>
        <v>11</v>
      </c>
      <c r="AB68" s="334" t="str">
        <f t="shared" ref="AB68:AB131" si="35">IF($C68="","",IF($C68="-","","« NULL »"))</f>
        <v>« NULL »</v>
      </c>
      <c r="AC68" s="334" t="str">
        <f t="shared" ref="AC68:AC131" si="36">IF($C68="","",IF($C68="-","","0"))</f>
        <v>0</v>
      </c>
      <c r="AD68" s="334" t="str">
        <f t="shared" ref="AD68:AD131" si="37">IF($C68="","",IF($C68="-","","« NULL »"))</f>
        <v>« NULL »</v>
      </c>
      <c r="AE68" s="334" t="str">
        <f t="shared" ref="AE68:AE131" si="38">IF($C68="","",IF($C68="-","","0"))</f>
        <v>0</v>
      </c>
      <c r="AF68" s="334" t="str">
        <f t="shared" ref="AF68:AF131" si="39">IF($C68="","",IF($C68="-","","1.00"))</f>
        <v>1.00</v>
      </c>
      <c r="AG68" s="334" t="str">
        <f t="shared" ref="AG68:AG131" si="40">IF($C68="","",IF($C68="-","","0"))</f>
        <v>0</v>
      </c>
      <c r="AH68" s="334" t="str">
        <f t="shared" ref="AH68:AH131" si="41">IF($C68="","",IF($C68="-","","fBiz0000000000"))</f>
        <v>fBiz0000000000</v>
      </c>
      <c r="AI68" s="334" t="str">
        <f t="shared" ref="AI68:AI131" ca="1" si="42">IF($C68="","",IF($C68="-","",TEXT(TODAY(),"yyyy/mm/dd hh:mm:ss")))</f>
        <v>2026/01/06 00:00:00</v>
      </c>
      <c r="AJ68" s="334" t="str">
        <f t="shared" ref="AJ68:AJ131" si="43">IF($C68="","",IF($C68="-","","fBiz0000000000"))</f>
        <v>fBiz0000000000</v>
      </c>
      <c r="AK68" s="335" t="str">
        <f t="shared" ref="AK68:AK131" ca="1" si="44">IF($C68="","",IF($C68="-","",TEXT(TODAY(),"yyyy/mm/dd hh:mm:ss")))</f>
        <v>2026/01/06 00:00:00</v>
      </c>
      <c r="AL68" s="336" t="str">
        <f t="shared" ref="AL68:AL131" ca="1" si="45">IF(C68="","",IF(C68="-","","INSERT INTO m01_rep_position ( "&amp;$R$2&amp;", "&amp;$S$2&amp;", "&amp;$T$2&amp;", "&amp;$U$2&amp;", "&amp;$V$2&amp;", "&amp;$W$2&amp;", "&amp;$X$2&amp;", "&amp;$Y$2&amp;", "&amp;$Z$2&amp;", "&amp;$AA$2&amp;", "&amp;$AB$2&amp;", "&amp;$AC$2&amp;", "&amp;$AD$2&amp;", "&amp;$AE$2&amp;", "&amp;$AF$2&amp;", "&amp;$AG$2&amp;", "&amp;$AH$2&amp;", "&amp;$AI$2&amp;", "&amp;$AJ$2&amp;", "&amp;$AK$2&amp;" ) VALUES ( '"&amp;R68&amp;"', '"&amp;S68&amp;"', '"&amp;T68&amp;"', '"&amp;U68&amp;"', '"&amp;V68&amp;"', '"&amp;W68&amp;"', '"&amp;X68&amp;"', '"&amp;Y68&amp;"', "&amp;Z68&amp;", "&amp;AA68&amp;","&amp;SUBSTITUTE(SUBSTITUTE(AB68,"«",""),"»","")&amp;",'"&amp;AC68&amp;"',"&amp;SUBSTITUTE(SUBSTITUTE(AD68,"«",""),"»","")&amp;",'"&amp;AE68&amp;"', '"&amp;AF68&amp;"', "&amp;AG68&amp;", '"&amp;AH68&amp;"', '"&amp;AI68&amp;"', '"&amp;AJ68&amp;"', '"&amp;AK68&amp;"'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'ACV_CMP_4', '関与成分名_4', 'TEXT', 'CELL', 67, 11, NULL ,'0', NULL ,'0', '1.00', 0, 'fBiz0000000000', '2026/01/06 00:00:00', 'fBiz0000000000', '2026/01/06 00:00:00' );</v>
      </c>
      <c r="AM68" s="347" t="s">
        <v>1774</v>
      </c>
    </row>
    <row r="69" spans="1:39" ht="17.25" customHeight="1">
      <c r="A69" s="265">
        <f t="shared" ref="A69:A108" si="46">ROW()-2</f>
        <v>67</v>
      </c>
      <c r="B69" s="263" t="s">
        <v>640</v>
      </c>
      <c r="C69" s="258" t="s">
        <v>693</v>
      </c>
      <c r="D69" s="260" t="s">
        <v>1355</v>
      </c>
      <c r="E69" s="238" t="s">
        <v>337</v>
      </c>
      <c r="F69" s="746" t="s">
        <v>189</v>
      </c>
      <c r="G69" s="747"/>
      <c r="H69" s="748">
        <v>15</v>
      </c>
      <c r="I69" s="749"/>
      <c r="J69" s="327" t="str">
        <f t="shared" ref="J69:J131" si="47">IF($F69="VARCHAR","TEXT",IF($F69="DATE","DATE",IF($F69="NUMERIC","NUM",IF($F69="BYTEA","BYTE",""))))</f>
        <v>TEXT</v>
      </c>
      <c r="K69" s="271" t="s">
        <v>653</v>
      </c>
      <c r="L69" s="328" t="str" cm="1">
        <f t="array" aca="1" ref="L69" ca="1">IFERROR(IF($C69="","",IF($K69="","",IF($K69=入力用マスタ!$H$7,_xlfn.TEXTBEFORE(_xlfn.TEXTAFTER(CELL("filename",$A$1),"["),"]"),IF($J69="DATE",IF(INDIRECT($B69&amp;"!"&amp;$C69)="","",INDIRECT($B69&amp;"!"&amp;$C69)),IF($J69="TEXT",IF(INDIRECT($B69&amp;"!"&amp;$C69)="","",""&amp;INDIRECT($B69&amp;"!"&amp;$C69)&amp;""),IF($J69="NUM",VALUE(IF(INDIRECT($B69&amp;"!"&amp;$C69)="","",INDIRECT($B69&amp;"!"&amp;$C69))),"")))))),"")</f>
        <v/>
      </c>
      <c r="M69" s="337" t="str">
        <f ca="1">IFERROR(TEXT(IF($C69="","",IF($K69="","",IF($K69=入力用マスタ!$H$5,IF($L69="■","1",IF($L69="□","",IF($L69="●","1",IF($L69="○","","")))),IF($K69=入力用マスタ!$H$6,IF($L69="▼選択▼","",MATCH($L69,INDIRECT("入力用マスタ!"&amp;IF(COUNTIF(入力用マスタ!$E$2:$E$4,$L69),"E",IF(COUNTIF(入力用マスタ!$F$2:$F$4,$L69),"F",IF(COUNTIF(入力用マスタ!$G$2:$G$4,$L69),"G","")))&amp;"3:"&amp;IF(COUNTIF(入力用マスタ!$E$2:$E$4,$L69),"E",IF(COUNTIF(入力用マスタ!$F$2:$F$4,$L69),"F",IF(COUNTIF(入力用マスタ!$G$2:$G$4,$L69),"G","")))&amp;"4"),0)),"")))),"@"),"")</f>
        <v/>
      </c>
      <c r="N69" s="337" t="str" cm="1">
        <f t="array" aca="1" ref="N69" ca="1">IFERROR(TEXT(IF($C69="","",IF($K69="","",IF($K69=入力用マスタ!$H$4,_xlfn.LET(_xlpm.refs, _xlfn.TEXTSPLIT($C69,","),_xlpm.sheetName, $B69,_xlpm.values,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69" s="338">
        <f t="shared" si="24"/>
        <v>68</v>
      </c>
      <c r="P69" s="339">
        <f>IF($K69="","",IF($K69=入力用マスタ!$H$3,COLUMN($P69)-5,IF($K69=入力用マスタ!$H$5,COLUMN($P69)-4,IF($K69=入力用マスタ!$H$6,COLUMN($P69)-4,IF($K69=入力用マスタ!$H$5,COLUMN($P69)-4,IF($K69=入力用マスタ!$H$4,COLUMN($P69)-3,COLUMN($P69)-5))))))</f>
        <v>11</v>
      </c>
      <c r="Q69" s="345" t="str">
        <f>IF($C69="","",IF($C69="-","",IF($K69=入力用マスタ!$H$4&amp;"!",HYPERLINK("#"&amp;$B69&amp;"!"&amp;IFERROR(LEFT($C69,FIND(",", $C69)-1),$C69),"【"&amp;IFERROR(LEFT($C69,FIND(",", $C69)-1),$C69)&amp;"】"),HYPERLINK("#"&amp;$B69&amp;"!"&amp;IFERROR(LEFT($C69,FIND(",", $C69)-1),$C69),"【"&amp;IFERROR(LEFT($C69,FIND(",", $C69)-1),$C69)&amp;"】"))))</f>
        <v>【H40】</v>
      </c>
      <c r="R69" s="344" t="str">
        <f t="shared" si="25"/>
        <v>0000000000000</v>
      </c>
      <c r="S69" s="334" t="str">
        <f t="shared" si="26"/>
        <v>IO_S050301</v>
      </c>
      <c r="T69" s="334" t="str">
        <f t="shared" ca="1" si="27"/>
        <v>2025100101</v>
      </c>
      <c r="U69" s="334" t="str">
        <f t="shared" si="28"/>
        <v>T05_HLT_TMP</v>
      </c>
      <c r="V69" s="334" t="str">
        <f t="shared" si="29"/>
        <v>ACV_CMP_5</v>
      </c>
      <c r="W69" s="334" t="str">
        <f t="shared" si="30"/>
        <v>関与成分名_5</v>
      </c>
      <c r="X69" s="334" t="str">
        <f t="shared" si="31"/>
        <v>TEXT</v>
      </c>
      <c r="Y69" s="334" t="str">
        <f t="shared" si="32"/>
        <v>CELL</v>
      </c>
      <c r="Z69" s="334">
        <f t="shared" si="33"/>
        <v>68</v>
      </c>
      <c r="AA69" s="334">
        <f t="shared" si="34"/>
        <v>11</v>
      </c>
      <c r="AB69" s="334" t="str">
        <f t="shared" si="35"/>
        <v>« NULL »</v>
      </c>
      <c r="AC69" s="334" t="str">
        <f t="shared" si="36"/>
        <v>0</v>
      </c>
      <c r="AD69" s="334" t="str">
        <f t="shared" si="37"/>
        <v>« NULL »</v>
      </c>
      <c r="AE69" s="334" t="str">
        <f t="shared" si="38"/>
        <v>0</v>
      </c>
      <c r="AF69" s="334" t="str">
        <f t="shared" si="39"/>
        <v>1.00</v>
      </c>
      <c r="AG69" s="334" t="str">
        <f t="shared" si="40"/>
        <v>0</v>
      </c>
      <c r="AH69" s="334" t="str">
        <f t="shared" si="41"/>
        <v>fBiz0000000000</v>
      </c>
      <c r="AI69" s="334" t="str">
        <f t="shared" ca="1" si="42"/>
        <v>2026/01/06 00:00:00</v>
      </c>
      <c r="AJ69" s="334" t="str">
        <f t="shared" si="43"/>
        <v>fBiz0000000000</v>
      </c>
      <c r="AK69" s="335" t="str">
        <f t="shared" ca="1" si="44"/>
        <v>2026/01/06 00:00:00</v>
      </c>
      <c r="AL6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'ACV_CMP_5', '関与成分名_5', 'TEXT', 'CELL', 68, 11, NULL ,'0', NULL ,'0', '1.00', 0, 'fBiz0000000000', '2026/01/06 00:00:00', 'fBiz0000000000', '2026/01/06 00:00:00' );</v>
      </c>
      <c r="AM69" s="347" t="s">
        <v>1774</v>
      </c>
    </row>
    <row r="70" spans="1:39" ht="17.25" customHeight="1">
      <c r="A70" s="265">
        <f t="shared" si="46"/>
        <v>68</v>
      </c>
      <c r="B70" s="263" t="s">
        <v>640</v>
      </c>
      <c r="C70" s="258" t="s">
        <v>177</v>
      </c>
      <c r="D70" s="260" t="s">
        <v>1356</v>
      </c>
      <c r="E70" s="238" t="s">
        <v>338</v>
      </c>
      <c r="F70" s="746" t="s">
        <v>189</v>
      </c>
      <c r="G70" s="747"/>
      <c r="H70" s="748">
        <v>65</v>
      </c>
      <c r="I70" s="749"/>
      <c r="J70" s="327" t="str">
        <f t="shared" si="47"/>
        <v>TEXT</v>
      </c>
      <c r="K70" s="271" t="s">
        <v>653</v>
      </c>
      <c r="L70" s="328" t="str" cm="1">
        <f t="array" aca="1" ref="L70" ca="1">IFERROR(IF($C70="","",IF($K70="","",IF($K70=入力用マスタ!$H$7,_xlfn.TEXTBEFORE(_xlfn.TEXTAFTER(CELL("filename",$A$1),"["),"]"),IF($J70="DATE",IF(INDIRECT($B70&amp;"!"&amp;$C70)="","",INDIRECT($B70&amp;"!"&amp;$C70)),IF($J70="TEXT",IF(INDIRECT($B70&amp;"!"&amp;$C70)="","",""&amp;INDIRECT($B70&amp;"!"&amp;$C70)&amp;""),IF($J70="NUM",VALUE(IF(INDIRECT($B70&amp;"!"&amp;$C70)="","",INDIRECT($B70&amp;"!"&amp;$C70))),"")))))),"")</f>
        <v/>
      </c>
      <c r="M70" s="337" t="str">
        <f ca="1">IFERROR(TEXT(IF($C70="","",IF($K70="","",IF($K70=入力用マスタ!$H$5,IF($L70="■","1",IF($L70="□","",IF($L70="●","1",IF($L70="○","","")))),IF($K70=入力用マスタ!$H$6,IF($L70="▼選択▼","",MATCH($L70,INDIRECT("入力用マスタ!"&amp;IF(COUNTIF(入力用マスタ!$E$2:$E$4,$L70),"E",IF(COUNTIF(入力用マスタ!$F$2:$F$4,$L70),"F",IF(COUNTIF(入力用マスタ!$G$2:$G$4,$L70),"G","")))&amp;"3:"&amp;IF(COUNTIF(入力用マスタ!$E$2:$E$4,$L70),"E",IF(COUNTIF(入力用マスタ!$F$2:$F$4,$L70),"F",IF(COUNTIF(入力用マスタ!$G$2:$G$4,$L70),"G","")))&amp;"4"),0)),"")))),"@"),"")</f>
        <v/>
      </c>
      <c r="N70" s="337" t="str" cm="1">
        <f t="array" aca="1" ref="N70" ca="1">IFERROR(TEXT(IF($C70="","",IF($K70="","",IF($K70=入力用マスタ!$H$4,_xlfn.LET(_xlpm.refs, _xlfn.TEXTSPLIT($C70,","),_xlpm.sheetName, $B70,_xlpm.values,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0" s="338">
        <f t="shared" si="24"/>
        <v>69</v>
      </c>
      <c r="P70" s="339">
        <f>IF($K70="","",IF($K70=入力用マスタ!$H$3,COLUMN($P70)-5,IF($K70=入力用マスタ!$H$5,COLUMN($P70)-4,IF($K70=入力用マスタ!$H$6,COLUMN($P70)-4,IF($K70=入力用マスタ!$H$5,COLUMN($P70)-4,IF($K70=入力用マスタ!$H$4,COLUMN($P70)-3,COLUMN($P70)-5))))))</f>
        <v>11</v>
      </c>
      <c r="Q70" s="345" t="str">
        <f>IF($C70="","",IF($C70="-","",IF($K70=入力用マスタ!$H$4&amp;"!",HYPERLINK("#"&amp;$B70&amp;"!"&amp;IFERROR(LEFT($C70,FIND(",", $C70)-1),$C70),"【"&amp;IFERROR(LEFT($C70,FIND(",", $C70)-1),$C70)&amp;"】"),HYPERLINK("#"&amp;$B70&amp;"!"&amp;IFERROR(LEFT($C70,FIND(",", $C70)-1),$C70),"【"&amp;IFERROR(LEFT($C70,FIND(",", $C70)-1),$C70)&amp;"】"))))</f>
        <v>【H41】</v>
      </c>
      <c r="R70" s="344" t="str">
        <f t="shared" si="25"/>
        <v>0000000000000</v>
      </c>
      <c r="S70" s="334" t="str">
        <f t="shared" si="26"/>
        <v>IO_S050301</v>
      </c>
      <c r="T70" s="334" t="str">
        <f t="shared" ca="1" si="27"/>
        <v>2025100101</v>
      </c>
      <c r="U70" s="334" t="str">
        <f t="shared" si="28"/>
        <v>T05_HLT_TMP</v>
      </c>
      <c r="V70" s="334" t="str">
        <f t="shared" si="29"/>
        <v>ACV_CMP_OTHER</v>
      </c>
      <c r="W70" s="334" t="str">
        <f t="shared" si="30"/>
        <v>関与成分名_その他</v>
      </c>
      <c r="X70" s="334" t="str">
        <f t="shared" si="31"/>
        <v>TEXT</v>
      </c>
      <c r="Y70" s="334" t="str">
        <f t="shared" si="32"/>
        <v>CELL</v>
      </c>
      <c r="Z70" s="334">
        <f t="shared" si="33"/>
        <v>69</v>
      </c>
      <c r="AA70" s="334">
        <f t="shared" si="34"/>
        <v>11</v>
      </c>
      <c r="AB70" s="334" t="str">
        <f t="shared" si="35"/>
        <v>« NULL »</v>
      </c>
      <c r="AC70" s="334" t="str">
        <f t="shared" si="36"/>
        <v>0</v>
      </c>
      <c r="AD70" s="334" t="str">
        <f t="shared" si="37"/>
        <v>« NULL »</v>
      </c>
      <c r="AE70" s="334" t="str">
        <f t="shared" si="38"/>
        <v>0</v>
      </c>
      <c r="AF70" s="334" t="str">
        <f t="shared" si="39"/>
        <v>1.00</v>
      </c>
      <c r="AG70" s="334" t="str">
        <f t="shared" si="40"/>
        <v>0</v>
      </c>
      <c r="AH70" s="334" t="str">
        <f t="shared" si="41"/>
        <v>fBiz0000000000</v>
      </c>
      <c r="AI70" s="334" t="str">
        <f t="shared" ca="1" si="42"/>
        <v>2026/01/06 00:00:00</v>
      </c>
      <c r="AJ70" s="334" t="str">
        <f t="shared" si="43"/>
        <v>fBiz0000000000</v>
      </c>
      <c r="AK70" s="335" t="str">
        <f t="shared" ca="1" si="44"/>
        <v>2026/01/06 00:00:00</v>
      </c>
      <c r="AL7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'ACV_CMP_OTHER', '関与成分名_その他', 'TEXT', 'CELL', 69, 11, NULL ,'0', NULL ,'0', '1.00', 0, 'fBiz0000000000', '2026/01/06 00:00:00', 'fBiz0000000000', '2026/01/06 00:00:00' );</v>
      </c>
      <c r="AM70" s="347" t="s">
        <v>1774</v>
      </c>
    </row>
    <row r="71" spans="1:39" ht="17.25" customHeight="1">
      <c r="A71" s="265">
        <f t="shared" si="46"/>
        <v>69</v>
      </c>
      <c r="B71" s="263" t="s">
        <v>640</v>
      </c>
      <c r="C71" s="258" t="s">
        <v>694</v>
      </c>
      <c r="D71" s="260" t="s">
        <v>1780</v>
      </c>
      <c r="E71" s="238" t="s">
        <v>340</v>
      </c>
      <c r="F71" s="746" t="s">
        <v>189</v>
      </c>
      <c r="G71" s="747"/>
      <c r="H71" s="748">
        <v>15</v>
      </c>
      <c r="I71" s="749"/>
      <c r="J71" s="327" t="str">
        <f t="shared" si="47"/>
        <v>TEXT</v>
      </c>
      <c r="K71" s="271" t="s">
        <v>653</v>
      </c>
      <c r="L71" s="328" t="str" cm="1">
        <f t="array" aca="1" ref="L71" ca="1">IFERROR(IF($C71="","",IF($K71="","",IF($K71=入力用マスタ!$H$7,_xlfn.TEXTBEFORE(_xlfn.TEXTAFTER(CELL("filename",$A$1),"["),"]"),IF($J71="DATE",IF(INDIRECT($B71&amp;"!"&amp;$C71)="","",INDIRECT($B71&amp;"!"&amp;$C71)),IF($J71="TEXT",IF(INDIRECT($B71&amp;"!"&amp;$C71)="","",""&amp;INDIRECT($B71&amp;"!"&amp;$C71)&amp;""),IF($J71="NUM",VALUE(IF(INDIRECT($B71&amp;"!"&amp;$C71)="","",INDIRECT($B71&amp;"!"&amp;$C71))),"")))))),"")</f>
        <v/>
      </c>
      <c r="M71" s="337" t="str">
        <f ca="1">IFERROR(TEXT(IF($C71="","",IF($K71="","",IF($K71=入力用マスタ!$H$5,IF($L71="■","1",IF($L71="□","",IF($L71="●","1",IF($L71="○","","")))),IF($K71=入力用マスタ!$H$6,IF($L71="▼選択▼","",MATCH($L71,INDIRECT("入力用マスタ!"&amp;IF(COUNTIF(入力用マスタ!$E$2:$E$4,$L71),"E",IF(COUNTIF(入力用マスタ!$F$2:$F$4,$L71),"F",IF(COUNTIF(入力用マスタ!$G$2:$G$4,$L71),"G","")))&amp;"3:"&amp;IF(COUNTIF(入力用マスタ!$E$2:$E$4,$L71),"E",IF(COUNTIF(入力用マスタ!$F$2:$F$4,$L71),"F",IF(COUNTIF(入力用マスタ!$G$2:$G$4,$L71),"G","")))&amp;"4"),0)),"")))),"@"),"")</f>
        <v/>
      </c>
      <c r="N71" s="337" t="str" cm="1">
        <f t="array" aca="1" ref="N71" ca="1">IFERROR(TEXT(IF($C71="","",IF($K71="","",IF($K71=入力用マスタ!$H$4,_xlfn.LET(_xlpm.refs, _xlfn.TEXTSPLIT($C71,","),_xlpm.sheetName, $B71,_xlpm.values,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1" s="338">
        <f t="shared" si="24"/>
        <v>70</v>
      </c>
      <c r="P71" s="339">
        <f>IF($K71="","",IF($K71=入力用マスタ!$H$3,COLUMN($P71)-5,IF($K71=入力用マスタ!$H$5,COLUMN($P71)-4,IF($K71=入力用マスタ!$H$6,COLUMN($P71)-4,IF($K71=入力用マスタ!$H$5,COLUMN($P71)-4,IF($K71=入力用マスタ!$H$4,COLUMN($P71)-3,COLUMN($P71)-5))))))</f>
        <v>11</v>
      </c>
      <c r="Q71" s="345" t="str">
        <f>IF($C71="","",IF($C71="-","",IF($K71=入力用マスタ!$H$4&amp;"!",HYPERLINK("#"&amp;$B71&amp;"!"&amp;IFERROR(LEFT($C71,FIND(",", $C71)-1),$C71),"【"&amp;IFERROR(LEFT($C71,FIND(",", $C71)-1),$C71)&amp;"】"),HYPERLINK("#"&amp;$B71&amp;"!"&amp;IFERROR(LEFT($C71,FIND(",", $C71)-1),$C71),"【"&amp;IFERROR(LEFT($C71,FIND(",", $C71)-1),$C71)&amp;"】"))))</f>
        <v>【T36】</v>
      </c>
      <c r="R71" s="344" t="str">
        <f t="shared" si="25"/>
        <v>0000000000000</v>
      </c>
      <c r="S71" s="334" t="str">
        <f t="shared" si="26"/>
        <v>IO_S050301</v>
      </c>
      <c r="T71" s="334" t="str">
        <f t="shared" ca="1" si="27"/>
        <v>2025100101</v>
      </c>
      <c r="U71" s="334" t="str">
        <f t="shared" si="28"/>
        <v>T05_HLT_TMP</v>
      </c>
      <c r="V71" s="334" t="str">
        <f t="shared" si="29"/>
        <v>ACV_CMP_INK_1</v>
      </c>
      <c r="W71" s="334" t="str">
        <f t="shared" si="30"/>
        <v>関与成分_摂取目安量_1</v>
      </c>
      <c r="X71" s="334" t="str">
        <f t="shared" si="31"/>
        <v>TEXT</v>
      </c>
      <c r="Y71" s="334" t="str">
        <f t="shared" si="32"/>
        <v>CELL</v>
      </c>
      <c r="Z71" s="334">
        <f t="shared" si="33"/>
        <v>70</v>
      </c>
      <c r="AA71" s="334">
        <f t="shared" si="34"/>
        <v>11</v>
      </c>
      <c r="AB71" s="334" t="str">
        <f t="shared" si="35"/>
        <v>« NULL »</v>
      </c>
      <c r="AC71" s="334" t="str">
        <f t="shared" si="36"/>
        <v>0</v>
      </c>
      <c r="AD71" s="334" t="str">
        <f t="shared" si="37"/>
        <v>« NULL »</v>
      </c>
      <c r="AE71" s="334" t="str">
        <f t="shared" si="38"/>
        <v>0</v>
      </c>
      <c r="AF71" s="334" t="str">
        <f t="shared" si="39"/>
        <v>1.00</v>
      </c>
      <c r="AG71" s="334" t="str">
        <f t="shared" si="40"/>
        <v>0</v>
      </c>
      <c r="AH71" s="334" t="str">
        <f t="shared" si="41"/>
        <v>fBiz0000000000</v>
      </c>
      <c r="AI71" s="334" t="str">
        <f t="shared" ca="1" si="42"/>
        <v>2026/01/06 00:00:00</v>
      </c>
      <c r="AJ71" s="334" t="str">
        <f t="shared" si="43"/>
        <v>fBiz0000000000</v>
      </c>
      <c r="AK71" s="335" t="str">
        <f t="shared" ca="1" si="44"/>
        <v>2026/01/06 00:00:00</v>
      </c>
      <c r="AL7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'ACV_CMP_INK_1', '関与成分_摂取目安量_1', 'TEXT', 'CELL', 70, 11, NULL ,'0', NULL ,'0', '1.00', 0, 'fBiz0000000000', '2026/01/06 00:00:00', 'fBiz0000000000', '2026/01/06 00:00:00' );</v>
      </c>
      <c r="AM71" s="347" t="s">
        <v>1774</v>
      </c>
    </row>
    <row r="72" spans="1:39" ht="17.25" customHeight="1">
      <c r="A72" s="265">
        <f t="shared" si="46"/>
        <v>70</v>
      </c>
      <c r="B72" s="263" t="s">
        <v>640</v>
      </c>
      <c r="C72" s="258" t="s">
        <v>695</v>
      </c>
      <c r="D72" s="260" t="s">
        <v>182</v>
      </c>
      <c r="E72" s="238" t="s">
        <v>199</v>
      </c>
      <c r="F72" s="746" t="s">
        <v>189</v>
      </c>
      <c r="G72" s="747"/>
      <c r="H72" s="748">
        <v>15</v>
      </c>
      <c r="I72" s="749"/>
      <c r="J72" s="327" t="str">
        <f t="shared" si="47"/>
        <v>TEXT</v>
      </c>
      <c r="K72" s="271" t="s">
        <v>653</v>
      </c>
      <c r="L72" s="328" t="str" cm="1">
        <f t="array" aca="1" ref="L72" ca="1">IFERROR(IF($C72="","",IF($K72="","",IF($K72=入力用マスタ!$H$7,_xlfn.TEXTBEFORE(_xlfn.TEXTAFTER(CELL("filename",$A$1),"["),"]"),IF($J72="DATE",IF(INDIRECT($B72&amp;"!"&amp;$C72)="","",INDIRECT($B72&amp;"!"&amp;$C72)),IF($J72="TEXT",IF(INDIRECT($B72&amp;"!"&amp;$C72)="","",""&amp;INDIRECT($B72&amp;"!"&amp;$C72)&amp;""),IF($J72="NUM",VALUE(IF(INDIRECT($B72&amp;"!"&amp;$C72)="","",INDIRECT($B72&amp;"!"&amp;$C72))),"")))))),"")</f>
        <v/>
      </c>
      <c r="M72" s="337" t="str">
        <f ca="1">IFERROR(TEXT(IF($C72="","",IF($K72="","",IF($K72=入力用マスタ!$H$5,IF($L72="■","1",IF($L72="□","",IF($L72="●","1",IF($L72="○","","")))),IF($K72=入力用マスタ!$H$6,IF($L72="▼選択▼","",MATCH($L72,INDIRECT("入力用マスタ!"&amp;IF(COUNTIF(入力用マスタ!$E$2:$E$4,$L72),"E",IF(COUNTIF(入力用マスタ!$F$2:$F$4,$L72),"F",IF(COUNTIF(入力用マスタ!$G$2:$G$4,$L72),"G","")))&amp;"3:"&amp;IF(COUNTIF(入力用マスタ!$E$2:$E$4,$L72),"E",IF(COUNTIF(入力用マスタ!$F$2:$F$4,$L72),"F",IF(COUNTIF(入力用マスタ!$G$2:$G$4,$L72),"G","")))&amp;"4"),0)),"")))),"@"),"")</f>
        <v/>
      </c>
      <c r="N72" s="337" t="str" cm="1">
        <f t="array" aca="1" ref="N72" ca="1">IFERROR(TEXT(IF($C72="","",IF($K72="","",IF($K72=入力用マスタ!$H$4,_xlfn.LET(_xlpm.refs, _xlfn.TEXTSPLIT($C72,","),_xlpm.sheetName, $B72,_xlpm.values,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2" s="338">
        <f t="shared" si="24"/>
        <v>71</v>
      </c>
      <c r="P72" s="339">
        <f>IF($K72="","",IF($K72=入力用マスタ!$H$3,COLUMN($P72)-5,IF($K72=入力用マスタ!$H$5,COLUMN($P72)-4,IF($K72=入力用マスタ!$H$6,COLUMN($P72)-4,IF($K72=入力用マスタ!$H$5,COLUMN($P72)-4,IF($K72=入力用マスタ!$H$4,COLUMN($P72)-3,COLUMN($P72)-5))))))</f>
        <v>11</v>
      </c>
      <c r="Q72" s="345" t="str">
        <f>IF($C72="","",IF($C72="-","",IF($K72=入力用マスタ!$H$4&amp;"!",HYPERLINK("#"&amp;$B72&amp;"!"&amp;IFERROR(LEFT($C72,FIND(",", $C72)-1),$C72),"【"&amp;IFERROR(LEFT($C72,FIND(",", $C72)-1),$C72)&amp;"】"),HYPERLINK("#"&amp;$B72&amp;"!"&amp;IFERROR(LEFT($C72,FIND(",", $C72)-1),$C72),"【"&amp;IFERROR(LEFT($C72,FIND(",", $C72)-1),$C72)&amp;"】"))))</f>
        <v>【T37】</v>
      </c>
      <c r="R72" s="344" t="str">
        <f t="shared" si="25"/>
        <v>0000000000000</v>
      </c>
      <c r="S72" s="334" t="str">
        <f t="shared" si="26"/>
        <v>IO_S050301</v>
      </c>
      <c r="T72" s="334" t="str">
        <f t="shared" ca="1" si="27"/>
        <v>2025100101</v>
      </c>
      <c r="U72" s="334" t="str">
        <f t="shared" si="28"/>
        <v>T05_HLT_TMP</v>
      </c>
      <c r="V72" s="334" t="str">
        <f t="shared" si="29"/>
        <v>ACV_CMP_INK_2</v>
      </c>
      <c r="W72" s="334" t="str">
        <f t="shared" si="30"/>
        <v>関与成分_摂取目安量_2</v>
      </c>
      <c r="X72" s="334" t="str">
        <f t="shared" si="31"/>
        <v>TEXT</v>
      </c>
      <c r="Y72" s="334" t="str">
        <f t="shared" si="32"/>
        <v>CELL</v>
      </c>
      <c r="Z72" s="334">
        <f t="shared" si="33"/>
        <v>71</v>
      </c>
      <c r="AA72" s="334">
        <f t="shared" si="34"/>
        <v>11</v>
      </c>
      <c r="AB72" s="334" t="str">
        <f t="shared" si="35"/>
        <v>« NULL »</v>
      </c>
      <c r="AC72" s="334" t="str">
        <f t="shared" si="36"/>
        <v>0</v>
      </c>
      <c r="AD72" s="334" t="str">
        <f t="shared" si="37"/>
        <v>« NULL »</v>
      </c>
      <c r="AE72" s="334" t="str">
        <f t="shared" si="38"/>
        <v>0</v>
      </c>
      <c r="AF72" s="334" t="str">
        <f t="shared" si="39"/>
        <v>1.00</v>
      </c>
      <c r="AG72" s="334" t="str">
        <f t="shared" si="40"/>
        <v>0</v>
      </c>
      <c r="AH72" s="334" t="str">
        <f t="shared" si="41"/>
        <v>fBiz0000000000</v>
      </c>
      <c r="AI72" s="334" t="str">
        <f t="shared" ca="1" si="42"/>
        <v>2026/01/06 00:00:00</v>
      </c>
      <c r="AJ72" s="334" t="str">
        <f t="shared" si="43"/>
        <v>fBiz0000000000</v>
      </c>
      <c r="AK72" s="335" t="str">
        <f t="shared" ca="1" si="44"/>
        <v>2026/01/06 00:00:00</v>
      </c>
      <c r="AL7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'ACV_CMP_INK_2', '関与成分_摂取目安量_2', 'TEXT', 'CELL', 71, 11, NULL ,'0', NULL ,'0', '1.00', 0, 'fBiz0000000000', '2026/01/06 00:00:00', 'fBiz0000000000', '2026/01/06 00:00:00' );</v>
      </c>
      <c r="AM72" s="347" t="s">
        <v>1774</v>
      </c>
    </row>
    <row r="73" spans="1:39" ht="17.25" customHeight="1">
      <c r="A73" s="265">
        <f t="shared" si="46"/>
        <v>71</v>
      </c>
      <c r="B73" s="263" t="s">
        <v>640</v>
      </c>
      <c r="C73" s="258" t="s">
        <v>696</v>
      </c>
      <c r="D73" s="260" t="s">
        <v>183</v>
      </c>
      <c r="E73" s="238" t="s">
        <v>200</v>
      </c>
      <c r="F73" s="746" t="s">
        <v>189</v>
      </c>
      <c r="G73" s="747"/>
      <c r="H73" s="748">
        <v>15</v>
      </c>
      <c r="I73" s="749"/>
      <c r="J73" s="327" t="str">
        <f t="shared" si="47"/>
        <v>TEXT</v>
      </c>
      <c r="K73" s="271" t="s">
        <v>653</v>
      </c>
      <c r="L73" s="328" t="str" cm="1">
        <f t="array" aca="1" ref="L73" ca="1">IFERROR(IF($C73="","",IF($K73="","",IF($K73=入力用マスタ!$H$7,_xlfn.TEXTBEFORE(_xlfn.TEXTAFTER(CELL("filename",$A$1),"["),"]"),IF($J73="DATE",IF(INDIRECT($B73&amp;"!"&amp;$C73)="","",INDIRECT($B73&amp;"!"&amp;$C73)),IF($J73="TEXT",IF(INDIRECT($B73&amp;"!"&amp;$C73)="","",""&amp;INDIRECT($B73&amp;"!"&amp;$C73)&amp;""),IF($J73="NUM",VALUE(IF(INDIRECT($B73&amp;"!"&amp;$C73)="","",INDIRECT($B73&amp;"!"&amp;$C73))),"")))))),"")</f>
        <v/>
      </c>
      <c r="M73" s="337" t="str">
        <f ca="1">IFERROR(TEXT(IF($C73="","",IF($K73="","",IF($K73=入力用マスタ!$H$5,IF($L73="■","1",IF($L73="□","",IF($L73="●","1",IF($L73="○","","")))),IF($K73=入力用マスタ!$H$6,IF($L73="▼選択▼","",MATCH($L73,INDIRECT("入力用マスタ!"&amp;IF(COUNTIF(入力用マスタ!$E$2:$E$4,$L73),"E",IF(COUNTIF(入力用マスタ!$F$2:$F$4,$L73),"F",IF(COUNTIF(入力用マスタ!$G$2:$G$4,$L73),"G","")))&amp;"3:"&amp;IF(COUNTIF(入力用マスタ!$E$2:$E$4,$L73),"E",IF(COUNTIF(入力用マスタ!$F$2:$F$4,$L73),"F",IF(COUNTIF(入力用マスタ!$G$2:$G$4,$L73),"G","")))&amp;"4"),0)),"")))),"@"),"")</f>
        <v/>
      </c>
      <c r="N73" s="337" t="str" cm="1">
        <f t="array" aca="1" ref="N73" ca="1">IFERROR(TEXT(IF($C73="","",IF($K73="","",IF($K73=入力用マスタ!$H$4,_xlfn.LET(_xlpm.refs, _xlfn.TEXTSPLIT($C73,","),_xlpm.sheetName, $B73,_xlpm.values,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3" s="338">
        <f t="shared" si="24"/>
        <v>72</v>
      </c>
      <c r="P73" s="339">
        <f>IF($K73="","",IF($K73=入力用マスタ!$H$3,COLUMN($P73)-5,IF($K73=入力用マスタ!$H$5,COLUMN($P73)-4,IF($K73=入力用マスタ!$H$6,COLUMN($P73)-4,IF($K73=入力用マスタ!$H$5,COLUMN($P73)-4,IF($K73=入力用マスタ!$H$4,COLUMN($P73)-3,COLUMN($P73)-5))))))</f>
        <v>11</v>
      </c>
      <c r="Q73" s="345" t="str">
        <f>IF($C73="","",IF($C73="-","",IF($K73=入力用マスタ!$H$4&amp;"!",HYPERLINK("#"&amp;$B73&amp;"!"&amp;IFERROR(LEFT($C73,FIND(",", $C73)-1),$C73),"【"&amp;IFERROR(LEFT($C73,FIND(",", $C73)-1),$C73)&amp;"】"),HYPERLINK("#"&amp;$B73&amp;"!"&amp;IFERROR(LEFT($C73,FIND(",", $C73)-1),$C73),"【"&amp;IFERROR(LEFT($C73,FIND(",", $C73)-1),$C73)&amp;"】"))))</f>
        <v>【T38】</v>
      </c>
      <c r="R73" s="344" t="str">
        <f t="shared" si="25"/>
        <v>0000000000000</v>
      </c>
      <c r="S73" s="334" t="str">
        <f t="shared" si="26"/>
        <v>IO_S050301</v>
      </c>
      <c r="T73" s="334" t="str">
        <f t="shared" ca="1" si="27"/>
        <v>2025100101</v>
      </c>
      <c r="U73" s="334" t="str">
        <f t="shared" si="28"/>
        <v>T05_HLT_TMP</v>
      </c>
      <c r="V73" s="334" t="str">
        <f t="shared" si="29"/>
        <v>ACV_CMP_INK_3</v>
      </c>
      <c r="W73" s="334" t="str">
        <f t="shared" si="30"/>
        <v>関与成分_摂取目安量_3</v>
      </c>
      <c r="X73" s="334" t="str">
        <f t="shared" si="31"/>
        <v>TEXT</v>
      </c>
      <c r="Y73" s="334" t="str">
        <f t="shared" si="32"/>
        <v>CELL</v>
      </c>
      <c r="Z73" s="334">
        <f t="shared" si="33"/>
        <v>72</v>
      </c>
      <c r="AA73" s="334">
        <f t="shared" si="34"/>
        <v>11</v>
      </c>
      <c r="AB73" s="334" t="str">
        <f t="shared" si="35"/>
        <v>« NULL »</v>
      </c>
      <c r="AC73" s="334" t="str">
        <f t="shared" si="36"/>
        <v>0</v>
      </c>
      <c r="AD73" s="334" t="str">
        <f t="shared" si="37"/>
        <v>« NULL »</v>
      </c>
      <c r="AE73" s="334" t="str">
        <f t="shared" si="38"/>
        <v>0</v>
      </c>
      <c r="AF73" s="334" t="str">
        <f t="shared" si="39"/>
        <v>1.00</v>
      </c>
      <c r="AG73" s="334" t="str">
        <f t="shared" si="40"/>
        <v>0</v>
      </c>
      <c r="AH73" s="334" t="str">
        <f t="shared" si="41"/>
        <v>fBiz0000000000</v>
      </c>
      <c r="AI73" s="334" t="str">
        <f t="shared" ca="1" si="42"/>
        <v>2026/01/06 00:00:00</v>
      </c>
      <c r="AJ73" s="334" t="str">
        <f t="shared" si="43"/>
        <v>fBiz0000000000</v>
      </c>
      <c r="AK73" s="335" t="str">
        <f t="shared" ca="1" si="44"/>
        <v>2026/01/06 00:00:00</v>
      </c>
      <c r="AL7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'ACV_CMP_INK_3', '関与成分_摂取目安量_3', 'TEXT', 'CELL', 72, 11, NULL ,'0', NULL ,'0', '1.00', 0, 'fBiz0000000000', '2026/01/06 00:00:00', 'fBiz0000000000', '2026/01/06 00:00:00' );</v>
      </c>
      <c r="AM73" s="347" t="s">
        <v>1774</v>
      </c>
    </row>
    <row r="74" spans="1:39" ht="17.25" customHeight="1">
      <c r="A74" s="265">
        <f t="shared" si="46"/>
        <v>72</v>
      </c>
      <c r="B74" s="263" t="s">
        <v>640</v>
      </c>
      <c r="C74" s="258" t="s">
        <v>697</v>
      </c>
      <c r="D74" s="260" t="s">
        <v>341</v>
      </c>
      <c r="E74" s="238" t="s">
        <v>201</v>
      </c>
      <c r="F74" s="746" t="s">
        <v>189</v>
      </c>
      <c r="G74" s="747"/>
      <c r="H74" s="748">
        <v>15</v>
      </c>
      <c r="I74" s="749"/>
      <c r="J74" s="327" t="str">
        <f t="shared" si="47"/>
        <v>TEXT</v>
      </c>
      <c r="K74" s="271" t="s">
        <v>653</v>
      </c>
      <c r="L74" s="328" t="str" cm="1">
        <f t="array" aca="1" ref="L74" ca="1">IFERROR(IF($C74="","",IF($K74="","",IF($K74=入力用マスタ!$H$7,_xlfn.TEXTBEFORE(_xlfn.TEXTAFTER(CELL("filename",$A$1),"["),"]"),IF($J74="DATE",IF(INDIRECT($B74&amp;"!"&amp;$C74)="","",INDIRECT($B74&amp;"!"&amp;$C74)),IF($J74="TEXT",IF(INDIRECT($B74&amp;"!"&amp;$C74)="","",""&amp;INDIRECT($B74&amp;"!"&amp;$C74)&amp;""),IF($J74="NUM",VALUE(IF(INDIRECT($B74&amp;"!"&amp;$C74)="","",INDIRECT($B74&amp;"!"&amp;$C74))),"")))))),"")</f>
        <v/>
      </c>
      <c r="M74" s="337" t="str">
        <f ca="1">IFERROR(TEXT(IF($C74="","",IF($K74="","",IF($K74=入力用マスタ!$H$5,IF($L74="■","1",IF($L74="□","",IF($L74="●","1",IF($L74="○","","")))),IF($K74=入力用マスタ!$H$6,IF($L74="▼選択▼","",MATCH($L74,INDIRECT("入力用マスタ!"&amp;IF(COUNTIF(入力用マスタ!$E$2:$E$4,$L74),"E",IF(COUNTIF(入力用マスタ!$F$2:$F$4,$L74),"F",IF(COUNTIF(入力用マスタ!$G$2:$G$4,$L74),"G","")))&amp;"3:"&amp;IF(COUNTIF(入力用マスタ!$E$2:$E$4,$L74),"E",IF(COUNTIF(入力用マスタ!$F$2:$F$4,$L74),"F",IF(COUNTIF(入力用マスタ!$G$2:$G$4,$L74),"G","")))&amp;"4"),0)),"")))),"@"),"")</f>
        <v/>
      </c>
      <c r="N74" s="337" t="str" cm="1">
        <f t="array" aca="1" ref="N74" ca="1">IFERROR(TEXT(IF($C74="","",IF($K74="","",IF($K74=入力用マスタ!$H$4,_xlfn.LET(_xlpm.refs, _xlfn.TEXTSPLIT($C74,","),_xlpm.sheetName, $B74,_xlpm.values,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4" s="338">
        <f t="shared" si="24"/>
        <v>73</v>
      </c>
      <c r="P74" s="339">
        <f>IF($K74="","",IF($K74=入力用マスタ!$H$3,COLUMN($P74)-5,IF($K74=入力用マスタ!$H$5,COLUMN($P74)-4,IF($K74=入力用マスタ!$H$6,COLUMN($P74)-4,IF($K74=入力用マスタ!$H$5,COLUMN($P74)-4,IF($K74=入力用マスタ!$H$4,COLUMN($P74)-3,COLUMN($P74)-5))))))</f>
        <v>11</v>
      </c>
      <c r="Q74" s="345" t="str">
        <f>IF($C74="","",IF($C74="-","",IF($K74=入力用マスタ!$H$4&amp;"!",HYPERLINK("#"&amp;$B74&amp;"!"&amp;IFERROR(LEFT($C74,FIND(",", $C74)-1),$C74),"【"&amp;IFERROR(LEFT($C74,FIND(",", $C74)-1),$C74)&amp;"】"),HYPERLINK("#"&amp;$B74&amp;"!"&amp;IFERROR(LEFT($C74,FIND(",", $C74)-1),$C74),"【"&amp;IFERROR(LEFT($C74,FIND(",", $C74)-1),$C74)&amp;"】"))))</f>
        <v>【T39】</v>
      </c>
      <c r="R74" s="344" t="str">
        <f t="shared" si="25"/>
        <v>0000000000000</v>
      </c>
      <c r="S74" s="334" t="str">
        <f t="shared" si="26"/>
        <v>IO_S050301</v>
      </c>
      <c r="T74" s="334" t="str">
        <f t="shared" ca="1" si="27"/>
        <v>2025100101</v>
      </c>
      <c r="U74" s="334" t="str">
        <f t="shared" si="28"/>
        <v>T05_HLT_TMP</v>
      </c>
      <c r="V74" s="334" t="str">
        <f t="shared" si="29"/>
        <v>ACV_CMP_INK_4</v>
      </c>
      <c r="W74" s="334" t="str">
        <f t="shared" si="30"/>
        <v>関与成分_摂取目安量_4</v>
      </c>
      <c r="X74" s="334" t="str">
        <f t="shared" si="31"/>
        <v>TEXT</v>
      </c>
      <c r="Y74" s="334" t="str">
        <f t="shared" si="32"/>
        <v>CELL</v>
      </c>
      <c r="Z74" s="334">
        <f t="shared" si="33"/>
        <v>73</v>
      </c>
      <c r="AA74" s="334">
        <f t="shared" si="34"/>
        <v>11</v>
      </c>
      <c r="AB74" s="334" t="str">
        <f t="shared" si="35"/>
        <v>« NULL »</v>
      </c>
      <c r="AC74" s="334" t="str">
        <f t="shared" si="36"/>
        <v>0</v>
      </c>
      <c r="AD74" s="334" t="str">
        <f t="shared" si="37"/>
        <v>« NULL »</v>
      </c>
      <c r="AE74" s="334" t="str">
        <f t="shared" si="38"/>
        <v>0</v>
      </c>
      <c r="AF74" s="334" t="str">
        <f t="shared" si="39"/>
        <v>1.00</v>
      </c>
      <c r="AG74" s="334" t="str">
        <f t="shared" si="40"/>
        <v>0</v>
      </c>
      <c r="AH74" s="334" t="str">
        <f t="shared" si="41"/>
        <v>fBiz0000000000</v>
      </c>
      <c r="AI74" s="334" t="str">
        <f t="shared" ca="1" si="42"/>
        <v>2026/01/06 00:00:00</v>
      </c>
      <c r="AJ74" s="334" t="str">
        <f t="shared" si="43"/>
        <v>fBiz0000000000</v>
      </c>
      <c r="AK74" s="335" t="str">
        <f t="shared" ca="1" si="44"/>
        <v>2026/01/06 00:00:00</v>
      </c>
      <c r="AL7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'ACV_CMP_INK_4', '関与成分_摂取目安量_4', 'TEXT', 'CELL', 73, 11, NULL ,'0', NULL ,'0', '1.00', 0, 'fBiz0000000000', '2026/01/06 00:00:00', 'fBiz0000000000', '2026/01/06 00:00:00' );</v>
      </c>
      <c r="AM74" s="347" t="s">
        <v>1774</v>
      </c>
    </row>
    <row r="75" spans="1:39" ht="17.25" customHeight="1">
      <c r="A75" s="265">
        <f t="shared" si="46"/>
        <v>73</v>
      </c>
      <c r="B75" s="263" t="s">
        <v>640</v>
      </c>
      <c r="C75" s="258" t="s">
        <v>698</v>
      </c>
      <c r="D75" s="260" t="s">
        <v>184</v>
      </c>
      <c r="E75" s="238" t="s">
        <v>342</v>
      </c>
      <c r="F75" s="746" t="s">
        <v>189</v>
      </c>
      <c r="G75" s="747"/>
      <c r="H75" s="748">
        <v>15</v>
      </c>
      <c r="I75" s="749"/>
      <c r="J75" s="327" t="str">
        <f t="shared" si="47"/>
        <v>TEXT</v>
      </c>
      <c r="K75" s="271" t="s">
        <v>653</v>
      </c>
      <c r="L75" s="328" t="str" cm="1">
        <f t="array" aca="1" ref="L75" ca="1">IFERROR(IF($C75="","",IF($K75="","",IF($K75=入力用マスタ!$H$7,_xlfn.TEXTBEFORE(_xlfn.TEXTAFTER(CELL("filename",$A$1),"["),"]"),IF($J75="DATE",IF(INDIRECT($B75&amp;"!"&amp;$C75)="","",INDIRECT($B75&amp;"!"&amp;$C75)),IF($J75="TEXT",IF(INDIRECT($B75&amp;"!"&amp;$C75)="","",""&amp;INDIRECT($B75&amp;"!"&amp;$C75)&amp;""),IF($J75="NUM",VALUE(IF(INDIRECT($B75&amp;"!"&amp;$C75)="","",INDIRECT($B75&amp;"!"&amp;$C75))),"")))))),"")</f>
        <v/>
      </c>
      <c r="M75" s="337" t="str">
        <f ca="1">IFERROR(TEXT(IF($C75="","",IF($K75="","",IF($K75=入力用マスタ!$H$5,IF($L75="■","1",IF($L75="□","",IF($L75="●","1",IF($L75="○","","")))),IF($K75=入力用マスタ!$H$6,IF($L75="▼選択▼","",MATCH($L75,INDIRECT("入力用マスタ!"&amp;IF(COUNTIF(入力用マスタ!$E$2:$E$4,$L75),"E",IF(COUNTIF(入力用マスタ!$F$2:$F$4,$L75),"F",IF(COUNTIF(入力用マスタ!$G$2:$G$4,$L75),"G","")))&amp;"3:"&amp;IF(COUNTIF(入力用マスタ!$E$2:$E$4,$L75),"E",IF(COUNTIF(入力用マスタ!$F$2:$F$4,$L75),"F",IF(COUNTIF(入力用マスタ!$G$2:$G$4,$L75),"G","")))&amp;"4"),0)),"")))),"@"),"")</f>
        <v/>
      </c>
      <c r="N75" s="337" t="str" cm="1">
        <f t="array" aca="1" ref="N75" ca="1">IFERROR(TEXT(IF($C75="","",IF($K75="","",IF($K75=入力用マスタ!$H$4,_xlfn.LET(_xlpm.refs, _xlfn.TEXTSPLIT($C75,","),_xlpm.sheetName, $B75,_xlpm.values,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5" s="338">
        <f t="shared" si="24"/>
        <v>74</v>
      </c>
      <c r="P75" s="339">
        <f>IF($K75="","",IF($K75=入力用マスタ!$H$3,COLUMN($P75)-5,IF($K75=入力用マスタ!$H$5,COLUMN($P75)-4,IF($K75=入力用マスタ!$H$6,COLUMN($P75)-4,IF($K75=入力用マスタ!$H$5,COLUMN($P75)-4,IF($K75=入力用マスタ!$H$4,COLUMN($P75)-3,COLUMN($P75)-5))))))</f>
        <v>11</v>
      </c>
      <c r="Q75" s="345" t="str">
        <f>IF($C75="","",IF($C75="-","",IF($K75=入力用マスタ!$H$4&amp;"!",HYPERLINK("#"&amp;$B75&amp;"!"&amp;IFERROR(LEFT($C75,FIND(",", $C75)-1),$C75),"【"&amp;IFERROR(LEFT($C75,FIND(",", $C75)-1),$C75)&amp;"】"),HYPERLINK("#"&amp;$B75&amp;"!"&amp;IFERROR(LEFT($C75,FIND(",", $C75)-1),$C75),"【"&amp;IFERROR(LEFT($C75,FIND(",", $C75)-1),$C75)&amp;"】"))))</f>
        <v>【T40】</v>
      </c>
      <c r="R75" s="344" t="str">
        <f t="shared" si="25"/>
        <v>0000000000000</v>
      </c>
      <c r="S75" s="334" t="str">
        <f t="shared" si="26"/>
        <v>IO_S050301</v>
      </c>
      <c r="T75" s="334" t="str">
        <f t="shared" ca="1" si="27"/>
        <v>2025100101</v>
      </c>
      <c r="U75" s="334" t="str">
        <f t="shared" si="28"/>
        <v>T05_HLT_TMP</v>
      </c>
      <c r="V75" s="334" t="str">
        <f t="shared" si="29"/>
        <v>ACV_CMP_INK_5</v>
      </c>
      <c r="W75" s="334" t="str">
        <f t="shared" si="30"/>
        <v>関与成分_摂取目安量_5</v>
      </c>
      <c r="X75" s="334" t="str">
        <f t="shared" si="31"/>
        <v>TEXT</v>
      </c>
      <c r="Y75" s="334" t="str">
        <f t="shared" si="32"/>
        <v>CELL</v>
      </c>
      <c r="Z75" s="334">
        <f t="shared" si="33"/>
        <v>74</v>
      </c>
      <c r="AA75" s="334">
        <f t="shared" si="34"/>
        <v>11</v>
      </c>
      <c r="AB75" s="334" t="str">
        <f t="shared" si="35"/>
        <v>« NULL »</v>
      </c>
      <c r="AC75" s="334" t="str">
        <f t="shared" si="36"/>
        <v>0</v>
      </c>
      <c r="AD75" s="334" t="str">
        <f t="shared" si="37"/>
        <v>« NULL »</v>
      </c>
      <c r="AE75" s="334" t="str">
        <f t="shared" si="38"/>
        <v>0</v>
      </c>
      <c r="AF75" s="334" t="str">
        <f t="shared" si="39"/>
        <v>1.00</v>
      </c>
      <c r="AG75" s="334" t="str">
        <f t="shared" si="40"/>
        <v>0</v>
      </c>
      <c r="AH75" s="334" t="str">
        <f t="shared" si="41"/>
        <v>fBiz0000000000</v>
      </c>
      <c r="AI75" s="334" t="str">
        <f t="shared" ca="1" si="42"/>
        <v>2026/01/06 00:00:00</v>
      </c>
      <c r="AJ75" s="334" t="str">
        <f t="shared" si="43"/>
        <v>fBiz0000000000</v>
      </c>
      <c r="AK75" s="335" t="str">
        <f t="shared" ca="1" si="44"/>
        <v>2026/01/06 00:00:00</v>
      </c>
      <c r="AL7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'ACV_CMP_INK_5', '関与成分_摂取目安量_5', 'TEXT', 'CELL', 74, 11, NULL ,'0', NULL ,'0', '1.00', 0, 'fBiz0000000000', '2026/01/06 00:00:00', 'fBiz0000000000', '2026/01/06 00:00:00' );</v>
      </c>
      <c r="AM75" s="347" t="s">
        <v>1774</v>
      </c>
    </row>
    <row r="76" spans="1:39" ht="17.25" customHeight="1">
      <c r="A76" s="265">
        <f t="shared" si="46"/>
        <v>74</v>
      </c>
      <c r="B76" s="263" t="s">
        <v>640</v>
      </c>
      <c r="C76" s="258" t="s">
        <v>178</v>
      </c>
      <c r="D76" s="260" t="s">
        <v>1357</v>
      </c>
      <c r="E76" s="238" t="s">
        <v>343</v>
      </c>
      <c r="F76" s="746" t="s">
        <v>189</v>
      </c>
      <c r="G76" s="747"/>
      <c r="H76" s="748">
        <v>65</v>
      </c>
      <c r="I76" s="749"/>
      <c r="J76" s="327" t="str">
        <f t="shared" si="47"/>
        <v>TEXT</v>
      </c>
      <c r="K76" s="271" t="s">
        <v>653</v>
      </c>
      <c r="L76" s="328" t="str" cm="1">
        <f t="array" aca="1" ref="L76" ca="1">IFERROR(IF($C76="","",IF($K76="","",IF($K76=入力用マスタ!$H$7,_xlfn.TEXTBEFORE(_xlfn.TEXTAFTER(CELL("filename",$A$1),"["),"]"),IF($J76="DATE",IF(INDIRECT($B76&amp;"!"&amp;$C76)="","",INDIRECT($B76&amp;"!"&amp;$C76)),IF($J76="TEXT",IF(INDIRECT($B76&amp;"!"&amp;$C76)="","",""&amp;INDIRECT($B76&amp;"!"&amp;$C76)&amp;""),IF($J76="NUM",VALUE(IF(INDIRECT($B76&amp;"!"&amp;$C76)="","",INDIRECT($B76&amp;"!"&amp;$C76))),"")))))),"")</f>
        <v/>
      </c>
      <c r="M76" s="337" t="str">
        <f ca="1">IFERROR(TEXT(IF($C76="","",IF($K76="","",IF($K76=入力用マスタ!$H$5,IF($L76="■","1",IF($L76="□","",IF($L76="●","1",IF($L76="○","","")))),IF($K76=入力用マスタ!$H$6,IF($L76="▼選択▼","",MATCH($L76,INDIRECT("入力用マスタ!"&amp;IF(COUNTIF(入力用マスタ!$E$2:$E$4,$L76),"E",IF(COUNTIF(入力用マスタ!$F$2:$F$4,$L76),"F",IF(COUNTIF(入力用マスタ!$G$2:$G$4,$L76),"G","")))&amp;"3:"&amp;IF(COUNTIF(入力用マスタ!$E$2:$E$4,$L76),"E",IF(COUNTIF(入力用マスタ!$F$2:$F$4,$L76),"F",IF(COUNTIF(入力用マスタ!$G$2:$G$4,$L76),"G","")))&amp;"4"),0)),"")))),"@"),"")</f>
        <v/>
      </c>
      <c r="N76" s="337" t="str" cm="1">
        <f t="array" aca="1" ref="N76" ca="1">IFERROR(TEXT(IF($C76="","",IF($K76="","",IF($K76=入力用マスタ!$H$4,_xlfn.LET(_xlpm.refs, _xlfn.TEXTSPLIT($C76,","),_xlpm.sheetName, $B76,_xlpm.values,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6" s="338">
        <f t="shared" si="24"/>
        <v>75</v>
      </c>
      <c r="P76" s="339">
        <f>IF($K76="","",IF($K76=入力用マスタ!$H$3,COLUMN($P76)-5,IF($K76=入力用マスタ!$H$5,COLUMN($P76)-4,IF($K76=入力用マスタ!$H$6,COLUMN($P76)-4,IF($K76=入力用マスタ!$H$5,COLUMN($P76)-4,IF($K76=入力用マスタ!$H$4,COLUMN($P76)-3,COLUMN($P76)-5))))))</f>
        <v>11</v>
      </c>
      <c r="Q76" s="345" t="str">
        <f>IF($C76="","",IF($C76="-","",IF($K76=入力用マスタ!$H$4&amp;"!",HYPERLINK("#"&amp;$B76&amp;"!"&amp;IFERROR(LEFT($C76,FIND(",", $C76)-1),$C76),"【"&amp;IFERROR(LEFT($C76,FIND(",", $C76)-1),$C76)&amp;"】"),HYPERLINK("#"&amp;$B76&amp;"!"&amp;IFERROR(LEFT($C76,FIND(",", $C76)-1),$C76),"【"&amp;IFERROR(LEFT($C76,FIND(",", $C76)-1),$C76)&amp;"】"))))</f>
        <v>【T41】</v>
      </c>
      <c r="R76" s="344" t="str">
        <f t="shared" si="25"/>
        <v>0000000000000</v>
      </c>
      <c r="S76" s="334" t="str">
        <f t="shared" si="26"/>
        <v>IO_S050301</v>
      </c>
      <c r="T76" s="334" t="str">
        <f t="shared" ca="1" si="27"/>
        <v>2025100101</v>
      </c>
      <c r="U76" s="334" t="str">
        <f t="shared" si="28"/>
        <v>T05_HLT_TMP</v>
      </c>
      <c r="V76" s="334" t="str">
        <f t="shared" si="29"/>
        <v>ACV_CMP_INK_OTHER</v>
      </c>
      <c r="W76" s="334" t="str">
        <f t="shared" si="30"/>
        <v>関与成分_摂取目安量_その他</v>
      </c>
      <c r="X76" s="334" t="str">
        <f t="shared" si="31"/>
        <v>TEXT</v>
      </c>
      <c r="Y76" s="334" t="str">
        <f t="shared" si="32"/>
        <v>CELL</v>
      </c>
      <c r="Z76" s="334">
        <f t="shared" si="33"/>
        <v>75</v>
      </c>
      <c r="AA76" s="334">
        <f t="shared" si="34"/>
        <v>11</v>
      </c>
      <c r="AB76" s="334" t="str">
        <f t="shared" si="35"/>
        <v>« NULL »</v>
      </c>
      <c r="AC76" s="334" t="str">
        <f t="shared" si="36"/>
        <v>0</v>
      </c>
      <c r="AD76" s="334" t="str">
        <f t="shared" si="37"/>
        <v>« NULL »</v>
      </c>
      <c r="AE76" s="334" t="str">
        <f t="shared" si="38"/>
        <v>0</v>
      </c>
      <c r="AF76" s="334" t="str">
        <f t="shared" si="39"/>
        <v>1.00</v>
      </c>
      <c r="AG76" s="334" t="str">
        <f t="shared" si="40"/>
        <v>0</v>
      </c>
      <c r="AH76" s="334" t="str">
        <f t="shared" si="41"/>
        <v>fBiz0000000000</v>
      </c>
      <c r="AI76" s="334" t="str">
        <f t="shared" ca="1" si="42"/>
        <v>2026/01/06 00:00:00</v>
      </c>
      <c r="AJ76" s="334" t="str">
        <f t="shared" si="43"/>
        <v>fBiz0000000000</v>
      </c>
      <c r="AK76" s="335" t="str">
        <f t="shared" ca="1" si="44"/>
        <v>2026/01/06 00:00:00</v>
      </c>
      <c r="AL7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'ACV_CMP_INK_OTHER', '関与成分_摂取目安量_その他', 'TEXT', 'CELL', 75, 11, NULL ,'0', NULL ,'0', '1.00', 0, 'fBiz0000000000', '2026/01/06 00:00:00', 'fBiz0000000000', '2026/01/06 00:00:00' );</v>
      </c>
      <c r="AM76" s="347" t="s">
        <v>1774</v>
      </c>
    </row>
    <row r="77" spans="1:39" ht="17.25" customHeight="1">
      <c r="A77" s="265">
        <f t="shared" si="46"/>
        <v>75</v>
      </c>
      <c r="B77" s="263" t="s">
        <v>640</v>
      </c>
      <c r="C77" s="258" t="s">
        <v>699</v>
      </c>
      <c r="D77" s="260" t="s">
        <v>1358</v>
      </c>
      <c r="E77" s="238" t="s">
        <v>339</v>
      </c>
      <c r="F77" s="746" t="s">
        <v>189</v>
      </c>
      <c r="G77" s="747"/>
      <c r="H77" s="748">
        <v>1</v>
      </c>
      <c r="I77" s="749"/>
      <c r="J77" s="327" t="str">
        <f t="shared" si="47"/>
        <v>TEXT</v>
      </c>
      <c r="K77" s="271" t="s">
        <v>1033</v>
      </c>
      <c r="L77" s="328" t="str" cm="1">
        <f t="array" aca="1" ref="L77" ca="1">IFERROR(IF($C77="","",IF($K77="","",IF($K77=入力用マスタ!$H$7,_xlfn.TEXTBEFORE(_xlfn.TEXTAFTER(CELL("filename",$A$1),"["),"]"),IF($J77="DATE",IF(INDIRECT($B77&amp;"!"&amp;$C77)="","",INDIRECT($B77&amp;"!"&amp;$C77)),IF($J77="TEXT",IF(INDIRECT($B77&amp;"!"&amp;$C77)="","",""&amp;INDIRECT($B77&amp;"!"&amp;$C77)&amp;""),IF($J77="NUM",VALUE(IF(INDIRECT($B77&amp;"!"&amp;$C77)="","",INDIRECT($B77&amp;"!"&amp;$C77))),"")))))),"")</f>
        <v>○</v>
      </c>
      <c r="M77" s="337" t="str">
        <f ca="1">IFERROR(TEXT(IF($C77="","",IF($K77="","",IF($K77=入力用マスタ!$H$5,IF($L77="■","1",IF($L77="□","",IF($L77="●","1",IF($L77="○","","")))),IF($K77=入力用マスタ!$H$6,IF($L77="▼選択▼","",MATCH($L77,INDIRECT("入力用マスタ!"&amp;IF(COUNTIF(入力用マスタ!$E$2:$E$4,$L77),"E",IF(COUNTIF(入力用マスタ!$F$2:$F$4,$L77),"F",IF(COUNTIF(入力用マスタ!$G$2:$G$4,$L77),"G","")))&amp;"3:"&amp;IF(COUNTIF(入力用マスタ!$E$2:$E$4,$L77),"E",IF(COUNTIF(入力用マスタ!$F$2:$F$4,$L77),"F",IF(COUNTIF(入力用マスタ!$G$2:$G$4,$L77),"G","")))&amp;"4"),0)),"")))),"@"),"")</f>
        <v/>
      </c>
      <c r="N77" s="337" t="str" cm="1">
        <f t="array" aca="1" ref="N77" ca="1">IFERROR(TEXT(IF($C77="","",IF($K77="","",IF($K77=入力用マスタ!$H$4,_xlfn.LET(_xlpm.refs, _xlfn.TEXTSPLIT($C77,","),_xlpm.sheetName, $B77,_xlpm.values,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7" s="338">
        <f t="shared" si="24"/>
        <v>76</v>
      </c>
      <c r="P77" s="339">
        <f>IF($K77="","",IF($K77=入力用マスタ!$H$3,COLUMN($P77)-5,IF($K77=入力用マスタ!$H$5,COLUMN($P77)-4,IF($K77=入力用マスタ!$H$6,COLUMN($P77)-4,IF($K77=入力用マスタ!$H$5,COLUMN($P77)-4,IF($K77=入力用マスタ!$H$4,COLUMN($P77)-3,COLUMN($P77)-5))))))</f>
        <v>12</v>
      </c>
      <c r="Q77" s="345" t="str">
        <f>IF($C77="","",IF($C77="-","",IF($K77=入力用マスタ!$H$4&amp;"!",HYPERLINK("#"&amp;$B77&amp;"!"&amp;IFERROR(LEFT($C77,FIND(",", $C77)-1),$C77),"【"&amp;IFERROR(LEFT($C77,FIND(",", $C77)-1),$C77)&amp;"】"),HYPERLINK("#"&amp;$B77&amp;"!"&amp;IFERROR(LEFT($C77,FIND(",", $C77)-1),$C77),"【"&amp;IFERROR(LEFT($C77,FIND(",", $C77)-1),$C77)&amp;"】"))))</f>
        <v>【AH39】</v>
      </c>
      <c r="R77" s="344" t="str">
        <f t="shared" si="25"/>
        <v>0000000000000</v>
      </c>
      <c r="S77" s="334" t="str">
        <f t="shared" si="26"/>
        <v>IO_S050301</v>
      </c>
      <c r="T77" s="334" t="str">
        <f t="shared" ca="1" si="27"/>
        <v>2025100101</v>
      </c>
      <c r="U77" s="334" t="str">
        <f t="shared" si="28"/>
        <v>T05_HLT_TMP</v>
      </c>
      <c r="V77" s="334" t="str">
        <f t="shared" si="29"/>
        <v>ACV_CMP_UNFLG</v>
      </c>
      <c r="W77" s="334" t="str">
        <f t="shared" si="30"/>
        <v>関与成分名_不明フラグ</v>
      </c>
      <c r="X77" s="334" t="str">
        <f t="shared" si="31"/>
        <v>TEXT</v>
      </c>
      <c r="Y77" s="334" t="str">
        <f t="shared" si="32"/>
        <v>CELL</v>
      </c>
      <c r="Z77" s="334">
        <f t="shared" si="33"/>
        <v>76</v>
      </c>
      <c r="AA77" s="334">
        <f t="shared" si="34"/>
        <v>12</v>
      </c>
      <c r="AB77" s="334" t="str">
        <f t="shared" si="35"/>
        <v>« NULL »</v>
      </c>
      <c r="AC77" s="334" t="str">
        <f t="shared" si="36"/>
        <v>0</v>
      </c>
      <c r="AD77" s="334" t="str">
        <f t="shared" si="37"/>
        <v>« NULL »</v>
      </c>
      <c r="AE77" s="334" t="str">
        <f t="shared" si="38"/>
        <v>0</v>
      </c>
      <c r="AF77" s="334" t="str">
        <f t="shared" si="39"/>
        <v>1.00</v>
      </c>
      <c r="AG77" s="334" t="str">
        <f t="shared" si="40"/>
        <v>0</v>
      </c>
      <c r="AH77" s="334" t="str">
        <f t="shared" si="41"/>
        <v>fBiz0000000000</v>
      </c>
      <c r="AI77" s="334" t="str">
        <f t="shared" ca="1" si="42"/>
        <v>2026/01/06 00:00:00</v>
      </c>
      <c r="AJ77" s="334" t="str">
        <f t="shared" si="43"/>
        <v>fBiz0000000000</v>
      </c>
      <c r="AK77" s="335" t="str">
        <f t="shared" ca="1" si="44"/>
        <v>2026/01/06 00:00:00</v>
      </c>
      <c r="AL7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'ACV_CMP_UNFLG', '関与成分名_不明フラグ', 'TEXT', 'CELL', 76, 12, NULL ,'0', NULL ,'0', '1.00', 0, 'fBiz0000000000', '2026/01/06 00:00:00', 'fBiz0000000000', '2026/01/06 00:00:00' );</v>
      </c>
      <c r="AM77" s="347" t="s">
        <v>1774</v>
      </c>
    </row>
    <row r="78" spans="1:39" ht="17.25" customHeight="1">
      <c r="A78" s="265">
        <f t="shared" si="46"/>
        <v>76</v>
      </c>
      <c r="B78" s="263" t="s">
        <v>640</v>
      </c>
      <c r="C78" s="258" t="s">
        <v>700</v>
      </c>
      <c r="D78" s="260" t="s">
        <v>133</v>
      </c>
      <c r="E78" s="238" t="s">
        <v>344</v>
      </c>
      <c r="F78" s="746" t="s">
        <v>189</v>
      </c>
      <c r="G78" s="747"/>
      <c r="H78" s="748">
        <v>50</v>
      </c>
      <c r="I78" s="749"/>
      <c r="J78" s="327" t="str">
        <f t="shared" si="47"/>
        <v>TEXT</v>
      </c>
      <c r="K78" s="271" t="s">
        <v>653</v>
      </c>
      <c r="L78" s="328" t="str" cm="1">
        <f t="array" aca="1" ref="L78" ca="1">IFERROR(IF($C78="","",IF($K78="","",IF($K78=入力用マスタ!$H$7,_xlfn.TEXTBEFORE(_xlfn.TEXTAFTER(CELL("filename",$A$1),"["),"]"),IF($J78="DATE",IF(INDIRECT($B78&amp;"!"&amp;$C78)="","",INDIRECT($B78&amp;"!"&amp;$C78)),IF($J78="TEXT",IF(INDIRECT($B78&amp;"!"&amp;$C78)="","",""&amp;INDIRECT($B78&amp;"!"&amp;$C78)&amp;""),IF($J78="NUM",VALUE(IF(INDIRECT($B78&amp;"!"&amp;$C78)="","",INDIRECT($B78&amp;"!"&amp;$C78))),"")))))),"")</f>
        <v/>
      </c>
      <c r="M78" s="337" t="str">
        <f ca="1">IFERROR(TEXT(IF($C78="","",IF($K78="","",IF($K78=入力用マスタ!$H$5,IF($L78="■","1",IF($L78="□","",IF($L78="●","1",IF($L78="○","","")))),IF($K78=入力用マスタ!$H$6,IF($L78="▼選択▼","",MATCH($L78,INDIRECT("入力用マスタ!"&amp;IF(COUNTIF(入力用マスタ!$E$2:$E$4,$L78),"E",IF(COUNTIF(入力用マスタ!$F$2:$F$4,$L78),"F",IF(COUNTIF(入力用マスタ!$G$2:$G$4,$L78),"G","")))&amp;"3:"&amp;IF(COUNTIF(入力用マスタ!$E$2:$E$4,$L78),"E",IF(COUNTIF(入力用マスタ!$F$2:$F$4,$L78),"F",IF(COUNTIF(入力用マスタ!$G$2:$G$4,$L78),"G","")))&amp;"4"),0)),"")))),"@"),"")</f>
        <v/>
      </c>
      <c r="N78" s="337" t="str" cm="1">
        <f t="array" aca="1" ref="N78" ca="1">IFERROR(TEXT(IF($C78="","",IF($K78="","",IF($K78=入力用マスタ!$H$4,_xlfn.LET(_xlpm.refs, _xlfn.TEXTSPLIT($C78,","),_xlpm.sheetName, $B78,_xlpm.values,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8" s="338">
        <f t="shared" si="24"/>
        <v>77</v>
      </c>
      <c r="P78" s="339">
        <f>IF($K78="","",IF($K78=入力用マスタ!$H$3,COLUMN($P78)-5,IF($K78=入力用マスタ!$H$5,COLUMN($P78)-4,IF($K78=入力用マスタ!$H$6,COLUMN($P78)-4,IF($K78=入力用マスタ!$H$5,COLUMN($P78)-4,IF($K78=入力用マスタ!$H$4,COLUMN($P78)-3,COLUMN($P78)-5))))))</f>
        <v>11</v>
      </c>
      <c r="Q78" s="345" t="str">
        <f>IF($C78="","",IF($C78="-","",IF($K78=入力用マスタ!$H$4&amp;"!",HYPERLINK("#"&amp;$B78&amp;"!"&amp;IFERROR(LEFT($C78,FIND(",", $C78)-1),$C78),"【"&amp;IFERROR(LEFT($C78,FIND(",", $C78)-1),$C78)&amp;"】"),HYPERLINK("#"&amp;$B78&amp;"!"&amp;IFERROR(LEFT($C78,FIND(",", $C78)-1),$C78),"【"&amp;IFERROR(LEFT($C78,FIND(",", $C78)-1),$C78)&amp;"】"))))</f>
        <v>【G45】</v>
      </c>
      <c r="R78" s="344" t="str">
        <f t="shared" si="25"/>
        <v>0000000000000</v>
      </c>
      <c r="S78" s="334" t="str">
        <f t="shared" si="26"/>
        <v>IO_S050301</v>
      </c>
      <c r="T78" s="334" t="str">
        <f t="shared" ca="1" si="27"/>
        <v>2025100101</v>
      </c>
      <c r="U78" s="334" t="str">
        <f t="shared" si="28"/>
        <v>T05_HLT_TMP</v>
      </c>
      <c r="V78" s="334" t="str">
        <f t="shared" si="29"/>
        <v>PROD</v>
      </c>
      <c r="W78" s="334" t="str">
        <f t="shared" si="30"/>
        <v>製品名</v>
      </c>
      <c r="X78" s="334" t="str">
        <f t="shared" si="31"/>
        <v>TEXT</v>
      </c>
      <c r="Y78" s="334" t="str">
        <f t="shared" si="32"/>
        <v>CELL</v>
      </c>
      <c r="Z78" s="334">
        <f t="shared" si="33"/>
        <v>77</v>
      </c>
      <c r="AA78" s="334">
        <f t="shared" si="34"/>
        <v>11</v>
      </c>
      <c r="AB78" s="334" t="str">
        <f t="shared" si="35"/>
        <v>« NULL »</v>
      </c>
      <c r="AC78" s="334" t="str">
        <f t="shared" si="36"/>
        <v>0</v>
      </c>
      <c r="AD78" s="334" t="str">
        <f t="shared" si="37"/>
        <v>« NULL »</v>
      </c>
      <c r="AE78" s="334" t="str">
        <f t="shared" si="38"/>
        <v>0</v>
      </c>
      <c r="AF78" s="334" t="str">
        <f t="shared" si="39"/>
        <v>1.00</v>
      </c>
      <c r="AG78" s="334" t="str">
        <f t="shared" si="40"/>
        <v>0</v>
      </c>
      <c r="AH78" s="334" t="str">
        <f t="shared" si="41"/>
        <v>fBiz0000000000</v>
      </c>
      <c r="AI78" s="334" t="str">
        <f t="shared" ca="1" si="42"/>
        <v>2026/01/06 00:00:00</v>
      </c>
      <c r="AJ78" s="334" t="str">
        <f t="shared" si="43"/>
        <v>fBiz0000000000</v>
      </c>
      <c r="AK78" s="335" t="str">
        <f t="shared" ca="1" si="44"/>
        <v>2026/01/06 00:00:00</v>
      </c>
      <c r="AL7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 '製品名', 'TEXT', 'CELL', 77, 11, NULL ,'0', NULL ,'0', '1.00', 0, 'fBiz0000000000', '2026/01/06 00:00:00', 'fBiz0000000000', '2026/01/06 00:00:00' );</v>
      </c>
      <c r="AM78" s="347" t="s">
        <v>1774</v>
      </c>
    </row>
    <row r="79" spans="1:39" ht="17.25" customHeight="1">
      <c r="A79" s="265">
        <f t="shared" si="46"/>
        <v>77</v>
      </c>
      <c r="B79" s="263" t="s">
        <v>640</v>
      </c>
      <c r="C79" s="258" t="s">
        <v>1833</v>
      </c>
      <c r="D79" s="260" t="s">
        <v>1359</v>
      </c>
      <c r="E79" s="238" t="s">
        <v>345</v>
      </c>
      <c r="F79" s="746" t="s">
        <v>189</v>
      </c>
      <c r="G79" s="747"/>
      <c r="H79" s="748">
        <v>1</v>
      </c>
      <c r="I79" s="749"/>
      <c r="J79" s="327" t="str">
        <f t="shared" si="47"/>
        <v>TEXT</v>
      </c>
      <c r="K79" s="271" t="s">
        <v>1041</v>
      </c>
      <c r="L79" s="328" t="str" cm="1">
        <f t="array" aca="1" ref="L79" ca="1">IFERROR(IF($C79="","",IF($K79="","",IF($K79=入力用マスタ!$H$7,_xlfn.TEXTBEFORE(_xlfn.TEXTAFTER(CELL("filename",$A$1),"["),"]"),IF($J79="DATE",IF(INDIRECT($B79&amp;"!"&amp;$C79)="","",INDIRECT($B79&amp;"!"&amp;$C79)),IF($J79="TEXT",IF(INDIRECT($B79&amp;"!"&amp;$C79)="","",""&amp;INDIRECT($B79&amp;"!"&amp;$C79)&amp;""),IF($J79="NUM",VALUE(IF(INDIRECT($B79&amp;"!"&amp;$C79)="","",INDIRECT($B79&amp;"!"&amp;$C79))),"")))))),"")</f>
        <v/>
      </c>
      <c r="M79" s="337" t="str">
        <f ca="1">IFERROR(TEXT(IF($C79="","",IF($K79="","",IF($K79=入力用マスタ!$H$5,IF($L79="■","1",IF($L79="□","",IF($L79="●","1",IF($L79="○","","")))),IF($K79=入力用マスタ!$H$6,IF($L79="▼選択▼","",MATCH($L79,INDIRECT("入力用マスタ!"&amp;IF(COUNTIF(入力用マスタ!$E$2:$E$4,$L79),"E",IF(COUNTIF(入力用マスタ!$F$2:$F$4,$L79),"F",IF(COUNTIF(入力用マスタ!$G$2:$G$4,$L79),"G","")))&amp;"3:"&amp;IF(COUNTIF(入力用マスタ!$E$2:$E$4,$L79),"E",IF(COUNTIF(入力用マスタ!$F$2:$F$4,$L79),"F",IF(COUNTIF(入力用マスタ!$G$2:$G$4,$L79),"G","")))&amp;"4"),0)),"")))),"@"),"")</f>
        <v/>
      </c>
      <c r="N79" s="337" t="str" cm="1">
        <f t="array" aca="1" ref="N79" ca="1">IFERROR(TEXT(IF($C79="","",IF($K79="","",IF($K79=入力用マスタ!$H$4,_xlfn.LET(_xlpm.refs, _xlfn.TEXTSPLIT($C79,","),_xlpm.sheetName, $B79,_xlpm.values,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79" s="338">
        <f t="shared" si="24"/>
        <v>78</v>
      </c>
      <c r="P79" s="339">
        <f>IF($K79="","",IF($K79=入力用マスタ!$H$3,COLUMN($P79)-5,IF($K79=入力用マスタ!$H$5,COLUMN($P79)-4,IF($K79=入力用マスタ!$H$6,COLUMN($P79)-4,IF($K79=入力用マスタ!$H$5,COLUMN($P79)-4,IF($K79=入力用マスタ!$H$4,COLUMN($P79)-3,COLUMN($P79)-5))))))</f>
        <v>13</v>
      </c>
      <c r="Q79" s="345" t="str">
        <f>IF($C79="","",IF($C79="-","",IF($K79=入力用マスタ!$H$4&amp;"!",HYPERLINK("#"&amp;$B79&amp;"!"&amp;IFERROR(LEFT($C79,FIND(",", $C79)-1),$C79),"【"&amp;IFERROR(LEFT($C79,FIND(",", $C79)-1),$C79)&amp;"】"),HYPERLINK("#"&amp;$B79&amp;"!"&amp;IFERROR(LEFT($C79,FIND(",", $C79)-1),$C79),"【"&amp;IFERROR(LEFT($C79,FIND(",", $C79)-1),$C79)&amp;"】"))))</f>
        <v>【H46】</v>
      </c>
      <c r="R79" s="344" t="str">
        <f t="shared" si="25"/>
        <v>0000000000000</v>
      </c>
      <c r="S79" s="334" t="str">
        <f t="shared" si="26"/>
        <v>IO_S050301</v>
      </c>
      <c r="T79" s="334" t="str">
        <f t="shared" ca="1" si="27"/>
        <v>2025100101</v>
      </c>
      <c r="U79" s="334" t="str">
        <f t="shared" si="28"/>
        <v>T05_HLT_TMP</v>
      </c>
      <c r="V79" s="334" t="str">
        <f t="shared" si="29"/>
        <v>PROD_FORM_CD</v>
      </c>
      <c r="W79" s="334" t="str">
        <f t="shared" si="30"/>
        <v>製品形状コード</v>
      </c>
      <c r="X79" s="334" t="str">
        <f t="shared" si="31"/>
        <v>TEXT</v>
      </c>
      <c r="Y79" s="334" t="str">
        <f t="shared" si="32"/>
        <v>CELL</v>
      </c>
      <c r="Z79" s="334">
        <f t="shared" si="33"/>
        <v>78</v>
      </c>
      <c r="AA79" s="334">
        <f t="shared" si="34"/>
        <v>13</v>
      </c>
      <c r="AB79" s="334" t="str">
        <f t="shared" si="35"/>
        <v>« NULL »</v>
      </c>
      <c r="AC79" s="334" t="str">
        <f t="shared" si="36"/>
        <v>0</v>
      </c>
      <c r="AD79" s="346" t="s">
        <v>1800</v>
      </c>
      <c r="AE79" s="334" t="str">
        <f t="shared" si="38"/>
        <v>0</v>
      </c>
      <c r="AF79" s="334" t="str">
        <f t="shared" si="39"/>
        <v>1.00</v>
      </c>
      <c r="AG79" s="334" t="str">
        <f t="shared" si="40"/>
        <v>0</v>
      </c>
      <c r="AH79" s="334" t="str">
        <f t="shared" si="41"/>
        <v>fBiz0000000000</v>
      </c>
      <c r="AI79" s="334" t="str">
        <f t="shared" ca="1" si="42"/>
        <v>2026/01/06 00:00:00</v>
      </c>
      <c r="AJ79" s="334" t="str">
        <f t="shared" si="43"/>
        <v>fBiz0000000000</v>
      </c>
      <c r="AK79" s="335" t="str">
        <f t="shared" ca="1" si="44"/>
        <v>2026/01/06 00:00:00</v>
      </c>
      <c r="AL7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'PROD_FORM_CD', '製品形状コード', 'TEXT', 'CELL', 78, 13, NULL ,'0',PRODUCT_FORM,'0', '1.00', 0, 'fBiz0000000000', '2026/01/06 00:00:00', 'fBiz0000000000', '2026/01/06 00:00:00' );</v>
      </c>
      <c r="AM79" s="347" t="s">
        <v>1774</v>
      </c>
    </row>
    <row r="80" spans="1:39" ht="17.25" customHeight="1">
      <c r="A80" s="265">
        <f t="shared" si="46"/>
        <v>78</v>
      </c>
      <c r="B80" s="263" t="s">
        <v>640</v>
      </c>
      <c r="C80" s="258" t="s">
        <v>701</v>
      </c>
      <c r="D80" s="260" t="s">
        <v>1360</v>
      </c>
      <c r="E80" s="238" t="s">
        <v>346</v>
      </c>
      <c r="F80" s="746" t="s">
        <v>189</v>
      </c>
      <c r="G80" s="747"/>
      <c r="H80" s="748">
        <v>35</v>
      </c>
      <c r="I80" s="749"/>
      <c r="J80" s="327" t="str">
        <f t="shared" si="47"/>
        <v>TEXT</v>
      </c>
      <c r="K80" s="271" t="s">
        <v>653</v>
      </c>
      <c r="L80" s="328" t="str" cm="1">
        <f t="array" aca="1" ref="L80" ca="1">IFERROR(IF($C80="","",IF($K80="","",IF($K80=入力用マスタ!$H$7,_xlfn.TEXTBEFORE(_xlfn.TEXTAFTER(CELL("filename",$A$1),"["),"]"),IF($J80="DATE",IF(INDIRECT($B80&amp;"!"&amp;$C80)="","",INDIRECT($B80&amp;"!"&amp;$C80)),IF($J80="TEXT",IF(INDIRECT($B80&amp;"!"&amp;$C80)="","",""&amp;INDIRECT($B80&amp;"!"&amp;$C80)&amp;""),IF($J80="NUM",VALUE(IF(INDIRECT($B80&amp;"!"&amp;$C80)="","",INDIRECT($B80&amp;"!"&amp;$C80))),"")))))),"")</f>
        <v/>
      </c>
      <c r="M80" s="337" t="str">
        <f ca="1">IFERROR(TEXT(IF($C80="","",IF($K80="","",IF($K80=入力用マスタ!$H$5,IF($L80="■","1",IF($L80="□","",IF($L80="●","1",IF($L80="○","","")))),IF($K80=入力用マスタ!$H$6,IF($L80="▼選択▼","",MATCH($L80,INDIRECT("入力用マスタ!"&amp;IF(COUNTIF(入力用マスタ!$E$2:$E$4,$L80),"E",IF(COUNTIF(入力用マスタ!$F$2:$F$4,$L80),"F",IF(COUNTIF(入力用マスタ!$G$2:$G$4,$L80),"G","")))&amp;"3:"&amp;IF(COUNTIF(入力用マスタ!$E$2:$E$4,$L80),"E",IF(COUNTIF(入力用マスタ!$F$2:$F$4,$L80),"F",IF(COUNTIF(入力用マスタ!$G$2:$G$4,$L80),"G","")))&amp;"4"),0)),"")))),"@"),"")</f>
        <v/>
      </c>
      <c r="N80" s="337" t="str" cm="1">
        <f t="array" aca="1" ref="N80" ca="1">IFERROR(TEXT(IF($C80="","",IF($K80="","",IF($K80=入力用マスタ!$H$4,_xlfn.LET(_xlpm.refs, _xlfn.TEXTSPLIT($C80,","),_xlpm.sheetName, $B80,_xlpm.values,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0" s="338">
        <f t="shared" si="24"/>
        <v>79</v>
      </c>
      <c r="P80" s="339">
        <f>IF($K80="","",IF($K80=入力用マスタ!$H$3,COLUMN($P80)-5,IF($K80=入力用マスタ!$H$5,COLUMN($P80)-4,IF($K80=入力用マスタ!$H$6,COLUMN($P80)-4,IF($K80=入力用マスタ!$H$5,COLUMN($P80)-4,IF($K80=入力用マスタ!$H$4,COLUMN($P80)-3,COLUMN($P80)-5))))))</f>
        <v>11</v>
      </c>
      <c r="Q80" s="345" t="str">
        <f>IF($C80="","",IF($C80="-","",IF($K80=入力用マスタ!$H$4&amp;"!",HYPERLINK("#"&amp;$B80&amp;"!"&amp;IFERROR(LEFT($C80,FIND(",", $C80)-1),$C80),"【"&amp;IFERROR(LEFT($C80,FIND(",", $C80)-1),$C80)&amp;"】"),HYPERLINK("#"&amp;$B80&amp;"!"&amp;IFERROR(LEFT($C80,FIND(",", $C80)-1),$C80),"【"&amp;IFERROR(LEFT($C80,FIND(",", $C80)-1),$C80)&amp;"】"))))</f>
        <v>【O47】</v>
      </c>
      <c r="R80" s="344" t="str">
        <f t="shared" si="25"/>
        <v>0000000000000</v>
      </c>
      <c r="S80" s="334" t="str">
        <f t="shared" si="26"/>
        <v>IO_S050301</v>
      </c>
      <c r="T80" s="334" t="str">
        <f t="shared" ca="1" si="27"/>
        <v>2025100101</v>
      </c>
      <c r="U80" s="334" t="str">
        <f t="shared" si="28"/>
        <v>T05_HLT_TMP</v>
      </c>
      <c r="V80" s="334" t="str">
        <f t="shared" si="29"/>
        <v>PROD_FORM_OTHER</v>
      </c>
      <c r="W80" s="334" t="str">
        <f t="shared" si="30"/>
        <v>製品形状_その他の加工食品</v>
      </c>
      <c r="X80" s="334" t="str">
        <f t="shared" si="31"/>
        <v>TEXT</v>
      </c>
      <c r="Y80" s="334" t="str">
        <f t="shared" si="32"/>
        <v>CELL</v>
      </c>
      <c r="Z80" s="334">
        <f t="shared" si="33"/>
        <v>79</v>
      </c>
      <c r="AA80" s="334">
        <f t="shared" si="34"/>
        <v>11</v>
      </c>
      <c r="AB80" s="334" t="str">
        <f t="shared" si="35"/>
        <v>« NULL »</v>
      </c>
      <c r="AC80" s="334" t="str">
        <f t="shared" si="36"/>
        <v>0</v>
      </c>
      <c r="AD80" s="334" t="str">
        <f t="shared" si="37"/>
        <v>« NULL »</v>
      </c>
      <c r="AE80" s="334" t="str">
        <f t="shared" si="38"/>
        <v>0</v>
      </c>
      <c r="AF80" s="334" t="str">
        <f t="shared" si="39"/>
        <v>1.00</v>
      </c>
      <c r="AG80" s="334" t="str">
        <f t="shared" si="40"/>
        <v>0</v>
      </c>
      <c r="AH80" s="334" t="str">
        <f t="shared" si="41"/>
        <v>fBiz0000000000</v>
      </c>
      <c r="AI80" s="334" t="str">
        <f t="shared" ca="1" si="42"/>
        <v>2026/01/06 00:00:00</v>
      </c>
      <c r="AJ80" s="334" t="str">
        <f t="shared" si="43"/>
        <v>fBiz0000000000</v>
      </c>
      <c r="AK80" s="335" t="str">
        <f t="shared" ca="1" si="44"/>
        <v>2026/01/06 00:00:00</v>
      </c>
      <c r="AL8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'PROD_FORM_OTHER', '製品形状_その他の加工食品', 'TEXT', 'CELL', 79, 11, NULL ,'0', NULL ,'0', '1.00', 0, 'fBiz0000000000', '2026/01/06 00:00:00', 'fBiz0000000000', '2026/01/06 00:00:00' );</v>
      </c>
      <c r="AM80" s="347" t="s">
        <v>1774</v>
      </c>
    </row>
    <row r="81" spans="1:39" ht="17.25" customHeight="1">
      <c r="A81" s="265">
        <f t="shared" si="46"/>
        <v>79</v>
      </c>
      <c r="B81" s="263" t="s">
        <v>640</v>
      </c>
      <c r="C81" s="258" t="s">
        <v>169</v>
      </c>
      <c r="D81" s="260" t="s">
        <v>134</v>
      </c>
      <c r="E81" s="238" t="s">
        <v>347</v>
      </c>
      <c r="F81" s="746" t="s">
        <v>189</v>
      </c>
      <c r="G81" s="747"/>
      <c r="H81" s="748">
        <v>20</v>
      </c>
      <c r="I81" s="749"/>
      <c r="J81" s="327" t="str">
        <f t="shared" si="47"/>
        <v>TEXT</v>
      </c>
      <c r="K81" s="271" t="s">
        <v>1834</v>
      </c>
      <c r="L81" s="328" t="str" cm="1">
        <f t="array" aca="1" ref="L81" ca="1">IFERROR(IF($C81="","",IF($K81="","",IF($K81=入力用マスタ!$H$7,_xlfn.TEXTBEFORE(_xlfn.TEXTAFTER(CELL("filename",$A$1),"["),"]"),IF($J81="DATE",IF(INDIRECT($B81&amp;"!"&amp;$C81)="","",INDIRECT($B81&amp;"!"&amp;$C81)),IF($J81="TEXT",IF(INDIRECT($B81&amp;"!"&amp;$C81)="","",""&amp;INDIRECT($B81&amp;"!"&amp;$C81)&amp;""),IF($J81="NUM",VALUE(IF(INDIRECT($B81&amp;"!"&amp;$C81)="","",INDIRECT($B81&amp;"!"&amp;$C81))),"")))))),"")</f>
        <v/>
      </c>
      <c r="M81" s="337" t="str">
        <f ca="1">IFERROR(TEXT(IF($C81="","",IF($K81="","",IF($K81=入力用マスタ!$H$5,IF($L81="■","1",IF($L81="□","",IF($L81="●","1",IF($L81="○","","")))),IF($K81=入力用マスタ!$H$6,IF($L81="▼選択▼","",MATCH($L81,INDIRECT("入力用マスタ!"&amp;IF(COUNTIF(入力用マスタ!$E$2:$E$4,$L81),"E",IF(COUNTIF(入力用マスタ!$F$2:$F$4,$L81),"F",IF(COUNTIF(入力用マスタ!$G$2:$G$4,$L81),"G","")))&amp;"3:"&amp;IF(COUNTIF(入力用マスタ!$E$2:$E$4,$L81),"E",IF(COUNTIF(入力用マスタ!$F$2:$F$4,$L81),"F",IF(COUNTIF(入力用マスタ!$G$2:$G$4,$L81),"G","")))&amp;"4"),0)),"")))),"@"),"")</f>
        <v/>
      </c>
      <c r="N81" s="337" t="str" cm="1">
        <f t="array" aca="1" ref="N81" ca="1">IFERROR(TEXT(IF($C81="","",IF($K81="","",IF($K81=入力用マスタ!$H$4,_xlfn.LET(_xlpm.refs, _xlfn.TEXTSPLIT($C81,","),_xlpm.sheetName, $B81,_xlpm.values,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1" s="338">
        <f t="shared" si="24"/>
        <v>80</v>
      </c>
      <c r="P81" s="339">
        <f>IF($K81="","",IF($K81=入力用マスタ!$H$3,COLUMN($P81)-5,IF($K81=入力用マスタ!$H$5,COLUMN($P81)-4,IF($K81=入力用マスタ!$H$6,COLUMN($P81)-4,IF($K81=入力用マスタ!$H$5,COLUMN($P81)-4,IF($K81=入力用マスタ!$H$4,COLUMN($P81)-3,COLUMN($P81)-5))))))</f>
        <v>11</v>
      </c>
      <c r="Q81" s="345" t="str">
        <f>IF($C81="","",IF($C81="-","",IF($K81=入力用マスタ!$H$4&amp;"!",HYPERLINK("#"&amp;$B81&amp;"!"&amp;IFERROR(LEFT($C81,FIND(",", $C81)-1),$C81),"【"&amp;IFERROR(LEFT($C81,FIND(",", $C81)-1),$C81)&amp;"】"),HYPERLINK("#"&amp;$B81&amp;"!"&amp;IFERROR(LEFT($C81,FIND(",", $C81)-1),$C81),"【"&amp;IFERROR(LEFT($C81,FIND(",", $C81)-1),$C81)&amp;"】"))))</f>
        <v/>
      </c>
      <c r="R81" s="344" t="str">
        <f t="shared" si="25"/>
        <v/>
      </c>
      <c r="S81" s="334" t="str">
        <f t="shared" si="26"/>
        <v/>
      </c>
      <c r="T81" s="334" t="str">
        <f t="shared" si="27"/>
        <v/>
      </c>
      <c r="U81" s="334" t="str">
        <f t="shared" si="28"/>
        <v/>
      </c>
      <c r="V81" s="334" t="str">
        <f t="shared" si="29"/>
        <v/>
      </c>
      <c r="W81" s="334" t="str">
        <f t="shared" si="30"/>
        <v/>
      </c>
      <c r="X81" s="334" t="str">
        <f t="shared" si="31"/>
        <v/>
      </c>
      <c r="Y81" s="334" t="str">
        <f t="shared" si="32"/>
        <v/>
      </c>
      <c r="Z81" s="334" t="str">
        <f t="shared" si="33"/>
        <v/>
      </c>
      <c r="AA81" s="334" t="str">
        <f t="shared" si="34"/>
        <v/>
      </c>
      <c r="AB81" s="334" t="str">
        <f t="shared" si="35"/>
        <v/>
      </c>
      <c r="AC81" s="334" t="str">
        <f t="shared" si="36"/>
        <v/>
      </c>
      <c r="AD81" s="334" t="str">
        <f t="shared" si="37"/>
        <v/>
      </c>
      <c r="AE81" s="334" t="str">
        <f t="shared" si="38"/>
        <v/>
      </c>
      <c r="AF81" s="334" t="str">
        <f t="shared" si="39"/>
        <v/>
      </c>
      <c r="AG81" s="334" t="str">
        <f t="shared" si="40"/>
        <v/>
      </c>
      <c r="AH81" s="334" t="str">
        <f t="shared" si="41"/>
        <v/>
      </c>
      <c r="AI81" s="334" t="str">
        <f t="shared" ca="1" si="42"/>
        <v/>
      </c>
      <c r="AJ81" s="334" t="str">
        <f t="shared" si="43"/>
        <v/>
      </c>
      <c r="AK81" s="335" t="str">
        <f t="shared" ca="1" si="44"/>
        <v/>
      </c>
      <c r="AL81" s="336" t="str">
        <f t="shared" si="45"/>
        <v/>
      </c>
      <c r="AM81" s="347" t="s">
        <v>1774</v>
      </c>
    </row>
    <row r="82" spans="1:39" ht="17.25" customHeight="1">
      <c r="A82" s="265">
        <f t="shared" si="46"/>
        <v>80</v>
      </c>
      <c r="B82" s="263" t="s">
        <v>640</v>
      </c>
      <c r="C82" s="258" t="s">
        <v>169</v>
      </c>
      <c r="D82" s="260" t="s">
        <v>135</v>
      </c>
      <c r="E82" s="238" t="s">
        <v>202</v>
      </c>
      <c r="F82" s="746" t="s">
        <v>189</v>
      </c>
      <c r="G82" s="747"/>
      <c r="H82" s="748">
        <v>20</v>
      </c>
      <c r="I82" s="749"/>
      <c r="J82" s="327" t="str">
        <f t="shared" si="47"/>
        <v>TEXT</v>
      </c>
      <c r="K82" s="271" t="s">
        <v>1834</v>
      </c>
      <c r="L82" s="328" t="str" cm="1">
        <f t="array" aca="1" ref="L82" ca="1">IFERROR(IF($C82="","",IF($K82="","",IF($K82=入力用マスタ!$H$7,_xlfn.TEXTBEFORE(_xlfn.TEXTAFTER(CELL("filename",$A$1),"["),"]"),IF($J82="DATE",IF(INDIRECT($B82&amp;"!"&amp;$C82)="","",INDIRECT($B82&amp;"!"&amp;$C82)),IF($J82="TEXT",IF(INDIRECT($B82&amp;"!"&amp;$C82)="","",""&amp;INDIRECT($B82&amp;"!"&amp;$C82)&amp;""),IF($J82="NUM",VALUE(IF(INDIRECT($B82&amp;"!"&amp;$C82)="","",INDIRECT($B82&amp;"!"&amp;$C82))),"")))))),"")</f>
        <v/>
      </c>
      <c r="M82" s="337" t="str">
        <f ca="1">IFERROR(TEXT(IF($C82="","",IF($K82="","",IF($K82=入力用マスタ!$H$5,IF($L82="■","1",IF($L82="□","",IF($L82="●","1",IF($L82="○","","")))),IF($K82=入力用マスタ!$H$6,IF($L82="▼選択▼","",MATCH($L82,INDIRECT("入力用マスタ!"&amp;IF(COUNTIF(入力用マスタ!$E$2:$E$4,$L82),"E",IF(COUNTIF(入力用マスタ!$F$2:$F$4,$L82),"F",IF(COUNTIF(入力用マスタ!$G$2:$G$4,$L82),"G","")))&amp;"3:"&amp;IF(COUNTIF(入力用マスタ!$E$2:$E$4,$L82),"E",IF(COUNTIF(入力用マスタ!$F$2:$F$4,$L82),"F",IF(COUNTIF(入力用マスタ!$G$2:$G$4,$L82),"G","")))&amp;"4"),0)),"")))),"@"),"")</f>
        <v/>
      </c>
      <c r="N82" s="337" t="str" cm="1">
        <f t="array" aca="1" ref="N82" ca="1">IFERROR(TEXT(IF($C82="","",IF($K82="","",IF($K82=入力用マスタ!$H$4,_xlfn.LET(_xlpm.refs, _xlfn.TEXTSPLIT($C82,","),_xlpm.sheetName, $B82,_xlpm.values,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2" s="338">
        <f t="shared" si="24"/>
        <v>81</v>
      </c>
      <c r="P82" s="339">
        <f>IF($K82="","",IF($K82=入力用マスタ!$H$3,COLUMN($P82)-5,IF($K82=入力用マスタ!$H$5,COLUMN($P82)-4,IF($K82=入力用マスタ!$H$6,COLUMN($P82)-4,IF($K82=入力用マスタ!$H$5,COLUMN($P82)-4,IF($K82=入力用マスタ!$H$4,COLUMN($P82)-3,COLUMN($P82)-5))))))</f>
        <v>11</v>
      </c>
      <c r="Q82" s="345" t="str">
        <f>IF($C82="","",IF($C82="-","",IF($K82=入力用マスタ!$H$4&amp;"!",HYPERLINK("#"&amp;$B82&amp;"!"&amp;IFERROR(LEFT($C82,FIND(",", $C82)-1),$C82),"【"&amp;IFERROR(LEFT($C82,FIND(",", $C82)-1),$C82)&amp;"】"),HYPERLINK("#"&amp;$B82&amp;"!"&amp;IFERROR(LEFT($C82,FIND(",", $C82)-1),$C82),"【"&amp;IFERROR(LEFT($C82,FIND(",", $C82)-1),$C82)&amp;"】"))))</f>
        <v/>
      </c>
      <c r="R82" s="344" t="str">
        <f t="shared" si="25"/>
        <v/>
      </c>
      <c r="S82" s="334" t="str">
        <f t="shared" si="26"/>
        <v/>
      </c>
      <c r="T82" s="334" t="str">
        <f t="shared" si="27"/>
        <v/>
      </c>
      <c r="U82" s="334" t="str">
        <f t="shared" si="28"/>
        <v/>
      </c>
      <c r="V82" s="334" t="str">
        <f t="shared" si="29"/>
        <v/>
      </c>
      <c r="W82" s="334" t="str">
        <f t="shared" si="30"/>
        <v/>
      </c>
      <c r="X82" s="334" t="str">
        <f t="shared" si="31"/>
        <v/>
      </c>
      <c r="Y82" s="334" t="str">
        <f t="shared" si="32"/>
        <v/>
      </c>
      <c r="Z82" s="334" t="str">
        <f t="shared" si="33"/>
        <v/>
      </c>
      <c r="AA82" s="334" t="str">
        <f t="shared" si="34"/>
        <v/>
      </c>
      <c r="AB82" s="334" t="str">
        <f t="shared" si="35"/>
        <v/>
      </c>
      <c r="AC82" s="334" t="str">
        <f t="shared" si="36"/>
        <v/>
      </c>
      <c r="AD82" s="334" t="str">
        <f t="shared" si="37"/>
        <v/>
      </c>
      <c r="AE82" s="334" t="str">
        <f t="shared" si="38"/>
        <v/>
      </c>
      <c r="AF82" s="334" t="str">
        <f t="shared" si="39"/>
        <v/>
      </c>
      <c r="AG82" s="334" t="str">
        <f t="shared" si="40"/>
        <v/>
      </c>
      <c r="AH82" s="334" t="str">
        <f t="shared" si="41"/>
        <v/>
      </c>
      <c r="AI82" s="334" t="str">
        <f t="shared" ca="1" si="42"/>
        <v/>
      </c>
      <c r="AJ82" s="334" t="str">
        <f t="shared" si="43"/>
        <v/>
      </c>
      <c r="AK82" s="335" t="str">
        <f t="shared" ca="1" si="44"/>
        <v/>
      </c>
      <c r="AL82" s="336" t="str">
        <f t="shared" si="45"/>
        <v/>
      </c>
      <c r="AM82" s="347" t="s">
        <v>1774</v>
      </c>
    </row>
    <row r="83" spans="1:39" ht="17.25" customHeight="1">
      <c r="A83" s="265">
        <f t="shared" si="46"/>
        <v>81</v>
      </c>
      <c r="B83" s="263" t="s">
        <v>640</v>
      </c>
      <c r="C83" s="258" t="s">
        <v>169</v>
      </c>
      <c r="D83" s="260" t="s">
        <v>136</v>
      </c>
      <c r="E83" s="238" t="s">
        <v>203</v>
      </c>
      <c r="F83" s="746" t="s">
        <v>189</v>
      </c>
      <c r="G83" s="747"/>
      <c r="H83" s="748">
        <v>20</v>
      </c>
      <c r="I83" s="749"/>
      <c r="J83" s="327" t="str">
        <f t="shared" si="47"/>
        <v>TEXT</v>
      </c>
      <c r="K83" s="271" t="s">
        <v>1834</v>
      </c>
      <c r="L83" s="328" t="str" cm="1">
        <f t="array" aca="1" ref="L83" ca="1">IFERROR(IF($C83="","",IF($K83="","",IF($K83=入力用マスタ!$H$7,_xlfn.TEXTBEFORE(_xlfn.TEXTAFTER(CELL("filename",$A$1),"["),"]"),IF($J83="DATE",IF(INDIRECT($B83&amp;"!"&amp;$C83)="","",INDIRECT($B83&amp;"!"&amp;$C83)),IF($J83="TEXT",IF(INDIRECT($B83&amp;"!"&amp;$C83)="","",""&amp;INDIRECT($B83&amp;"!"&amp;$C83)&amp;""),IF($J83="NUM",VALUE(IF(INDIRECT($B83&amp;"!"&amp;$C83)="","",INDIRECT($B83&amp;"!"&amp;$C83))),"")))))),"")</f>
        <v/>
      </c>
      <c r="M83" s="337" t="str">
        <f ca="1">IFERROR(TEXT(IF($C83="","",IF($K83="","",IF($K83=入力用マスタ!$H$5,IF($L83="■","1",IF($L83="□","",IF($L83="●","1",IF($L83="○","","")))),IF($K83=入力用マスタ!$H$6,IF($L83="▼選択▼","",MATCH($L83,INDIRECT("入力用マスタ!"&amp;IF(COUNTIF(入力用マスタ!$E$2:$E$4,$L83),"E",IF(COUNTIF(入力用マスタ!$F$2:$F$4,$L83),"F",IF(COUNTIF(入力用マスタ!$G$2:$G$4,$L83),"G","")))&amp;"3:"&amp;IF(COUNTIF(入力用マスタ!$E$2:$E$4,$L83),"E",IF(COUNTIF(入力用マスタ!$F$2:$F$4,$L83),"F",IF(COUNTIF(入力用マスタ!$G$2:$G$4,$L83),"G","")))&amp;"4"),0)),"")))),"@"),"")</f>
        <v/>
      </c>
      <c r="N83" s="337" t="str" cm="1">
        <f t="array" aca="1" ref="N83" ca="1">IFERROR(TEXT(IF($C83="","",IF($K83="","",IF($K83=入力用マスタ!$H$4,_xlfn.LET(_xlpm.refs, _xlfn.TEXTSPLIT($C83,","),_xlpm.sheetName, $B83,_xlpm.values,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3" s="338">
        <f t="shared" si="24"/>
        <v>82</v>
      </c>
      <c r="P83" s="339">
        <f>IF($K83="","",IF($K83=入力用マスタ!$H$3,COLUMN($P83)-5,IF($K83=入力用マスタ!$H$5,COLUMN($P83)-4,IF($K83=入力用マスタ!$H$6,COLUMN($P83)-4,IF($K83=入力用マスタ!$H$5,COLUMN($P83)-4,IF($K83=入力用マスタ!$H$4,COLUMN($P83)-3,COLUMN($P83)-5))))))</f>
        <v>11</v>
      </c>
      <c r="Q83" s="345" t="str">
        <f>IF($C83="","",IF($C83="-","",IF($K83=入力用マスタ!$H$4&amp;"!",HYPERLINK("#"&amp;$B83&amp;"!"&amp;IFERROR(LEFT($C83,FIND(",", $C83)-1),$C83),"【"&amp;IFERROR(LEFT($C83,FIND(",", $C83)-1),$C83)&amp;"】"),HYPERLINK("#"&amp;$B83&amp;"!"&amp;IFERROR(LEFT($C83,FIND(",", $C83)-1),$C83),"【"&amp;IFERROR(LEFT($C83,FIND(",", $C83)-1),$C83)&amp;"】"))))</f>
        <v/>
      </c>
      <c r="R83" s="344" t="str">
        <f t="shared" si="25"/>
        <v/>
      </c>
      <c r="S83" s="334" t="str">
        <f t="shared" si="26"/>
        <v/>
      </c>
      <c r="T83" s="334" t="str">
        <f t="shared" si="27"/>
        <v/>
      </c>
      <c r="U83" s="334" t="str">
        <f t="shared" si="28"/>
        <v/>
      </c>
      <c r="V83" s="334" t="str">
        <f t="shared" si="29"/>
        <v/>
      </c>
      <c r="W83" s="334" t="str">
        <f t="shared" si="30"/>
        <v/>
      </c>
      <c r="X83" s="334" t="str">
        <f t="shared" si="31"/>
        <v/>
      </c>
      <c r="Y83" s="334" t="str">
        <f t="shared" si="32"/>
        <v/>
      </c>
      <c r="Z83" s="334" t="str">
        <f t="shared" si="33"/>
        <v/>
      </c>
      <c r="AA83" s="334" t="str">
        <f t="shared" si="34"/>
        <v/>
      </c>
      <c r="AB83" s="334" t="str">
        <f t="shared" si="35"/>
        <v/>
      </c>
      <c r="AC83" s="334" t="str">
        <f t="shared" si="36"/>
        <v/>
      </c>
      <c r="AD83" s="334" t="str">
        <f t="shared" si="37"/>
        <v/>
      </c>
      <c r="AE83" s="334" t="str">
        <f t="shared" si="38"/>
        <v/>
      </c>
      <c r="AF83" s="334" t="str">
        <f t="shared" si="39"/>
        <v/>
      </c>
      <c r="AG83" s="334" t="str">
        <f t="shared" si="40"/>
        <v/>
      </c>
      <c r="AH83" s="334" t="str">
        <f t="shared" si="41"/>
        <v/>
      </c>
      <c r="AI83" s="334" t="str">
        <f t="shared" ca="1" si="42"/>
        <v/>
      </c>
      <c r="AJ83" s="334" t="str">
        <f t="shared" si="43"/>
        <v/>
      </c>
      <c r="AK83" s="335" t="str">
        <f t="shared" ca="1" si="44"/>
        <v/>
      </c>
      <c r="AL83" s="336" t="str">
        <f t="shared" si="45"/>
        <v/>
      </c>
      <c r="AM83" s="347" t="s">
        <v>1774</v>
      </c>
    </row>
    <row r="84" spans="1:39" ht="17.25" customHeight="1">
      <c r="A84" s="265">
        <f t="shared" si="46"/>
        <v>82</v>
      </c>
      <c r="B84" s="263" t="s">
        <v>640</v>
      </c>
      <c r="C84" s="258" t="s">
        <v>169</v>
      </c>
      <c r="D84" s="260" t="s">
        <v>137</v>
      </c>
      <c r="E84" s="238" t="s">
        <v>204</v>
      </c>
      <c r="F84" s="746" t="s">
        <v>189</v>
      </c>
      <c r="G84" s="747"/>
      <c r="H84" s="748">
        <v>20</v>
      </c>
      <c r="I84" s="749"/>
      <c r="J84" s="327" t="str">
        <f t="shared" si="47"/>
        <v>TEXT</v>
      </c>
      <c r="K84" s="271" t="s">
        <v>1834</v>
      </c>
      <c r="L84" s="328" t="str" cm="1">
        <f t="array" aca="1" ref="L84" ca="1">IFERROR(IF($C84="","",IF($K84="","",IF($K84=入力用マスタ!$H$7,_xlfn.TEXTBEFORE(_xlfn.TEXTAFTER(CELL("filename",$A$1),"["),"]"),IF($J84="DATE",IF(INDIRECT($B84&amp;"!"&amp;$C84)="","",INDIRECT($B84&amp;"!"&amp;$C84)),IF($J84="TEXT",IF(INDIRECT($B84&amp;"!"&amp;$C84)="","",""&amp;INDIRECT($B84&amp;"!"&amp;$C84)&amp;""),IF($J84="NUM",VALUE(IF(INDIRECT($B84&amp;"!"&amp;$C84)="","",INDIRECT($B84&amp;"!"&amp;$C84))),"")))))),"")</f>
        <v/>
      </c>
      <c r="M84" s="337" t="str">
        <f ca="1">IFERROR(TEXT(IF($C84="","",IF($K84="","",IF($K84=入力用マスタ!$H$5,IF($L84="■","1",IF($L84="□","",IF($L84="●","1",IF($L84="○","","")))),IF($K84=入力用マスタ!$H$6,IF($L84="▼選択▼","",MATCH($L84,INDIRECT("入力用マスタ!"&amp;IF(COUNTIF(入力用マスタ!$E$2:$E$4,$L84),"E",IF(COUNTIF(入力用マスタ!$F$2:$F$4,$L84),"F",IF(COUNTIF(入力用マスタ!$G$2:$G$4,$L84),"G","")))&amp;"3:"&amp;IF(COUNTIF(入力用マスタ!$E$2:$E$4,$L84),"E",IF(COUNTIF(入力用マスタ!$F$2:$F$4,$L84),"F",IF(COUNTIF(入力用マスタ!$G$2:$G$4,$L84),"G","")))&amp;"4"),0)),"")))),"@"),"")</f>
        <v/>
      </c>
      <c r="N84" s="337" t="str" cm="1">
        <f t="array" aca="1" ref="N84" ca="1">IFERROR(TEXT(IF($C84="","",IF($K84="","",IF($K84=入力用マスタ!$H$4,_xlfn.LET(_xlpm.refs, _xlfn.TEXTSPLIT($C84,","),_xlpm.sheetName, $B84,_xlpm.values,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4" s="338">
        <f t="shared" si="24"/>
        <v>83</v>
      </c>
      <c r="P84" s="339">
        <f>IF($K84="","",IF($K84=入力用マスタ!$H$3,COLUMN($P84)-5,IF($K84=入力用マスタ!$H$5,COLUMN($P84)-4,IF($K84=入力用マスタ!$H$6,COLUMN($P84)-4,IF($K84=入力用マスタ!$H$5,COLUMN($P84)-4,IF($K84=入力用マスタ!$H$4,COLUMN($P84)-3,COLUMN($P84)-5))))))</f>
        <v>11</v>
      </c>
      <c r="Q84" s="345" t="str">
        <f>IF($C84="","",IF($C84="-","",IF($K84=入力用マスタ!$H$4&amp;"!",HYPERLINK("#"&amp;$B84&amp;"!"&amp;IFERROR(LEFT($C84,FIND(",", $C84)-1),$C84),"【"&amp;IFERROR(LEFT($C84,FIND(",", $C84)-1),$C84)&amp;"】"),HYPERLINK("#"&amp;$B84&amp;"!"&amp;IFERROR(LEFT($C84,FIND(",", $C84)-1),$C84),"【"&amp;IFERROR(LEFT($C84,FIND(",", $C84)-1),$C84)&amp;"】"))))</f>
        <v/>
      </c>
      <c r="R84" s="344" t="str">
        <f t="shared" si="25"/>
        <v/>
      </c>
      <c r="S84" s="334" t="str">
        <f t="shared" si="26"/>
        <v/>
      </c>
      <c r="T84" s="334" t="str">
        <f t="shared" si="27"/>
        <v/>
      </c>
      <c r="U84" s="334" t="str">
        <f t="shared" si="28"/>
        <v/>
      </c>
      <c r="V84" s="334" t="str">
        <f t="shared" si="29"/>
        <v/>
      </c>
      <c r="W84" s="334" t="str">
        <f t="shared" si="30"/>
        <v/>
      </c>
      <c r="X84" s="334" t="str">
        <f t="shared" si="31"/>
        <v/>
      </c>
      <c r="Y84" s="334" t="str">
        <f t="shared" si="32"/>
        <v/>
      </c>
      <c r="Z84" s="334" t="str">
        <f t="shared" si="33"/>
        <v/>
      </c>
      <c r="AA84" s="334" t="str">
        <f t="shared" si="34"/>
        <v/>
      </c>
      <c r="AB84" s="334" t="str">
        <f t="shared" si="35"/>
        <v/>
      </c>
      <c r="AC84" s="334" t="str">
        <f t="shared" si="36"/>
        <v/>
      </c>
      <c r="AD84" s="334" t="str">
        <f t="shared" si="37"/>
        <v/>
      </c>
      <c r="AE84" s="334" t="str">
        <f t="shared" si="38"/>
        <v/>
      </c>
      <c r="AF84" s="334" t="str">
        <f t="shared" si="39"/>
        <v/>
      </c>
      <c r="AG84" s="334" t="str">
        <f t="shared" si="40"/>
        <v/>
      </c>
      <c r="AH84" s="334" t="str">
        <f t="shared" si="41"/>
        <v/>
      </c>
      <c r="AI84" s="334" t="str">
        <f t="shared" ca="1" si="42"/>
        <v/>
      </c>
      <c r="AJ84" s="334" t="str">
        <f t="shared" si="43"/>
        <v/>
      </c>
      <c r="AK84" s="335" t="str">
        <f t="shared" ca="1" si="44"/>
        <v/>
      </c>
      <c r="AL84" s="336" t="str">
        <f t="shared" si="45"/>
        <v/>
      </c>
      <c r="AM84" s="347" t="s">
        <v>1774</v>
      </c>
    </row>
    <row r="85" spans="1:39" ht="17.25" customHeight="1">
      <c r="A85" s="265">
        <f t="shared" si="46"/>
        <v>83</v>
      </c>
      <c r="B85" s="263" t="s">
        <v>640</v>
      </c>
      <c r="C85" s="258" t="s">
        <v>169</v>
      </c>
      <c r="D85" s="260" t="s">
        <v>138</v>
      </c>
      <c r="E85" s="238" t="s">
        <v>205</v>
      </c>
      <c r="F85" s="746" t="s">
        <v>189</v>
      </c>
      <c r="G85" s="747"/>
      <c r="H85" s="748">
        <v>20</v>
      </c>
      <c r="I85" s="749"/>
      <c r="J85" s="327" t="str">
        <f t="shared" si="47"/>
        <v>TEXT</v>
      </c>
      <c r="K85" s="271" t="s">
        <v>1834</v>
      </c>
      <c r="L85" s="328" t="str" cm="1">
        <f t="array" aca="1" ref="L85" ca="1">IFERROR(IF($C85="","",IF($K85="","",IF($K85=入力用マスタ!$H$7,_xlfn.TEXTBEFORE(_xlfn.TEXTAFTER(CELL("filename",$A$1),"["),"]"),IF($J85="DATE",IF(INDIRECT($B85&amp;"!"&amp;$C85)="","",INDIRECT($B85&amp;"!"&amp;$C85)),IF($J85="TEXT",IF(INDIRECT($B85&amp;"!"&amp;$C85)="","",""&amp;INDIRECT($B85&amp;"!"&amp;$C85)&amp;""),IF($J85="NUM",VALUE(IF(INDIRECT($B85&amp;"!"&amp;$C85)="","",INDIRECT($B85&amp;"!"&amp;$C85))),"")))))),"")</f>
        <v/>
      </c>
      <c r="M85" s="337" t="str">
        <f ca="1">IFERROR(TEXT(IF($C85="","",IF($K85="","",IF($K85=入力用マスタ!$H$5,IF($L85="■","1",IF($L85="□","",IF($L85="●","1",IF($L85="○","","")))),IF($K85=入力用マスタ!$H$6,IF($L85="▼選択▼","",MATCH($L85,INDIRECT("入力用マスタ!"&amp;IF(COUNTIF(入力用マスタ!$E$2:$E$4,$L85),"E",IF(COUNTIF(入力用マスタ!$F$2:$F$4,$L85),"F",IF(COUNTIF(入力用マスタ!$G$2:$G$4,$L85),"G","")))&amp;"3:"&amp;IF(COUNTIF(入力用マスタ!$E$2:$E$4,$L85),"E",IF(COUNTIF(入力用マスタ!$F$2:$F$4,$L85),"F",IF(COUNTIF(入力用マスタ!$G$2:$G$4,$L85),"G","")))&amp;"4"),0)),"")))),"@"),"")</f>
        <v/>
      </c>
      <c r="N85" s="337" t="str" cm="1">
        <f t="array" aca="1" ref="N85" ca="1">IFERROR(TEXT(IF($C85="","",IF($K85="","",IF($K85=入力用マスタ!$H$4,_xlfn.LET(_xlpm.refs, _xlfn.TEXTSPLIT($C85,","),_xlpm.sheetName, $B85,_xlpm.values,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5" s="338">
        <f t="shared" si="24"/>
        <v>84</v>
      </c>
      <c r="P85" s="339">
        <f>IF($K85="","",IF($K85=入力用マスタ!$H$3,COLUMN($P85)-5,IF($K85=入力用マスタ!$H$5,COLUMN($P85)-4,IF($K85=入力用マスタ!$H$6,COLUMN($P85)-4,IF($K85=入力用マスタ!$H$5,COLUMN($P85)-4,IF($K85=入力用マスタ!$H$4,COLUMN($P85)-3,COLUMN($P85)-5))))))</f>
        <v>11</v>
      </c>
      <c r="Q85" s="345" t="str">
        <f>IF($C85="","",IF($C85="-","",IF($K85=入力用マスタ!$H$4&amp;"!",HYPERLINK("#"&amp;$B85&amp;"!"&amp;IFERROR(LEFT($C85,FIND(",", $C85)-1),$C85),"【"&amp;IFERROR(LEFT($C85,FIND(",", $C85)-1),$C85)&amp;"】"),HYPERLINK("#"&amp;$B85&amp;"!"&amp;IFERROR(LEFT($C85,FIND(",", $C85)-1),$C85),"【"&amp;IFERROR(LEFT($C85,FIND(",", $C85)-1),$C85)&amp;"】"))))</f>
        <v/>
      </c>
      <c r="R85" s="344" t="str">
        <f t="shared" si="25"/>
        <v/>
      </c>
      <c r="S85" s="334" t="str">
        <f t="shared" si="26"/>
        <v/>
      </c>
      <c r="T85" s="334" t="str">
        <f t="shared" si="27"/>
        <v/>
      </c>
      <c r="U85" s="334" t="str">
        <f t="shared" si="28"/>
        <v/>
      </c>
      <c r="V85" s="334" t="str">
        <f t="shared" si="29"/>
        <v/>
      </c>
      <c r="W85" s="334" t="str">
        <f t="shared" si="30"/>
        <v/>
      </c>
      <c r="X85" s="334" t="str">
        <f t="shared" si="31"/>
        <v/>
      </c>
      <c r="Y85" s="334" t="str">
        <f t="shared" si="32"/>
        <v/>
      </c>
      <c r="Z85" s="334" t="str">
        <f t="shared" si="33"/>
        <v/>
      </c>
      <c r="AA85" s="334" t="str">
        <f t="shared" si="34"/>
        <v/>
      </c>
      <c r="AB85" s="334" t="str">
        <f t="shared" si="35"/>
        <v/>
      </c>
      <c r="AC85" s="334" t="str">
        <f t="shared" si="36"/>
        <v/>
      </c>
      <c r="AD85" s="334" t="str">
        <f t="shared" si="37"/>
        <v/>
      </c>
      <c r="AE85" s="334" t="str">
        <f t="shared" si="38"/>
        <v/>
      </c>
      <c r="AF85" s="334" t="str">
        <f t="shared" si="39"/>
        <v/>
      </c>
      <c r="AG85" s="334" t="str">
        <f t="shared" si="40"/>
        <v/>
      </c>
      <c r="AH85" s="334" t="str">
        <f t="shared" si="41"/>
        <v/>
      </c>
      <c r="AI85" s="334" t="str">
        <f t="shared" ca="1" si="42"/>
        <v/>
      </c>
      <c r="AJ85" s="334" t="str">
        <f t="shared" si="43"/>
        <v/>
      </c>
      <c r="AK85" s="335" t="str">
        <f t="shared" ca="1" si="44"/>
        <v/>
      </c>
      <c r="AL85" s="336" t="str">
        <f t="shared" si="45"/>
        <v/>
      </c>
      <c r="AM85" s="347" t="s">
        <v>1774</v>
      </c>
    </row>
    <row r="86" spans="1:39" ht="17.25" customHeight="1">
      <c r="A86" s="265">
        <f t="shared" si="46"/>
        <v>84</v>
      </c>
      <c r="B86" s="263" t="s">
        <v>640</v>
      </c>
      <c r="C86" s="258" t="s">
        <v>169</v>
      </c>
      <c r="D86" s="260" t="s">
        <v>139</v>
      </c>
      <c r="E86" s="238" t="s">
        <v>206</v>
      </c>
      <c r="F86" s="746" t="s">
        <v>189</v>
      </c>
      <c r="G86" s="747"/>
      <c r="H86" s="748">
        <v>20</v>
      </c>
      <c r="I86" s="749"/>
      <c r="J86" s="327" t="str">
        <f t="shared" si="47"/>
        <v>TEXT</v>
      </c>
      <c r="K86" s="271" t="s">
        <v>1834</v>
      </c>
      <c r="L86" s="328" t="str" cm="1">
        <f t="array" aca="1" ref="L86" ca="1">IFERROR(IF($C86="","",IF($K86="","",IF($K86=入力用マスタ!$H$7,_xlfn.TEXTBEFORE(_xlfn.TEXTAFTER(CELL("filename",$A$1),"["),"]"),IF($J86="DATE",IF(INDIRECT($B86&amp;"!"&amp;$C86)="","",INDIRECT($B86&amp;"!"&amp;$C86)),IF($J86="TEXT",IF(INDIRECT($B86&amp;"!"&amp;$C86)="","",""&amp;INDIRECT($B86&amp;"!"&amp;$C86)&amp;""),IF($J86="NUM",VALUE(IF(INDIRECT($B86&amp;"!"&amp;$C86)="","",INDIRECT($B86&amp;"!"&amp;$C86))),"")))))),"")</f>
        <v/>
      </c>
      <c r="M86" s="337" t="str">
        <f ca="1">IFERROR(TEXT(IF($C86="","",IF($K86="","",IF($K86=入力用マスタ!$H$5,IF($L86="■","1",IF($L86="□","",IF($L86="●","1",IF($L86="○","","")))),IF($K86=入力用マスタ!$H$6,IF($L86="▼選択▼","",MATCH($L86,INDIRECT("入力用マスタ!"&amp;IF(COUNTIF(入力用マスタ!$E$2:$E$4,$L86),"E",IF(COUNTIF(入力用マスタ!$F$2:$F$4,$L86),"F",IF(COUNTIF(入力用マスタ!$G$2:$G$4,$L86),"G","")))&amp;"3:"&amp;IF(COUNTIF(入力用マスタ!$E$2:$E$4,$L86),"E",IF(COUNTIF(入力用マスタ!$F$2:$F$4,$L86),"F",IF(COUNTIF(入力用マスタ!$G$2:$G$4,$L86),"G","")))&amp;"4"),0)),"")))),"@"),"")</f>
        <v/>
      </c>
      <c r="N86" s="337" t="str" cm="1">
        <f t="array" aca="1" ref="N86" ca="1">IFERROR(TEXT(IF($C86="","",IF($K86="","",IF($K86=入力用マスタ!$H$4,_xlfn.LET(_xlpm.refs, _xlfn.TEXTSPLIT($C86,","),_xlpm.sheetName, $B86,_xlpm.values,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6" s="338">
        <f t="shared" si="24"/>
        <v>85</v>
      </c>
      <c r="P86" s="339">
        <f>IF($K86="","",IF($K86=入力用マスタ!$H$3,COLUMN($P86)-5,IF($K86=入力用マスタ!$H$5,COLUMN($P86)-4,IF($K86=入力用マスタ!$H$6,COLUMN($P86)-4,IF($K86=入力用マスタ!$H$5,COLUMN($P86)-4,IF($K86=入力用マスタ!$H$4,COLUMN($P86)-3,COLUMN($P86)-5))))))</f>
        <v>11</v>
      </c>
      <c r="Q86" s="345" t="str">
        <f>IF($C86="","",IF($C86="-","",IF($K86=入力用マスタ!$H$4&amp;"!",HYPERLINK("#"&amp;$B86&amp;"!"&amp;IFERROR(LEFT($C86,FIND(",", $C86)-1),$C86),"【"&amp;IFERROR(LEFT($C86,FIND(",", $C86)-1),$C86)&amp;"】"),HYPERLINK("#"&amp;$B86&amp;"!"&amp;IFERROR(LEFT($C86,FIND(",", $C86)-1),$C86),"【"&amp;IFERROR(LEFT($C86,FIND(",", $C86)-1),$C86)&amp;"】"))))</f>
        <v/>
      </c>
      <c r="R86" s="344" t="str">
        <f t="shared" si="25"/>
        <v/>
      </c>
      <c r="S86" s="334" t="str">
        <f t="shared" si="26"/>
        <v/>
      </c>
      <c r="T86" s="334" t="str">
        <f t="shared" si="27"/>
        <v/>
      </c>
      <c r="U86" s="334" t="str">
        <f t="shared" si="28"/>
        <v/>
      </c>
      <c r="V86" s="334" t="str">
        <f t="shared" si="29"/>
        <v/>
      </c>
      <c r="W86" s="334" t="str">
        <f t="shared" si="30"/>
        <v/>
      </c>
      <c r="X86" s="334" t="str">
        <f t="shared" si="31"/>
        <v/>
      </c>
      <c r="Y86" s="334" t="str">
        <f t="shared" si="32"/>
        <v/>
      </c>
      <c r="Z86" s="334" t="str">
        <f t="shared" si="33"/>
        <v/>
      </c>
      <c r="AA86" s="334" t="str">
        <f t="shared" si="34"/>
        <v/>
      </c>
      <c r="AB86" s="334" t="str">
        <f t="shared" si="35"/>
        <v/>
      </c>
      <c r="AC86" s="334" t="str">
        <f t="shared" si="36"/>
        <v/>
      </c>
      <c r="AD86" s="334" t="str">
        <f t="shared" si="37"/>
        <v/>
      </c>
      <c r="AE86" s="334" t="str">
        <f t="shared" si="38"/>
        <v/>
      </c>
      <c r="AF86" s="334" t="str">
        <f t="shared" si="39"/>
        <v/>
      </c>
      <c r="AG86" s="334" t="str">
        <f t="shared" si="40"/>
        <v/>
      </c>
      <c r="AH86" s="334" t="str">
        <f t="shared" si="41"/>
        <v/>
      </c>
      <c r="AI86" s="334" t="str">
        <f t="shared" ca="1" si="42"/>
        <v/>
      </c>
      <c r="AJ86" s="334" t="str">
        <f t="shared" si="43"/>
        <v/>
      </c>
      <c r="AK86" s="335" t="str">
        <f t="shared" ca="1" si="44"/>
        <v/>
      </c>
      <c r="AL86" s="336" t="str">
        <f t="shared" si="45"/>
        <v/>
      </c>
      <c r="AM86" s="347" t="s">
        <v>1774</v>
      </c>
    </row>
    <row r="87" spans="1:39" ht="17.25" customHeight="1">
      <c r="A87" s="265">
        <f t="shared" si="46"/>
        <v>85</v>
      </c>
      <c r="B87" s="263" t="s">
        <v>640</v>
      </c>
      <c r="C87" s="258" t="s">
        <v>169</v>
      </c>
      <c r="D87" s="260" t="s">
        <v>140</v>
      </c>
      <c r="E87" s="238" t="s">
        <v>207</v>
      </c>
      <c r="F87" s="746" t="s">
        <v>189</v>
      </c>
      <c r="G87" s="747"/>
      <c r="H87" s="748">
        <v>20</v>
      </c>
      <c r="I87" s="749"/>
      <c r="J87" s="327" t="str">
        <f t="shared" si="47"/>
        <v>TEXT</v>
      </c>
      <c r="K87" s="271" t="s">
        <v>1834</v>
      </c>
      <c r="L87" s="328" t="str" cm="1">
        <f t="array" aca="1" ref="L87" ca="1">IFERROR(IF($C87="","",IF($K87="","",IF($K87=入力用マスタ!$H$7,_xlfn.TEXTBEFORE(_xlfn.TEXTAFTER(CELL("filename",$A$1),"["),"]"),IF($J87="DATE",IF(INDIRECT($B87&amp;"!"&amp;$C87)="","",INDIRECT($B87&amp;"!"&amp;$C87)),IF($J87="TEXT",IF(INDIRECT($B87&amp;"!"&amp;$C87)="","",""&amp;INDIRECT($B87&amp;"!"&amp;$C87)&amp;""),IF($J87="NUM",VALUE(IF(INDIRECT($B87&amp;"!"&amp;$C87)="","",INDIRECT($B87&amp;"!"&amp;$C87))),"")))))),"")</f>
        <v/>
      </c>
      <c r="M87" s="337" t="str">
        <f ca="1">IFERROR(TEXT(IF($C87="","",IF($K87="","",IF($K87=入力用マスタ!$H$5,IF($L87="■","1",IF($L87="□","",IF($L87="●","1",IF($L87="○","","")))),IF($K87=入力用マスタ!$H$6,IF($L87="▼選択▼","",MATCH($L87,INDIRECT("入力用マスタ!"&amp;IF(COUNTIF(入力用マスタ!$E$2:$E$4,$L87),"E",IF(COUNTIF(入力用マスタ!$F$2:$F$4,$L87),"F",IF(COUNTIF(入力用マスタ!$G$2:$G$4,$L87),"G","")))&amp;"3:"&amp;IF(COUNTIF(入力用マスタ!$E$2:$E$4,$L87),"E",IF(COUNTIF(入力用マスタ!$F$2:$F$4,$L87),"F",IF(COUNTIF(入力用マスタ!$G$2:$G$4,$L87),"G","")))&amp;"4"),0)),"")))),"@"),"")</f>
        <v/>
      </c>
      <c r="N87" s="337" t="str" cm="1">
        <f t="array" aca="1" ref="N87" ca="1">IFERROR(TEXT(IF($C87="","",IF($K87="","",IF($K87=入力用マスタ!$H$4,_xlfn.LET(_xlpm.refs, _xlfn.TEXTSPLIT($C87,","),_xlpm.sheetName, $B87,_xlpm.values,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7" s="338">
        <f t="shared" si="24"/>
        <v>86</v>
      </c>
      <c r="P87" s="339">
        <f>IF($K87="","",IF($K87=入力用マスタ!$H$3,COLUMN($P87)-5,IF($K87=入力用マスタ!$H$5,COLUMN($P87)-4,IF($K87=入力用マスタ!$H$6,COLUMN($P87)-4,IF($K87=入力用マスタ!$H$5,COLUMN($P87)-4,IF($K87=入力用マスタ!$H$4,COLUMN($P87)-3,COLUMN($P87)-5))))))</f>
        <v>11</v>
      </c>
      <c r="Q87" s="345" t="str">
        <f>IF($C87="","",IF($C87="-","",IF($K87=入力用マスタ!$H$4&amp;"!",HYPERLINK("#"&amp;$B87&amp;"!"&amp;IFERROR(LEFT($C87,FIND(",", $C87)-1),$C87),"【"&amp;IFERROR(LEFT($C87,FIND(",", $C87)-1),$C87)&amp;"】"),HYPERLINK("#"&amp;$B87&amp;"!"&amp;IFERROR(LEFT($C87,FIND(",", $C87)-1),$C87),"【"&amp;IFERROR(LEFT($C87,FIND(",", $C87)-1),$C87)&amp;"】"))))</f>
        <v/>
      </c>
      <c r="R87" s="344" t="str">
        <f t="shared" si="25"/>
        <v/>
      </c>
      <c r="S87" s="334" t="str">
        <f t="shared" si="26"/>
        <v/>
      </c>
      <c r="T87" s="334" t="str">
        <f t="shared" si="27"/>
        <v/>
      </c>
      <c r="U87" s="334" t="str">
        <f t="shared" si="28"/>
        <v/>
      </c>
      <c r="V87" s="334" t="str">
        <f t="shared" si="29"/>
        <v/>
      </c>
      <c r="W87" s="334" t="str">
        <f t="shared" si="30"/>
        <v/>
      </c>
      <c r="X87" s="334" t="str">
        <f t="shared" si="31"/>
        <v/>
      </c>
      <c r="Y87" s="334" t="str">
        <f t="shared" si="32"/>
        <v/>
      </c>
      <c r="Z87" s="334" t="str">
        <f t="shared" si="33"/>
        <v/>
      </c>
      <c r="AA87" s="334" t="str">
        <f t="shared" si="34"/>
        <v/>
      </c>
      <c r="AB87" s="334" t="str">
        <f t="shared" si="35"/>
        <v/>
      </c>
      <c r="AC87" s="334" t="str">
        <f t="shared" si="36"/>
        <v/>
      </c>
      <c r="AD87" s="334" t="str">
        <f t="shared" si="37"/>
        <v/>
      </c>
      <c r="AE87" s="334" t="str">
        <f t="shared" si="38"/>
        <v/>
      </c>
      <c r="AF87" s="334" t="str">
        <f t="shared" si="39"/>
        <v/>
      </c>
      <c r="AG87" s="334" t="str">
        <f t="shared" si="40"/>
        <v/>
      </c>
      <c r="AH87" s="334" t="str">
        <f t="shared" si="41"/>
        <v/>
      </c>
      <c r="AI87" s="334" t="str">
        <f t="shared" ca="1" si="42"/>
        <v/>
      </c>
      <c r="AJ87" s="334" t="str">
        <f t="shared" si="43"/>
        <v/>
      </c>
      <c r="AK87" s="335" t="str">
        <f t="shared" ca="1" si="44"/>
        <v/>
      </c>
      <c r="AL87" s="336" t="str">
        <f t="shared" si="45"/>
        <v/>
      </c>
      <c r="AM87" s="347" t="s">
        <v>1774</v>
      </c>
    </row>
    <row r="88" spans="1:39" ht="17.25" customHeight="1">
      <c r="A88" s="265">
        <f t="shared" si="46"/>
        <v>86</v>
      </c>
      <c r="B88" s="263" t="s">
        <v>640</v>
      </c>
      <c r="C88" s="258" t="s">
        <v>169</v>
      </c>
      <c r="D88" s="260" t="s">
        <v>141</v>
      </c>
      <c r="E88" s="238" t="s">
        <v>208</v>
      </c>
      <c r="F88" s="746" t="s">
        <v>189</v>
      </c>
      <c r="G88" s="747"/>
      <c r="H88" s="748">
        <v>20</v>
      </c>
      <c r="I88" s="749"/>
      <c r="J88" s="327" t="str">
        <f t="shared" si="47"/>
        <v>TEXT</v>
      </c>
      <c r="K88" s="271" t="s">
        <v>1834</v>
      </c>
      <c r="L88" s="328" t="str" cm="1">
        <f t="array" aca="1" ref="L88" ca="1">IFERROR(IF($C88="","",IF($K88="","",IF($K88=入力用マスタ!$H$7,_xlfn.TEXTBEFORE(_xlfn.TEXTAFTER(CELL("filename",$A$1),"["),"]"),IF($J88="DATE",IF(INDIRECT($B88&amp;"!"&amp;$C88)="","",INDIRECT($B88&amp;"!"&amp;$C88)),IF($J88="TEXT",IF(INDIRECT($B88&amp;"!"&amp;$C88)="","",""&amp;INDIRECT($B88&amp;"!"&amp;$C88)&amp;""),IF($J88="NUM",VALUE(IF(INDIRECT($B88&amp;"!"&amp;$C88)="","",INDIRECT($B88&amp;"!"&amp;$C88))),"")))))),"")</f>
        <v/>
      </c>
      <c r="M88" s="337" t="str">
        <f ca="1">IFERROR(TEXT(IF($C88="","",IF($K88="","",IF($K88=入力用マスタ!$H$5,IF($L88="■","1",IF($L88="□","",IF($L88="●","1",IF($L88="○","","")))),IF($K88=入力用マスタ!$H$6,IF($L88="▼選択▼","",MATCH($L88,INDIRECT("入力用マスタ!"&amp;IF(COUNTIF(入力用マスタ!$E$2:$E$4,$L88),"E",IF(COUNTIF(入力用マスタ!$F$2:$F$4,$L88),"F",IF(COUNTIF(入力用マスタ!$G$2:$G$4,$L88),"G","")))&amp;"3:"&amp;IF(COUNTIF(入力用マスタ!$E$2:$E$4,$L88),"E",IF(COUNTIF(入力用マスタ!$F$2:$F$4,$L88),"F",IF(COUNTIF(入力用マスタ!$G$2:$G$4,$L88),"G","")))&amp;"4"),0)),"")))),"@"),"")</f>
        <v/>
      </c>
      <c r="N88" s="337" t="str" cm="1">
        <f t="array" aca="1" ref="N88" ca="1">IFERROR(TEXT(IF($C88="","",IF($K88="","",IF($K88=入力用マスタ!$H$4,_xlfn.LET(_xlpm.refs, _xlfn.TEXTSPLIT($C88,","),_xlpm.sheetName, $B88,_xlpm.values,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8" s="338">
        <f t="shared" si="24"/>
        <v>87</v>
      </c>
      <c r="P88" s="339">
        <f>IF($K88="","",IF($K88=入力用マスタ!$H$3,COLUMN($P88)-5,IF($K88=入力用マスタ!$H$5,COLUMN($P88)-4,IF($K88=入力用マスタ!$H$6,COLUMN($P88)-4,IF($K88=入力用マスタ!$H$5,COLUMN($P88)-4,IF($K88=入力用マスタ!$H$4,COLUMN($P88)-3,COLUMN($P88)-5))))))</f>
        <v>11</v>
      </c>
      <c r="Q88" s="345" t="str">
        <f>IF($C88="","",IF($C88="-","",IF($K88=入力用マスタ!$H$4&amp;"!",HYPERLINK("#"&amp;$B88&amp;"!"&amp;IFERROR(LEFT($C88,FIND(",", $C88)-1),$C88),"【"&amp;IFERROR(LEFT($C88,FIND(",", $C88)-1),$C88)&amp;"】"),HYPERLINK("#"&amp;$B88&amp;"!"&amp;IFERROR(LEFT($C88,FIND(",", $C88)-1),$C88),"【"&amp;IFERROR(LEFT($C88,FIND(",", $C88)-1),$C88)&amp;"】"))))</f>
        <v/>
      </c>
      <c r="R88" s="344" t="str">
        <f t="shared" si="25"/>
        <v/>
      </c>
      <c r="S88" s="334" t="str">
        <f t="shared" si="26"/>
        <v/>
      </c>
      <c r="T88" s="334" t="str">
        <f t="shared" si="27"/>
        <v/>
      </c>
      <c r="U88" s="334" t="str">
        <f t="shared" si="28"/>
        <v/>
      </c>
      <c r="V88" s="334" t="str">
        <f t="shared" si="29"/>
        <v/>
      </c>
      <c r="W88" s="334" t="str">
        <f t="shared" si="30"/>
        <v/>
      </c>
      <c r="X88" s="334" t="str">
        <f t="shared" si="31"/>
        <v/>
      </c>
      <c r="Y88" s="334" t="str">
        <f t="shared" si="32"/>
        <v/>
      </c>
      <c r="Z88" s="334" t="str">
        <f t="shared" si="33"/>
        <v/>
      </c>
      <c r="AA88" s="334" t="str">
        <f t="shared" si="34"/>
        <v/>
      </c>
      <c r="AB88" s="334" t="str">
        <f t="shared" si="35"/>
        <v/>
      </c>
      <c r="AC88" s="334" t="str">
        <f t="shared" si="36"/>
        <v/>
      </c>
      <c r="AD88" s="334" t="str">
        <f t="shared" si="37"/>
        <v/>
      </c>
      <c r="AE88" s="334" t="str">
        <f t="shared" si="38"/>
        <v/>
      </c>
      <c r="AF88" s="334" t="str">
        <f t="shared" si="39"/>
        <v/>
      </c>
      <c r="AG88" s="334" t="str">
        <f t="shared" si="40"/>
        <v/>
      </c>
      <c r="AH88" s="334" t="str">
        <f t="shared" si="41"/>
        <v/>
      </c>
      <c r="AI88" s="334" t="str">
        <f t="shared" ca="1" si="42"/>
        <v/>
      </c>
      <c r="AJ88" s="334" t="str">
        <f t="shared" si="43"/>
        <v/>
      </c>
      <c r="AK88" s="335" t="str">
        <f t="shared" ca="1" si="44"/>
        <v/>
      </c>
      <c r="AL88" s="336" t="str">
        <f t="shared" si="45"/>
        <v/>
      </c>
      <c r="AM88" s="347" t="s">
        <v>1774</v>
      </c>
    </row>
    <row r="89" spans="1:39" ht="17.25" customHeight="1">
      <c r="A89" s="265">
        <f t="shared" si="46"/>
        <v>87</v>
      </c>
      <c r="B89" s="263" t="s">
        <v>640</v>
      </c>
      <c r="C89" s="258" t="s">
        <v>169</v>
      </c>
      <c r="D89" s="260" t="s">
        <v>142</v>
      </c>
      <c r="E89" s="238" t="s">
        <v>209</v>
      </c>
      <c r="F89" s="746" t="s">
        <v>189</v>
      </c>
      <c r="G89" s="747"/>
      <c r="H89" s="748">
        <v>20</v>
      </c>
      <c r="I89" s="749"/>
      <c r="J89" s="327" t="str">
        <f t="shared" si="47"/>
        <v>TEXT</v>
      </c>
      <c r="K89" s="271" t="s">
        <v>1834</v>
      </c>
      <c r="L89" s="328" t="str" cm="1">
        <f t="array" aca="1" ref="L89" ca="1">IFERROR(IF($C89="","",IF($K89="","",IF($K89=入力用マスタ!$H$7,_xlfn.TEXTBEFORE(_xlfn.TEXTAFTER(CELL("filename",$A$1),"["),"]"),IF($J89="DATE",IF(INDIRECT($B89&amp;"!"&amp;$C89)="","",INDIRECT($B89&amp;"!"&amp;$C89)),IF($J89="TEXT",IF(INDIRECT($B89&amp;"!"&amp;$C89)="","",""&amp;INDIRECT($B89&amp;"!"&amp;$C89)&amp;""),IF($J89="NUM",VALUE(IF(INDIRECT($B89&amp;"!"&amp;$C89)="","",INDIRECT($B89&amp;"!"&amp;$C89))),"")))))),"")</f>
        <v/>
      </c>
      <c r="M89" s="337" t="str">
        <f ca="1">IFERROR(TEXT(IF($C89="","",IF($K89="","",IF($K89=入力用マスタ!$H$5,IF($L89="■","1",IF($L89="□","",IF($L89="●","1",IF($L89="○","","")))),IF($K89=入力用マスタ!$H$6,IF($L89="▼選択▼","",MATCH($L89,INDIRECT("入力用マスタ!"&amp;IF(COUNTIF(入力用マスタ!$E$2:$E$4,$L89),"E",IF(COUNTIF(入力用マスタ!$F$2:$F$4,$L89),"F",IF(COUNTIF(入力用マスタ!$G$2:$G$4,$L89),"G","")))&amp;"3:"&amp;IF(COUNTIF(入力用マスタ!$E$2:$E$4,$L89),"E",IF(COUNTIF(入力用マスタ!$F$2:$F$4,$L89),"F",IF(COUNTIF(入力用マスタ!$G$2:$G$4,$L89),"G","")))&amp;"4"),0)),"")))),"@"),"")</f>
        <v/>
      </c>
      <c r="N89" s="337" t="str" cm="1">
        <f t="array" aca="1" ref="N89" ca="1">IFERROR(TEXT(IF($C89="","",IF($K89="","",IF($K89=入力用マスタ!$H$4,_xlfn.LET(_xlpm.refs, _xlfn.TEXTSPLIT($C89,","),_xlpm.sheetName, $B89,_xlpm.values,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89" s="338">
        <f t="shared" si="24"/>
        <v>88</v>
      </c>
      <c r="P89" s="339">
        <f>IF($K89="","",IF($K89=入力用マスタ!$H$3,COLUMN($P89)-5,IF($K89=入力用マスタ!$H$5,COLUMN($P89)-4,IF($K89=入力用マスタ!$H$6,COLUMN($P89)-4,IF($K89=入力用マスタ!$H$5,COLUMN($P89)-4,IF($K89=入力用マスタ!$H$4,COLUMN($P89)-3,COLUMN($P89)-5))))))</f>
        <v>11</v>
      </c>
      <c r="Q89" s="345" t="str">
        <f>IF($C89="","",IF($C89="-","",IF($K89=入力用マスタ!$H$4&amp;"!",HYPERLINK("#"&amp;$B89&amp;"!"&amp;IFERROR(LEFT($C89,FIND(",", $C89)-1),$C89),"【"&amp;IFERROR(LEFT($C89,FIND(",", $C89)-1),$C89)&amp;"】"),HYPERLINK("#"&amp;$B89&amp;"!"&amp;IFERROR(LEFT($C89,FIND(",", $C89)-1),$C89),"【"&amp;IFERROR(LEFT($C89,FIND(",", $C89)-1),$C89)&amp;"】"))))</f>
        <v/>
      </c>
      <c r="R89" s="344" t="str">
        <f t="shared" si="25"/>
        <v/>
      </c>
      <c r="S89" s="334" t="str">
        <f t="shared" si="26"/>
        <v/>
      </c>
      <c r="T89" s="334" t="str">
        <f t="shared" si="27"/>
        <v/>
      </c>
      <c r="U89" s="334" t="str">
        <f t="shared" si="28"/>
        <v/>
      </c>
      <c r="V89" s="334" t="str">
        <f t="shared" si="29"/>
        <v/>
      </c>
      <c r="W89" s="334" t="str">
        <f t="shared" si="30"/>
        <v/>
      </c>
      <c r="X89" s="334" t="str">
        <f t="shared" si="31"/>
        <v/>
      </c>
      <c r="Y89" s="334" t="str">
        <f t="shared" si="32"/>
        <v/>
      </c>
      <c r="Z89" s="334" t="str">
        <f t="shared" si="33"/>
        <v/>
      </c>
      <c r="AA89" s="334" t="str">
        <f t="shared" si="34"/>
        <v/>
      </c>
      <c r="AB89" s="334" t="str">
        <f t="shared" si="35"/>
        <v/>
      </c>
      <c r="AC89" s="334" t="str">
        <f t="shared" si="36"/>
        <v/>
      </c>
      <c r="AD89" s="334" t="str">
        <f t="shared" si="37"/>
        <v/>
      </c>
      <c r="AE89" s="334" t="str">
        <f t="shared" si="38"/>
        <v/>
      </c>
      <c r="AF89" s="334" t="str">
        <f t="shared" si="39"/>
        <v/>
      </c>
      <c r="AG89" s="334" t="str">
        <f t="shared" si="40"/>
        <v/>
      </c>
      <c r="AH89" s="334" t="str">
        <f t="shared" si="41"/>
        <v/>
      </c>
      <c r="AI89" s="334" t="str">
        <f t="shared" ca="1" si="42"/>
        <v/>
      </c>
      <c r="AJ89" s="334" t="str">
        <f t="shared" si="43"/>
        <v/>
      </c>
      <c r="AK89" s="335" t="str">
        <f t="shared" ca="1" si="44"/>
        <v/>
      </c>
      <c r="AL89" s="336" t="str">
        <f t="shared" si="45"/>
        <v/>
      </c>
      <c r="AM89" s="347" t="s">
        <v>1774</v>
      </c>
    </row>
    <row r="90" spans="1:39" ht="17.25" customHeight="1">
      <c r="A90" s="265">
        <f t="shared" si="46"/>
        <v>88</v>
      </c>
      <c r="B90" s="263" t="s">
        <v>640</v>
      </c>
      <c r="C90" s="258" t="s">
        <v>169</v>
      </c>
      <c r="D90" s="260" t="s">
        <v>143</v>
      </c>
      <c r="E90" s="238" t="s">
        <v>210</v>
      </c>
      <c r="F90" s="746" t="s">
        <v>189</v>
      </c>
      <c r="G90" s="747"/>
      <c r="H90" s="748">
        <v>20</v>
      </c>
      <c r="I90" s="749"/>
      <c r="J90" s="327" t="str">
        <f t="shared" si="47"/>
        <v>TEXT</v>
      </c>
      <c r="K90" s="271" t="s">
        <v>1834</v>
      </c>
      <c r="L90" s="328" t="str" cm="1">
        <f t="array" aca="1" ref="L90" ca="1">IFERROR(IF($C90="","",IF($K90="","",IF($K90=入力用マスタ!$H$7,_xlfn.TEXTBEFORE(_xlfn.TEXTAFTER(CELL("filename",$A$1),"["),"]"),IF($J90="DATE",IF(INDIRECT($B90&amp;"!"&amp;$C90)="","",INDIRECT($B90&amp;"!"&amp;$C90)),IF($J90="TEXT",IF(INDIRECT($B90&amp;"!"&amp;$C90)="","",""&amp;INDIRECT($B90&amp;"!"&amp;$C90)&amp;""),IF($J90="NUM",VALUE(IF(INDIRECT($B90&amp;"!"&amp;$C90)="","",INDIRECT($B90&amp;"!"&amp;$C90))),"")))))),"")</f>
        <v/>
      </c>
      <c r="M90" s="337" t="str">
        <f ca="1">IFERROR(TEXT(IF($C90="","",IF($K90="","",IF($K90=入力用マスタ!$H$5,IF($L90="■","1",IF($L90="□","",IF($L90="●","1",IF($L90="○","","")))),IF($K90=入力用マスタ!$H$6,IF($L90="▼選択▼","",MATCH($L90,INDIRECT("入力用マスタ!"&amp;IF(COUNTIF(入力用マスタ!$E$2:$E$4,$L90),"E",IF(COUNTIF(入力用マスタ!$F$2:$F$4,$L90),"F",IF(COUNTIF(入力用マスタ!$G$2:$G$4,$L90),"G","")))&amp;"3:"&amp;IF(COUNTIF(入力用マスタ!$E$2:$E$4,$L90),"E",IF(COUNTIF(入力用マスタ!$F$2:$F$4,$L90),"F",IF(COUNTIF(入力用マスタ!$G$2:$G$4,$L90),"G","")))&amp;"4"),0)),"")))),"@"),"")</f>
        <v/>
      </c>
      <c r="N90" s="337" t="str" cm="1">
        <f t="array" aca="1" ref="N90" ca="1">IFERROR(TEXT(IF($C90="","",IF($K90="","",IF($K90=入力用マスタ!$H$4,_xlfn.LET(_xlpm.refs, _xlfn.TEXTSPLIT($C90,","),_xlpm.sheetName, $B90,_xlpm.values,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0" s="338">
        <f t="shared" si="24"/>
        <v>89</v>
      </c>
      <c r="P90" s="339">
        <f>IF($K90="","",IF($K90=入力用マスタ!$H$3,COLUMN($P90)-5,IF($K90=入力用マスタ!$H$5,COLUMN($P90)-4,IF($K90=入力用マスタ!$H$6,COLUMN($P90)-4,IF($K90=入力用マスタ!$H$5,COLUMN($P90)-4,IF($K90=入力用マスタ!$H$4,COLUMN($P90)-3,COLUMN($P90)-5))))))</f>
        <v>11</v>
      </c>
      <c r="Q90" s="345" t="str">
        <f>IF($C90="","",IF($C90="-","",IF($K90=入力用マスタ!$H$4&amp;"!",HYPERLINK("#"&amp;$B90&amp;"!"&amp;IFERROR(LEFT($C90,FIND(",", $C90)-1),$C90),"【"&amp;IFERROR(LEFT($C90,FIND(",", $C90)-1),$C90)&amp;"】"),HYPERLINK("#"&amp;$B90&amp;"!"&amp;IFERROR(LEFT($C90,FIND(",", $C90)-1),$C90),"【"&amp;IFERROR(LEFT($C90,FIND(",", $C90)-1),$C90)&amp;"】"))))</f>
        <v/>
      </c>
      <c r="R90" s="344" t="str">
        <f t="shared" si="25"/>
        <v/>
      </c>
      <c r="S90" s="334" t="str">
        <f t="shared" si="26"/>
        <v/>
      </c>
      <c r="T90" s="334" t="str">
        <f t="shared" si="27"/>
        <v/>
      </c>
      <c r="U90" s="334" t="str">
        <f t="shared" si="28"/>
        <v/>
      </c>
      <c r="V90" s="334" t="str">
        <f t="shared" si="29"/>
        <v/>
      </c>
      <c r="W90" s="334" t="str">
        <f t="shared" si="30"/>
        <v/>
      </c>
      <c r="X90" s="334" t="str">
        <f t="shared" si="31"/>
        <v/>
      </c>
      <c r="Y90" s="334" t="str">
        <f t="shared" si="32"/>
        <v/>
      </c>
      <c r="Z90" s="334" t="str">
        <f t="shared" si="33"/>
        <v/>
      </c>
      <c r="AA90" s="334" t="str">
        <f t="shared" si="34"/>
        <v/>
      </c>
      <c r="AB90" s="334" t="str">
        <f t="shared" si="35"/>
        <v/>
      </c>
      <c r="AC90" s="334" t="str">
        <f t="shared" si="36"/>
        <v/>
      </c>
      <c r="AD90" s="334" t="str">
        <f t="shared" si="37"/>
        <v/>
      </c>
      <c r="AE90" s="334" t="str">
        <f t="shared" si="38"/>
        <v/>
      </c>
      <c r="AF90" s="334" t="str">
        <f t="shared" si="39"/>
        <v/>
      </c>
      <c r="AG90" s="334" t="str">
        <f t="shared" si="40"/>
        <v/>
      </c>
      <c r="AH90" s="334" t="str">
        <f t="shared" si="41"/>
        <v/>
      </c>
      <c r="AI90" s="334" t="str">
        <f t="shared" ca="1" si="42"/>
        <v/>
      </c>
      <c r="AJ90" s="334" t="str">
        <f t="shared" si="43"/>
        <v/>
      </c>
      <c r="AK90" s="335" t="str">
        <f t="shared" ca="1" si="44"/>
        <v/>
      </c>
      <c r="AL90" s="336" t="str">
        <f t="shared" si="45"/>
        <v/>
      </c>
      <c r="AM90" s="347" t="s">
        <v>1774</v>
      </c>
    </row>
    <row r="91" spans="1:39" ht="17.25" customHeight="1">
      <c r="A91" s="265">
        <f t="shared" si="46"/>
        <v>89</v>
      </c>
      <c r="B91" s="263" t="s">
        <v>640</v>
      </c>
      <c r="C91" s="258" t="s">
        <v>169</v>
      </c>
      <c r="D91" s="260" t="s">
        <v>144</v>
      </c>
      <c r="E91" s="238" t="s">
        <v>211</v>
      </c>
      <c r="F91" s="746" t="s">
        <v>189</v>
      </c>
      <c r="G91" s="747"/>
      <c r="H91" s="748">
        <v>20</v>
      </c>
      <c r="I91" s="749"/>
      <c r="J91" s="327" t="str">
        <f t="shared" si="47"/>
        <v>TEXT</v>
      </c>
      <c r="K91" s="271" t="s">
        <v>1834</v>
      </c>
      <c r="L91" s="328" t="str" cm="1">
        <f t="array" aca="1" ref="L91" ca="1">IFERROR(IF($C91="","",IF($K91="","",IF($K91=入力用マスタ!$H$7,_xlfn.TEXTBEFORE(_xlfn.TEXTAFTER(CELL("filename",$A$1),"["),"]"),IF($J91="DATE",IF(INDIRECT($B91&amp;"!"&amp;$C91)="","",INDIRECT($B91&amp;"!"&amp;$C91)),IF($J91="TEXT",IF(INDIRECT($B91&amp;"!"&amp;$C91)="","",""&amp;INDIRECT($B91&amp;"!"&amp;$C91)&amp;""),IF($J91="NUM",VALUE(IF(INDIRECT($B91&amp;"!"&amp;$C91)="","",INDIRECT($B91&amp;"!"&amp;$C91))),"")))))),"")</f>
        <v/>
      </c>
      <c r="M91" s="337" t="str">
        <f ca="1">IFERROR(TEXT(IF($C91="","",IF($K91="","",IF($K91=入力用マスタ!$H$5,IF($L91="■","1",IF($L91="□","",IF($L91="●","1",IF($L91="○","","")))),IF($K91=入力用マスタ!$H$6,IF($L91="▼選択▼","",MATCH($L91,INDIRECT("入力用マスタ!"&amp;IF(COUNTIF(入力用マスタ!$E$2:$E$4,$L91),"E",IF(COUNTIF(入力用マスタ!$F$2:$F$4,$L91),"F",IF(COUNTIF(入力用マスタ!$G$2:$G$4,$L91),"G","")))&amp;"3:"&amp;IF(COUNTIF(入力用マスタ!$E$2:$E$4,$L91),"E",IF(COUNTIF(入力用マスタ!$F$2:$F$4,$L91),"F",IF(COUNTIF(入力用マスタ!$G$2:$G$4,$L91),"G","")))&amp;"4"),0)),"")))),"@"),"")</f>
        <v/>
      </c>
      <c r="N91" s="337" t="str" cm="1">
        <f t="array" aca="1" ref="N91" ca="1">IFERROR(TEXT(IF($C91="","",IF($K91="","",IF($K91=入力用マスタ!$H$4,_xlfn.LET(_xlpm.refs, _xlfn.TEXTSPLIT($C91,","),_xlpm.sheetName, $B91,_xlpm.values,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1" s="338">
        <f t="shared" si="24"/>
        <v>90</v>
      </c>
      <c r="P91" s="339">
        <f>IF($K91="","",IF($K91=入力用マスタ!$H$3,COLUMN($P91)-5,IF($K91=入力用マスタ!$H$5,COLUMN($P91)-4,IF($K91=入力用マスタ!$H$6,COLUMN($P91)-4,IF($K91=入力用マスタ!$H$5,COLUMN($P91)-4,IF($K91=入力用マスタ!$H$4,COLUMN($P91)-3,COLUMN($P91)-5))))))</f>
        <v>11</v>
      </c>
      <c r="Q91" s="345" t="str">
        <f>IF($C91="","",IF($C91="-","",IF($K91=入力用マスタ!$H$4&amp;"!",HYPERLINK("#"&amp;$B91&amp;"!"&amp;IFERROR(LEFT($C91,FIND(",", $C91)-1),$C91),"【"&amp;IFERROR(LEFT($C91,FIND(",", $C91)-1),$C91)&amp;"】"),HYPERLINK("#"&amp;$B91&amp;"!"&amp;IFERROR(LEFT($C91,FIND(",", $C91)-1),$C91),"【"&amp;IFERROR(LEFT($C91,FIND(",", $C91)-1),$C91)&amp;"】"))))</f>
        <v/>
      </c>
      <c r="R91" s="344" t="str">
        <f t="shared" si="25"/>
        <v/>
      </c>
      <c r="S91" s="334" t="str">
        <f t="shared" si="26"/>
        <v/>
      </c>
      <c r="T91" s="334" t="str">
        <f t="shared" si="27"/>
        <v/>
      </c>
      <c r="U91" s="334" t="str">
        <f t="shared" si="28"/>
        <v/>
      </c>
      <c r="V91" s="334" t="str">
        <f t="shared" si="29"/>
        <v/>
      </c>
      <c r="W91" s="334" t="str">
        <f t="shared" si="30"/>
        <v/>
      </c>
      <c r="X91" s="334" t="str">
        <f t="shared" si="31"/>
        <v/>
      </c>
      <c r="Y91" s="334" t="str">
        <f t="shared" si="32"/>
        <v/>
      </c>
      <c r="Z91" s="334" t="str">
        <f t="shared" si="33"/>
        <v/>
      </c>
      <c r="AA91" s="334" t="str">
        <f t="shared" si="34"/>
        <v/>
      </c>
      <c r="AB91" s="334" t="str">
        <f t="shared" si="35"/>
        <v/>
      </c>
      <c r="AC91" s="334" t="str">
        <f t="shared" si="36"/>
        <v/>
      </c>
      <c r="AD91" s="334" t="str">
        <f t="shared" si="37"/>
        <v/>
      </c>
      <c r="AE91" s="334" t="str">
        <f t="shared" si="38"/>
        <v/>
      </c>
      <c r="AF91" s="334" t="str">
        <f t="shared" si="39"/>
        <v/>
      </c>
      <c r="AG91" s="334" t="str">
        <f t="shared" si="40"/>
        <v/>
      </c>
      <c r="AH91" s="334" t="str">
        <f t="shared" si="41"/>
        <v/>
      </c>
      <c r="AI91" s="334" t="str">
        <f t="shared" ca="1" si="42"/>
        <v/>
      </c>
      <c r="AJ91" s="334" t="str">
        <f t="shared" si="43"/>
        <v/>
      </c>
      <c r="AK91" s="335" t="str">
        <f t="shared" ca="1" si="44"/>
        <v/>
      </c>
      <c r="AL91" s="336" t="str">
        <f t="shared" si="45"/>
        <v/>
      </c>
      <c r="AM91" s="347" t="s">
        <v>1774</v>
      </c>
    </row>
    <row r="92" spans="1:39" ht="17.25" customHeight="1">
      <c r="A92" s="265">
        <f t="shared" si="46"/>
        <v>90</v>
      </c>
      <c r="B92" s="263" t="s">
        <v>640</v>
      </c>
      <c r="C92" s="258" t="s">
        <v>169</v>
      </c>
      <c r="D92" s="260" t="s">
        <v>145</v>
      </c>
      <c r="E92" s="238" t="s">
        <v>212</v>
      </c>
      <c r="F92" s="746" t="s">
        <v>189</v>
      </c>
      <c r="G92" s="747"/>
      <c r="H92" s="748">
        <v>20</v>
      </c>
      <c r="I92" s="749"/>
      <c r="J92" s="327" t="str">
        <f t="shared" si="47"/>
        <v>TEXT</v>
      </c>
      <c r="K92" s="271" t="s">
        <v>1834</v>
      </c>
      <c r="L92" s="328" t="str" cm="1">
        <f t="array" aca="1" ref="L92" ca="1">IFERROR(IF($C92="","",IF($K92="","",IF($K92=入力用マスタ!$H$7,_xlfn.TEXTBEFORE(_xlfn.TEXTAFTER(CELL("filename",$A$1),"["),"]"),IF($J92="DATE",IF(INDIRECT($B92&amp;"!"&amp;$C92)="","",INDIRECT($B92&amp;"!"&amp;$C92)),IF($J92="TEXT",IF(INDIRECT($B92&amp;"!"&amp;$C92)="","",""&amp;INDIRECT($B92&amp;"!"&amp;$C92)&amp;""),IF($J92="NUM",VALUE(IF(INDIRECT($B92&amp;"!"&amp;$C92)="","",INDIRECT($B92&amp;"!"&amp;$C92))),"")))))),"")</f>
        <v/>
      </c>
      <c r="M92" s="337" t="str">
        <f ca="1">IFERROR(TEXT(IF($C92="","",IF($K92="","",IF($K92=入力用マスタ!$H$5,IF($L92="■","1",IF($L92="□","",IF($L92="●","1",IF($L92="○","","")))),IF($K92=入力用マスタ!$H$6,IF($L92="▼選択▼","",MATCH($L92,INDIRECT("入力用マスタ!"&amp;IF(COUNTIF(入力用マスタ!$E$2:$E$4,$L92),"E",IF(COUNTIF(入力用マスタ!$F$2:$F$4,$L92),"F",IF(COUNTIF(入力用マスタ!$G$2:$G$4,$L92),"G","")))&amp;"3:"&amp;IF(COUNTIF(入力用マスタ!$E$2:$E$4,$L92),"E",IF(COUNTIF(入力用マスタ!$F$2:$F$4,$L92),"F",IF(COUNTIF(入力用マスタ!$G$2:$G$4,$L92),"G","")))&amp;"4"),0)),"")))),"@"),"")</f>
        <v/>
      </c>
      <c r="N92" s="337" t="str" cm="1">
        <f t="array" aca="1" ref="N92" ca="1">IFERROR(TEXT(IF($C92="","",IF($K92="","",IF($K92=入力用マスタ!$H$4,_xlfn.LET(_xlpm.refs, _xlfn.TEXTSPLIT($C92,","),_xlpm.sheetName, $B92,_xlpm.values,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2" s="338">
        <f t="shared" si="24"/>
        <v>91</v>
      </c>
      <c r="P92" s="339">
        <f>IF($K92="","",IF($K92=入力用マスタ!$H$3,COLUMN($P92)-5,IF($K92=入力用マスタ!$H$5,COLUMN($P92)-4,IF($K92=入力用マスタ!$H$6,COLUMN($P92)-4,IF($K92=入力用マスタ!$H$5,COLUMN($P92)-4,IF($K92=入力用マスタ!$H$4,COLUMN($P92)-3,COLUMN($P92)-5))))))</f>
        <v>11</v>
      </c>
      <c r="Q92" s="345" t="str">
        <f>IF($C92="","",IF($C92="-","",IF($K92=入力用マスタ!$H$4&amp;"!",HYPERLINK("#"&amp;$B92&amp;"!"&amp;IFERROR(LEFT($C92,FIND(",", $C92)-1),$C92),"【"&amp;IFERROR(LEFT($C92,FIND(",", $C92)-1),$C92)&amp;"】"),HYPERLINK("#"&amp;$B92&amp;"!"&amp;IFERROR(LEFT($C92,FIND(",", $C92)-1),$C92),"【"&amp;IFERROR(LEFT($C92,FIND(",", $C92)-1),$C92)&amp;"】"))))</f>
        <v/>
      </c>
      <c r="R92" s="344" t="str">
        <f t="shared" si="25"/>
        <v/>
      </c>
      <c r="S92" s="334" t="str">
        <f t="shared" si="26"/>
        <v/>
      </c>
      <c r="T92" s="334" t="str">
        <f t="shared" si="27"/>
        <v/>
      </c>
      <c r="U92" s="334" t="str">
        <f t="shared" si="28"/>
        <v/>
      </c>
      <c r="V92" s="334" t="str">
        <f t="shared" si="29"/>
        <v/>
      </c>
      <c r="W92" s="334" t="str">
        <f t="shared" si="30"/>
        <v/>
      </c>
      <c r="X92" s="334" t="str">
        <f t="shared" si="31"/>
        <v/>
      </c>
      <c r="Y92" s="334" t="str">
        <f t="shared" si="32"/>
        <v/>
      </c>
      <c r="Z92" s="334" t="str">
        <f t="shared" si="33"/>
        <v/>
      </c>
      <c r="AA92" s="334" t="str">
        <f t="shared" si="34"/>
        <v/>
      </c>
      <c r="AB92" s="334" t="str">
        <f t="shared" si="35"/>
        <v/>
      </c>
      <c r="AC92" s="334" t="str">
        <f t="shared" si="36"/>
        <v/>
      </c>
      <c r="AD92" s="334" t="str">
        <f t="shared" si="37"/>
        <v/>
      </c>
      <c r="AE92" s="334" t="str">
        <f t="shared" si="38"/>
        <v/>
      </c>
      <c r="AF92" s="334" t="str">
        <f t="shared" si="39"/>
        <v/>
      </c>
      <c r="AG92" s="334" t="str">
        <f t="shared" si="40"/>
        <v/>
      </c>
      <c r="AH92" s="334" t="str">
        <f t="shared" si="41"/>
        <v/>
      </c>
      <c r="AI92" s="334" t="str">
        <f t="shared" ca="1" si="42"/>
        <v/>
      </c>
      <c r="AJ92" s="334" t="str">
        <f t="shared" si="43"/>
        <v/>
      </c>
      <c r="AK92" s="335" t="str">
        <f t="shared" ca="1" si="44"/>
        <v/>
      </c>
      <c r="AL92" s="336" t="str">
        <f t="shared" si="45"/>
        <v/>
      </c>
      <c r="AM92" s="347" t="s">
        <v>1774</v>
      </c>
    </row>
    <row r="93" spans="1:39" ht="17.25" customHeight="1">
      <c r="A93" s="265">
        <f t="shared" si="46"/>
        <v>91</v>
      </c>
      <c r="B93" s="263" t="s">
        <v>640</v>
      </c>
      <c r="C93" s="258" t="s">
        <v>169</v>
      </c>
      <c r="D93" s="260" t="s">
        <v>1781</v>
      </c>
      <c r="E93" s="238" t="s">
        <v>213</v>
      </c>
      <c r="F93" s="746" t="s">
        <v>189</v>
      </c>
      <c r="G93" s="747"/>
      <c r="H93" s="748">
        <v>20</v>
      </c>
      <c r="I93" s="749"/>
      <c r="J93" s="327" t="str">
        <f t="shared" si="47"/>
        <v>TEXT</v>
      </c>
      <c r="K93" s="271" t="s">
        <v>1834</v>
      </c>
      <c r="L93" s="328" t="str" cm="1">
        <f t="array" aca="1" ref="L93" ca="1">IFERROR(IF($C93="","",IF($K93="","",IF($K93=入力用マスタ!$H$7,_xlfn.TEXTBEFORE(_xlfn.TEXTAFTER(CELL("filename",$A$1),"["),"]"),IF($J93="DATE",IF(INDIRECT($B93&amp;"!"&amp;$C93)="","",INDIRECT($B93&amp;"!"&amp;$C93)),IF($J93="TEXT",IF(INDIRECT($B93&amp;"!"&amp;$C93)="","",""&amp;INDIRECT($B93&amp;"!"&amp;$C93)&amp;""),IF($J93="NUM",VALUE(IF(INDIRECT($B93&amp;"!"&amp;$C93)="","",INDIRECT($B93&amp;"!"&amp;$C93))),"")))))),"")</f>
        <v/>
      </c>
      <c r="M93" s="337" t="str">
        <f ca="1">IFERROR(TEXT(IF($C93="","",IF($K93="","",IF($K93=入力用マスタ!$H$5,IF($L93="■","1",IF($L93="□","",IF($L93="●","1",IF($L93="○","","")))),IF($K93=入力用マスタ!$H$6,IF($L93="▼選択▼","",MATCH($L93,INDIRECT("入力用マスタ!"&amp;IF(COUNTIF(入力用マスタ!$E$2:$E$4,$L93),"E",IF(COUNTIF(入力用マスタ!$F$2:$F$4,$L93),"F",IF(COUNTIF(入力用マスタ!$G$2:$G$4,$L93),"G","")))&amp;"3:"&amp;IF(COUNTIF(入力用マスタ!$E$2:$E$4,$L93),"E",IF(COUNTIF(入力用マスタ!$F$2:$F$4,$L93),"F",IF(COUNTIF(入力用マスタ!$G$2:$G$4,$L93),"G","")))&amp;"4"),0)),"")))),"@"),"")</f>
        <v/>
      </c>
      <c r="N93" s="337" t="str" cm="1">
        <f t="array" aca="1" ref="N93" ca="1">IFERROR(TEXT(IF($C93="","",IF($K93="","",IF($K93=入力用マスタ!$H$4,_xlfn.LET(_xlpm.refs, _xlfn.TEXTSPLIT($C93,","),_xlpm.sheetName, $B93,_xlpm.values,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3" s="338">
        <f t="shared" si="24"/>
        <v>92</v>
      </c>
      <c r="P93" s="339">
        <f>IF($K93="","",IF($K93=入力用マスタ!$H$3,COLUMN($P93)-5,IF($K93=入力用マスタ!$H$5,COLUMN($P93)-4,IF($K93=入力用マスタ!$H$6,COLUMN($P93)-4,IF($K93=入力用マスタ!$H$5,COLUMN($P93)-4,IF($K93=入力用マスタ!$H$4,COLUMN($P93)-3,COLUMN($P93)-5))))))</f>
        <v>11</v>
      </c>
      <c r="Q93" s="345" t="str">
        <f>IF($C93="","",IF($C93="-","",IF($K93=入力用マスタ!$H$4&amp;"!",HYPERLINK("#"&amp;$B93&amp;"!"&amp;IFERROR(LEFT($C93,FIND(",", $C93)-1),$C93),"【"&amp;IFERROR(LEFT($C93,FIND(",", $C93)-1),$C93)&amp;"】"),HYPERLINK("#"&amp;$B93&amp;"!"&amp;IFERROR(LEFT($C93,FIND(",", $C93)-1),$C93),"【"&amp;IFERROR(LEFT($C93,FIND(",", $C93)-1),$C93)&amp;"】"))))</f>
        <v/>
      </c>
      <c r="R93" s="344" t="str">
        <f t="shared" si="25"/>
        <v/>
      </c>
      <c r="S93" s="334" t="str">
        <f t="shared" si="26"/>
        <v/>
      </c>
      <c r="T93" s="334" t="str">
        <f t="shared" si="27"/>
        <v/>
      </c>
      <c r="U93" s="334" t="str">
        <f t="shared" si="28"/>
        <v/>
      </c>
      <c r="V93" s="334" t="str">
        <f t="shared" si="29"/>
        <v/>
      </c>
      <c r="W93" s="334" t="str">
        <f t="shared" si="30"/>
        <v/>
      </c>
      <c r="X93" s="334" t="str">
        <f t="shared" si="31"/>
        <v/>
      </c>
      <c r="Y93" s="334" t="str">
        <f t="shared" si="32"/>
        <v/>
      </c>
      <c r="Z93" s="334" t="str">
        <f t="shared" si="33"/>
        <v/>
      </c>
      <c r="AA93" s="334" t="str">
        <f t="shared" si="34"/>
        <v/>
      </c>
      <c r="AB93" s="334" t="str">
        <f t="shared" si="35"/>
        <v/>
      </c>
      <c r="AC93" s="334" t="str">
        <f t="shared" si="36"/>
        <v/>
      </c>
      <c r="AD93" s="334" t="str">
        <f t="shared" si="37"/>
        <v/>
      </c>
      <c r="AE93" s="334" t="str">
        <f t="shared" si="38"/>
        <v/>
      </c>
      <c r="AF93" s="334" t="str">
        <f t="shared" si="39"/>
        <v/>
      </c>
      <c r="AG93" s="334" t="str">
        <f t="shared" si="40"/>
        <v/>
      </c>
      <c r="AH93" s="334" t="str">
        <f t="shared" si="41"/>
        <v/>
      </c>
      <c r="AI93" s="334" t="str">
        <f t="shared" ca="1" si="42"/>
        <v/>
      </c>
      <c r="AJ93" s="334" t="str">
        <f t="shared" si="43"/>
        <v/>
      </c>
      <c r="AK93" s="335" t="str">
        <f t="shared" ca="1" si="44"/>
        <v/>
      </c>
      <c r="AL93" s="336" t="str">
        <f t="shared" si="45"/>
        <v/>
      </c>
      <c r="AM93" s="347" t="s">
        <v>1774</v>
      </c>
    </row>
    <row r="94" spans="1:39" ht="17.25" customHeight="1">
      <c r="A94" s="265">
        <f t="shared" si="46"/>
        <v>92</v>
      </c>
      <c r="B94" s="263" t="s">
        <v>640</v>
      </c>
      <c r="C94" s="258" t="s">
        <v>169</v>
      </c>
      <c r="D94" s="260" t="s">
        <v>146</v>
      </c>
      <c r="E94" s="238" t="s">
        <v>214</v>
      </c>
      <c r="F94" s="746" t="s">
        <v>189</v>
      </c>
      <c r="G94" s="747"/>
      <c r="H94" s="748">
        <v>20</v>
      </c>
      <c r="I94" s="749"/>
      <c r="J94" s="327" t="str">
        <f t="shared" si="47"/>
        <v>TEXT</v>
      </c>
      <c r="K94" s="271" t="s">
        <v>1834</v>
      </c>
      <c r="L94" s="328" t="str" cm="1">
        <f t="array" aca="1" ref="L94" ca="1">IFERROR(IF($C94="","",IF($K94="","",IF($K94=入力用マスタ!$H$7,_xlfn.TEXTBEFORE(_xlfn.TEXTAFTER(CELL("filename",$A$1),"["),"]"),IF($J94="DATE",IF(INDIRECT($B94&amp;"!"&amp;$C94)="","",INDIRECT($B94&amp;"!"&amp;$C94)),IF($J94="TEXT",IF(INDIRECT($B94&amp;"!"&amp;$C94)="","",""&amp;INDIRECT($B94&amp;"!"&amp;$C94)&amp;""),IF($J94="NUM",VALUE(IF(INDIRECT($B94&amp;"!"&amp;$C94)="","",INDIRECT($B94&amp;"!"&amp;$C94))),"")))))),"")</f>
        <v/>
      </c>
      <c r="M94" s="337" t="str">
        <f ca="1">IFERROR(TEXT(IF($C94="","",IF($K94="","",IF($K94=入力用マスタ!$H$5,IF($L94="■","1",IF($L94="□","",IF($L94="●","1",IF($L94="○","","")))),IF($K94=入力用マスタ!$H$6,IF($L94="▼選択▼","",MATCH($L94,INDIRECT("入力用マスタ!"&amp;IF(COUNTIF(入力用マスタ!$E$2:$E$4,$L94),"E",IF(COUNTIF(入力用マスタ!$F$2:$F$4,$L94),"F",IF(COUNTIF(入力用マスタ!$G$2:$G$4,$L94),"G","")))&amp;"3:"&amp;IF(COUNTIF(入力用マスタ!$E$2:$E$4,$L94),"E",IF(COUNTIF(入力用マスタ!$F$2:$F$4,$L94),"F",IF(COUNTIF(入力用マスタ!$G$2:$G$4,$L94),"G","")))&amp;"4"),0)),"")))),"@"),"")</f>
        <v/>
      </c>
      <c r="N94" s="337" t="str" cm="1">
        <f t="array" aca="1" ref="N94" ca="1">IFERROR(TEXT(IF($C94="","",IF($K94="","",IF($K94=入力用マスタ!$H$4,_xlfn.LET(_xlpm.refs, _xlfn.TEXTSPLIT($C94,","),_xlpm.sheetName, $B94,_xlpm.values,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4" s="338">
        <f t="shared" si="24"/>
        <v>93</v>
      </c>
      <c r="P94" s="339">
        <f>IF($K94="","",IF($K94=入力用マスタ!$H$3,COLUMN($P94)-5,IF($K94=入力用マスタ!$H$5,COLUMN($P94)-4,IF($K94=入力用マスタ!$H$6,COLUMN($P94)-4,IF($K94=入力用マスタ!$H$5,COLUMN($P94)-4,IF($K94=入力用マスタ!$H$4,COLUMN($P94)-3,COLUMN($P94)-5))))))</f>
        <v>11</v>
      </c>
      <c r="Q94" s="345" t="str">
        <f>IF($C94="","",IF($C94="-","",IF($K94=入力用マスタ!$H$4&amp;"!",HYPERLINK("#"&amp;$B94&amp;"!"&amp;IFERROR(LEFT($C94,FIND(",", $C94)-1),$C94),"【"&amp;IFERROR(LEFT($C94,FIND(",", $C94)-1),$C94)&amp;"】"),HYPERLINK("#"&amp;$B94&amp;"!"&amp;IFERROR(LEFT($C94,FIND(",", $C94)-1),$C94),"【"&amp;IFERROR(LEFT($C94,FIND(",", $C94)-1),$C94)&amp;"】"))))</f>
        <v/>
      </c>
      <c r="R94" s="344" t="str">
        <f t="shared" si="25"/>
        <v/>
      </c>
      <c r="S94" s="334" t="str">
        <f t="shared" si="26"/>
        <v/>
      </c>
      <c r="T94" s="334" t="str">
        <f t="shared" si="27"/>
        <v/>
      </c>
      <c r="U94" s="334" t="str">
        <f t="shared" si="28"/>
        <v/>
      </c>
      <c r="V94" s="334" t="str">
        <f t="shared" si="29"/>
        <v/>
      </c>
      <c r="W94" s="334" t="str">
        <f t="shared" si="30"/>
        <v/>
      </c>
      <c r="X94" s="334" t="str">
        <f t="shared" si="31"/>
        <v/>
      </c>
      <c r="Y94" s="334" t="str">
        <f t="shared" si="32"/>
        <v/>
      </c>
      <c r="Z94" s="334" t="str">
        <f t="shared" si="33"/>
        <v/>
      </c>
      <c r="AA94" s="334" t="str">
        <f t="shared" si="34"/>
        <v/>
      </c>
      <c r="AB94" s="334" t="str">
        <f t="shared" si="35"/>
        <v/>
      </c>
      <c r="AC94" s="334" t="str">
        <f t="shared" si="36"/>
        <v/>
      </c>
      <c r="AD94" s="334" t="str">
        <f t="shared" si="37"/>
        <v/>
      </c>
      <c r="AE94" s="334" t="str">
        <f t="shared" si="38"/>
        <v/>
      </c>
      <c r="AF94" s="334" t="str">
        <f t="shared" si="39"/>
        <v/>
      </c>
      <c r="AG94" s="334" t="str">
        <f t="shared" si="40"/>
        <v/>
      </c>
      <c r="AH94" s="334" t="str">
        <f t="shared" si="41"/>
        <v/>
      </c>
      <c r="AI94" s="334" t="str">
        <f t="shared" ca="1" si="42"/>
        <v/>
      </c>
      <c r="AJ94" s="334" t="str">
        <f t="shared" si="43"/>
        <v/>
      </c>
      <c r="AK94" s="335" t="str">
        <f t="shared" ca="1" si="44"/>
        <v/>
      </c>
      <c r="AL94" s="336" t="str">
        <f t="shared" si="45"/>
        <v/>
      </c>
      <c r="AM94" s="347" t="s">
        <v>1774</v>
      </c>
    </row>
    <row r="95" spans="1:39" ht="17.25" customHeight="1">
      <c r="A95" s="265">
        <f t="shared" si="46"/>
        <v>93</v>
      </c>
      <c r="B95" s="263" t="s">
        <v>640</v>
      </c>
      <c r="C95" s="258" t="s">
        <v>169</v>
      </c>
      <c r="D95" s="260" t="s">
        <v>147</v>
      </c>
      <c r="E95" s="238" t="s">
        <v>215</v>
      </c>
      <c r="F95" s="746" t="s">
        <v>189</v>
      </c>
      <c r="G95" s="747"/>
      <c r="H95" s="748">
        <v>20</v>
      </c>
      <c r="I95" s="749"/>
      <c r="J95" s="327" t="str">
        <f t="shared" si="47"/>
        <v>TEXT</v>
      </c>
      <c r="K95" s="271" t="s">
        <v>1834</v>
      </c>
      <c r="L95" s="328" t="str" cm="1">
        <f t="array" aca="1" ref="L95" ca="1">IFERROR(IF($C95="","",IF($K95="","",IF($K95=入力用マスタ!$H$7,_xlfn.TEXTBEFORE(_xlfn.TEXTAFTER(CELL("filename",$A$1),"["),"]"),IF($J95="DATE",IF(INDIRECT($B95&amp;"!"&amp;$C95)="","",INDIRECT($B95&amp;"!"&amp;$C95)),IF($J95="TEXT",IF(INDIRECT($B95&amp;"!"&amp;$C95)="","",""&amp;INDIRECT($B95&amp;"!"&amp;$C95)&amp;""),IF($J95="NUM",VALUE(IF(INDIRECT($B95&amp;"!"&amp;$C95)="","",INDIRECT($B95&amp;"!"&amp;$C95))),"")))))),"")</f>
        <v/>
      </c>
      <c r="M95" s="337" t="str">
        <f ca="1">IFERROR(TEXT(IF($C95="","",IF($K95="","",IF($K95=入力用マスタ!$H$5,IF($L95="■","1",IF($L95="□","",IF($L95="●","1",IF($L95="○","","")))),IF($K95=入力用マスタ!$H$6,IF($L95="▼選択▼","",MATCH($L95,INDIRECT("入力用マスタ!"&amp;IF(COUNTIF(入力用マスタ!$E$2:$E$4,$L95),"E",IF(COUNTIF(入力用マスタ!$F$2:$F$4,$L95),"F",IF(COUNTIF(入力用マスタ!$G$2:$G$4,$L95),"G","")))&amp;"3:"&amp;IF(COUNTIF(入力用マスタ!$E$2:$E$4,$L95),"E",IF(COUNTIF(入力用マスタ!$F$2:$F$4,$L95),"F",IF(COUNTIF(入力用マスタ!$G$2:$G$4,$L95),"G","")))&amp;"4"),0)),"")))),"@"),"")</f>
        <v/>
      </c>
      <c r="N95" s="337" t="str" cm="1">
        <f t="array" aca="1" ref="N95" ca="1">IFERROR(TEXT(IF($C95="","",IF($K95="","",IF($K95=入力用マスタ!$H$4,_xlfn.LET(_xlpm.refs, _xlfn.TEXTSPLIT($C95,","),_xlpm.sheetName, $B95,_xlpm.values,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5" s="338">
        <f t="shared" si="24"/>
        <v>94</v>
      </c>
      <c r="P95" s="339">
        <f>IF($K95="","",IF($K95=入力用マスタ!$H$3,COLUMN($P95)-5,IF($K95=入力用マスタ!$H$5,COLUMN($P95)-4,IF($K95=入力用マスタ!$H$6,COLUMN($P95)-4,IF($K95=入力用マスタ!$H$5,COLUMN($P95)-4,IF($K95=入力用マスタ!$H$4,COLUMN($P95)-3,COLUMN($P95)-5))))))</f>
        <v>11</v>
      </c>
      <c r="Q95" s="345" t="str">
        <f>IF($C95="","",IF($C95="-","",IF($K95=入力用マスタ!$H$4&amp;"!",HYPERLINK("#"&amp;$B95&amp;"!"&amp;IFERROR(LEFT($C95,FIND(",", $C95)-1),$C95),"【"&amp;IFERROR(LEFT($C95,FIND(",", $C95)-1),$C95)&amp;"】"),HYPERLINK("#"&amp;$B95&amp;"!"&amp;IFERROR(LEFT($C95,FIND(",", $C95)-1),$C95),"【"&amp;IFERROR(LEFT($C95,FIND(",", $C95)-1),$C95)&amp;"】"))))</f>
        <v/>
      </c>
      <c r="R95" s="344" t="str">
        <f t="shared" si="25"/>
        <v/>
      </c>
      <c r="S95" s="334" t="str">
        <f t="shared" si="26"/>
        <v/>
      </c>
      <c r="T95" s="334" t="str">
        <f t="shared" si="27"/>
        <v/>
      </c>
      <c r="U95" s="334" t="str">
        <f t="shared" si="28"/>
        <v/>
      </c>
      <c r="V95" s="334" t="str">
        <f t="shared" si="29"/>
        <v/>
      </c>
      <c r="W95" s="334" t="str">
        <f t="shared" si="30"/>
        <v/>
      </c>
      <c r="X95" s="334" t="str">
        <f t="shared" si="31"/>
        <v/>
      </c>
      <c r="Y95" s="334" t="str">
        <f t="shared" si="32"/>
        <v/>
      </c>
      <c r="Z95" s="334" t="str">
        <f t="shared" si="33"/>
        <v/>
      </c>
      <c r="AA95" s="334" t="str">
        <f t="shared" si="34"/>
        <v/>
      </c>
      <c r="AB95" s="334" t="str">
        <f t="shared" si="35"/>
        <v/>
      </c>
      <c r="AC95" s="334" t="str">
        <f t="shared" si="36"/>
        <v/>
      </c>
      <c r="AD95" s="334" t="str">
        <f t="shared" si="37"/>
        <v/>
      </c>
      <c r="AE95" s="334" t="str">
        <f t="shared" si="38"/>
        <v/>
      </c>
      <c r="AF95" s="334" t="str">
        <f t="shared" si="39"/>
        <v/>
      </c>
      <c r="AG95" s="334" t="str">
        <f t="shared" si="40"/>
        <v/>
      </c>
      <c r="AH95" s="334" t="str">
        <f t="shared" si="41"/>
        <v/>
      </c>
      <c r="AI95" s="334" t="str">
        <f t="shared" ca="1" si="42"/>
        <v/>
      </c>
      <c r="AJ95" s="334" t="str">
        <f t="shared" si="43"/>
        <v/>
      </c>
      <c r="AK95" s="335" t="str">
        <f t="shared" ca="1" si="44"/>
        <v/>
      </c>
      <c r="AL95" s="336" t="str">
        <f t="shared" si="45"/>
        <v/>
      </c>
      <c r="AM95" s="347" t="s">
        <v>1774</v>
      </c>
    </row>
    <row r="96" spans="1:39" ht="17.25" customHeight="1">
      <c r="A96" s="265">
        <f t="shared" si="46"/>
        <v>94</v>
      </c>
      <c r="B96" s="263" t="s">
        <v>640</v>
      </c>
      <c r="C96" s="258" t="s">
        <v>169</v>
      </c>
      <c r="D96" s="260" t="s">
        <v>148</v>
      </c>
      <c r="E96" s="238" t="s">
        <v>216</v>
      </c>
      <c r="F96" s="746" t="s">
        <v>189</v>
      </c>
      <c r="G96" s="747"/>
      <c r="H96" s="748">
        <v>20</v>
      </c>
      <c r="I96" s="749"/>
      <c r="J96" s="327" t="str">
        <f t="shared" si="47"/>
        <v>TEXT</v>
      </c>
      <c r="K96" s="271" t="s">
        <v>1834</v>
      </c>
      <c r="L96" s="328" t="str" cm="1">
        <f t="array" aca="1" ref="L96" ca="1">IFERROR(IF($C96="","",IF($K96="","",IF($K96=入力用マスタ!$H$7,_xlfn.TEXTBEFORE(_xlfn.TEXTAFTER(CELL("filename",$A$1),"["),"]"),IF($J96="DATE",IF(INDIRECT($B96&amp;"!"&amp;$C96)="","",INDIRECT($B96&amp;"!"&amp;$C96)),IF($J96="TEXT",IF(INDIRECT($B96&amp;"!"&amp;$C96)="","",""&amp;INDIRECT($B96&amp;"!"&amp;$C96)&amp;""),IF($J96="NUM",VALUE(IF(INDIRECT($B96&amp;"!"&amp;$C96)="","",INDIRECT($B96&amp;"!"&amp;$C96))),"")))))),"")</f>
        <v/>
      </c>
      <c r="M96" s="337" t="str">
        <f ca="1">IFERROR(TEXT(IF($C96="","",IF($K96="","",IF($K96=入力用マスタ!$H$5,IF($L96="■","1",IF($L96="□","",IF($L96="●","1",IF($L96="○","","")))),IF($K96=入力用マスタ!$H$6,IF($L96="▼選択▼","",MATCH($L96,INDIRECT("入力用マスタ!"&amp;IF(COUNTIF(入力用マスタ!$E$2:$E$4,$L96),"E",IF(COUNTIF(入力用マスタ!$F$2:$F$4,$L96),"F",IF(COUNTIF(入力用マスタ!$G$2:$G$4,$L96),"G","")))&amp;"3:"&amp;IF(COUNTIF(入力用マスタ!$E$2:$E$4,$L96),"E",IF(COUNTIF(入力用マスタ!$F$2:$F$4,$L96),"F",IF(COUNTIF(入力用マスタ!$G$2:$G$4,$L96),"G","")))&amp;"4"),0)),"")))),"@"),"")</f>
        <v/>
      </c>
      <c r="N96" s="337" t="str" cm="1">
        <f t="array" aca="1" ref="N96" ca="1">IFERROR(TEXT(IF($C96="","",IF($K96="","",IF($K96=入力用マスタ!$H$4,_xlfn.LET(_xlpm.refs, _xlfn.TEXTSPLIT($C96,","),_xlpm.sheetName, $B96,_xlpm.values,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6" s="338">
        <f t="shared" si="24"/>
        <v>95</v>
      </c>
      <c r="P96" s="339">
        <f>IF($K96="","",IF($K96=入力用マスタ!$H$3,COLUMN($P96)-5,IF($K96=入力用マスタ!$H$5,COLUMN($P96)-4,IF($K96=入力用マスタ!$H$6,COLUMN($P96)-4,IF($K96=入力用マスタ!$H$5,COLUMN($P96)-4,IF($K96=入力用マスタ!$H$4,COLUMN($P96)-3,COLUMN($P96)-5))))))</f>
        <v>11</v>
      </c>
      <c r="Q96" s="345" t="str">
        <f>IF($C96="","",IF($C96="-","",IF($K96=入力用マスタ!$H$4&amp;"!",HYPERLINK("#"&amp;$B96&amp;"!"&amp;IFERROR(LEFT($C96,FIND(",", $C96)-1),$C96),"【"&amp;IFERROR(LEFT($C96,FIND(",", $C96)-1),$C96)&amp;"】"),HYPERLINK("#"&amp;$B96&amp;"!"&amp;IFERROR(LEFT($C96,FIND(",", $C96)-1),$C96),"【"&amp;IFERROR(LEFT($C96,FIND(",", $C96)-1),$C96)&amp;"】"))))</f>
        <v/>
      </c>
      <c r="R96" s="344" t="str">
        <f t="shared" si="25"/>
        <v/>
      </c>
      <c r="S96" s="334" t="str">
        <f t="shared" si="26"/>
        <v/>
      </c>
      <c r="T96" s="334" t="str">
        <f t="shared" si="27"/>
        <v/>
      </c>
      <c r="U96" s="334" t="str">
        <f t="shared" si="28"/>
        <v/>
      </c>
      <c r="V96" s="334" t="str">
        <f t="shared" si="29"/>
        <v/>
      </c>
      <c r="W96" s="334" t="str">
        <f t="shared" si="30"/>
        <v/>
      </c>
      <c r="X96" s="334" t="str">
        <f t="shared" si="31"/>
        <v/>
      </c>
      <c r="Y96" s="334" t="str">
        <f t="shared" si="32"/>
        <v/>
      </c>
      <c r="Z96" s="334" t="str">
        <f t="shared" si="33"/>
        <v/>
      </c>
      <c r="AA96" s="334" t="str">
        <f t="shared" si="34"/>
        <v/>
      </c>
      <c r="AB96" s="334" t="str">
        <f t="shared" si="35"/>
        <v/>
      </c>
      <c r="AC96" s="334" t="str">
        <f t="shared" si="36"/>
        <v/>
      </c>
      <c r="AD96" s="334" t="str">
        <f t="shared" si="37"/>
        <v/>
      </c>
      <c r="AE96" s="334" t="str">
        <f t="shared" si="38"/>
        <v/>
      </c>
      <c r="AF96" s="334" t="str">
        <f t="shared" si="39"/>
        <v/>
      </c>
      <c r="AG96" s="334" t="str">
        <f t="shared" si="40"/>
        <v/>
      </c>
      <c r="AH96" s="334" t="str">
        <f t="shared" si="41"/>
        <v/>
      </c>
      <c r="AI96" s="334" t="str">
        <f t="shared" ca="1" si="42"/>
        <v/>
      </c>
      <c r="AJ96" s="334" t="str">
        <f t="shared" si="43"/>
        <v/>
      </c>
      <c r="AK96" s="335" t="str">
        <f t="shared" ca="1" si="44"/>
        <v/>
      </c>
      <c r="AL96" s="336" t="str">
        <f t="shared" si="45"/>
        <v/>
      </c>
      <c r="AM96" s="347" t="s">
        <v>1774</v>
      </c>
    </row>
    <row r="97" spans="1:39" ht="17.25" customHeight="1">
      <c r="A97" s="265">
        <f t="shared" si="46"/>
        <v>95</v>
      </c>
      <c r="B97" s="263" t="s">
        <v>640</v>
      </c>
      <c r="C97" s="258" t="s">
        <v>169</v>
      </c>
      <c r="D97" s="260" t="s">
        <v>149</v>
      </c>
      <c r="E97" s="238" t="s">
        <v>217</v>
      </c>
      <c r="F97" s="746" t="s">
        <v>189</v>
      </c>
      <c r="G97" s="747"/>
      <c r="H97" s="748">
        <v>20</v>
      </c>
      <c r="I97" s="749"/>
      <c r="J97" s="327" t="str">
        <f t="shared" si="47"/>
        <v>TEXT</v>
      </c>
      <c r="K97" s="271" t="s">
        <v>1834</v>
      </c>
      <c r="L97" s="328" t="str" cm="1">
        <f t="array" aca="1" ref="L97" ca="1">IFERROR(IF($C97="","",IF($K97="","",IF($K97=入力用マスタ!$H$7,_xlfn.TEXTBEFORE(_xlfn.TEXTAFTER(CELL("filename",$A$1),"["),"]"),IF($J97="DATE",IF(INDIRECT($B97&amp;"!"&amp;$C97)="","",INDIRECT($B97&amp;"!"&amp;$C97)),IF($J97="TEXT",IF(INDIRECT($B97&amp;"!"&amp;$C97)="","",""&amp;INDIRECT($B97&amp;"!"&amp;$C97)&amp;""),IF($J97="NUM",VALUE(IF(INDIRECT($B97&amp;"!"&amp;$C97)="","",INDIRECT($B97&amp;"!"&amp;$C97))),"")))))),"")</f>
        <v/>
      </c>
      <c r="M97" s="337" t="str">
        <f ca="1">IFERROR(TEXT(IF($C97="","",IF($K97="","",IF($K97=入力用マスタ!$H$5,IF($L97="■","1",IF($L97="□","",IF($L97="●","1",IF($L97="○","","")))),IF($K97=入力用マスタ!$H$6,IF($L97="▼選択▼","",MATCH($L97,INDIRECT("入力用マスタ!"&amp;IF(COUNTIF(入力用マスタ!$E$2:$E$4,$L97),"E",IF(COUNTIF(入力用マスタ!$F$2:$F$4,$L97),"F",IF(COUNTIF(入力用マスタ!$G$2:$G$4,$L97),"G","")))&amp;"3:"&amp;IF(COUNTIF(入力用マスタ!$E$2:$E$4,$L97),"E",IF(COUNTIF(入力用マスタ!$F$2:$F$4,$L97),"F",IF(COUNTIF(入力用マスタ!$G$2:$G$4,$L97),"G","")))&amp;"4"),0)),"")))),"@"),"")</f>
        <v/>
      </c>
      <c r="N97" s="337" t="str" cm="1">
        <f t="array" aca="1" ref="N97" ca="1">IFERROR(TEXT(IF($C97="","",IF($K97="","",IF($K97=入力用マスタ!$H$4,_xlfn.LET(_xlpm.refs, _xlfn.TEXTSPLIT($C97,","),_xlpm.sheetName, $B97,_xlpm.values,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7" s="338">
        <f t="shared" si="24"/>
        <v>96</v>
      </c>
      <c r="P97" s="339">
        <f>IF($K97="","",IF($K97=入力用マスタ!$H$3,COLUMN($P97)-5,IF($K97=入力用マスタ!$H$5,COLUMN($P97)-4,IF($K97=入力用マスタ!$H$6,COLUMN($P97)-4,IF($K97=入力用マスタ!$H$5,COLUMN($P97)-4,IF($K97=入力用マスタ!$H$4,COLUMN($P97)-3,COLUMN($P97)-5))))))</f>
        <v>11</v>
      </c>
      <c r="Q97" s="345" t="str">
        <f>IF($C97="","",IF($C97="-","",IF($K97=入力用マスタ!$H$4&amp;"!",HYPERLINK("#"&amp;$B97&amp;"!"&amp;IFERROR(LEFT($C97,FIND(",", $C97)-1),$C97),"【"&amp;IFERROR(LEFT($C97,FIND(",", $C97)-1),$C97)&amp;"】"),HYPERLINK("#"&amp;$B97&amp;"!"&amp;IFERROR(LEFT($C97,FIND(",", $C97)-1),$C97),"【"&amp;IFERROR(LEFT($C97,FIND(",", $C97)-1),$C97)&amp;"】"))))</f>
        <v/>
      </c>
      <c r="R97" s="344" t="str">
        <f t="shared" si="25"/>
        <v/>
      </c>
      <c r="S97" s="334" t="str">
        <f t="shared" si="26"/>
        <v/>
      </c>
      <c r="T97" s="334" t="str">
        <f t="shared" si="27"/>
        <v/>
      </c>
      <c r="U97" s="334" t="str">
        <f t="shared" si="28"/>
        <v/>
      </c>
      <c r="V97" s="334" t="str">
        <f t="shared" si="29"/>
        <v/>
      </c>
      <c r="W97" s="334" t="str">
        <f t="shared" si="30"/>
        <v/>
      </c>
      <c r="X97" s="334" t="str">
        <f t="shared" si="31"/>
        <v/>
      </c>
      <c r="Y97" s="334" t="str">
        <f t="shared" si="32"/>
        <v/>
      </c>
      <c r="Z97" s="334" t="str">
        <f t="shared" si="33"/>
        <v/>
      </c>
      <c r="AA97" s="334" t="str">
        <f t="shared" si="34"/>
        <v/>
      </c>
      <c r="AB97" s="334" t="str">
        <f t="shared" si="35"/>
        <v/>
      </c>
      <c r="AC97" s="334" t="str">
        <f t="shared" si="36"/>
        <v/>
      </c>
      <c r="AD97" s="334" t="str">
        <f t="shared" si="37"/>
        <v/>
      </c>
      <c r="AE97" s="334" t="str">
        <f t="shared" si="38"/>
        <v/>
      </c>
      <c r="AF97" s="334" t="str">
        <f t="shared" si="39"/>
        <v/>
      </c>
      <c r="AG97" s="334" t="str">
        <f t="shared" si="40"/>
        <v/>
      </c>
      <c r="AH97" s="334" t="str">
        <f t="shared" si="41"/>
        <v/>
      </c>
      <c r="AI97" s="334" t="str">
        <f t="shared" ca="1" si="42"/>
        <v/>
      </c>
      <c r="AJ97" s="334" t="str">
        <f t="shared" si="43"/>
        <v/>
      </c>
      <c r="AK97" s="335" t="str">
        <f t="shared" ca="1" si="44"/>
        <v/>
      </c>
      <c r="AL97" s="336" t="str">
        <f t="shared" si="45"/>
        <v/>
      </c>
      <c r="AM97" s="347" t="s">
        <v>1774</v>
      </c>
    </row>
    <row r="98" spans="1:39" ht="17.25" customHeight="1">
      <c r="A98" s="265">
        <f t="shared" si="46"/>
        <v>96</v>
      </c>
      <c r="B98" s="263" t="s">
        <v>640</v>
      </c>
      <c r="C98" s="258" t="s">
        <v>169</v>
      </c>
      <c r="D98" s="260" t="s">
        <v>150</v>
      </c>
      <c r="E98" s="238" t="s">
        <v>218</v>
      </c>
      <c r="F98" s="746" t="s">
        <v>189</v>
      </c>
      <c r="G98" s="747"/>
      <c r="H98" s="748">
        <v>20</v>
      </c>
      <c r="I98" s="749"/>
      <c r="J98" s="327" t="str">
        <f t="shared" si="47"/>
        <v>TEXT</v>
      </c>
      <c r="K98" s="271" t="s">
        <v>1834</v>
      </c>
      <c r="L98" s="328" t="str" cm="1">
        <f t="array" aca="1" ref="L98" ca="1">IFERROR(IF($C98="","",IF($K98="","",IF($K98=入力用マスタ!$H$7,_xlfn.TEXTBEFORE(_xlfn.TEXTAFTER(CELL("filename",$A$1),"["),"]"),IF($J98="DATE",IF(INDIRECT($B98&amp;"!"&amp;$C98)="","",INDIRECT($B98&amp;"!"&amp;$C98)),IF($J98="TEXT",IF(INDIRECT($B98&amp;"!"&amp;$C98)="","",""&amp;INDIRECT($B98&amp;"!"&amp;$C98)&amp;""),IF($J98="NUM",VALUE(IF(INDIRECT($B98&amp;"!"&amp;$C98)="","",INDIRECT($B98&amp;"!"&amp;$C98))),"")))))),"")</f>
        <v/>
      </c>
      <c r="M98" s="337" t="str">
        <f ca="1">IFERROR(TEXT(IF($C98="","",IF($K98="","",IF($K98=入力用マスタ!$H$5,IF($L98="■","1",IF($L98="□","",IF($L98="●","1",IF($L98="○","","")))),IF($K98=入力用マスタ!$H$6,IF($L98="▼選択▼","",MATCH($L98,INDIRECT("入力用マスタ!"&amp;IF(COUNTIF(入力用マスタ!$E$2:$E$4,$L98),"E",IF(COUNTIF(入力用マスタ!$F$2:$F$4,$L98),"F",IF(COUNTIF(入力用マスタ!$G$2:$G$4,$L98),"G","")))&amp;"3:"&amp;IF(COUNTIF(入力用マスタ!$E$2:$E$4,$L98),"E",IF(COUNTIF(入力用マスタ!$F$2:$F$4,$L98),"F",IF(COUNTIF(入力用マスタ!$G$2:$G$4,$L98),"G","")))&amp;"4"),0)),"")))),"@"),"")</f>
        <v/>
      </c>
      <c r="N98" s="337" t="str" cm="1">
        <f t="array" aca="1" ref="N98" ca="1">IFERROR(TEXT(IF($C98="","",IF($K98="","",IF($K98=入力用マスタ!$H$4,_xlfn.LET(_xlpm.refs, _xlfn.TEXTSPLIT($C98,","),_xlpm.sheetName, $B98,_xlpm.values,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8" s="338">
        <f t="shared" si="24"/>
        <v>97</v>
      </c>
      <c r="P98" s="339">
        <f>IF($K98="","",IF($K98=入力用マスタ!$H$3,COLUMN($P98)-5,IF($K98=入力用マスタ!$H$5,COLUMN($P98)-4,IF($K98=入力用マスタ!$H$6,COLUMN($P98)-4,IF($K98=入力用マスタ!$H$5,COLUMN($P98)-4,IF($K98=入力用マスタ!$H$4,COLUMN($P98)-3,COLUMN($P98)-5))))))</f>
        <v>11</v>
      </c>
      <c r="Q98" s="345" t="str">
        <f>IF($C98="","",IF($C98="-","",IF($K98=入力用マスタ!$H$4&amp;"!",HYPERLINK("#"&amp;$B98&amp;"!"&amp;IFERROR(LEFT($C98,FIND(",", $C98)-1),$C98),"【"&amp;IFERROR(LEFT($C98,FIND(",", $C98)-1),$C98)&amp;"】"),HYPERLINK("#"&amp;$B98&amp;"!"&amp;IFERROR(LEFT($C98,FIND(",", $C98)-1),$C98),"【"&amp;IFERROR(LEFT($C98,FIND(",", $C98)-1),$C98)&amp;"】"))))</f>
        <v/>
      </c>
      <c r="R98" s="344" t="str">
        <f t="shared" si="25"/>
        <v/>
      </c>
      <c r="S98" s="334" t="str">
        <f t="shared" si="26"/>
        <v/>
      </c>
      <c r="T98" s="334" t="str">
        <f t="shared" si="27"/>
        <v/>
      </c>
      <c r="U98" s="334" t="str">
        <f t="shared" si="28"/>
        <v/>
      </c>
      <c r="V98" s="334" t="str">
        <f t="shared" si="29"/>
        <v/>
      </c>
      <c r="W98" s="334" t="str">
        <f t="shared" si="30"/>
        <v/>
      </c>
      <c r="X98" s="334" t="str">
        <f t="shared" si="31"/>
        <v/>
      </c>
      <c r="Y98" s="334" t="str">
        <f t="shared" si="32"/>
        <v/>
      </c>
      <c r="Z98" s="334" t="str">
        <f t="shared" si="33"/>
        <v/>
      </c>
      <c r="AA98" s="334" t="str">
        <f t="shared" si="34"/>
        <v/>
      </c>
      <c r="AB98" s="334" t="str">
        <f t="shared" si="35"/>
        <v/>
      </c>
      <c r="AC98" s="334" t="str">
        <f t="shared" si="36"/>
        <v/>
      </c>
      <c r="AD98" s="334" t="str">
        <f t="shared" si="37"/>
        <v/>
      </c>
      <c r="AE98" s="334" t="str">
        <f t="shared" si="38"/>
        <v/>
      </c>
      <c r="AF98" s="334" t="str">
        <f t="shared" si="39"/>
        <v/>
      </c>
      <c r="AG98" s="334" t="str">
        <f t="shared" si="40"/>
        <v/>
      </c>
      <c r="AH98" s="334" t="str">
        <f t="shared" si="41"/>
        <v/>
      </c>
      <c r="AI98" s="334" t="str">
        <f t="shared" ca="1" si="42"/>
        <v/>
      </c>
      <c r="AJ98" s="334" t="str">
        <f t="shared" si="43"/>
        <v/>
      </c>
      <c r="AK98" s="335" t="str">
        <f t="shared" ca="1" si="44"/>
        <v/>
      </c>
      <c r="AL98" s="336" t="str">
        <f t="shared" si="45"/>
        <v/>
      </c>
      <c r="AM98" s="347" t="s">
        <v>1774</v>
      </c>
    </row>
    <row r="99" spans="1:39" ht="17.25" customHeight="1">
      <c r="A99" s="265">
        <f t="shared" si="46"/>
        <v>97</v>
      </c>
      <c r="B99" s="263" t="s">
        <v>640</v>
      </c>
      <c r="C99" s="258" t="s">
        <v>169</v>
      </c>
      <c r="D99" s="260" t="s">
        <v>151</v>
      </c>
      <c r="E99" s="238" t="s">
        <v>219</v>
      </c>
      <c r="F99" s="746" t="s">
        <v>189</v>
      </c>
      <c r="G99" s="747"/>
      <c r="H99" s="748">
        <v>20</v>
      </c>
      <c r="I99" s="749"/>
      <c r="J99" s="327" t="str">
        <f t="shared" si="47"/>
        <v>TEXT</v>
      </c>
      <c r="K99" s="271" t="s">
        <v>1834</v>
      </c>
      <c r="L99" s="328" t="str" cm="1">
        <f t="array" aca="1" ref="L99" ca="1">IFERROR(IF($C99="","",IF($K99="","",IF($K99=入力用マスタ!$H$7,_xlfn.TEXTBEFORE(_xlfn.TEXTAFTER(CELL("filename",$A$1),"["),"]"),IF($J99="DATE",IF(INDIRECT($B99&amp;"!"&amp;$C99)="","",INDIRECT($B99&amp;"!"&amp;$C99)),IF($J99="TEXT",IF(INDIRECT($B99&amp;"!"&amp;$C99)="","",""&amp;INDIRECT($B99&amp;"!"&amp;$C99)&amp;""),IF($J99="NUM",VALUE(IF(INDIRECT($B99&amp;"!"&amp;$C99)="","",INDIRECT($B99&amp;"!"&amp;$C99))),"")))))),"")</f>
        <v/>
      </c>
      <c r="M99" s="337" t="str">
        <f ca="1">IFERROR(TEXT(IF($C99="","",IF($K99="","",IF($K99=入力用マスタ!$H$5,IF($L99="■","1",IF($L99="□","",IF($L99="●","1",IF($L99="○","","")))),IF($K99=入力用マスタ!$H$6,IF($L99="▼選択▼","",MATCH($L99,INDIRECT("入力用マスタ!"&amp;IF(COUNTIF(入力用マスタ!$E$2:$E$4,$L99),"E",IF(COUNTIF(入力用マスタ!$F$2:$F$4,$L99),"F",IF(COUNTIF(入力用マスタ!$G$2:$G$4,$L99),"G","")))&amp;"3:"&amp;IF(COUNTIF(入力用マスタ!$E$2:$E$4,$L99),"E",IF(COUNTIF(入力用マスタ!$F$2:$F$4,$L99),"F",IF(COUNTIF(入力用マスタ!$G$2:$G$4,$L99),"G","")))&amp;"4"),0)),"")))),"@"),"")</f>
        <v/>
      </c>
      <c r="N99" s="337" t="str" cm="1">
        <f t="array" aca="1" ref="N99" ca="1">IFERROR(TEXT(IF($C99="","",IF($K99="","",IF($K99=入力用マスタ!$H$4,_xlfn.LET(_xlpm.refs, _xlfn.TEXTSPLIT($C99,","),_xlpm.sheetName, $B99,_xlpm.values,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99" s="338">
        <f t="shared" si="24"/>
        <v>98</v>
      </c>
      <c r="P99" s="339">
        <f>IF($K99="","",IF($K99=入力用マスタ!$H$3,COLUMN($P99)-5,IF($K99=入力用マスタ!$H$5,COLUMN($P99)-4,IF($K99=入力用マスタ!$H$6,COLUMN($P99)-4,IF($K99=入力用マスタ!$H$5,COLUMN($P99)-4,IF($K99=入力用マスタ!$H$4,COLUMN($P99)-3,COLUMN($P99)-5))))))</f>
        <v>11</v>
      </c>
      <c r="Q99" s="345" t="str">
        <f>IF($C99="","",IF($C99="-","",IF($K99=入力用マスタ!$H$4&amp;"!",HYPERLINK("#"&amp;$B99&amp;"!"&amp;IFERROR(LEFT($C99,FIND(",", $C99)-1),$C99),"【"&amp;IFERROR(LEFT($C99,FIND(",", $C99)-1),$C99)&amp;"】"),HYPERLINK("#"&amp;$B99&amp;"!"&amp;IFERROR(LEFT($C99,FIND(",", $C99)-1),$C99),"【"&amp;IFERROR(LEFT($C99,FIND(",", $C99)-1),$C99)&amp;"】"))))</f>
        <v/>
      </c>
      <c r="R99" s="344" t="str">
        <f t="shared" si="25"/>
        <v/>
      </c>
      <c r="S99" s="334" t="str">
        <f t="shared" si="26"/>
        <v/>
      </c>
      <c r="T99" s="334" t="str">
        <f t="shared" si="27"/>
        <v/>
      </c>
      <c r="U99" s="334" t="str">
        <f t="shared" si="28"/>
        <v/>
      </c>
      <c r="V99" s="334" t="str">
        <f t="shared" si="29"/>
        <v/>
      </c>
      <c r="W99" s="334" t="str">
        <f t="shared" si="30"/>
        <v/>
      </c>
      <c r="X99" s="334" t="str">
        <f t="shared" si="31"/>
        <v/>
      </c>
      <c r="Y99" s="334" t="str">
        <f t="shared" si="32"/>
        <v/>
      </c>
      <c r="Z99" s="334" t="str">
        <f t="shared" si="33"/>
        <v/>
      </c>
      <c r="AA99" s="334" t="str">
        <f t="shared" si="34"/>
        <v/>
      </c>
      <c r="AB99" s="334" t="str">
        <f t="shared" si="35"/>
        <v/>
      </c>
      <c r="AC99" s="334" t="str">
        <f t="shared" si="36"/>
        <v/>
      </c>
      <c r="AD99" s="334" t="str">
        <f t="shared" si="37"/>
        <v/>
      </c>
      <c r="AE99" s="334" t="str">
        <f t="shared" si="38"/>
        <v/>
      </c>
      <c r="AF99" s="334" t="str">
        <f t="shared" si="39"/>
        <v/>
      </c>
      <c r="AG99" s="334" t="str">
        <f t="shared" si="40"/>
        <v/>
      </c>
      <c r="AH99" s="334" t="str">
        <f t="shared" si="41"/>
        <v/>
      </c>
      <c r="AI99" s="334" t="str">
        <f t="shared" ca="1" si="42"/>
        <v/>
      </c>
      <c r="AJ99" s="334" t="str">
        <f t="shared" si="43"/>
        <v/>
      </c>
      <c r="AK99" s="335" t="str">
        <f t="shared" ca="1" si="44"/>
        <v/>
      </c>
      <c r="AL99" s="336" t="str">
        <f t="shared" si="45"/>
        <v/>
      </c>
      <c r="AM99" s="347" t="s">
        <v>1774</v>
      </c>
    </row>
    <row r="100" spans="1:39" ht="17.25" customHeight="1">
      <c r="A100" s="265">
        <f t="shared" si="46"/>
        <v>98</v>
      </c>
      <c r="B100" s="263" t="s">
        <v>640</v>
      </c>
      <c r="C100" s="258" t="s">
        <v>169</v>
      </c>
      <c r="D100" s="260" t="s">
        <v>152</v>
      </c>
      <c r="E100" s="238" t="s">
        <v>348</v>
      </c>
      <c r="F100" s="746" t="s">
        <v>189</v>
      </c>
      <c r="G100" s="747"/>
      <c r="H100" s="748">
        <v>20</v>
      </c>
      <c r="I100" s="749"/>
      <c r="J100" s="327" t="str">
        <f t="shared" si="47"/>
        <v>TEXT</v>
      </c>
      <c r="K100" s="271" t="s">
        <v>1834</v>
      </c>
      <c r="L100" s="328" t="str" cm="1">
        <f t="array" aca="1" ref="L100" ca="1">IFERROR(IF($C100="","",IF($K100="","",IF($K100=入力用マスタ!$H$7,_xlfn.TEXTBEFORE(_xlfn.TEXTAFTER(CELL("filename",$A$1),"["),"]"),IF($J100="DATE",IF(INDIRECT($B100&amp;"!"&amp;$C100)="","",INDIRECT($B100&amp;"!"&amp;$C100)),IF($J100="TEXT",IF(INDIRECT($B100&amp;"!"&amp;$C100)="","",""&amp;INDIRECT($B100&amp;"!"&amp;$C100)&amp;""),IF($J100="NUM",VALUE(IF(INDIRECT($B100&amp;"!"&amp;$C100)="","",INDIRECT($B100&amp;"!"&amp;$C100))),"")))))),"")</f>
        <v/>
      </c>
      <c r="M100" s="337" t="str">
        <f ca="1">IFERROR(TEXT(IF($C100="","",IF($K100="","",IF($K100=入力用マスタ!$H$5,IF($L100="■","1",IF($L100="□","",IF($L100="●","1",IF($L100="○","","")))),IF($K100=入力用マスタ!$H$6,IF($L100="▼選択▼","",MATCH($L100,INDIRECT("入力用マスタ!"&amp;IF(COUNTIF(入力用マスタ!$E$2:$E$4,$L100),"E",IF(COUNTIF(入力用マスタ!$F$2:$F$4,$L100),"F",IF(COUNTIF(入力用マスタ!$G$2:$G$4,$L100),"G","")))&amp;"3:"&amp;IF(COUNTIF(入力用マスタ!$E$2:$E$4,$L100),"E",IF(COUNTIF(入力用マスタ!$F$2:$F$4,$L100),"F",IF(COUNTIF(入力用マスタ!$G$2:$G$4,$L100),"G","")))&amp;"4"),0)),"")))),"@"),"")</f>
        <v/>
      </c>
      <c r="N100" s="337" t="str" cm="1">
        <f t="array" aca="1" ref="N100" ca="1">IFERROR(TEXT(IF($C100="","",IF($K100="","",IF($K100=入力用マスタ!$H$4,_xlfn.LET(_xlpm.refs, _xlfn.TEXTSPLIT($C100,","),_xlpm.sheetName, $B100,_xlpm.values,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0" s="338">
        <f t="shared" si="24"/>
        <v>99</v>
      </c>
      <c r="P100" s="339">
        <f>IF($K100="","",IF($K100=入力用マスタ!$H$3,COLUMN($P100)-5,IF($K100=入力用マスタ!$H$5,COLUMN($P100)-4,IF($K100=入力用マスタ!$H$6,COLUMN($P100)-4,IF($K100=入力用マスタ!$H$5,COLUMN($P100)-4,IF($K100=入力用マスタ!$H$4,COLUMN($P100)-3,COLUMN($P100)-5))))))</f>
        <v>11</v>
      </c>
      <c r="Q100" s="345" t="str">
        <f>IF($C100="","",IF($C100="-","",IF($K100=入力用マスタ!$H$4&amp;"!",HYPERLINK("#"&amp;$B100&amp;"!"&amp;IFERROR(LEFT($C100,FIND(",", $C100)-1),$C100),"【"&amp;IFERROR(LEFT($C100,FIND(",", $C100)-1),$C100)&amp;"】"),HYPERLINK("#"&amp;$B100&amp;"!"&amp;IFERROR(LEFT($C100,FIND(",", $C100)-1),$C100),"【"&amp;IFERROR(LEFT($C100,FIND(",", $C100)-1),$C100)&amp;"】"))))</f>
        <v/>
      </c>
      <c r="R100" s="344" t="str">
        <f t="shared" si="25"/>
        <v/>
      </c>
      <c r="S100" s="334" t="str">
        <f t="shared" si="26"/>
        <v/>
      </c>
      <c r="T100" s="334" t="str">
        <f t="shared" si="27"/>
        <v/>
      </c>
      <c r="U100" s="334" t="str">
        <f t="shared" si="28"/>
        <v/>
      </c>
      <c r="V100" s="334" t="str">
        <f t="shared" si="29"/>
        <v/>
      </c>
      <c r="W100" s="334" t="str">
        <f t="shared" si="30"/>
        <v/>
      </c>
      <c r="X100" s="334" t="str">
        <f t="shared" si="31"/>
        <v/>
      </c>
      <c r="Y100" s="334" t="str">
        <f t="shared" si="32"/>
        <v/>
      </c>
      <c r="Z100" s="334" t="str">
        <f t="shared" si="33"/>
        <v/>
      </c>
      <c r="AA100" s="334" t="str">
        <f t="shared" si="34"/>
        <v/>
      </c>
      <c r="AB100" s="334" t="str">
        <f t="shared" si="35"/>
        <v/>
      </c>
      <c r="AC100" s="334" t="str">
        <f t="shared" si="36"/>
        <v/>
      </c>
      <c r="AD100" s="334" t="str">
        <f t="shared" si="37"/>
        <v/>
      </c>
      <c r="AE100" s="334" t="str">
        <f t="shared" si="38"/>
        <v/>
      </c>
      <c r="AF100" s="334" t="str">
        <f t="shared" si="39"/>
        <v/>
      </c>
      <c r="AG100" s="334" t="str">
        <f t="shared" si="40"/>
        <v/>
      </c>
      <c r="AH100" s="334" t="str">
        <f t="shared" si="41"/>
        <v/>
      </c>
      <c r="AI100" s="334" t="str">
        <f t="shared" ca="1" si="42"/>
        <v/>
      </c>
      <c r="AJ100" s="334" t="str">
        <f t="shared" si="43"/>
        <v/>
      </c>
      <c r="AK100" s="335" t="str">
        <f t="shared" ca="1" si="44"/>
        <v/>
      </c>
      <c r="AL100" s="336" t="str">
        <f t="shared" si="45"/>
        <v/>
      </c>
      <c r="AM100" s="347" t="s">
        <v>1774</v>
      </c>
    </row>
    <row r="101" spans="1:39" ht="17.25" customHeight="1">
      <c r="A101" s="265">
        <f t="shared" si="46"/>
        <v>99</v>
      </c>
      <c r="B101" s="263" t="s">
        <v>640</v>
      </c>
      <c r="C101" s="258" t="s">
        <v>1835</v>
      </c>
      <c r="D101" s="260" t="s">
        <v>1361</v>
      </c>
      <c r="E101" s="238" t="s">
        <v>349</v>
      </c>
      <c r="F101" s="746" t="s">
        <v>189</v>
      </c>
      <c r="G101" s="747"/>
      <c r="H101" s="748">
        <v>1000</v>
      </c>
      <c r="I101" s="749"/>
      <c r="J101" s="327" t="str">
        <f t="shared" si="47"/>
        <v>TEXT</v>
      </c>
      <c r="K101" s="271" t="s">
        <v>653</v>
      </c>
      <c r="L101" s="328" t="str" cm="1">
        <f t="array" aca="1" ref="L101" ca="1">IFERROR(IF($C101="","",IF($K101="","",IF($K101=入力用マスタ!$H$7,_xlfn.TEXTBEFORE(_xlfn.TEXTAFTER(CELL("filename",$A$1),"["),"]"),IF($J101="DATE",IF(INDIRECT($B101&amp;"!"&amp;$C101)="","",INDIRECT($B101&amp;"!"&amp;$C101)),IF($J101="TEXT",IF(INDIRECT($B101&amp;"!"&amp;$C101)="","",""&amp;INDIRECT($B101&amp;"!"&amp;$C101)&amp;""),IF($J101="NUM",VALUE(IF(INDIRECT($B101&amp;"!"&amp;$C101)="","",INDIRECT($B101&amp;"!"&amp;$C101))),"")))))),"")</f>
        <v/>
      </c>
      <c r="M101" s="337" t="str">
        <f ca="1">IFERROR(TEXT(IF($C101="","",IF($K101="","",IF($K101=入力用マスタ!$H$5,IF($L101="■","1",IF($L101="□","",IF($L101="●","1",IF($L101="○","","")))),IF($K101=入力用マスタ!$H$6,IF($L101="▼選択▼","",MATCH($L101,INDIRECT("入力用マスタ!"&amp;IF(COUNTIF(入力用マスタ!$E$2:$E$4,$L101),"E",IF(COUNTIF(入力用マスタ!$F$2:$F$4,$L101),"F",IF(COUNTIF(入力用マスタ!$G$2:$G$4,$L101),"G","")))&amp;"3:"&amp;IF(COUNTIF(入力用マスタ!$E$2:$E$4,$L101),"E",IF(COUNTIF(入力用マスタ!$F$2:$F$4,$L101),"F",IF(COUNTIF(入力用マスタ!$G$2:$G$4,$L101),"G","")))&amp;"4"),0)),"")))),"@"),"")</f>
        <v/>
      </c>
      <c r="N101" s="337" t="str" cm="1">
        <f t="array" aca="1" ref="N101" ca="1">IFERROR(TEXT(IF($C101="","",IF($K101="","",IF($K101=入力用マスタ!$H$4,_xlfn.LET(_xlpm.refs, _xlfn.TEXTSPLIT($C101,","),_xlpm.sheetName, $B101,_xlpm.values,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1" s="338">
        <f t="shared" si="24"/>
        <v>100</v>
      </c>
      <c r="P101" s="339">
        <f>IF($K101="","",IF($K101=入力用マスタ!$H$3,COLUMN($P101)-5,IF($K101=入力用マスタ!$H$5,COLUMN($P101)-4,IF($K101=入力用マスタ!$H$6,COLUMN($P101)-4,IF($K101=入力用マスタ!$H$5,COLUMN($P101)-4,IF($K101=入力用マスタ!$H$4,COLUMN($P101)-3,COLUMN($P101)-5))))))</f>
        <v>11</v>
      </c>
      <c r="Q101" s="345" t="str">
        <f>IF($C101="","",IF($C101="-","",IF($K101=入力用マスタ!$H$4&amp;"!",HYPERLINK("#"&amp;$B101&amp;"!"&amp;IFERROR(LEFT($C101,FIND(",", $C101)-1),$C101),"【"&amp;IFERROR(LEFT($C101,FIND(",", $C101)-1),$C101)&amp;"】"),HYPERLINK("#"&amp;$B101&amp;"!"&amp;IFERROR(LEFT($C101,FIND(",", $C101)-1),$C101),"【"&amp;IFERROR(LEFT($C101,FIND(",", $C101)-1),$C101)&amp;"】"))))</f>
        <v>【G49】</v>
      </c>
      <c r="R101" s="344" t="str">
        <f t="shared" si="25"/>
        <v>0000000000000</v>
      </c>
      <c r="S101" s="334" t="str">
        <f t="shared" si="26"/>
        <v>IO_S050301</v>
      </c>
      <c r="T101" s="334" t="str">
        <f t="shared" ca="1" si="27"/>
        <v>2025100101</v>
      </c>
      <c r="U101" s="334" t="str">
        <f t="shared" si="28"/>
        <v>T05_HLT_TMP</v>
      </c>
      <c r="V101" s="334" t="str">
        <f t="shared" si="29"/>
        <v>MATL_OTHER</v>
      </c>
      <c r="W101" s="334" t="str">
        <f t="shared" si="30"/>
        <v>原材料名_その他</v>
      </c>
      <c r="X101" s="334" t="str">
        <f t="shared" si="31"/>
        <v>TEXT</v>
      </c>
      <c r="Y101" s="334" t="str">
        <f t="shared" si="32"/>
        <v>CELL</v>
      </c>
      <c r="Z101" s="334">
        <f t="shared" si="33"/>
        <v>100</v>
      </c>
      <c r="AA101" s="334">
        <f t="shared" si="34"/>
        <v>11</v>
      </c>
      <c r="AB101" s="334" t="str">
        <f t="shared" si="35"/>
        <v>« NULL »</v>
      </c>
      <c r="AC101" s="334" t="str">
        <f t="shared" si="36"/>
        <v>0</v>
      </c>
      <c r="AD101" s="334" t="str">
        <f t="shared" si="37"/>
        <v>« NULL »</v>
      </c>
      <c r="AE101" s="334" t="str">
        <f t="shared" si="38"/>
        <v>0</v>
      </c>
      <c r="AF101" s="334" t="str">
        <f t="shared" si="39"/>
        <v>1.00</v>
      </c>
      <c r="AG101" s="334" t="str">
        <f t="shared" si="40"/>
        <v>0</v>
      </c>
      <c r="AH101" s="334" t="str">
        <f t="shared" si="41"/>
        <v>fBiz0000000000</v>
      </c>
      <c r="AI101" s="334" t="str">
        <f t="shared" ca="1" si="42"/>
        <v>2026/01/06 00:00:00</v>
      </c>
      <c r="AJ101" s="334" t="str">
        <f t="shared" si="43"/>
        <v>fBiz0000000000</v>
      </c>
      <c r="AK101" s="335" t="str">
        <f t="shared" ca="1" si="44"/>
        <v>2026/01/06 00:00:00</v>
      </c>
      <c r="AL10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'MATL_OTHER', '原材料名_その他', 'TEXT', 'CELL', 100, 11, NULL ,'0', NULL ,'0', '1.00', 0, 'fBiz0000000000', '2026/01/06 00:00:00', 'fBiz0000000000', '2026/01/06 00:00:00' );</v>
      </c>
      <c r="AM101" s="347" t="s">
        <v>1774</v>
      </c>
    </row>
    <row r="102" spans="1:39" ht="17.25" customHeight="1">
      <c r="A102" s="265">
        <f t="shared" si="46"/>
        <v>100</v>
      </c>
      <c r="B102" s="263" t="s">
        <v>640</v>
      </c>
      <c r="C102" s="258" t="s">
        <v>702</v>
      </c>
      <c r="D102" s="260" t="s">
        <v>1362</v>
      </c>
      <c r="E102" s="238" t="s">
        <v>350</v>
      </c>
      <c r="F102" s="746" t="s">
        <v>189</v>
      </c>
      <c r="G102" s="747"/>
      <c r="H102" s="748">
        <v>1</v>
      </c>
      <c r="I102" s="749"/>
      <c r="J102" s="327" t="str">
        <f t="shared" si="47"/>
        <v>TEXT</v>
      </c>
      <c r="K102" s="271" t="s">
        <v>1032</v>
      </c>
      <c r="L102" s="328" t="str" cm="1">
        <f t="array" aca="1" ref="L102" ca="1">IFERROR(IF($C102="","",IF($K102="","",IF($K102=入力用マスタ!$H$7,_xlfn.TEXTBEFORE(_xlfn.TEXTAFTER(CELL("filename",$A$1),"["),"]"),IF($J102="DATE",IF(INDIRECT($B102&amp;"!"&amp;$C102)="","",INDIRECT($B102&amp;"!"&amp;$C102)),IF($J102="TEXT",IF(INDIRECT($B102&amp;"!"&amp;$C102)="","",""&amp;INDIRECT($B102&amp;"!"&amp;$C102)&amp;""),IF($J102="NUM",VALUE(IF(INDIRECT($B102&amp;"!"&amp;$C102)="","",INDIRECT($B102&amp;"!"&amp;$C102))),"")))))),"")</f>
        <v>○</v>
      </c>
      <c r="M102" s="337" t="str">
        <f ca="1">IFERROR(TEXT(IF($C102="","",IF($K102="","",IF($K102=入力用マスタ!$H$5,IF($L102="■","1",IF($L102="□","",IF($L102="●","1",IF($L102="○","","")))),IF($K102=入力用マスタ!$H$6,IF($L102="▼選択▼","",MATCH($L102,INDIRECT("入力用マスタ!"&amp;IF(COUNTIF(入力用マスタ!$E$2:$E$4,$L102),"E",IF(COUNTIF(入力用マスタ!$F$2:$F$4,$L102),"F",IF(COUNTIF(入力用マスタ!$G$2:$G$4,$L102),"G","")))&amp;"3:"&amp;IF(COUNTIF(入力用マスタ!$E$2:$E$4,$L102),"E",IF(COUNTIF(入力用マスタ!$F$2:$F$4,$L102),"F",IF(COUNTIF(入力用マスタ!$G$2:$G$4,$L102),"G","")))&amp;"4"),0)),"")))),"@"),"")</f>
        <v/>
      </c>
      <c r="N102" s="337" t="str" cm="1">
        <f t="array" aca="1" ref="N102" ca="1">IFERROR(TEXT(IF($C102="","",IF($K102="","",IF($K102=入力用マスタ!$H$4,_xlfn.LET(_xlpm.refs, _xlfn.TEXTSPLIT($C102,","),_xlpm.sheetName, $B102,_xlpm.values,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2" s="338">
        <f t="shared" si="24"/>
        <v>101</v>
      </c>
      <c r="P102" s="339">
        <f>IF($K102="","",IF($K102=入力用マスタ!$H$3,COLUMN($P102)-5,IF($K102=入力用マスタ!$H$5,COLUMN($P102)-4,IF($K102=入力用マスタ!$H$6,COLUMN($P102)-4,IF($K102=入力用マスタ!$H$5,COLUMN($P102)-4,IF($K102=入力用マスタ!$H$4,COLUMN($P102)-3,COLUMN($P102)-5))))))</f>
        <v>12</v>
      </c>
      <c r="Q102" s="345" t="str">
        <f>IF($C102="","",IF($C102="-","",IF($K102=入力用マスタ!$H$4&amp;"!",HYPERLINK("#"&amp;$B102&amp;"!"&amp;IFERROR(LEFT($C102,FIND(",", $C102)-1),$C102),"【"&amp;IFERROR(LEFT($C102,FIND(",", $C102)-1),$C102)&amp;"】"),HYPERLINK("#"&amp;$B102&amp;"!"&amp;IFERROR(LEFT($C102,FIND(",", $C102)-1),$C102),"【"&amp;IFERROR(LEFT($C102,FIND(",", $C102)-1),$C102)&amp;"】"))))</f>
        <v>【AH54】</v>
      </c>
      <c r="R102" s="344" t="str">
        <f t="shared" si="25"/>
        <v>0000000000000</v>
      </c>
      <c r="S102" s="334" t="str">
        <f t="shared" si="26"/>
        <v>IO_S050301</v>
      </c>
      <c r="T102" s="334" t="str">
        <f t="shared" ca="1" si="27"/>
        <v>2025100101</v>
      </c>
      <c r="U102" s="334" t="str">
        <f t="shared" si="28"/>
        <v>T05_HLT_TMP</v>
      </c>
      <c r="V102" s="334" t="str">
        <f t="shared" si="29"/>
        <v>MATL_UNFLG</v>
      </c>
      <c r="W102" s="334" t="str">
        <f t="shared" si="30"/>
        <v>原材料名_不明フラグ</v>
      </c>
      <c r="X102" s="334" t="str">
        <f t="shared" si="31"/>
        <v>TEXT</v>
      </c>
      <c r="Y102" s="334" t="str">
        <f t="shared" si="32"/>
        <v>CELL</v>
      </c>
      <c r="Z102" s="334">
        <f t="shared" si="33"/>
        <v>101</v>
      </c>
      <c r="AA102" s="334">
        <f t="shared" si="34"/>
        <v>12</v>
      </c>
      <c r="AB102" s="334" t="str">
        <f t="shared" si="35"/>
        <v>« NULL »</v>
      </c>
      <c r="AC102" s="334" t="str">
        <f t="shared" si="36"/>
        <v>0</v>
      </c>
      <c r="AD102" s="334" t="str">
        <f t="shared" si="37"/>
        <v>« NULL »</v>
      </c>
      <c r="AE102" s="334" t="str">
        <f t="shared" si="38"/>
        <v>0</v>
      </c>
      <c r="AF102" s="334" t="str">
        <f t="shared" si="39"/>
        <v>1.00</v>
      </c>
      <c r="AG102" s="334" t="str">
        <f t="shared" si="40"/>
        <v>0</v>
      </c>
      <c r="AH102" s="334" t="str">
        <f t="shared" si="41"/>
        <v>fBiz0000000000</v>
      </c>
      <c r="AI102" s="334" t="str">
        <f t="shared" ca="1" si="42"/>
        <v>2026/01/06 00:00:00</v>
      </c>
      <c r="AJ102" s="334" t="str">
        <f t="shared" si="43"/>
        <v>fBiz0000000000</v>
      </c>
      <c r="AK102" s="335" t="str">
        <f t="shared" ca="1" si="44"/>
        <v>2026/01/06 00:00:00</v>
      </c>
      <c r="AL10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'MATL_UNFLG', '原材料名_不明フラグ', 'TEXT', 'CELL', 101, 12, NULL ,'0', NULL ,'0', '1.00', 0, 'fBiz0000000000', '2026/01/06 00:00:00', 'fBiz0000000000', '2026/01/06 00:00:00' );</v>
      </c>
      <c r="AM102" s="347" t="s">
        <v>1774</v>
      </c>
    </row>
    <row r="103" spans="1:39" ht="17.25" customHeight="1">
      <c r="A103" s="265">
        <f t="shared" si="46"/>
        <v>101</v>
      </c>
      <c r="B103" s="263" t="s">
        <v>640</v>
      </c>
      <c r="C103" s="258" t="s">
        <v>703</v>
      </c>
      <c r="D103" s="260" t="s">
        <v>1363</v>
      </c>
      <c r="E103" s="238" t="s">
        <v>351</v>
      </c>
      <c r="F103" s="746" t="s">
        <v>189</v>
      </c>
      <c r="G103" s="747"/>
      <c r="H103" s="748">
        <v>150</v>
      </c>
      <c r="I103" s="749"/>
      <c r="J103" s="327" t="str">
        <f t="shared" si="47"/>
        <v>TEXT</v>
      </c>
      <c r="K103" s="271" t="s">
        <v>653</v>
      </c>
      <c r="L103" s="328" t="str" cm="1">
        <f t="array" aca="1" ref="L103" ca="1">IFERROR(IF($C103="","",IF($K103="","",IF($K103=入力用マスタ!$H$7,_xlfn.TEXTBEFORE(_xlfn.TEXTAFTER(CELL("filename",$A$1),"["),"]"),IF($J103="DATE",IF(INDIRECT($B103&amp;"!"&amp;$C103)="","",INDIRECT($B103&amp;"!"&amp;$C103)),IF($J103="TEXT",IF(INDIRECT($B103&amp;"!"&amp;$C103)="","",""&amp;INDIRECT($B103&amp;"!"&amp;$C103)&amp;""),IF($J103="NUM",VALUE(IF(INDIRECT($B103&amp;"!"&amp;$C103)="","",INDIRECT($B103&amp;"!"&amp;$C103))),"")))))),"")</f>
        <v/>
      </c>
      <c r="M103" s="337" t="str">
        <f ca="1">IFERROR(TEXT(IF($C103="","",IF($K103="","",IF($K103=入力用マスタ!$H$5,IF($L103="■","1",IF($L103="□","",IF($L103="●","1",IF($L103="○","","")))),IF($K103=入力用マスタ!$H$6,IF($L103="▼選択▼","",MATCH($L103,INDIRECT("入力用マスタ!"&amp;IF(COUNTIF(入力用マスタ!$E$2:$E$4,$L103),"E",IF(COUNTIF(入力用マスタ!$F$2:$F$4,$L103),"F",IF(COUNTIF(入力用マスタ!$G$2:$G$4,$L103),"G","")))&amp;"3:"&amp;IF(COUNTIF(入力用マスタ!$E$2:$E$4,$L103),"E",IF(COUNTIF(入力用マスタ!$F$2:$F$4,$L103),"F",IF(COUNTIF(入力用マスタ!$G$2:$G$4,$L103),"G","")))&amp;"4"),0)),"")))),"@"),"")</f>
        <v/>
      </c>
      <c r="N103" s="337" t="str" cm="1">
        <f t="array" aca="1" ref="N103" ca="1">IFERROR(TEXT(IF($C103="","",IF($K103="","",IF($K103=入力用マスタ!$H$4,_xlfn.LET(_xlpm.refs, _xlfn.TEXTSPLIT($C103,","),_xlpm.sheetName, $B103,_xlpm.values,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3" s="338">
        <f t="shared" si="24"/>
        <v>102</v>
      </c>
      <c r="P103" s="339">
        <f>IF($K103="","",IF($K103=入力用マスタ!$H$3,COLUMN($P103)-5,IF($K103=入力用マスタ!$H$5,COLUMN($P103)-4,IF($K103=入力用マスタ!$H$6,COLUMN($P103)-4,IF($K103=入力用マスタ!$H$5,COLUMN($P103)-4,IF($K103=入力用マスタ!$H$4,COLUMN($P103)-3,COLUMN($P103)-5))))))</f>
        <v>11</v>
      </c>
      <c r="Q103" s="345" t="str">
        <f>IF($C103="","",IF($C103="-","",IF($K103=入力用マスタ!$H$4&amp;"!",HYPERLINK("#"&amp;$B103&amp;"!"&amp;IFERROR(LEFT($C103,FIND(",", $C103)-1),$C103),"【"&amp;IFERROR(LEFT($C103,FIND(",", $C103)-1),$C103)&amp;"】"),HYPERLINK("#"&amp;$B103&amp;"!"&amp;IFERROR(LEFT($C103,FIND(",", $C103)-1),$C103),"【"&amp;IFERROR(LEFT($C103,FIND(",", $C103)-1),$C103)&amp;"】"))))</f>
        <v>【G63】</v>
      </c>
      <c r="R103" s="344" t="str">
        <f t="shared" si="25"/>
        <v>0000000000000</v>
      </c>
      <c r="S103" s="334" t="str">
        <f t="shared" si="26"/>
        <v>IO_S050301</v>
      </c>
      <c r="T103" s="334" t="str">
        <f t="shared" ca="1" si="27"/>
        <v>2025100101</v>
      </c>
      <c r="U103" s="334" t="str">
        <f t="shared" si="28"/>
        <v>T05_HLT_TMP</v>
      </c>
      <c r="V103" s="334" t="str">
        <f t="shared" si="29"/>
        <v>FAC_NAME</v>
      </c>
      <c r="W103" s="334" t="str">
        <f t="shared" si="30"/>
        <v>製造者_氏名</v>
      </c>
      <c r="X103" s="334" t="str">
        <f t="shared" si="31"/>
        <v>TEXT</v>
      </c>
      <c r="Y103" s="334" t="str">
        <f t="shared" si="32"/>
        <v>CELL</v>
      </c>
      <c r="Z103" s="334">
        <f t="shared" si="33"/>
        <v>102</v>
      </c>
      <c r="AA103" s="334">
        <f t="shared" si="34"/>
        <v>11</v>
      </c>
      <c r="AB103" s="334" t="str">
        <f t="shared" si="35"/>
        <v>« NULL »</v>
      </c>
      <c r="AC103" s="334" t="str">
        <f t="shared" si="36"/>
        <v>0</v>
      </c>
      <c r="AD103" s="334" t="str">
        <f t="shared" si="37"/>
        <v>« NULL »</v>
      </c>
      <c r="AE103" s="334" t="str">
        <f t="shared" si="38"/>
        <v>0</v>
      </c>
      <c r="AF103" s="334" t="str">
        <f t="shared" si="39"/>
        <v>1.00</v>
      </c>
      <c r="AG103" s="334" t="str">
        <f t="shared" si="40"/>
        <v>0</v>
      </c>
      <c r="AH103" s="334" t="str">
        <f t="shared" si="41"/>
        <v>fBiz0000000000</v>
      </c>
      <c r="AI103" s="334" t="str">
        <f t="shared" ca="1" si="42"/>
        <v>2026/01/06 00:00:00</v>
      </c>
      <c r="AJ103" s="334" t="str">
        <f t="shared" si="43"/>
        <v>fBiz0000000000</v>
      </c>
      <c r="AK103" s="335" t="str">
        <f t="shared" ca="1" si="44"/>
        <v>2026/01/06 00:00:00</v>
      </c>
      <c r="AL10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 '製造者_氏名', 'TEXT', 'CELL', 102, 11, NULL ,'0', NULL ,'0', '1.00', 0, 'fBiz0000000000', '2026/01/06 00:00:00', 'fBiz0000000000', '2026/01/06 00:00:00' );</v>
      </c>
      <c r="AM103" s="347" t="s">
        <v>1774</v>
      </c>
    </row>
    <row r="104" spans="1:39" ht="17.25" customHeight="1">
      <c r="A104" s="265">
        <f t="shared" si="46"/>
        <v>102</v>
      </c>
      <c r="B104" s="263" t="s">
        <v>640</v>
      </c>
      <c r="C104" s="258" t="s">
        <v>704</v>
      </c>
      <c r="D104" s="260" t="s">
        <v>1364</v>
      </c>
      <c r="E104" s="238" t="s">
        <v>352</v>
      </c>
      <c r="F104" s="746" t="s">
        <v>189</v>
      </c>
      <c r="G104" s="747"/>
      <c r="H104" s="748">
        <v>1</v>
      </c>
      <c r="I104" s="749"/>
      <c r="J104" s="327" t="str">
        <f t="shared" si="47"/>
        <v>TEXT</v>
      </c>
      <c r="K104" s="271" t="s">
        <v>1033</v>
      </c>
      <c r="L104" s="328" t="str" cm="1">
        <f t="array" aca="1" ref="L104" ca="1">IFERROR(IF($C104="","",IF($K104="","",IF($K104=入力用マスタ!$H$7,_xlfn.TEXTBEFORE(_xlfn.TEXTAFTER(CELL("filename",$A$1),"["),"]"),IF($J104="DATE",IF(INDIRECT($B104&amp;"!"&amp;$C104)="","",INDIRECT($B104&amp;"!"&amp;$C104)),IF($J104="TEXT",IF(INDIRECT($B104&amp;"!"&amp;$C104)="","",""&amp;INDIRECT($B104&amp;"!"&amp;$C104)&amp;""),IF($J104="NUM",VALUE(IF(INDIRECT($B104&amp;"!"&amp;$C104)="","",INDIRECT($B104&amp;"!"&amp;$C104))),"")))))),"")</f>
        <v>○</v>
      </c>
      <c r="M104" s="337" t="str">
        <f ca="1">IFERROR(TEXT(IF($C104="","",IF($K104="","",IF($K104=入力用マスタ!$H$5,IF($L104="■","1",IF($L104="□","",IF($L104="●","1",IF($L104="○","","")))),IF($K104=入力用マスタ!$H$6,IF($L104="▼選択▼","",MATCH($L104,INDIRECT("入力用マスタ!"&amp;IF(COUNTIF(入力用マスタ!$E$2:$E$4,$L104),"E",IF(COUNTIF(入力用マスタ!$F$2:$F$4,$L104),"F",IF(COUNTIF(入力用マスタ!$G$2:$G$4,$L104),"G","")))&amp;"3:"&amp;IF(COUNTIF(入力用マスタ!$E$2:$E$4,$L104),"E",IF(COUNTIF(入力用マスタ!$F$2:$F$4,$L104),"F",IF(COUNTIF(入力用マスタ!$G$2:$G$4,$L104),"G","")))&amp;"4"),0)),"")))),"@"),"")</f>
        <v/>
      </c>
      <c r="N104" s="337" t="str" cm="1">
        <f t="array" aca="1" ref="N104" ca="1">IFERROR(TEXT(IF($C104="","",IF($K104="","",IF($K104=入力用マスタ!$H$4,_xlfn.LET(_xlpm.refs, _xlfn.TEXTSPLIT($C104,","),_xlpm.sheetName, $B104,_xlpm.values,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4" s="338">
        <f t="shared" si="24"/>
        <v>103</v>
      </c>
      <c r="P104" s="339">
        <f>IF($K104="","",IF($K104=入力用マスタ!$H$3,COLUMN($P104)-5,IF($K104=入力用マスタ!$H$5,COLUMN($P104)-4,IF($K104=入力用マスタ!$H$6,COLUMN($P104)-4,IF($K104=入力用マスタ!$H$5,COLUMN($P104)-4,IF($K104=入力用マスタ!$H$4,COLUMN($P104)-3,COLUMN($P104)-5))))))</f>
        <v>12</v>
      </c>
      <c r="Q104" s="345" t="str">
        <f>IF($C104="","",IF($C104="-","",IF($K104=入力用マスタ!$H$4&amp;"!",HYPERLINK("#"&amp;$B104&amp;"!"&amp;IFERROR(LEFT($C104,FIND(",", $C104)-1),$C104),"【"&amp;IFERROR(LEFT($C104,FIND(",", $C104)-1),$C104)&amp;"】"),HYPERLINK("#"&amp;$B104&amp;"!"&amp;IFERROR(LEFT($C104,FIND(",", $C104)-1),$C104),"【"&amp;IFERROR(LEFT($C104,FIND(",", $C104)-1),$C104)&amp;"】"))))</f>
        <v>【AH63】</v>
      </c>
      <c r="R104" s="344" t="str">
        <f t="shared" si="25"/>
        <v>0000000000000</v>
      </c>
      <c r="S104" s="334" t="str">
        <f t="shared" si="26"/>
        <v>IO_S050301</v>
      </c>
      <c r="T104" s="334" t="str">
        <f t="shared" ca="1" si="27"/>
        <v>2025100101</v>
      </c>
      <c r="U104" s="334" t="str">
        <f t="shared" si="28"/>
        <v>T05_HLT_TMP</v>
      </c>
      <c r="V104" s="334" t="str">
        <f t="shared" si="29"/>
        <v>FAC_NAME_UNFLG</v>
      </c>
      <c r="W104" s="334" t="str">
        <f t="shared" si="30"/>
        <v>製造者_氏名_不明フラグ</v>
      </c>
      <c r="X104" s="334" t="str">
        <f t="shared" si="31"/>
        <v>TEXT</v>
      </c>
      <c r="Y104" s="334" t="str">
        <f t="shared" si="32"/>
        <v>CELL</v>
      </c>
      <c r="Z104" s="334">
        <f t="shared" si="33"/>
        <v>103</v>
      </c>
      <c r="AA104" s="334">
        <f t="shared" si="34"/>
        <v>12</v>
      </c>
      <c r="AB104" s="334" t="str">
        <f t="shared" si="35"/>
        <v>« NULL »</v>
      </c>
      <c r="AC104" s="334" t="str">
        <f t="shared" si="36"/>
        <v>0</v>
      </c>
      <c r="AD104" s="334" t="str">
        <f t="shared" si="37"/>
        <v>« NULL »</v>
      </c>
      <c r="AE104" s="334" t="str">
        <f t="shared" si="38"/>
        <v>0</v>
      </c>
      <c r="AF104" s="334" t="str">
        <f t="shared" si="39"/>
        <v>1.00</v>
      </c>
      <c r="AG104" s="334" t="str">
        <f t="shared" si="40"/>
        <v>0</v>
      </c>
      <c r="AH104" s="334" t="str">
        <f t="shared" si="41"/>
        <v>fBiz0000000000</v>
      </c>
      <c r="AI104" s="334" t="str">
        <f t="shared" ca="1" si="42"/>
        <v>2026/01/06 00:00:00</v>
      </c>
      <c r="AJ104" s="334" t="str">
        <f t="shared" si="43"/>
        <v>fBiz0000000000</v>
      </c>
      <c r="AK104" s="335" t="str">
        <f t="shared" ca="1" si="44"/>
        <v>2026/01/06 00:00:00</v>
      </c>
      <c r="AL10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'FAC_NAME_UNFLG', '製造者_氏名_不明フラグ', 'TEXT', 'CELL', 103, 12, NULL ,'0', NULL ,'0', '1.00', 0, 'fBiz0000000000', '2026/01/06 00:00:00', 'fBiz0000000000', '2026/01/06 00:00:00' );</v>
      </c>
      <c r="AM104" s="347" t="s">
        <v>1774</v>
      </c>
    </row>
    <row r="105" spans="1:39" ht="17.25" customHeight="1">
      <c r="A105" s="265">
        <f t="shared" si="46"/>
        <v>103</v>
      </c>
      <c r="B105" s="263" t="s">
        <v>640</v>
      </c>
      <c r="C105" s="258" t="s">
        <v>1034</v>
      </c>
      <c r="D105" s="260" t="s">
        <v>1365</v>
      </c>
      <c r="E105" s="238" t="s">
        <v>353</v>
      </c>
      <c r="F105" s="746" t="s">
        <v>189</v>
      </c>
      <c r="G105" s="747"/>
      <c r="H105" s="748">
        <v>500</v>
      </c>
      <c r="I105" s="749"/>
      <c r="J105" s="327" t="str">
        <f t="shared" si="47"/>
        <v>TEXT</v>
      </c>
      <c r="K105" s="271" t="s">
        <v>653</v>
      </c>
      <c r="L105" s="328" t="str" cm="1">
        <f t="array" aca="1" ref="L105" ca="1">IFERROR(IF($C105="","",IF($K105="","",IF($K105=入力用マスタ!$H$7,_xlfn.TEXTBEFORE(_xlfn.TEXTAFTER(CELL("filename",$A$1),"["),"]"),IF($J105="DATE",IF(INDIRECT($B105&amp;"!"&amp;$C105)="","",INDIRECT($B105&amp;"!"&amp;$C105)),IF($J105="TEXT",IF(INDIRECT($B105&amp;"!"&amp;$C105)="","",""&amp;INDIRECT($B105&amp;"!"&amp;$C105)&amp;""),IF($J105="NUM",VALUE(IF(INDIRECT($B105&amp;"!"&amp;$C105)="","",INDIRECT($B105&amp;"!"&amp;$C105))),"")))))),"")</f>
        <v/>
      </c>
      <c r="M105" s="337" t="str">
        <f ca="1">IFERROR(TEXT(IF($C105="","",IF($K105="","",IF($K105=入力用マスタ!$H$5,IF($L105="■","1",IF($L105="□","",IF($L105="●","1",IF($L105="○","","")))),IF($K105=入力用マスタ!$H$6,IF($L105="▼選択▼","",MATCH($L105,INDIRECT("入力用マスタ!"&amp;IF(COUNTIF(入力用マスタ!$E$2:$E$4,$L105),"E",IF(COUNTIF(入力用マスタ!$F$2:$F$4,$L105),"F",IF(COUNTIF(入力用マスタ!$G$2:$G$4,$L105),"G","")))&amp;"3:"&amp;IF(COUNTIF(入力用マスタ!$E$2:$E$4,$L105),"E",IF(COUNTIF(入力用マスタ!$F$2:$F$4,$L105),"F",IF(COUNTIF(入力用マスタ!$G$2:$G$4,$L105),"G","")))&amp;"4"),0)),"")))),"@"),"")</f>
        <v/>
      </c>
      <c r="N105" s="337" t="str" cm="1">
        <f t="array" aca="1" ref="N105" ca="1">IFERROR(TEXT(IF($C105="","",IF($K105="","",IF($K105=入力用マスタ!$H$4,_xlfn.LET(_xlpm.refs, _xlfn.TEXTSPLIT($C105,","),_xlpm.sheetName, $B105,_xlpm.values,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5" s="338">
        <f t="shared" si="24"/>
        <v>104</v>
      </c>
      <c r="P105" s="339">
        <f>IF($K105="","",IF($K105=入力用マスタ!$H$3,COLUMN($P105)-5,IF($K105=入力用マスタ!$H$5,COLUMN($P105)-4,IF($K105=入力用マスタ!$H$6,COLUMN($P105)-4,IF($K105=入力用マスタ!$H$5,COLUMN($P105)-4,IF($K105=入力用マスタ!$H$4,COLUMN($P105)-3,COLUMN($P105)-5))))))</f>
        <v>11</v>
      </c>
      <c r="Q105" s="345" t="str">
        <f>IF($C105="","",IF($C105="-","",IF($K105=入力用マスタ!$H$4&amp;"!",HYPERLINK("#"&amp;$B105&amp;"!"&amp;IFERROR(LEFT($C105,FIND(",", $C105)-1),$C105),"【"&amp;IFERROR(LEFT($C105,FIND(",", $C105)-1),$C105)&amp;"】"),HYPERLINK("#"&amp;$B105&amp;"!"&amp;IFERROR(LEFT($C105,FIND(",", $C105)-1),$C105),"【"&amp;IFERROR(LEFT($C105,FIND(",", $C105)-1),$C105)&amp;"】"))))</f>
        <v>【G64】</v>
      </c>
      <c r="R105" s="344" t="str">
        <f t="shared" si="25"/>
        <v>0000000000000</v>
      </c>
      <c r="S105" s="334" t="str">
        <f t="shared" si="26"/>
        <v>IO_S050301</v>
      </c>
      <c r="T105" s="334" t="str">
        <f t="shared" ca="1" si="27"/>
        <v>2025100101</v>
      </c>
      <c r="U105" s="334" t="str">
        <f t="shared" si="28"/>
        <v>T05_HLT_TMP</v>
      </c>
      <c r="V105" s="334" t="str">
        <f t="shared" si="29"/>
        <v>FAC_ADDR</v>
      </c>
      <c r="W105" s="334" t="str">
        <f t="shared" si="30"/>
        <v>製造者_住所</v>
      </c>
      <c r="X105" s="334" t="str">
        <f t="shared" si="31"/>
        <v>TEXT</v>
      </c>
      <c r="Y105" s="334" t="str">
        <f t="shared" si="32"/>
        <v>CELL</v>
      </c>
      <c r="Z105" s="334">
        <f t="shared" si="33"/>
        <v>104</v>
      </c>
      <c r="AA105" s="334">
        <f t="shared" si="34"/>
        <v>11</v>
      </c>
      <c r="AB105" s="334" t="str">
        <f t="shared" si="35"/>
        <v>« NULL »</v>
      </c>
      <c r="AC105" s="334" t="str">
        <f t="shared" si="36"/>
        <v>0</v>
      </c>
      <c r="AD105" s="334" t="str">
        <f t="shared" si="37"/>
        <v>« NULL »</v>
      </c>
      <c r="AE105" s="334" t="str">
        <f t="shared" si="38"/>
        <v>0</v>
      </c>
      <c r="AF105" s="334" t="str">
        <f t="shared" si="39"/>
        <v>1.00</v>
      </c>
      <c r="AG105" s="334" t="str">
        <f t="shared" si="40"/>
        <v>0</v>
      </c>
      <c r="AH105" s="334" t="str">
        <f t="shared" si="41"/>
        <v>fBiz0000000000</v>
      </c>
      <c r="AI105" s="334" t="str">
        <f t="shared" ca="1" si="42"/>
        <v>2026/01/06 00:00:00</v>
      </c>
      <c r="AJ105" s="334" t="str">
        <f t="shared" si="43"/>
        <v>fBiz0000000000</v>
      </c>
      <c r="AK105" s="335" t="str">
        <f t="shared" ca="1" si="44"/>
        <v>2026/01/06 00:00:00</v>
      </c>
      <c r="AL10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 '製造者_住所', 'TEXT', 'CELL', 104, 11, NULL ,'0', NULL ,'0', '1.00', 0, 'fBiz0000000000', '2026/01/06 00:00:00', 'fBiz0000000000', '2026/01/06 00:00:00' );</v>
      </c>
      <c r="AM105" s="347" t="s">
        <v>1774</v>
      </c>
    </row>
    <row r="106" spans="1:39" ht="17.25" customHeight="1">
      <c r="A106" s="265">
        <f t="shared" si="46"/>
        <v>104</v>
      </c>
      <c r="B106" s="263" t="s">
        <v>640</v>
      </c>
      <c r="C106" s="258" t="s">
        <v>705</v>
      </c>
      <c r="D106" s="260" t="s">
        <v>1366</v>
      </c>
      <c r="E106" s="238" t="s">
        <v>354</v>
      </c>
      <c r="F106" s="746" t="s">
        <v>189</v>
      </c>
      <c r="G106" s="747"/>
      <c r="H106" s="748">
        <v>1</v>
      </c>
      <c r="I106" s="749"/>
      <c r="J106" s="327" t="str">
        <f t="shared" si="47"/>
        <v>TEXT</v>
      </c>
      <c r="K106" s="271" t="s">
        <v>1033</v>
      </c>
      <c r="L106" s="328" t="str" cm="1">
        <f t="array" aca="1" ref="L106" ca="1">IFERROR(IF($C106="","",IF($K106="","",IF($K106=入力用マスタ!$H$7,_xlfn.TEXTBEFORE(_xlfn.TEXTAFTER(CELL("filename",$A$1),"["),"]"),IF($J106="DATE",IF(INDIRECT($B106&amp;"!"&amp;$C106)="","",INDIRECT($B106&amp;"!"&amp;$C106)),IF($J106="TEXT",IF(INDIRECT($B106&amp;"!"&amp;$C106)="","",""&amp;INDIRECT($B106&amp;"!"&amp;$C106)&amp;""),IF($J106="NUM",VALUE(IF(INDIRECT($B106&amp;"!"&amp;$C106)="","",INDIRECT($B106&amp;"!"&amp;$C106))),"")))))),"")</f>
        <v>○</v>
      </c>
      <c r="M106" s="337" t="str">
        <f ca="1">IFERROR(TEXT(IF($C106="","",IF($K106="","",IF($K106=入力用マスタ!$H$5,IF($L106="■","1",IF($L106="□","",IF($L106="●","1",IF($L106="○","","")))),IF($K106=入力用マスタ!$H$6,IF($L106="▼選択▼","",MATCH($L106,INDIRECT("入力用マスタ!"&amp;IF(COUNTIF(入力用マスタ!$E$2:$E$4,$L106),"E",IF(COUNTIF(入力用マスタ!$F$2:$F$4,$L106),"F",IF(COUNTIF(入力用マスタ!$G$2:$G$4,$L106),"G","")))&amp;"3:"&amp;IF(COUNTIF(入力用マスタ!$E$2:$E$4,$L106),"E",IF(COUNTIF(入力用マスタ!$F$2:$F$4,$L106),"F",IF(COUNTIF(入力用マスタ!$G$2:$G$4,$L106),"G","")))&amp;"4"),0)),"")))),"@"),"")</f>
        <v/>
      </c>
      <c r="N106" s="337" t="str" cm="1">
        <f t="array" aca="1" ref="N106" ca="1">IFERROR(TEXT(IF($C106="","",IF($K106="","",IF($K106=入力用マスタ!$H$4,_xlfn.LET(_xlpm.refs, _xlfn.TEXTSPLIT($C106,","),_xlpm.sheetName, $B106,_xlpm.values,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6" s="338">
        <f t="shared" si="24"/>
        <v>105</v>
      </c>
      <c r="P106" s="339">
        <f>IF($K106="","",IF($K106=入力用マスタ!$H$3,COLUMN($P106)-5,IF($K106=入力用マスタ!$H$5,COLUMN($P106)-4,IF($K106=入力用マスタ!$H$6,COLUMN($P106)-4,IF($K106=入力用マスタ!$H$5,COLUMN($P106)-4,IF($K106=入力用マスタ!$H$4,COLUMN($P106)-3,COLUMN($P106)-5))))))</f>
        <v>12</v>
      </c>
      <c r="Q106" s="345" t="str">
        <f>IF($C106="","",IF($C106="-","",IF($K106=入力用マスタ!$H$4&amp;"!",HYPERLINK("#"&amp;$B106&amp;"!"&amp;IFERROR(LEFT($C106,FIND(",", $C106)-1),$C106),"【"&amp;IFERROR(LEFT($C106,FIND(",", $C106)-1),$C106)&amp;"】"),HYPERLINK("#"&amp;$B106&amp;"!"&amp;IFERROR(LEFT($C106,FIND(",", $C106)-1),$C106),"【"&amp;IFERROR(LEFT($C106,FIND(",", $C106)-1),$C106)&amp;"】"))))</f>
        <v>【AH64】</v>
      </c>
      <c r="R106" s="344" t="str">
        <f t="shared" si="25"/>
        <v>0000000000000</v>
      </c>
      <c r="S106" s="334" t="str">
        <f t="shared" si="26"/>
        <v>IO_S050301</v>
      </c>
      <c r="T106" s="334" t="str">
        <f t="shared" ca="1" si="27"/>
        <v>2025100101</v>
      </c>
      <c r="U106" s="334" t="str">
        <f t="shared" si="28"/>
        <v>T05_HLT_TMP</v>
      </c>
      <c r="V106" s="334" t="str">
        <f t="shared" si="29"/>
        <v>FAC_ADDR_UNFLG</v>
      </c>
      <c r="W106" s="334" t="str">
        <f t="shared" si="30"/>
        <v>製造者_住所_不明フラグ</v>
      </c>
      <c r="X106" s="334" t="str">
        <f t="shared" si="31"/>
        <v>TEXT</v>
      </c>
      <c r="Y106" s="334" t="str">
        <f t="shared" si="32"/>
        <v>CELL</v>
      </c>
      <c r="Z106" s="334">
        <f t="shared" si="33"/>
        <v>105</v>
      </c>
      <c r="AA106" s="334">
        <f t="shared" si="34"/>
        <v>12</v>
      </c>
      <c r="AB106" s="334" t="str">
        <f t="shared" si="35"/>
        <v>« NULL »</v>
      </c>
      <c r="AC106" s="334" t="str">
        <f t="shared" si="36"/>
        <v>0</v>
      </c>
      <c r="AD106" s="334" t="str">
        <f t="shared" si="37"/>
        <v>« NULL »</v>
      </c>
      <c r="AE106" s="334" t="str">
        <f t="shared" si="38"/>
        <v>0</v>
      </c>
      <c r="AF106" s="334" t="str">
        <f t="shared" si="39"/>
        <v>1.00</v>
      </c>
      <c r="AG106" s="334" t="str">
        <f t="shared" si="40"/>
        <v>0</v>
      </c>
      <c r="AH106" s="334" t="str">
        <f t="shared" si="41"/>
        <v>fBiz0000000000</v>
      </c>
      <c r="AI106" s="334" t="str">
        <f t="shared" ca="1" si="42"/>
        <v>2026/01/06 00:00:00</v>
      </c>
      <c r="AJ106" s="334" t="str">
        <f t="shared" si="43"/>
        <v>fBiz0000000000</v>
      </c>
      <c r="AK106" s="335" t="str">
        <f t="shared" ca="1" si="44"/>
        <v>2026/01/06 00:00:00</v>
      </c>
      <c r="AL10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'FAC_ADDR_UNFLG', '製造者_住所_不明フラグ', 'TEXT', 'CELL', 105, 12, NULL ,'0', NULL ,'0', '1.00', 0, 'fBiz0000000000', '2026/01/06 00:00:00', 'fBiz0000000000', '2026/01/06 00:00:00' );</v>
      </c>
      <c r="AM106" s="347" t="s">
        <v>1774</v>
      </c>
    </row>
    <row r="107" spans="1:39" ht="17.25" customHeight="1">
      <c r="A107" s="265">
        <f t="shared" si="46"/>
        <v>105</v>
      </c>
      <c r="B107" s="263" t="s">
        <v>640</v>
      </c>
      <c r="C107" s="258" t="s">
        <v>706</v>
      </c>
      <c r="D107" s="260" t="s">
        <v>1367</v>
      </c>
      <c r="E107" s="238" t="s">
        <v>355</v>
      </c>
      <c r="F107" s="746" t="s">
        <v>189</v>
      </c>
      <c r="G107" s="747"/>
      <c r="H107" s="748">
        <v>13</v>
      </c>
      <c r="I107" s="749"/>
      <c r="J107" s="327" t="str">
        <f t="shared" si="47"/>
        <v>TEXT</v>
      </c>
      <c r="K107" s="271" t="s">
        <v>653</v>
      </c>
      <c r="L107" s="328" t="str" cm="1">
        <f t="array" aca="1" ref="L107" ca="1">IFERROR(IF($C107="","",IF($K107="","",IF($K107=入力用マスタ!$H$7,_xlfn.TEXTBEFORE(_xlfn.TEXTAFTER(CELL("filename",$A$1),"["),"]"),IF($J107="DATE",IF(INDIRECT($B107&amp;"!"&amp;$C107)="","",INDIRECT($B107&amp;"!"&amp;$C107)),IF($J107="TEXT",IF(INDIRECT($B107&amp;"!"&amp;$C107)="","",""&amp;INDIRECT($B107&amp;"!"&amp;$C107)&amp;""),IF($J107="NUM",VALUE(IF(INDIRECT($B107&amp;"!"&amp;$C107)="","",INDIRECT($B107&amp;"!"&amp;$C107))),"")))))),"")</f>
        <v/>
      </c>
      <c r="M107" s="337" t="str">
        <f ca="1">IFERROR(TEXT(IF($C107="","",IF($K107="","",IF($K107=入力用マスタ!$H$5,IF($L107="■","1",IF($L107="□","",IF($L107="●","1",IF($L107="○","","")))),IF($K107=入力用マスタ!$H$6,IF($L107="▼選択▼","",MATCH($L107,INDIRECT("入力用マスタ!"&amp;IF(COUNTIF(入力用マスタ!$E$2:$E$4,$L107),"E",IF(COUNTIF(入力用マスタ!$F$2:$F$4,$L107),"F",IF(COUNTIF(入力用マスタ!$G$2:$G$4,$L107),"G","")))&amp;"3:"&amp;IF(COUNTIF(入力用マスタ!$E$2:$E$4,$L107),"E",IF(COUNTIF(入力用マスタ!$F$2:$F$4,$L107),"F",IF(COUNTIF(入力用マスタ!$G$2:$G$4,$L107),"G","")))&amp;"4"),0)),"")))),"@"),"")</f>
        <v/>
      </c>
      <c r="N107" s="337" t="str" cm="1">
        <f t="array" aca="1" ref="N107" ca="1">IFERROR(TEXT(IF($C107="","",IF($K107="","",IF($K107=入力用マスタ!$H$4,_xlfn.LET(_xlpm.refs, _xlfn.TEXTSPLIT($C107,","),_xlpm.sheetName, $B107,_xlpm.values,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7" s="338">
        <f t="shared" si="24"/>
        <v>106</v>
      </c>
      <c r="P107" s="339">
        <f>IF($K107="","",IF($K107=入力用マスタ!$H$3,COLUMN($P107)-5,IF($K107=入力用マスタ!$H$5,COLUMN($P107)-4,IF($K107=入力用マスタ!$H$6,COLUMN($P107)-4,IF($K107=入力用マスタ!$H$5,COLUMN($P107)-4,IF($K107=入力用マスタ!$H$4,COLUMN($P107)-3,COLUMN($P107)-5))))))</f>
        <v>11</v>
      </c>
      <c r="Q107" s="345" t="str">
        <f>IF($C107="","",IF($C107="-","",IF($K107=入力用マスタ!$H$4&amp;"!",HYPERLINK("#"&amp;$B107&amp;"!"&amp;IFERROR(LEFT($C107,FIND(",", $C107)-1),$C107),"【"&amp;IFERROR(LEFT($C107,FIND(",", $C107)-1),$C107)&amp;"】"),HYPERLINK("#"&amp;$B107&amp;"!"&amp;IFERROR(LEFT($C107,FIND(",", $C107)-1),$C107),"【"&amp;IFERROR(LEFT($C107,FIND(",", $C107)-1),$C107)&amp;"】"))))</f>
        <v>【G65】</v>
      </c>
      <c r="R107" s="344" t="str">
        <f t="shared" si="25"/>
        <v>0000000000000</v>
      </c>
      <c r="S107" s="334" t="str">
        <f t="shared" si="26"/>
        <v>IO_S050301</v>
      </c>
      <c r="T107" s="334" t="str">
        <f t="shared" ca="1" si="27"/>
        <v>2025100101</v>
      </c>
      <c r="U107" s="334" t="str">
        <f t="shared" si="28"/>
        <v>T05_HLT_TMP</v>
      </c>
      <c r="V107" s="334" t="str">
        <f t="shared" si="29"/>
        <v>FAC_TEL</v>
      </c>
      <c r="W107" s="334" t="str">
        <f t="shared" si="30"/>
        <v>製造者_電話番号</v>
      </c>
      <c r="X107" s="334" t="str">
        <f t="shared" si="31"/>
        <v>TEXT</v>
      </c>
      <c r="Y107" s="334" t="str">
        <f t="shared" si="32"/>
        <v>CELL</v>
      </c>
      <c r="Z107" s="334">
        <f t="shared" si="33"/>
        <v>106</v>
      </c>
      <c r="AA107" s="334">
        <f t="shared" si="34"/>
        <v>11</v>
      </c>
      <c r="AB107" s="334" t="str">
        <f t="shared" si="35"/>
        <v>« NULL »</v>
      </c>
      <c r="AC107" s="334" t="str">
        <f t="shared" si="36"/>
        <v>0</v>
      </c>
      <c r="AD107" s="334" t="str">
        <f t="shared" si="37"/>
        <v>« NULL »</v>
      </c>
      <c r="AE107" s="334" t="str">
        <f t="shared" si="38"/>
        <v>0</v>
      </c>
      <c r="AF107" s="334" t="str">
        <f t="shared" si="39"/>
        <v>1.00</v>
      </c>
      <c r="AG107" s="334" t="str">
        <f t="shared" si="40"/>
        <v>0</v>
      </c>
      <c r="AH107" s="334" t="str">
        <f t="shared" si="41"/>
        <v>fBiz0000000000</v>
      </c>
      <c r="AI107" s="334" t="str">
        <f t="shared" ca="1" si="42"/>
        <v>2026/01/06 00:00:00</v>
      </c>
      <c r="AJ107" s="334" t="str">
        <f t="shared" si="43"/>
        <v>fBiz0000000000</v>
      </c>
      <c r="AK107" s="335" t="str">
        <f t="shared" ca="1" si="44"/>
        <v>2026/01/06 00:00:00</v>
      </c>
      <c r="AL10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 '製造者_電話番号', 'TEXT', 'CELL', 106, 11, NULL ,'0', NULL ,'0', '1.00', 0, 'fBiz0000000000', '2026/01/06 00:00:00', 'fBiz0000000000', '2026/01/06 00:00:00' );</v>
      </c>
      <c r="AM107" s="347" t="s">
        <v>1774</v>
      </c>
    </row>
    <row r="108" spans="1:39" ht="17.25" customHeight="1">
      <c r="A108" s="265">
        <f t="shared" si="46"/>
        <v>106</v>
      </c>
      <c r="B108" s="263" t="s">
        <v>640</v>
      </c>
      <c r="C108" s="258" t="s">
        <v>707</v>
      </c>
      <c r="D108" s="260" t="s">
        <v>1368</v>
      </c>
      <c r="E108" s="238" t="s">
        <v>356</v>
      </c>
      <c r="F108" s="746" t="s">
        <v>189</v>
      </c>
      <c r="G108" s="747"/>
      <c r="H108" s="748">
        <v>1</v>
      </c>
      <c r="I108" s="749"/>
      <c r="J108" s="327" t="str">
        <f t="shared" si="47"/>
        <v>TEXT</v>
      </c>
      <c r="K108" s="271" t="s">
        <v>1033</v>
      </c>
      <c r="L108" s="328" t="str" cm="1">
        <f t="array" aca="1" ref="L108" ca="1">IFERROR(IF($C108="","",IF($K108="","",IF($K108=入力用マスタ!$H$7,_xlfn.TEXTBEFORE(_xlfn.TEXTAFTER(CELL("filename",$A$1),"["),"]"),IF($J108="DATE",IF(INDIRECT($B108&amp;"!"&amp;$C108)="","",INDIRECT($B108&amp;"!"&amp;$C108)),IF($J108="TEXT",IF(INDIRECT($B108&amp;"!"&amp;$C108)="","",""&amp;INDIRECT($B108&amp;"!"&amp;$C108)&amp;""),IF($J108="NUM",VALUE(IF(INDIRECT($B108&amp;"!"&amp;$C108)="","",INDIRECT($B108&amp;"!"&amp;$C108))),"")))))),"")</f>
        <v>○</v>
      </c>
      <c r="M108" s="337" t="str">
        <f ca="1">IFERROR(TEXT(IF($C108="","",IF($K108="","",IF($K108=入力用マスタ!$H$5,IF($L108="■","1",IF($L108="□","",IF($L108="●","1",IF($L108="○","","")))),IF($K108=入力用マスタ!$H$6,IF($L108="▼選択▼","",MATCH($L108,INDIRECT("入力用マスタ!"&amp;IF(COUNTIF(入力用マスタ!$E$2:$E$4,$L108),"E",IF(COUNTIF(入力用マスタ!$F$2:$F$4,$L108),"F",IF(COUNTIF(入力用マスタ!$G$2:$G$4,$L108),"G","")))&amp;"3:"&amp;IF(COUNTIF(入力用マスタ!$E$2:$E$4,$L108),"E",IF(COUNTIF(入力用マスタ!$F$2:$F$4,$L108),"F",IF(COUNTIF(入力用マスタ!$G$2:$G$4,$L108),"G","")))&amp;"4"),0)),"")))),"@"),"")</f>
        <v/>
      </c>
      <c r="N108" s="337" t="str" cm="1">
        <f t="array" aca="1" ref="N108" ca="1">IFERROR(TEXT(IF($C108="","",IF($K108="","",IF($K108=入力用マスタ!$H$4,_xlfn.LET(_xlpm.refs, _xlfn.TEXTSPLIT($C108,","),_xlpm.sheetName, $B108,_xlpm.values,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8" s="338">
        <f t="shared" si="24"/>
        <v>107</v>
      </c>
      <c r="P108" s="339">
        <f>IF($K108="","",IF($K108=入力用マスタ!$H$3,COLUMN($P108)-5,IF($K108=入力用マスタ!$H$5,COLUMN($P108)-4,IF($K108=入力用マスタ!$H$6,COLUMN($P108)-4,IF($K108=入力用マスタ!$H$5,COLUMN($P108)-4,IF($K108=入力用マスタ!$H$4,COLUMN($P108)-3,COLUMN($P108)-5))))))</f>
        <v>12</v>
      </c>
      <c r="Q108" s="345" t="str">
        <f>IF($C108="","",IF($C108="-","",IF($K108=入力用マスタ!$H$4&amp;"!",HYPERLINK("#"&amp;$B108&amp;"!"&amp;IFERROR(LEFT($C108,FIND(",", $C108)-1),$C108),"【"&amp;IFERROR(LEFT($C108,FIND(",", $C108)-1),$C108)&amp;"】"),HYPERLINK("#"&amp;$B108&amp;"!"&amp;IFERROR(LEFT($C108,FIND(",", $C108)-1),$C108),"【"&amp;IFERROR(LEFT($C108,FIND(",", $C108)-1),$C108)&amp;"】"))))</f>
        <v>【AH65】</v>
      </c>
      <c r="R108" s="344" t="str">
        <f t="shared" si="25"/>
        <v>0000000000000</v>
      </c>
      <c r="S108" s="334" t="str">
        <f t="shared" si="26"/>
        <v>IO_S050301</v>
      </c>
      <c r="T108" s="334" t="str">
        <f t="shared" ca="1" si="27"/>
        <v>2025100101</v>
      </c>
      <c r="U108" s="334" t="str">
        <f t="shared" si="28"/>
        <v>T05_HLT_TMP</v>
      </c>
      <c r="V108" s="334" t="str">
        <f t="shared" si="29"/>
        <v>FAC_TEL_UNFLG</v>
      </c>
      <c r="W108" s="334" t="str">
        <f t="shared" si="30"/>
        <v>製造者_電話番号_不明フラグ</v>
      </c>
      <c r="X108" s="334" t="str">
        <f t="shared" si="31"/>
        <v>TEXT</v>
      </c>
      <c r="Y108" s="334" t="str">
        <f t="shared" si="32"/>
        <v>CELL</v>
      </c>
      <c r="Z108" s="334">
        <f t="shared" si="33"/>
        <v>107</v>
      </c>
      <c r="AA108" s="334">
        <f t="shared" si="34"/>
        <v>12</v>
      </c>
      <c r="AB108" s="334" t="str">
        <f t="shared" si="35"/>
        <v>« NULL »</v>
      </c>
      <c r="AC108" s="334" t="str">
        <f t="shared" si="36"/>
        <v>0</v>
      </c>
      <c r="AD108" s="334" t="str">
        <f t="shared" si="37"/>
        <v>« NULL »</v>
      </c>
      <c r="AE108" s="334" t="str">
        <f t="shared" si="38"/>
        <v>0</v>
      </c>
      <c r="AF108" s="334" t="str">
        <f t="shared" si="39"/>
        <v>1.00</v>
      </c>
      <c r="AG108" s="334" t="str">
        <f t="shared" si="40"/>
        <v>0</v>
      </c>
      <c r="AH108" s="334" t="str">
        <f t="shared" si="41"/>
        <v>fBiz0000000000</v>
      </c>
      <c r="AI108" s="334" t="str">
        <f t="shared" ca="1" si="42"/>
        <v>2026/01/06 00:00:00</v>
      </c>
      <c r="AJ108" s="334" t="str">
        <f t="shared" si="43"/>
        <v>fBiz0000000000</v>
      </c>
      <c r="AK108" s="335" t="str">
        <f t="shared" ca="1" si="44"/>
        <v>2026/01/06 00:00:00</v>
      </c>
      <c r="AL10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'FAC_TEL_UNFLG', '製造者_電話番号_不明フラグ', 'TEXT', 'CELL', 107, 12, NULL ,'0', NULL ,'0', '1.00', 0, 'fBiz0000000000', '2026/01/06 00:00:00', 'fBiz0000000000', '2026/01/06 00:00:00' );</v>
      </c>
      <c r="AM108" s="347" t="s">
        <v>1774</v>
      </c>
    </row>
    <row r="109" spans="1:39" ht="17.25" customHeight="1">
      <c r="A109" s="265">
        <f>ROW()-2</f>
        <v>107</v>
      </c>
      <c r="B109" s="263" t="s">
        <v>640</v>
      </c>
      <c r="C109" s="258" t="s">
        <v>708</v>
      </c>
      <c r="D109" s="260" t="s">
        <v>1369</v>
      </c>
      <c r="E109" s="238" t="s">
        <v>357</v>
      </c>
      <c r="F109" s="746" t="s">
        <v>189</v>
      </c>
      <c r="G109" s="747"/>
      <c r="H109" s="748">
        <v>150</v>
      </c>
      <c r="I109" s="749"/>
      <c r="J109" s="327" t="str">
        <f t="shared" si="47"/>
        <v>TEXT</v>
      </c>
      <c r="K109" s="271" t="s">
        <v>653</v>
      </c>
      <c r="L109" s="328" t="str" cm="1">
        <f t="array" aca="1" ref="L109" ca="1">IFERROR(IF($C109="","",IF($K109="","",IF($K109=入力用マスタ!$H$7,_xlfn.TEXTBEFORE(_xlfn.TEXTAFTER(CELL("filename",$A$1),"["),"]"),IF($J109="DATE",IF(INDIRECT($B109&amp;"!"&amp;$C109)="","",INDIRECT($B109&amp;"!"&amp;$C109)),IF($J109="TEXT",IF(INDIRECT($B109&amp;"!"&amp;$C109)="","",""&amp;INDIRECT($B109&amp;"!"&amp;$C109)&amp;""),IF($J109="NUM",VALUE(IF(INDIRECT($B109&amp;"!"&amp;$C109)="","",INDIRECT($B109&amp;"!"&amp;$C109))),"")))))),"")</f>
        <v/>
      </c>
      <c r="M109" s="337" t="str">
        <f ca="1">IFERROR(TEXT(IF($C109="","",IF($K109="","",IF($K109=入力用マスタ!$H$5,IF($L109="■","1",IF($L109="□","",IF($L109="●","1",IF($L109="○","","")))),IF($K109=入力用マスタ!$H$6,IF($L109="▼選択▼","",MATCH($L109,INDIRECT("入力用マスタ!"&amp;IF(COUNTIF(入力用マスタ!$E$2:$E$4,$L109),"E",IF(COUNTIF(入力用マスタ!$F$2:$F$4,$L109),"F",IF(COUNTIF(入力用マスタ!$G$2:$G$4,$L109),"G","")))&amp;"3:"&amp;IF(COUNTIF(入力用マスタ!$E$2:$E$4,$L109),"E",IF(COUNTIF(入力用マスタ!$F$2:$F$4,$L109),"F",IF(COUNTIF(入力用マスタ!$G$2:$G$4,$L109),"G","")))&amp;"4"),0)),"")))),"@"),"")</f>
        <v/>
      </c>
      <c r="N109" s="337" t="str" cm="1">
        <f t="array" aca="1" ref="N109" ca="1">IFERROR(TEXT(IF($C109="","",IF($K109="","",IF($K109=入力用マスタ!$H$4,_xlfn.LET(_xlpm.refs, _xlfn.TEXTSPLIT($C109,","),_xlpm.sheetName, $B109,_xlpm.values,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09" s="338">
        <f t="shared" si="24"/>
        <v>108</v>
      </c>
      <c r="P109" s="339">
        <f>IF($K109="","",IF($K109=入力用マスタ!$H$3,COLUMN($P109)-5,IF($K109=入力用マスタ!$H$5,COLUMN($P109)-4,IF($K109=入力用マスタ!$H$6,COLUMN($P109)-4,IF($K109=入力用マスタ!$H$5,COLUMN($P109)-4,IF($K109=入力用マスタ!$H$4,COLUMN($P109)-3,COLUMN($P109)-5))))))</f>
        <v>11</v>
      </c>
      <c r="Q109" s="345" t="str">
        <f>IF($C109="","",IF($C109="-","",IF($K109=入力用マスタ!$H$4&amp;"!",HYPERLINK("#"&amp;$B109&amp;"!"&amp;IFERROR(LEFT($C109,FIND(",", $C109)-1),$C109),"【"&amp;IFERROR(LEFT($C109,FIND(",", $C109)-1),$C109)&amp;"】"),HYPERLINK("#"&amp;$B109&amp;"!"&amp;IFERROR(LEFT($C109,FIND(",", $C109)-1),$C109),"【"&amp;IFERROR(LEFT($C109,FIND(",", $C109)-1),$C109)&amp;"】"))))</f>
        <v>【G66】</v>
      </c>
      <c r="R109" s="344" t="str">
        <f t="shared" si="25"/>
        <v>0000000000000</v>
      </c>
      <c r="S109" s="334" t="str">
        <f t="shared" si="26"/>
        <v>IO_S050301</v>
      </c>
      <c r="T109" s="334" t="str">
        <f t="shared" ca="1" si="27"/>
        <v>2025100101</v>
      </c>
      <c r="U109" s="334" t="str">
        <f t="shared" si="28"/>
        <v>T05_HLT_TMP</v>
      </c>
      <c r="V109" s="334" t="str">
        <f t="shared" si="29"/>
        <v>SEL_NAME</v>
      </c>
      <c r="W109" s="334" t="str">
        <f t="shared" si="30"/>
        <v>販売者_氏名</v>
      </c>
      <c r="X109" s="334" t="str">
        <f t="shared" si="31"/>
        <v>TEXT</v>
      </c>
      <c r="Y109" s="334" t="str">
        <f t="shared" si="32"/>
        <v>CELL</v>
      </c>
      <c r="Z109" s="334">
        <f t="shared" si="33"/>
        <v>108</v>
      </c>
      <c r="AA109" s="334">
        <f t="shared" si="34"/>
        <v>11</v>
      </c>
      <c r="AB109" s="334" t="str">
        <f t="shared" si="35"/>
        <v>« NULL »</v>
      </c>
      <c r="AC109" s="334" t="str">
        <f t="shared" si="36"/>
        <v>0</v>
      </c>
      <c r="AD109" s="334" t="str">
        <f t="shared" si="37"/>
        <v>« NULL »</v>
      </c>
      <c r="AE109" s="334" t="str">
        <f t="shared" si="38"/>
        <v>0</v>
      </c>
      <c r="AF109" s="334" t="str">
        <f t="shared" si="39"/>
        <v>1.00</v>
      </c>
      <c r="AG109" s="334" t="str">
        <f t="shared" si="40"/>
        <v>0</v>
      </c>
      <c r="AH109" s="334" t="str">
        <f t="shared" si="41"/>
        <v>fBiz0000000000</v>
      </c>
      <c r="AI109" s="334" t="str">
        <f t="shared" ca="1" si="42"/>
        <v>2026/01/06 00:00:00</v>
      </c>
      <c r="AJ109" s="334" t="str">
        <f t="shared" si="43"/>
        <v>fBiz0000000000</v>
      </c>
      <c r="AK109" s="335" t="str">
        <f t="shared" ca="1" si="44"/>
        <v>2026/01/06 00:00:00</v>
      </c>
      <c r="AL10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 '販売者_氏名', 'TEXT', 'CELL', 108, 11, NULL ,'0', NULL ,'0', '1.00', 0, 'fBiz0000000000', '2026/01/06 00:00:00', 'fBiz0000000000', '2026/01/06 00:00:00' );</v>
      </c>
      <c r="AM109" s="347" t="s">
        <v>1774</v>
      </c>
    </row>
    <row r="110" spans="1:39" ht="17.25" customHeight="1">
      <c r="A110" s="265">
        <f t="shared" ref="A110:A173" si="48">ROW()-2</f>
        <v>108</v>
      </c>
      <c r="B110" s="263" t="s">
        <v>640</v>
      </c>
      <c r="C110" s="258" t="s">
        <v>720</v>
      </c>
      <c r="D110" s="260" t="s">
        <v>1370</v>
      </c>
      <c r="E110" s="238" t="s">
        <v>891</v>
      </c>
      <c r="F110" s="746" t="s">
        <v>189</v>
      </c>
      <c r="G110" s="747"/>
      <c r="H110" s="748">
        <v>1</v>
      </c>
      <c r="I110" s="749"/>
      <c r="J110" s="327" t="str">
        <f t="shared" si="47"/>
        <v>TEXT</v>
      </c>
      <c r="K110" s="271" t="s">
        <v>1033</v>
      </c>
      <c r="L110" s="328" t="str" cm="1">
        <f t="array" aca="1" ref="L110" ca="1">IFERROR(IF($C110="","",IF($K110="","",IF($K110=入力用マスタ!$H$7,_xlfn.TEXTBEFORE(_xlfn.TEXTAFTER(CELL("filename",$A$1),"["),"]"),IF($J110="DATE",IF(INDIRECT($B110&amp;"!"&amp;$C110)="","",INDIRECT($B110&amp;"!"&amp;$C110)),IF($J110="TEXT",IF(INDIRECT($B110&amp;"!"&amp;$C110)="","",""&amp;INDIRECT($B110&amp;"!"&amp;$C110)&amp;""),IF($J110="NUM",VALUE(IF(INDIRECT($B110&amp;"!"&amp;$C110)="","",INDIRECT($B110&amp;"!"&amp;$C110))),"")))))),"")</f>
        <v>○</v>
      </c>
      <c r="M110" s="337" t="str">
        <f ca="1">IFERROR(TEXT(IF($C110="","",IF($K110="","",IF($K110=入力用マスタ!$H$5,IF($L110="■","1",IF($L110="□","",IF($L110="●","1",IF($L110="○","","")))),IF($K110=入力用マスタ!$H$6,IF($L110="▼選択▼","",MATCH($L110,INDIRECT("入力用マスタ!"&amp;IF(COUNTIF(入力用マスタ!$E$2:$E$4,$L110),"E",IF(COUNTIF(入力用マスタ!$F$2:$F$4,$L110),"F",IF(COUNTIF(入力用マスタ!$G$2:$G$4,$L110),"G","")))&amp;"3:"&amp;IF(COUNTIF(入力用マスタ!$E$2:$E$4,$L110),"E",IF(COUNTIF(入力用マスタ!$F$2:$F$4,$L110),"F",IF(COUNTIF(入力用マスタ!$G$2:$G$4,$L110),"G","")))&amp;"4"),0)),"")))),"@"),"")</f>
        <v/>
      </c>
      <c r="N110" s="337" t="str" cm="1">
        <f t="array" aca="1" ref="N110" ca="1">IFERROR(TEXT(IF($C110="","",IF($K110="","",IF($K110=入力用マスタ!$H$4,_xlfn.LET(_xlpm.refs, _xlfn.TEXTSPLIT($C110,","),_xlpm.sheetName, $B110,_xlpm.values,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0" s="338">
        <f t="shared" si="24"/>
        <v>109</v>
      </c>
      <c r="P110" s="339">
        <f>IF($K110="","",IF($K110=入力用マスタ!$H$3,COLUMN($P110)-5,IF($K110=入力用マスタ!$H$5,COLUMN($P110)-4,IF($K110=入力用マスタ!$H$6,COLUMN($P110)-4,IF($K110=入力用マスタ!$H$5,COLUMN($P110)-4,IF($K110=入力用マスタ!$H$4,COLUMN($P110)-3,COLUMN($P110)-5))))))</f>
        <v>12</v>
      </c>
      <c r="Q110" s="345" t="str">
        <f>IF($C110="","",IF($C110="-","",IF($K110=入力用マスタ!$H$4&amp;"!",HYPERLINK("#"&amp;$B110&amp;"!"&amp;IFERROR(LEFT($C110,FIND(",", $C110)-1),$C110),"【"&amp;IFERROR(LEFT($C110,FIND(",", $C110)-1),$C110)&amp;"】"),HYPERLINK("#"&amp;$B110&amp;"!"&amp;IFERROR(LEFT($C110,FIND(",", $C110)-1),$C110),"【"&amp;IFERROR(LEFT($C110,FIND(",", $C110)-1),$C110)&amp;"】"))))</f>
        <v>【AB66】</v>
      </c>
      <c r="R110" s="344" t="str">
        <f t="shared" si="25"/>
        <v>0000000000000</v>
      </c>
      <c r="S110" s="334" t="str">
        <f t="shared" si="26"/>
        <v>IO_S050301</v>
      </c>
      <c r="T110" s="334" t="str">
        <f t="shared" ca="1" si="27"/>
        <v>2025100101</v>
      </c>
      <c r="U110" s="334" t="str">
        <f t="shared" si="28"/>
        <v>T05_HLT_TMP</v>
      </c>
      <c r="V110" s="334" t="str">
        <f t="shared" si="29"/>
        <v>SEL_NAME_MCHFLG</v>
      </c>
      <c r="W110" s="334" t="str">
        <f t="shared" si="30"/>
        <v>販売者_氏名_製造者同フラグ</v>
      </c>
      <c r="X110" s="334" t="str">
        <f t="shared" si="31"/>
        <v>TEXT</v>
      </c>
      <c r="Y110" s="334" t="str">
        <f t="shared" si="32"/>
        <v>CELL</v>
      </c>
      <c r="Z110" s="334">
        <f t="shared" si="33"/>
        <v>109</v>
      </c>
      <c r="AA110" s="334">
        <f t="shared" si="34"/>
        <v>12</v>
      </c>
      <c r="AB110" s="334" t="str">
        <f t="shared" si="35"/>
        <v>« NULL »</v>
      </c>
      <c r="AC110" s="334" t="str">
        <f t="shared" si="36"/>
        <v>0</v>
      </c>
      <c r="AD110" s="334" t="str">
        <f t="shared" si="37"/>
        <v>« NULL »</v>
      </c>
      <c r="AE110" s="334" t="str">
        <f t="shared" si="38"/>
        <v>0</v>
      </c>
      <c r="AF110" s="334" t="str">
        <f t="shared" si="39"/>
        <v>1.00</v>
      </c>
      <c r="AG110" s="334" t="str">
        <f t="shared" si="40"/>
        <v>0</v>
      </c>
      <c r="AH110" s="334" t="str">
        <f t="shared" si="41"/>
        <v>fBiz0000000000</v>
      </c>
      <c r="AI110" s="334" t="str">
        <f t="shared" ca="1" si="42"/>
        <v>2026/01/06 00:00:00</v>
      </c>
      <c r="AJ110" s="334" t="str">
        <f t="shared" si="43"/>
        <v>fBiz0000000000</v>
      </c>
      <c r="AK110" s="335" t="str">
        <f t="shared" ca="1" si="44"/>
        <v>2026/01/06 00:00:00</v>
      </c>
      <c r="AL11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'SEL_NAME_MCHFLG', '販売者_氏名_製造者同フラグ', 'TEXT', 'CELL', 109, 12, NULL ,'0', NULL ,'0', '1.00', 0, 'fBiz0000000000', '2026/01/06 00:00:00', 'fBiz0000000000', '2026/01/06 00:00:00' );</v>
      </c>
      <c r="AM110" s="347" t="s">
        <v>1774</v>
      </c>
    </row>
    <row r="111" spans="1:39" ht="17.25" customHeight="1">
      <c r="A111" s="265">
        <f t="shared" si="48"/>
        <v>109</v>
      </c>
      <c r="B111" s="263" t="s">
        <v>640</v>
      </c>
      <c r="C111" s="258" t="s">
        <v>709</v>
      </c>
      <c r="D111" s="260" t="s">
        <v>1371</v>
      </c>
      <c r="E111" s="238" t="s">
        <v>358</v>
      </c>
      <c r="F111" s="746" t="s">
        <v>189</v>
      </c>
      <c r="G111" s="747"/>
      <c r="H111" s="748">
        <v>1</v>
      </c>
      <c r="I111" s="749"/>
      <c r="J111" s="327" t="str">
        <f t="shared" si="47"/>
        <v>TEXT</v>
      </c>
      <c r="K111" s="271" t="s">
        <v>1033</v>
      </c>
      <c r="L111" s="328" t="str" cm="1">
        <f t="array" aca="1" ref="L111" ca="1">IFERROR(IF($C111="","",IF($K111="","",IF($K111=入力用マスタ!$H$7,_xlfn.TEXTBEFORE(_xlfn.TEXTAFTER(CELL("filename",$A$1),"["),"]"),IF($J111="DATE",IF(INDIRECT($B111&amp;"!"&amp;$C111)="","",INDIRECT($B111&amp;"!"&amp;$C111)),IF($J111="TEXT",IF(INDIRECT($B111&amp;"!"&amp;$C111)="","",""&amp;INDIRECT($B111&amp;"!"&amp;$C111)&amp;""),IF($J111="NUM",VALUE(IF(INDIRECT($B111&amp;"!"&amp;$C111)="","",INDIRECT($B111&amp;"!"&amp;$C111))),"")))))),"")</f>
        <v>○</v>
      </c>
      <c r="M111" s="337" t="str">
        <f ca="1">IFERROR(TEXT(IF($C111="","",IF($K111="","",IF($K111=入力用マスタ!$H$5,IF($L111="■","1",IF($L111="□","",IF($L111="●","1",IF($L111="○","","")))),IF($K111=入力用マスタ!$H$6,IF($L111="▼選択▼","",MATCH($L111,INDIRECT("入力用マスタ!"&amp;IF(COUNTIF(入力用マスタ!$E$2:$E$4,$L111),"E",IF(COUNTIF(入力用マスタ!$F$2:$F$4,$L111),"F",IF(COUNTIF(入力用マスタ!$G$2:$G$4,$L111),"G","")))&amp;"3:"&amp;IF(COUNTIF(入力用マスタ!$E$2:$E$4,$L111),"E",IF(COUNTIF(入力用マスタ!$F$2:$F$4,$L111),"F",IF(COUNTIF(入力用マスタ!$G$2:$G$4,$L111),"G","")))&amp;"4"),0)),"")))),"@"),"")</f>
        <v/>
      </c>
      <c r="N111" s="337" t="str" cm="1">
        <f t="array" aca="1" ref="N111" ca="1">IFERROR(TEXT(IF($C111="","",IF($K111="","",IF($K111=入力用マスタ!$H$4,_xlfn.LET(_xlpm.refs, _xlfn.TEXTSPLIT($C111,","),_xlpm.sheetName, $B111,_xlpm.values,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1" s="338">
        <f t="shared" si="24"/>
        <v>110</v>
      </c>
      <c r="P111" s="339">
        <f>IF($K111="","",IF($K111=入力用マスタ!$H$3,COLUMN($P111)-5,IF($K111=入力用マスタ!$H$5,COLUMN($P111)-4,IF($K111=入力用マスタ!$H$6,COLUMN($P111)-4,IF($K111=入力用マスタ!$H$5,COLUMN($P111)-4,IF($K111=入力用マスタ!$H$4,COLUMN($P111)-3,COLUMN($P111)-5))))))</f>
        <v>12</v>
      </c>
      <c r="Q111" s="345" t="str">
        <f>IF($C111="","",IF($C111="-","",IF($K111=入力用マスタ!$H$4&amp;"!",HYPERLINK("#"&amp;$B111&amp;"!"&amp;IFERROR(LEFT($C111,FIND(",", $C111)-1),$C111),"【"&amp;IFERROR(LEFT($C111,FIND(",", $C111)-1),$C111)&amp;"】"),HYPERLINK("#"&amp;$B111&amp;"!"&amp;IFERROR(LEFT($C111,FIND(",", $C111)-1),$C111),"【"&amp;IFERROR(LEFT($C111,FIND(",", $C111)-1),$C111)&amp;"】"))))</f>
        <v>【AH66】</v>
      </c>
      <c r="R111" s="344" t="str">
        <f t="shared" si="25"/>
        <v>0000000000000</v>
      </c>
      <c r="S111" s="334" t="str">
        <f t="shared" si="26"/>
        <v>IO_S050301</v>
      </c>
      <c r="T111" s="334" t="str">
        <f t="shared" ca="1" si="27"/>
        <v>2025100101</v>
      </c>
      <c r="U111" s="334" t="str">
        <f t="shared" si="28"/>
        <v>T05_HLT_TMP</v>
      </c>
      <c r="V111" s="334" t="str">
        <f t="shared" si="29"/>
        <v>SEL_NAME_UNFLG</v>
      </c>
      <c r="W111" s="334" t="str">
        <f t="shared" si="30"/>
        <v>販売者_氏名_不明フラグ</v>
      </c>
      <c r="X111" s="334" t="str">
        <f t="shared" si="31"/>
        <v>TEXT</v>
      </c>
      <c r="Y111" s="334" t="str">
        <f t="shared" si="32"/>
        <v>CELL</v>
      </c>
      <c r="Z111" s="334">
        <f t="shared" si="33"/>
        <v>110</v>
      </c>
      <c r="AA111" s="334">
        <f t="shared" si="34"/>
        <v>12</v>
      </c>
      <c r="AB111" s="334" t="str">
        <f t="shared" si="35"/>
        <v>« NULL »</v>
      </c>
      <c r="AC111" s="334" t="str">
        <f t="shared" si="36"/>
        <v>0</v>
      </c>
      <c r="AD111" s="334" t="str">
        <f t="shared" si="37"/>
        <v>« NULL »</v>
      </c>
      <c r="AE111" s="334" t="str">
        <f t="shared" si="38"/>
        <v>0</v>
      </c>
      <c r="AF111" s="334" t="str">
        <f t="shared" si="39"/>
        <v>1.00</v>
      </c>
      <c r="AG111" s="334" t="str">
        <f t="shared" si="40"/>
        <v>0</v>
      </c>
      <c r="AH111" s="334" t="str">
        <f t="shared" si="41"/>
        <v>fBiz0000000000</v>
      </c>
      <c r="AI111" s="334" t="str">
        <f t="shared" ca="1" si="42"/>
        <v>2026/01/06 00:00:00</v>
      </c>
      <c r="AJ111" s="334" t="str">
        <f t="shared" si="43"/>
        <v>fBiz0000000000</v>
      </c>
      <c r="AK111" s="335" t="str">
        <f t="shared" ca="1" si="44"/>
        <v>2026/01/06 00:00:00</v>
      </c>
      <c r="AL11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'SEL_NAME_UNFLG', '販売者_氏名_不明フラグ', 'TEXT', 'CELL', 110, 12, NULL ,'0', NULL ,'0', '1.00', 0, 'fBiz0000000000', '2026/01/06 00:00:00', 'fBiz0000000000', '2026/01/06 00:00:00' );</v>
      </c>
      <c r="AM111" s="347" t="s">
        <v>1774</v>
      </c>
    </row>
    <row r="112" spans="1:39" ht="17.25" customHeight="1">
      <c r="A112" s="265">
        <f t="shared" si="48"/>
        <v>110</v>
      </c>
      <c r="B112" s="263" t="s">
        <v>640</v>
      </c>
      <c r="C112" s="258" t="s">
        <v>710</v>
      </c>
      <c r="D112" s="260" t="s">
        <v>1372</v>
      </c>
      <c r="E112" s="238" t="s">
        <v>359</v>
      </c>
      <c r="F112" s="746" t="s">
        <v>189</v>
      </c>
      <c r="G112" s="747"/>
      <c r="H112" s="748">
        <v>500</v>
      </c>
      <c r="I112" s="749"/>
      <c r="J112" s="327" t="str">
        <f t="shared" si="47"/>
        <v>TEXT</v>
      </c>
      <c r="K112" s="271" t="s">
        <v>653</v>
      </c>
      <c r="L112" s="328" t="str" cm="1">
        <f t="array" aca="1" ref="L112" ca="1">IFERROR(IF($C112="","",IF($K112="","",IF($K112=入力用マスタ!$H$7,_xlfn.TEXTBEFORE(_xlfn.TEXTAFTER(CELL("filename",$A$1),"["),"]"),IF($J112="DATE",IF(INDIRECT($B112&amp;"!"&amp;$C112)="","",INDIRECT($B112&amp;"!"&amp;$C112)),IF($J112="TEXT",IF(INDIRECT($B112&amp;"!"&amp;$C112)="","",""&amp;INDIRECT($B112&amp;"!"&amp;$C112)&amp;""),IF($J112="NUM",VALUE(IF(INDIRECT($B112&amp;"!"&amp;$C112)="","",INDIRECT($B112&amp;"!"&amp;$C112))),"")))))),"")</f>
        <v/>
      </c>
      <c r="M112" s="337" t="str">
        <f ca="1">IFERROR(TEXT(IF($C112="","",IF($K112="","",IF($K112=入力用マスタ!$H$5,IF($L112="■","1",IF($L112="□","",IF($L112="●","1",IF($L112="○","","")))),IF($K112=入力用マスタ!$H$6,IF($L112="▼選択▼","",MATCH($L112,INDIRECT("入力用マスタ!"&amp;IF(COUNTIF(入力用マスタ!$E$2:$E$4,$L112),"E",IF(COUNTIF(入力用マスタ!$F$2:$F$4,$L112),"F",IF(COUNTIF(入力用マスタ!$G$2:$G$4,$L112),"G","")))&amp;"3:"&amp;IF(COUNTIF(入力用マスタ!$E$2:$E$4,$L112),"E",IF(COUNTIF(入力用マスタ!$F$2:$F$4,$L112),"F",IF(COUNTIF(入力用マスタ!$G$2:$G$4,$L112),"G","")))&amp;"4"),0)),"")))),"@"),"")</f>
        <v/>
      </c>
      <c r="N112" s="337" t="str" cm="1">
        <f t="array" aca="1" ref="N112" ca="1">IFERROR(TEXT(IF($C112="","",IF($K112="","",IF($K112=入力用マスタ!$H$4,_xlfn.LET(_xlpm.refs, _xlfn.TEXTSPLIT($C112,","),_xlpm.sheetName, $B112,_xlpm.values,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2" s="338">
        <f t="shared" si="24"/>
        <v>111</v>
      </c>
      <c r="P112" s="339">
        <f>IF($K112="","",IF($K112=入力用マスタ!$H$3,COLUMN($P112)-5,IF($K112=入力用マスタ!$H$5,COLUMN($P112)-4,IF($K112=入力用マスタ!$H$6,COLUMN($P112)-4,IF($K112=入力用マスタ!$H$5,COLUMN($P112)-4,IF($K112=入力用マスタ!$H$4,COLUMN($P112)-3,COLUMN($P112)-5))))))</f>
        <v>11</v>
      </c>
      <c r="Q112" s="345" t="str">
        <f>IF($C112="","",IF($C112="-","",IF($K112=入力用マスタ!$H$4&amp;"!",HYPERLINK("#"&amp;$B112&amp;"!"&amp;IFERROR(LEFT($C112,FIND(",", $C112)-1),$C112),"【"&amp;IFERROR(LEFT($C112,FIND(",", $C112)-1),$C112)&amp;"】"),HYPERLINK("#"&amp;$B112&amp;"!"&amp;IFERROR(LEFT($C112,FIND(",", $C112)-1),$C112),"【"&amp;IFERROR(LEFT($C112,FIND(",", $C112)-1),$C112)&amp;"】"))))</f>
        <v>【G67】</v>
      </c>
      <c r="R112" s="344" t="str">
        <f t="shared" si="25"/>
        <v>0000000000000</v>
      </c>
      <c r="S112" s="334" t="str">
        <f t="shared" si="26"/>
        <v>IO_S050301</v>
      </c>
      <c r="T112" s="334" t="str">
        <f t="shared" ca="1" si="27"/>
        <v>2025100101</v>
      </c>
      <c r="U112" s="334" t="str">
        <f t="shared" si="28"/>
        <v>T05_HLT_TMP</v>
      </c>
      <c r="V112" s="334" t="str">
        <f t="shared" si="29"/>
        <v>SEL_ADDR</v>
      </c>
      <c r="W112" s="334" t="str">
        <f t="shared" si="30"/>
        <v>販売者_住所</v>
      </c>
      <c r="X112" s="334" t="str">
        <f t="shared" si="31"/>
        <v>TEXT</v>
      </c>
      <c r="Y112" s="334" t="str">
        <f t="shared" si="32"/>
        <v>CELL</v>
      </c>
      <c r="Z112" s="334">
        <f t="shared" si="33"/>
        <v>111</v>
      </c>
      <c r="AA112" s="334">
        <f t="shared" si="34"/>
        <v>11</v>
      </c>
      <c r="AB112" s="334" t="str">
        <f t="shared" si="35"/>
        <v>« NULL »</v>
      </c>
      <c r="AC112" s="334" t="str">
        <f t="shared" si="36"/>
        <v>0</v>
      </c>
      <c r="AD112" s="334" t="str">
        <f t="shared" si="37"/>
        <v>« NULL »</v>
      </c>
      <c r="AE112" s="334" t="str">
        <f t="shared" si="38"/>
        <v>0</v>
      </c>
      <c r="AF112" s="334" t="str">
        <f t="shared" si="39"/>
        <v>1.00</v>
      </c>
      <c r="AG112" s="334" t="str">
        <f t="shared" si="40"/>
        <v>0</v>
      </c>
      <c r="AH112" s="334" t="str">
        <f t="shared" si="41"/>
        <v>fBiz0000000000</v>
      </c>
      <c r="AI112" s="334" t="str">
        <f t="shared" ca="1" si="42"/>
        <v>2026/01/06 00:00:00</v>
      </c>
      <c r="AJ112" s="334" t="str">
        <f t="shared" si="43"/>
        <v>fBiz0000000000</v>
      </c>
      <c r="AK112" s="335" t="str">
        <f t="shared" ca="1" si="44"/>
        <v>2026/01/06 00:00:00</v>
      </c>
      <c r="AL11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 '販売者_住所', 'TEXT', 'CELL', 111, 11, NULL ,'0', NULL ,'0', '1.00', 0, 'fBiz0000000000', '2026/01/06 00:00:00', 'fBiz0000000000', '2026/01/06 00:00:00' );</v>
      </c>
      <c r="AM112" s="347" t="s">
        <v>1774</v>
      </c>
    </row>
    <row r="113" spans="1:39" ht="17.25" customHeight="1">
      <c r="A113" s="265">
        <f t="shared" si="48"/>
        <v>111</v>
      </c>
      <c r="B113" s="263" t="s">
        <v>640</v>
      </c>
      <c r="C113" s="258" t="s">
        <v>721</v>
      </c>
      <c r="D113" s="260" t="s">
        <v>1373</v>
      </c>
      <c r="E113" s="238" t="s">
        <v>892</v>
      </c>
      <c r="F113" s="746" t="s">
        <v>189</v>
      </c>
      <c r="G113" s="747"/>
      <c r="H113" s="748">
        <v>1</v>
      </c>
      <c r="I113" s="749"/>
      <c r="J113" s="327" t="str">
        <f t="shared" si="47"/>
        <v>TEXT</v>
      </c>
      <c r="K113" s="271" t="s">
        <v>1033</v>
      </c>
      <c r="L113" s="328" t="str" cm="1">
        <f t="array" aca="1" ref="L113" ca="1">IFERROR(IF($C113="","",IF($K113="","",IF($K113=入力用マスタ!$H$7,_xlfn.TEXTBEFORE(_xlfn.TEXTAFTER(CELL("filename",$A$1),"["),"]"),IF($J113="DATE",IF(INDIRECT($B113&amp;"!"&amp;$C113)="","",INDIRECT($B113&amp;"!"&amp;$C113)),IF($J113="TEXT",IF(INDIRECT($B113&amp;"!"&amp;$C113)="","",""&amp;INDIRECT($B113&amp;"!"&amp;$C113)&amp;""),IF($J113="NUM",VALUE(IF(INDIRECT($B113&amp;"!"&amp;$C113)="","",INDIRECT($B113&amp;"!"&amp;$C113))),"")))))),"")</f>
        <v>○</v>
      </c>
      <c r="M113" s="337" t="str">
        <f ca="1">IFERROR(TEXT(IF($C113="","",IF($K113="","",IF($K113=入力用マスタ!$H$5,IF($L113="■","1",IF($L113="□","",IF($L113="●","1",IF($L113="○","","")))),IF($K113=入力用マスタ!$H$6,IF($L113="▼選択▼","",MATCH($L113,INDIRECT("入力用マスタ!"&amp;IF(COUNTIF(入力用マスタ!$E$2:$E$4,$L113),"E",IF(COUNTIF(入力用マスタ!$F$2:$F$4,$L113),"F",IF(COUNTIF(入力用マスタ!$G$2:$G$4,$L113),"G","")))&amp;"3:"&amp;IF(COUNTIF(入力用マスタ!$E$2:$E$4,$L113),"E",IF(COUNTIF(入力用マスタ!$F$2:$F$4,$L113),"F",IF(COUNTIF(入力用マスタ!$G$2:$G$4,$L113),"G","")))&amp;"4"),0)),"")))),"@"),"")</f>
        <v/>
      </c>
      <c r="N113" s="337" t="str" cm="1">
        <f t="array" aca="1" ref="N113" ca="1">IFERROR(TEXT(IF($C113="","",IF($K113="","",IF($K113=入力用マスタ!$H$4,_xlfn.LET(_xlpm.refs, _xlfn.TEXTSPLIT($C113,","),_xlpm.sheetName, $B113,_xlpm.values,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3" s="338">
        <f t="shared" si="24"/>
        <v>112</v>
      </c>
      <c r="P113" s="339">
        <f>IF($K113="","",IF($K113=入力用マスタ!$H$3,COLUMN($P113)-5,IF($K113=入力用マスタ!$H$5,COLUMN($P113)-4,IF($K113=入力用マスタ!$H$6,COLUMN($P113)-4,IF($K113=入力用マスタ!$H$5,COLUMN($P113)-4,IF($K113=入力用マスタ!$H$4,COLUMN($P113)-3,COLUMN($P113)-5))))))</f>
        <v>12</v>
      </c>
      <c r="Q113" s="345" t="str">
        <f>IF($C113="","",IF($C113="-","",IF($K113=入力用マスタ!$H$4&amp;"!",HYPERLINK("#"&amp;$B113&amp;"!"&amp;IFERROR(LEFT($C113,FIND(",", $C113)-1),$C113),"【"&amp;IFERROR(LEFT($C113,FIND(",", $C113)-1),$C113)&amp;"】"),HYPERLINK("#"&amp;$B113&amp;"!"&amp;IFERROR(LEFT($C113,FIND(",", $C113)-1),$C113),"【"&amp;IFERROR(LEFT($C113,FIND(",", $C113)-1),$C113)&amp;"】"))))</f>
        <v>【AB67】</v>
      </c>
      <c r="R113" s="344" t="str">
        <f t="shared" si="25"/>
        <v>0000000000000</v>
      </c>
      <c r="S113" s="334" t="str">
        <f t="shared" si="26"/>
        <v>IO_S050301</v>
      </c>
      <c r="T113" s="334" t="str">
        <f t="shared" ca="1" si="27"/>
        <v>2025100101</v>
      </c>
      <c r="U113" s="334" t="str">
        <f t="shared" si="28"/>
        <v>T05_HLT_TMP</v>
      </c>
      <c r="V113" s="334" t="str">
        <f t="shared" si="29"/>
        <v>SEL_ADDR_MCHFLG</v>
      </c>
      <c r="W113" s="334" t="str">
        <f t="shared" si="30"/>
        <v>販売者_住所_製造者同フラグ</v>
      </c>
      <c r="X113" s="334" t="str">
        <f t="shared" si="31"/>
        <v>TEXT</v>
      </c>
      <c r="Y113" s="334" t="str">
        <f t="shared" si="32"/>
        <v>CELL</v>
      </c>
      <c r="Z113" s="334">
        <f t="shared" si="33"/>
        <v>112</v>
      </c>
      <c r="AA113" s="334">
        <f t="shared" si="34"/>
        <v>12</v>
      </c>
      <c r="AB113" s="334" t="str">
        <f t="shared" si="35"/>
        <v>« NULL »</v>
      </c>
      <c r="AC113" s="334" t="str">
        <f t="shared" si="36"/>
        <v>0</v>
      </c>
      <c r="AD113" s="334" t="str">
        <f t="shared" si="37"/>
        <v>« NULL »</v>
      </c>
      <c r="AE113" s="334" t="str">
        <f t="shared" si="38"/>
        <v>0</v>
      </c>
      <c r="AF113" s="334" t="str">
        <f t="shared" si="39"/>
        <v>1.00</v>
      </c>
      <c r="AG113" s="334" t="str">
        <f t="shared" si="40"/>
        <v>0</v>
      </c>
      <c r="AH113" s="334" t="str">
        <f t="shared" si="41"/>
        <v>fBiz0000000000</v>
      </c>
      <c r="AI113" s="334" t="str">
        <f t="shared" ca="1" si="42"/>
        <v>2026/01/06 00:00:00</v>
      </c>
      <c r="AJ113" s="334" t="str">
        <f t="shared" si="43"/>
        <v>fBiz0000000000</v>
      </c>
      <c r="AK113" s="335" t="str">
        <f t="shared" ca="1" si="44"/>
        <v>2026/01/06 00:00:00</v>
      </c>
      <c r="AL11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'SEL_ADDR_MCHFLG', '販売者_住所_製造者同フラグ', 'TEXT', 'CELL', 112, 12, NULL ,'0', NULL ,'0', '1.00', 0, 'fBiz0000000000', '2026/01/06 00:00:00', 'fBiz0000000000', '2026/01/06 00:00:00' );</v>
      </c>
      <c r="AM113" s="347" t="s">
        <v>1774</v>
      </c>
    </row>
    <row r="114" spans="1:39" ht="17.25" customHeight="1">
      <c r="A114" s="265">
        <f t="shared" si="48"/>
        <v>112</v>
      </c>
      <c r="B114" s="263" t="s">
        <v>640</v>
      </c>
      <c r="C114" s="258" t="s">
        <v>711</v>
      </c>
      <c r="D114" s="260" t="s">
        <v>1374</v>
      </c>
      <c r="E114" s="238" t="s">
        <v>360</v>
      </c>
      <c r="F114" s="746" t="s">
        <v>189</v>
      </c>
      <c r="G114" s="747"/>
      <c r="H114" s="748">
        <v>1</v>
      </c>
      <c r="I114" s="749"/>
      <c r="J114" s="327" t="str">
        <f t="shared" si="47"/>
        <v>TEXT</v>
      </c>
      <c r="K114" s="271" t="s">
        <v>1033</v>
      </c>
      <c r="L114" s="328" t="str" cm="1">
        <f t="array" aca="1" ref="L114" ca="1">IFERROR(IF($C114="","",IF($K114="","",IF($K114=入力用マスタ!$H$7,_xlfn.TEXTBEFORE(_xlfn.TEXTAFTER(CELL("filename",$A$1),"["),"]"),IF($J114="DATE",IF(INDIRECT($B114&amp;"!"&amp;$C114)="","",INDIRECT($B114&amp;"!"&amp;$C114)),IF($J114="TEXT",IF(INDIRECT($B114&amp;"!"&amp;$C114)="","",""&amp;INDIRECT($B114&amp;"!"&amp;$C114)&amp;""),IF($J114="NUM",VALUE(IF(INDIRECT($B114&amp;"!"&amp;$C114)="","",INDIRECT($B114&amp;"!"&amp;$C114))),"")))))),"")</f>
        <v>○</v>
      </c>
      <c r="M114" s="337" t="str">
        <f ca="1">IFERROR(TEXT(IF($C114="","",IF($K114="","",IF($K114=入力用マスタ!$H$5,IF($L114="■","1",IF($L114="□","",IF($L114="●","1",IF($L114="○","","")))),IF($K114=入力用マスタ!$H$6,IF($L114="▼選択▼","",MATCH($L114,INDIRECT("入力用マスタ!"&amp;IF(COUNTIF(入力用マスタ!$E$2:$E$4,$L114),"E",IF(COUNTIF(入力用マスタ!$F$2:$F$4,$L114),"F",IF(COUNTIF(入力用マスタ!$G$2:$G$4,$L114),"G","")))&amp;"3:"&amp;IF(COUNTIF(入力用マスタ!$E$2:$E$4,$L114),"E",IF(COUNTIF(入力用マスタ!$F$2:$F$4,$L114),"F",IF(COUNTIF(入力用マスタ!$G$2:$G$4,$L114),"G","")))&amp;"4"),0)),"")))),"@"),"")</f>
        <v/>
      </c>
      <c r="N114" s="337" t="str" cm="1">
        <f t="array" aca="1" ref="N114" ca="1">IFERROR(TEXT(IF($C114="","",IF($K114="","",IF($K114=入力用マスタ!$H$4,_xlfn.LET(_xlpm.refs, _xlfn.TEXTSPLIT($C114,","),_xlpm.sheetName, $B114,_xlpm.values,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4" s="338">
        <f t="shared" si="24"/>
        <v>113</v>
      </c>
      <c r="P114" s="339">
        <f>IF($K114="","",IF($K114=入力用マスタ!$H$3,COLUMN($P114)-5,IF($K114=入力用マスタ!$H$5,COLUMN($P114)-4,IF($K114=入力用マスタ!$H$6,COLUMN($P114)-4,IF($K114=入力用マスタ!$H$5,COLUMN($P114)-4,IF($K114=入力用マスタ!$H$4,COLUMN($P114)-3,COLUMN($P114)-5))))))</f>
        <v>12</v>
      </c>
      <c r="Q114" s="345" t="str">
        <f>IF($C114="","",IF($C114="-","",IF($K114=入力用マスタ!$H$4&amp;"!",HYPERLINK("#"&amp;$B114&amp;"!"&amp;IFERROR(LEFT($C114,FIND(",", $C114)-1),$C114),"【"&amp;IFERROR(LEFT($C114,FIND(",", $C114)-1),$C114)&amp;"】"),HYPERLINK("#"&amp;$B114&amp;"!"&amp;IFERROR(LEFT($C114,FIND(",", $C114)-1),$C114),"【"&amp;IFERROR(LEFT($C114,FIND(",", $C114)-1),$C114)&amp;"】"))))</f>
        <v>【AH67】</v>
      </c>
      <c r="R114" s="344" t="str">
        <f t="shared" si="25"/>
        <v>0000000000000</v>
      </c>
      <c r="S114" s="334" t="str">
        <f t="shared" si="26"/>
        <v>IO_S050301</v>
      </c>
      <c r="T114" s="334" t="str">
        <f t="shared" ca="1" si="27"/>
        <v>2025100101</v>
      </c>
      <c r="U114" s="334" t="str">
        <f t="shared" si="28"/>
        <v>T05_HLT_TMP</v>
      </c>
      <c r="V114" s="334" t="str">
        <f t="shared" si="29"/>
        <v>SEL_ADDR_UNFLG</v>
      </c>
      <c r="W114" s="334" t="str">
        <f t="shared" si="30"/>
        <v>販売者_住所_不明フラグ</v>
      </c>
      <c r="X114" s="334" t="str">
        <f t="shared" si="31"/>
        <v>TEXT</v>
      </c>
      <c r="Y114" s="334" t="str">
        <f t="shared" si="32"/>
        <v>CELL</v>
      </c>
      <c r="Z114" s="334">
        <f t="shared" si="33"/>
        <v>113</v>
      </c>
      <c r="AA114" s="334">
        <f t="shared" si="34"/>
        <v>12</v>
      </c>
      <c r="AB114" s="334" t="str">
        <f t="shared" si="35"/>
        <v>« NULL »</v>
      </c>
      <c r="AC114" s="334" t="str">
        <f t="shared" si="36"/>
        <v>0</v>
      </c>
      <c r="AD114" s="334" t="str">
        <f t="shared" si="37"/>
        <v>« NULL »</v>
      </c>
      <c r="AE114" s="334" t="str">
        <f t="shared" si="38"/>
        <v>0</v>
      </c>
      <c r="AF114" s="334" t="str">
        <f t="shared" si="39"/>
        <v>1.00</v>
      </c>
      <c r="AG114" s="334" t="str">
        <f t="shared" si="40"/>
        <v>0</v>
      </c>
      <c r="AH114" s="334" t="str">
        <f t="shared" si="41"/>
        <v>fBiz0000000000</v>
      </c>
      <c r="AI114" s="334" t="str">
        <f t="shared" ca="1" si="42"/>
        <v>2026/01/06 00:00:00</v>
      </c>
      <c r="AJ114" s="334" t="str">
        <f t="shared" si="43"/>
        <v>fBiz0000000000</v>
      </c>
      <c r="AK114" s="335" t="str">
        <f t="shared" ca="1" si="44"/>
        <v>2026/01/06 00:00:00</v>
      </c>
      <c r="AL11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'SEL_ADDR_UNFLG', '販売者_住所_不明フラグ', 'TEXT', 'CELL', 113, 12, NULL ,'0', NULL ,'0', '1.00', 0, 'fBiz0000000000', '2026/01/06 00:00:00', 'fBiz0000000000', '2026/01/06 00:00:00' );</v>
      </c>
      <c r="AM114" s="347" t="s">
        <v>1774</v>
      </c>
    </row>
    <row r="115" spans="1:39" ht="17.25" customHeight="1">
      <c r="A115" s="265">
        <f t="shared" si="48"/>
        <v>113</v>
      </c>
      <c r="B115" s="263" t="s">
        <v>640</v>
      </c>
      <c r="C115" s="258" t="s">
        <v>712</v>
      </c>
      <c r="D115" s="260" t="s">
        <v>1375</v>
      </c>
      <c r="E115" s="238" t="s">
        <v>361</v>
      </c>
      <c r="F115" s="746" t="s">
        <v>189</v>
      </c>
      <c r="G115" s="747"/>
      <c r="H115" s="748">
        <v>13</v>
      </c>
      <c r="I115" s="749"/>
      <c r="J115" s="327" t="str">
        <f t="shared" si="47"/>
        <v>TEXT</v>
      </c>
      <c r="K115" s="271" t="s">
        <v>653</v>
      </c>
      <c r="L115" s="328" t="str" cm="1">
        <f t="array" aca="1" ref="L115" ca="1">IFERROR(IF($C115="","",IF($K115="","",IF($K115=入力用マスタ!$H$7,_xlfn.TEXTBEFORE(_xlfn.TEXTAFTER(CELL("filename",$A$1),"["),"]"),IF($J115="DATE",IF(INDIRECT($B115&amp;"!"&amp;$C115)="","",INDIRECT($B115&amp;"!"&amp;$C115)),IF($J115="TEXT",IF(INDIRECT($B115&amp;"!"&amp;$C115)="","",""&amp;INDIRECT($B115&amp;"!"&amp;$C115)&amp;""),IF($J115="NUM",VALUE(IF(INDIRECT($B115&amp;"!"&amp;$C115)="","",INDIRECT($B115&amp;"!"&amp;$C115))),"")))))),"")</f>
        <v/>
      </c>
      <c r="M115" s="337" t="str">
        <f ca="1">IFERROR(TEXT(IF($C115="","",IF($K115="","",IF($K115=入力用マスタ!$H$5,IF($L115="■","1",IF($L115="□","",IF($L115="●","1",IF($L115="○","","")))),IF($K115=入力用マスタ!$H$6,IF($L115="▼選択▼","",MATCH($L115,INDIRECT("入力用マスタ!"&amp;IF(COUNTIF(入力用マスタ!$E$2:$E$4,$L115),"E",IF(COUNTIF(入力用マスタ!$F$2:$F$4,$L115),"F",IF(COUNTIF(入力用マスタ!$G$2:$G$4,$L115),"G","")))&amp;"3:"&amp;IF(COUNTIF(入力用マスタ!$E$2:$E$4,$L115),"E",IF(COUNTIF(入力用マスタ!$F$2:$F$4,$L115),"F",IF(COUNTIF(入力用マスタ!$G$2:$G$4,$L115),"G","")))&amp;"4"),0)),"")))),"@"),"")</f>
        <v/>
      </c>
      <c r="N115" s="337" t="str" cm="1">
        <f t="array" aca="1" ref="N115" ca="1">IFERROR(TEXT(IF($C115="","",IF($K115="","",IF($K115=入力用マスタ!$H$4,_xlfn.LET(_xlpm.refs, _xlfn.TEXTSPLIT($C115,","),_xlpm.sheetName, $B115,_xlpm.values,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5" s="338">
        <f t="shared" si="24"/>
        <v>114</v>
      </c>
      <c r="P115" s="339">
        <f>IF($K115="","",IF($K115=入力用マスタ!$H$3,COLUMN($P115)-5,IF($K115=入力用マスタ!$H$5,COLUMN($P115)-4,IF($K115=入力用マスタ!$H$6,COLUMN($P115)-4,IF($K115=入力用マスタ!$H$5,COLUMN($P115)-4,IF($K115=入力用マスタ!$H$4,COLUMN($P115)-3,COLUMN($P115)-5))))))</f>
        <v>11</v>
      </c>
      <c r="Q115" s="345" t="str">
        <f>IF($C115="","",IF($C115="-","",IF($K115=入力用マスタ!$H$4&amp;"!",HYPERLINK("#"&amp;$B115&amp;"!"&amp;IFERROR(LEFT($C115,FIND(",", $C115)-1),$C115),"【"&amp;IFERROR(LEFT($C115,FIND(",", $C115)-1),$C115)&amp;"】"),HYPERLINK("#"&amp;$B115&amp;"!"&amp;IFERROR(LEFT($C115,FIND(",", $C115)-1),$C115),"【"&amp;IFERROR(LEFT($C115,FIND(",", $C115)-1),$C115)&amp;"】"))))</f>
        <v>【G68】</v>
      </c>
      <c r="R115" s="344" t="str">
        <f t="shared" si="25"/>
        <v>0000000000000</v>
      </c>
      <c r="S115" s="334" t="str">
        <f t="shared" si="26"/>
        <v>IO_S050301</v>
      </c>
      <c r="T115" s="334" t="str">
        <f t="shared" ca="1" si="27"/>
        <v>2025100101</v>
      </c>
      <c r="U115" s="334" t="str">
        <f t="shared" si="28"/>
        <v>T05_HLT_TMP</v>
      </c>
      <c r="V115" s="334" t="str">
        <f t="shared" si="29"/>
        <v>SEL_TEL</v>
      </c>
      <c r="W115" s="334" t="str">
        <f t="shared" si="30"/>
        <v>販売者_電話番号</v>
      </c>
      <c r="X115" s="334" t="str">
        <f t="shared" si="31"/>
        <v>TEXT</v>
      </c>
      <c r="Y115" s="334" t="str">
        <f t="shared" si="32"/>
        <v>CELL</v>
      </c>
      <c r="Z115" s="334">
        <f t="shared" si="33"/>
        <v>114</v>
      </c>
      <c r="AA115" s="334">
        <f t="shared" si="34"/>
        <v>11</v>
      </c>
      <c r="AB115" s="334" t="str">
        <f t="shared" si="35"/>
        <v>« NULL »</v>
      </c>
      <c r="AC115" s="334" t="str">
        <f t="shared" si="36"/>
        <v>0</v>
      </c>
      <c r="AD115" s="334" t="str">
        <f t="shared" si="37"/>
        <v>« NULL »</v>
      </c>
      <c r="AE115" s="334" t="str">
        <f t="shared" si="38"/>
        <v>0</v>
      </c>
      <c r="AF115" s="334" t="str">
        <f t="shared" si="39"/>
        <v>1.00</v>
      </c>
      <c r="AG115" s="334" t="str">
        <f t="shared" si="40"/>
        <v>0</v>
      </c>
      <c r="AH115" s="334" t="str">
        <f t="shared" si="41"/>
        <v>fBiz0000000000</v>
      </c>
      <c r="AI115" s="334" t="str">
        <f t="shared" ca="1" si="42"/>
        <v>2026/01/06 00:00:00</v>
      </c>
      <c r="AJ115" s="334" t="str">
        <f t="shared" si="43"/>
        <v>fBiz0000000000</v>
      </c>
      <c r="AK115" s="335" t="str">
        <f t="shared" ca="1" si="44"/>
        <v>2026/01/06 00:00:00</v>
      </c>
      <c r="AL11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 '販売者_電話番号', 'TEXT', 'CELL', 114, 11, NULL ,'0', NULL ,'0', '1.00', 0, 'fBiz0000000000', '2026/01/06 00:00:00', 'fBiz0000000000', '2026/01/06 00:00:00' );</v>
      </c>
      <c r="AM115" s="347" t="s">
        <v>1774</v>
      </c>
    </row>
    <row r="116" spans="1:39" ht="17.25" customHeight="1">
      <c r="A116" s="265">
        <f t="shared" si="48"/>
        <v>114</v>
      </c>
      <c r="B116" s="263" t="s">
        <v>640</v>
      </c>
      <c r="C116" s="258" t="s">
        <v>722</v>
      </c>
      <c r="D116" s="260" t="s">
        <v>1376</v>
      </c>
      <c r="E116" s="238" t="s">
        <v>893</v>
      </c>
      <c r="F116" s="746" t="s">
        <v>189</v>
      </c>
      <c r="G116" s="747"/>
      <c r="H116" s="748">
        <v>1</v>
      </c>
      <c r="I116" s="749"/>
      <c r="J116" s="327" t="str">
        <f t="shared" si="47"/>
        <v>TEXT</v>
      </c>
      <c r="K116" s="271" t="s">
        <v>1033</v>
      </c>
      <c r="L116" s="328" t="str" cm="1">
        <f t="array" aca="1" ref="L116" ca="1">IFERROR(IF($C116="","",IF($K116="","",IF($K116=入力用マスタ!$H$7,_xlfn.TEXTBEFORE(_xlfn.TEXTAFTER(CELL("filename",$A$1),"["),"]"),IF($J116="DATE",IF(INDIRECT($B116&amp;"!"&amp;$C116)="","",INDIRECT($B116&amp;"!"&amp;$C116)),IF($J116="TEXT",IF(INDIRECT($B116&amp;"!"&amp;$C116)="","",""&amp;INDIRECT($B116&amp;"!"&amp;$C116)&amp;""),IF($J116="NUM",VALUE(IF(INDIRECT($B116&amp;"!"&amp;$C116)="","",INDIRECT($B116&amp;"!"&amp;$C116))),"")))))),"")</f>
        <v>○</v>
      </c>
      <c r="M116" s="337" t="str">
        <f ca="1">IFERROR(TEXT(IF($C116="","",IF($K116="","",IF($K116=入力用マスタ!$H$5,IF($L116="■","1",IF($L116="□","",IF($L116="●","1",IF($L116="○","","")))),IF($K116=入力用マスタ!$H$6,IF($L116="▼選択▼","",MATCH($L116,INDIRECT("入力用マスタ!"&amp;IF(COUNTIF(入力用マスタ!$E$2:$E$4,$L116),"E",IF(COUNTIF(入力用マスタ!$F$2:$F$4,$L116),"F",IF(COUNTIF(入力用マスタ!$G$2:$G$4,$L116),"G","")))&amp;"3:"&amp;IF(COUNTIF(入力用マスタ!$E$2:$E$4,$L116),"E",IF(COUNTIF(入力用マスタ!$F$2:$F$4,$L116),"F",IF(COUNTIF(入力用マスタ!$G$2:$G$4,$L116),"G","")))&amp;"4"),0)),"")))),"@"),"")</f>
        <v/>
      </c>
      <c r="N116" s="337" t="str" cm="1">
        <f t="array" aca="1" ref="N116" ca="1">IFERROR(TEXT(IF($C116="","",IF($K116="","",IF($K116=入力用マスタ!$H$4,_xlfn.LET(_xlpm.refs, _xlfn.TEXTSPLIT($C116,","),_xlpm.sheetName, $B116,_xlpm.values,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6" s="338">
        <f t="shared" si="24"/>
        <v>115</v>
      </c>
      <c r="P116" s="339">
        <f>IF($K116="","",IF($K116=入力用マスタ!$H$3,COLUMN($P116)-5,IF($K116=入力用マスタ!$H$5,COLUMN($P116)-4,IF($K116=入力用マスタ!$H$6,COLUMN($P116)-4,IF($K116=入力用マスタ!$H$5,COLUMN($P116)-4,IF($K116=入力用マスタ!$H$4,COLUMN($P116)-3,COLUMN($P116)-5))))))</f>
        <v>12</v>
      </c>
      <c r="Q116" s="345" t="str">
        <f>IF($C116="","",IF($C116="-","",IF($K116=入力用マスタ!$H$4&amp;"!",HYPERLINK("#"&amp;$B116&amp;"!"&amp;IFERROR(LEFT($C116,FIND(",", $C116)-1),$C116),"【"&amp;IFERROR(LEFT($C116,FIND(",", $C116)-1),$C116)&amp;"】"),HYPERLINK("#"&amp;$B116&amp;"!"&amp;IFERROR(LEFT($C116,FIND(",", $C116)-1),$C116),"【"&amp;IFERROR(LEFT($C116,FIND(",", $C116)-1),$C116)&amp;"】"))))</f>
        <v>【AB68】</v>
      </c>
      <c r="R116" s="344" t="str">
        <f t="shared" si="25"/>
        <v>0000000000000</v>
      </c>
      <c r="S116" s="334" t="str">
        <f t="shared" si="26"/>
        <v>IO_S050301</v>
      </c>
      <c r="T116" s="334" t="str">
        <f t="shared" ca="1" si="27"/>
        <v>2025100101</v>
      </c>
      <c r="U116" s="334" t="str">
        <f t="shared" si="28"/>
        <v>T05_HLT_TMP</v>
      </c>
      <c r="V116" s="334" t="str">
        <f t="shared" si="29"/>
        <v>SEL_TEL_MCHFLG</v>
      </c>
      <c r="W116" s="334" t="str">
        <f t="shared" si="30"/>
        <v>販売者_電話_製造者同フラグ</v>
      </c>
      <c r="X116" s="334" t="str">
        <f t="shared" si="31"/>
        <v>TEXT</v>
      </c>
      <c r="Y116" s="334" t="str">
        <f t="shared" si="32"/>
        <v>CELL</v>
      </c>
      <c r="Z116" s="334">
        <f t="shared" si="33"/>
        <v>115</v>
      </c>
      <c r="AA116" s="334">
        <f t="shared" si="34"/>
        <v>12</v>
      </c>
      <c r="AB116" s="334" t="str">
        <f t="shared" si="35"/>
        <v>« NULL »</v>
      </c>
      <c r="AC116" s="334" t="str">
        <f t="shared" si="36"/>
        <v>0</v>
      </c>
      <c r="AD116" s="334" t="str">
        <f t="shared" si="37"/>
        <v>« NULL »</v>
      </c>
      <c r="AE116" s="334" t="str">
        <f t="shared" si="38"/>
        <v>0</v>
      </c>
      <c r="AF116" s="334" t="str">
        <f t="shared" si="39"/>
        <v>1.00</v>
      </c>
      <c r="AG116" s="334" t="str">
        <f t="shared" si="40"/>
        <v>0</v>
      </c>
      <c r="AH116" s="334" t="str">
        <f t="shared" si="41"/>
        <v>fBiz0000000000</v>
      </c>
      <c r="AI116" s="334" t="str">
        <f t="shared" ca="1" si="42"/>
        <v>2026/01/06 00:00:00</v>
      </c>
      <c r="AJ116" s="334" t="str">
        <f t="shared" si="43"/>
        <v>fBiz0000000000</v>
      </c>
      <c r="AK116" s="335" t="str">
        <f t="shared" ca="1" si="44"/>
        <v>2026/01/06 00:00:00</v>
      </c>
      <c r="AL11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'SEL_TEL_MCHFLG', '販売者_電話_製造者同フラグ', 'TEXT', 'CELL', 115, 12, NULL ,'0', NULL ,'0', '1.00', 0, 'fBiz0000000000', '2026/01/06 00:00:00', 'fBiz0000000000', '2026/01/06 00:00:00' );</v>
      </c>
      <c r="AM116" s="347" t="s">
        <v>1774</v>
      </c>
    </row>
    <row r="117" spans="1:39" ht="17.25" customHeight="1">
      <c r="A117" s="265">
        <f t="shared" si="48"/>
        <v>115</v>
      </c>
      <c r="B117" s="263" t="s">
        <v>640</v>
      </c>
      <c r="C117" s="258" t="s">
        <v>713</v>
      </c>
      <c r="D117" s="260" t="s">
        <v>1377</v>
      </c>
      <c r="E117" s="238" t="s">
        <v>362</v>
      </c>
      <c r="F117" s="746" t="s">
        <v>189</v>
      </c>
      <c r="G117" s="747"/>
      <c r="H117" s="748">
        <v>1</v>
      </c>
      <c r="I117" s="749"/>
      <c r="J117" s="327" t="str">
        <f t="shared" si="47"/>
        <v>TEXT</v>
      </c>
      <c r="K117" s="271" t="s">
        <v>1033</v>
      </c>
      <c r="L117" s="328" t="str" cm="1">
        <f t="array" aca="1" ref="L117" ca="1">IFERROR(IF($C117="","",IF($K117="","",IF($K117=入力用マスタ!$H$7,_xlfn.TEXTBEFORE(_xlfn.TEXTAFTER(CELL("filename",$A$1),"["),"]"),IF($J117="DATE",IF(INDIRECT($B117&amp;"!"&amp;$C117)="","",INDIRECT($B117&amp;"!"&amp;$C117)),IF($J117="TEXT",IF(INDIRECT($B117&amp;"!"&amp;$C117)="","",""&amp;INDIRECT($B117&amp;"!"&amp;$C117)&amp;""),IF($J117="NUM",VALUE(IF(INDIRECT($B117&amp;"!"&amp;$C117)="","",INDIRECT($B117&amp;"!"&amp;$C117))),"")))))),"")</f>
        <v>○</v>
      </c>
      <c r="M117" s="337" t="str">
        <f ca="1">IFERROR(TEXT(IF($C117="","",IF($K117="","",IF($K117=入力用マスタ!$H$5,IF($L117="■","1",IF($L117="□","",IF($L117="●","1",IF($L117="○","","")))),IF($K117=入力用マスタ!$H$6,IF($L117="▼選択▼","",MATCH($L117,INDIRECT("入力用マスタ!"&amp;IF(COUNTIF(入力用マスタ!$E$2:$E$4,$L117),"E",IF(COUNTIF(入力用マスタ!$F$2:$F$4,$L117),"F",IF(COUNTIF(入力用マスタ!$G$2:$G$4,$L117),"G","")))&amp;"3:"&amp;IF(COUNTIF(入力用マスタ!$E$2:$E$4,$L117),"E",IF(COUNTIF(入力用マスタ!$F$2:$F$4,$L117),"F",IF(COUNTIF(入力用マスタ!$G$2:$G$4,$L117),"G","")))&amp;"4"),0)),"")))),"@"),"")</f>
        <v/>
      </c>
      <c r="N117" s="337" t="str" cm="1">
        <f t="array" aca="1" ref="N117" ca="1">IFERROR(TEXT(IF($C117="","",IF($K117="","",IF($K117=入力用マスタ!$H$4,_xlfn.LET(_xlpm.refs, _xlfn.TEXTSPLIT($C117,","),_xlpm.sheetName, $B117,_xlpm.values,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7" s="338">
        <f t="shared" si="24"/>
        <v>116</v>
      </c>
      <c r="P117" s="339">
        <f>IF($K117="","",IF($K117=入力用マスタ!$H$3,COLUMN($P117)-5,IF($K117=入力用マスタ!$H$5,COLUMN($P117)-4,IF($K117=入力用マスタ!$H$6,COLUMN($P117)-4,IF($K117=入力用マスタ!$H$5,COLUMN($P117)-4,IF($K117=入力用マスタ!$H$4,COLUMN($P117)-3,COLUMN($P117)-5))))))</f>
        <v>12</v>
      </c>
      <c r="Q117" s="345" t="str">
        <f>IF($C117="","",IF($C117="-","",IF($K117=入力用マスタ!$H$4&amp;"!",HYPERLINK("#"&amp;$B117&amp;"!"&amp;IFERROR(LEFT($C117,FIND(",", $C117)-1),$C117),"【"&amp;IFERROR(LEFT($C117,FIND(",", $C117)-1),$C117)&amp;"】"),HYPERLINK("#"&amp;$B117&amp;"!"&amp;IFERROR(LEFT($C117,FIND(",", $C117)-1),$C117),"【"&amp;IFERROR(LEFT($C117,FIND(",", $C117)-1),$C117)&amp;"】"))))</f>
        <v>【AH68】</v>
      </c>
      <c r="R117" s="344" t="str">
        <f t="shared" si="25"/>
        <v>0000000000000</v>
      </c>
      <c r="S117" s="334" t="str">
        <f t="shared" si="26"/>
        <v>IO_S050301</v>
      </c>
      <c r="T117" s="334" t="str">
        <f t="shared" ca="1" si="27"/>
        <v>2025100101</v>
      </c>
      <c r="U117" s="334" t="str">
        <f t="shared" si="28"/>
        <v>T05_HLT_TMP</v>
      </c>
      <c r="V117" s="334" t="str">
        <f t="shared" si="29"/>
        <v>SEL_TEL_UNFLG</v>
      </c>
      <c r="W117" s="334" t="str">
        <f t="shared" si="30"/>
        <v>販売者_電話番号_不明フラグ</v>
      </c>
      <c r="X117" s="334" t="str">
        <f t="shared" si="31"/>
        <v>TEXT</v>
      </c>
      <c r="Y117" s="334" t="str">
        <f t="shared" si="32"/>
        <v>CELL</v>
      </c>
      <c r="Z117" s="334">
        <f t="shared" si="33"/>
        <v>116</v>
      </c>
      <c r="AA117" s="334">
        <f t="shared" si="34"/>
        <v>12</v>
      </c>
      <c r="AB117" s="334" t="str">
        <f t="shared" si="35"/>
        <v>« NULL »</v>
      </c>
      <c r="AC117" s="334" t="str">
        <f t="shared" si="36"/>
        <v>0</v>
      </c>
      <c r="AD117" s="334" t="str">
        <f t="shared" si="37"/>
        <v>« NULL »</v>
      </c>
      <c r="AE117" s="334" t="str">
        <f t="shared" si="38"/>
        <v>0</v>
      </c>
      <c r="AF117" s="334" t="str">
        <f t="shared" si="39"/>
        <v>1.00</v>
      </c>
      <c r="AG117" s="334" t="str">
        <f t="shared" si="40"/>
        <v>0</v>
      </c>
      <c r="AH117" s="334" t="str">
        <f t="shared" si="41"/>
        <v>fBiz0000000000</v>
      </c>
      <c r="AI117" s="334" t="str">
        <f t="shared" ca="1" si="42"/>
        <v>2026/01/06 00:00:00</v>
      </c>
      <c r="AJ117" s="334" t="str">
        <f t="shared" si="43"/>
        <v>fBiz0000000000</v>
      </c>
      <c r="AK117" s="335" t="str">
        <f t="shared" ca="1" si="44"/>
        <v>2026/01/06 00:00:00</v>
      </c>
      <c r="AL11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'SEL_TEL_UNFLG', '販売者_電話番号_不明フラグ', 'TEXT', 'CELL', 116, 12, NULL ,'0', NULL ,'0', '1.00', 0, 'fBiz0000000000', '2026/01/06 00:00:00', 'fBiz0000000000', '2026/01/06 00:00:00' );</v>
      </c>
      <c r="AM117" s="347" t="s">
        <v>1774</v>
      </c>
    </row>
    <row r="118" spans="1:39" ht="17.25" customHeight="1">
      <c r="A118" s="265">
        <f t="shared" si="48"/>
        <v>116</v>
      </c>
      <c r="B118" s="263" t="s">
        <v>640</v>
      </c>
      <c r="C118" s="258" t="s">
        <v>714</v>
      </c>
      <c r="D118" s="260" t="s">
        <v>1378</v>
      </c>
      <c r="E118" s="238" t="s">
        <v>894</v>
      </c>
      <c r="F118" s="746" t="s">
        <v>189</v>
      </c>
      <c r="G118" s="747"/>
      <c r="H118" s="748">
        <v>150</v>
      </c>
      <c r="I118" s="749"/>
      <c r="J118" s="327" t="str">
        <f t="shared" si="47"/>
        <v>TEXT</v>
      </c>
      <c r="K118" s="271" t="s">
        <v>653</v>
      </c>
      <c r="L118" s="328" t="str" cm="1">
        <f t="array" aca="1" ref="L118" ca="1">IFERROR(IF($C118="","",IF($K118="","",IF($K118=入力用マスタ!$H$7,_xlfn.TEXTBEFORE(_xlfn.TEXTAFTER(CELL("filename",$A$1),"["),"]"),IF($J118="DATE",IF(INDIRECT($B118&amp;"!"&amp;$C118)="","",INDIRECT($B118&amp;"!"&amp;$C118)),IF($J118="TEXT",IF(INDIRECT($B118&amp;"!"&amp;$C118)="","",""&amp;INDIRECT($B118&amp;"!"&amp;$C118)&amp;""),IF($J118="NUM",VALUE(IF(INDIRECT($B118&amp;"!"&amp;$C118)="","",INDIRECT($B118&amp;"!"&amp;$C118))),"")))))),"")</f>
        <v/>
      </c>
      <c r="M118" s="337" t="str">
        <f ca="1">IFERROR(TEXT(IF($C118="","",IF($K118="","",IF($K118=入力用マスタ!$H$5,IF($L118="■","1",IF($L118="□","",IF($L118="●","1",IF($L118="○","","")))),IF($K118=入力用マスタ!$H$6,IF($L118="▼選択▼","",MATCH($L118,INDIRECT("入力用マスタ!"&amp;IF(COUNTIF(入力用マスタ!$E$2:$E$4,$L118),"E",IF(COUNTIF(入力用マスタ!$F$2:$F$4,$L118),"F",IF(COUNTIF(入力用マスタ!$G$2:$G$4,$L118),"G","")))&amp;"3:"&amp;IF(COUNTIF(入力用マスタ!$E$2:$E$4,$L118),"E",IF(COUNTIF(入力用マスタ!$F$2:$F$4,$L118),"F",IF(COUNTIF(入力用マスタ!$G$2:$G$4,$L118),"G","")))&amp;"4"),0)),"")))),"@"),"")</f>
        <v/>
      </c>
      <c r="N118" s="337" t="str" cm="1">
        <f t="array" aca="1" ref="N118" ca="1">IFERROR(TEXT(IF($C118="","",IF($K118="","",IF($K118=入力用マスタ!$H$4,_xlfn.LET(_xlpm.refs, _xlfn.TEXTSPLIT($C118,","),_xlpm.sheetName, $B118,_xlpm.values,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8" s="338">
        <f t="shared" si="24"/>
        <v>117</v>
      </c>
      <c r="P118" s="339">
        <f>IF($K118="","",IF($K118=入力用マスタ!$H$3,COLUMN($P118)-5,IF($K118=入力用マスタ!$H$5,COLUMN($P118)-4,IF($K118=入力用マスタ!$H$6,COLUMN($P118)-4,IF($K118=入力用マスタ!$H$5,COLUMN($P118)-4,IF($K118=入力用マスタ!$H$4,COLUMN($P118)-3,COLUMN($P118)-5))))))</f>
        <v>11</v>
      </c>
      <c r="Q118" s="345" t="str">
        <f>IF($C118="","",IF($C118="-","",IF($K118=入力用マスタ!$H$4&amp;"!",HYPERLINK("#"&amp;$B118&amp;"!"&amp;IFERROR(LEFT($C118,FIND(",", $C118)-1),$C118),"【"&amp;IFERROR(LEFT($C118,FIND(",", $C118)-1),$C118)&amp;"】"),HYPERLINK("#"&amp;$B118&amp;"!"&amp;IFERROR(LEFT($C118,FIND(",", $C118)-1),$C118),"【"&amp;IFERROR(LEFT($C118,FIND(",", $C118)-1),$C118)&amp;"】"))))</f>
        <v>【G69】</v>
      </c>
      <c r="R118" s="344" t="str">
        <f t="shared" si="25"/>
        <v>0000000000000</v>
      </c>
      <c r="S118" s="334" t="str">
        <f t="shared" si="26"/>
        <v>IO_S050301</v>
      </c>
      <c r="T118" s="334" t="str">
        <f t="shared" ca="1" si="27"/>
        <v>2025100101</v>
      </c>
      <c r="U118" s="334" t="str">
        <f t="shared" si="28"/>
        <v>T05_HLT_TMP</v>
      </c>
      <c r="V118" s="334" t="str">
        <f t="shared" si="29"/>
        <v>LOC_NAME</v>
      </c>
      <c r="W118" s="334" t="str">
        <f t="shared" si="30"/>
        <v>製造所名</v>
      </c>
      <c r="X118" s="334" t="str">
        <f t="shared" si="31"/>
        <v>TEXT</v>
      </c>
      <c r="Y118" s="334" t="str">
        <f t="shared" si="32"/>
        <v>CELL</v>
      </c>
      <c r="Z118" s="334">
        <f t="shared" si="33"/>
        <v>117</v>
      </c>
      <c r="AA118" s="334">
        <f t="shared" si="34"/>
        <v>11</v>
      </c>
      <c r="AB118" s="334" t="str">
        <f t="shared" si="35"/>
        <v>« NULL »</v>
      </c>
      <c r="AC118" s="334" t="str">
        <f t="shared" si="36"/>
        <v>0</v>
      </c>
      <c r="AD118" s="334" t="str">
        <f t="shared" si="37"/>
        <v>« NULL »</v>
      </c>
      <c r="AE118" s="334" t="str">
        <f t="shared" si="38"/>
        <v>0</v>
      </c>
      <c r="AF118" s="334" t="str">
        <f t="shared" si="39"/>
        <v>1.00</v>
      </c>
      <c r="AG118" s="334" t="str">
        <f t="shared" si="40"/>
        <v>0</v>
      </c>
      <c r="AH118" s="334" t="str">
        <f t="shared" si="41"/>
        <v>fBiz0000000000</v>
      </c>
      <c r="AI118" s="334" t="str">
        <f t="shared" ca="1" si="42"/>
        <v>2026/01/06 00:00:00</v>
      </c>
      <c r="AJ118" s="334" t="str">
        <f t="shared" si="43"/>
        <v>fBiz0000000000</v>
      </c>
      <c r="AK118" s="335" t="str">
        <f t="shared" ca="1" si="44"/>
        <v>2026/01/06 00:00:00</v>
      </c>
      <c r="AL11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 '製造所名', 'TEXT', 'CELL', 117, 11, NULL ,'0', NULL ,'0', '1.00', 0, 'fBiz0000000000', '2026/01/06 00:00:00', 'fBiz0000000000', '2026/01/06 00:00:00' );</v>
      </c>
      <c r="AM118" s="347" t="s">
        <v>1774</v>
      </c>
    </row>
    <row r="119" spans="1:39" ht="17.25" customHeight="1">
      <c r="A119" s="265">
        <f t="shared" si="48"/>
        <v>117</v>
      </c>
      <c r="B119" s="263" t="s">
        <v>640</v>
      </c>
      <c r="C119" s="258" t="s">
        <v>723</v>
      </c>
      <c r="D119" s="260" t="s">
        <v>1379</v>
      </c>
      <c r="E119" s="238" t="s">
        <v>895</v>
      </c>
      <c r="F119" s="746" t="s">
        <v>189</v>
      </c>
      <c r="G119" s="747"/>
      <c r="H119" s="748">
        <v>1</v>
      </c>
      <c r="I119" s="749"/>
      <c r="J119" s="327" t="str">
        <f t="shared" si="47"/>
        <v>TEXT</v>
      </c>
      <c r="K119" s="271" t="s">
        <v>1033</v>
      </c>
      <c r="L119" s="328" t="str" cm="1">
        <f t="array" aca="1" ref="L119" ca="1">IFERROR(IF($C119="","",IF($K119="","",IF($K119=入力用マスタ!$H$7,_xlfn.TEXTBEFORE(_xlfn.TEXTAFTER(CELL("filename",$A$1),"["),"]"),IF($J119="DATE",IF(INDIRECT($B119&amp;"!"&amp;$C119)="","",INDIRECT($B119&amp;"!"&amp;$C119)),IF($J119="TEXT",IF(INDIRECT($B119&amp;"!"&amp;$C119)="","",""&amp;INDIRECT($B119&amp;"!"&amp;$C119)&amp;""),IF($J119="NUM",VALUE(IF(INDIRECT($B119&amp;"!"&amp;$C119)="","",INDIRECT($B119&amp;"!"&amp;$C119))),"")))))),"")</f>
        <v>○</v>
      </c>
      <c r="M119" s="337" t="str">
        <f ca="1">IFERROR(TEXT(IF($C119="","",IF($K119="","",IF($K119=入力用マスタ!$H$5,IF($L119="■","1",IF($L119="□","",IF($L119="●","1",IF($L119="○","","")))),IF($K119=入力用マスタ!$H$6,IF($L119="▼選択▼","",MATCH($L119,INDIRECT("入力用マスタ!"&amp;IF(COUNTIF(入力用マスタ!$E$2:$E$4,$L119),"E",IF(COUNTIF(入力用マスタ!$F$2:$F$4,$L119),"F",IF(COUNTIF(入力用マスタ!$G$2:$G$4,$L119),"G","")))&amp;"3:"&amp;IF(COUNTIF(入力用マスタ!$E$2:$E$4,$L119),"E",IF(COUNTIF(入力用マスタ!$F$2:$F$4,$L119),"F",IF(COUNTIF(入力用マスタ!$G$2:$G$4,$L119),"G","")))&amp;"4"),0)),"")))),"@"),"")</f>
        <v/>
      </c>
      <c r="N119" s="337" t="str" cm="1">
        <f t="array" aca="1" ref="N119" ca="1">IFERROR(TEXT(IF($C119="","",IF($K119="","",IF($K119=入力用マスタ!$H$4,_xlfn.LET(_xlpm.refs, _xlfn.TEXTSPLIT($C119,","),_xlpm.sheetName, $B119,_xlpm.values,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19" s="338">
        <f t="shared" si="24"/>
        <v>118</v>
      </c>
      <c r="P119" s="339">
        <f>IF($K119="","",IF($K119=入力用マスタ!$H$3,COLUMN($P119)-5,IF($K119=入力用マスタ!$H$5,COLUMN($P119)-4,IF($K119=入力用マスタ!$H$6,COLUMN($P119)-4,IF($K119=入力用マスタ!$H$5,COLUMN($P119)-4,IF($K119=入力用マスタ!$H$4,COLUMN($P119)-3,COLUMN($P119)-5))))))</f>
        <v>12</v>
      </c>
      <c r="Q119" s="345" t="str">
        <f>IF($C119="","",IF($C119="-","",IF($K119=入力用マスタ!$H$4&amp;"!",HYPERLINK("#"&amp;$B119&amp;"!"&amp;IFERROR(LEFT($C119,FIND(",", $C119)-1),$C119),"【"&amp;IFERROR(LEFT($C119,FIND(",", $C119)-1),$C119)&amp;"】"),HYPERLINK("#"&amp;$B119&amp;"!"&amp;IFERROR(LEFT($C119,FIND(",", $C119)-1),$C119),"【"&amp;IFERROR(LEFT($C119,FIND(",", $C119)-1),$C119)&amp;"】"))))</f>
        <v>【AB69】</v>
      </c>
      <c r="R119" s="344" t="str">
        <f t="shared" si="25"/>
        <v>0000000000000</v>
      </c>
      <c r="S119" s="334" t="str">
        <f t="shared" si="26"/>
        <v>IO_S050301</v>
      </c>
      <c r="T119" s="334" t="str">
        <f t="shared" ca="1" si="27"/>
        <v>2025100101</v>
      </c>
      <c r="U119" s="334" t="str">
        <f t="shared" si="28"/>
        <v>T05_HLT_TMP</v>
      </c>
      <c r="V119" s="334" t="str">
        <f t="shared" si="29"/>
        <v>LOC_NAME_MCHFLG</v>
      </c>
      <c r="W119" s="334" t="str">
        <f t="shared" si="30"/>
        <v>製造所名_製造者同フラグ</v>
      </c>
      <c r="X119" s="334" t="str">
        <f t="shared" si="31"/>
        <v>TEXT</v>
      </c>
      <c r="Y119" s="334" t="str">
        <f t="shared" si="32"/>
        <v>CELL</v>
      </c>
      <c r="Z119" s="334">
        <f t="shared" si="33"/>
        <v>118</v>
      </c>
      <c r="AA119" s="334">
        <f t="shared" si="34"/>
        <v>12</v>
      </c>
      <c r="AB119" s="334" t="str">
        <f t="shared" si="35"/>
        <v>« NULL »</v>
      </c>
      <c r="AC119" s="334" t="str">
        <f t="shared" si="36"/>
        <v>0</v>
      </c>
      <c r="AD119" s="334" t="str">
        <f t="shared" si="37"/>
        <v>« NULL »</v>
      </c>
      <c r="AE119" s="334" t="str">
        <f t="shared" si="38"/>
        <v>0</v>
      </c>
      <c r="AF119" s="334" t="str">
        <f t="shared" si="39"/>
        <v>1.00</v>
      </c>
      <c r="AG119" s="334" t="str">
        <f t="shared" si="40"/>
        <v>0</v>
      </c>
      <c r="AH119" s="334" t="str">
        <f t="shared" si="41"/>
        <v>fBiz0000000000</v>
      </c>
      <c r="AI119" s="334" t="str">
        <f t="shared" ca="1" si="42"/>
        <v>2026/01/06 00:00:00</v>
      </c>
      <c r="AJ119" s="334" t="str">
        <f t="shared" si="43"/>
        <v>fBiz0000000000</v>
      </c>
      <c r="AK119" s="335" t="str">
        <f t="shared" ca="1" si="44"/>
        <v>2026/01/06 00:00:00</v>
      </c>
      <c r="AL11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'LOC_NAME_MCHFLG', '製造所名_製造者同フラグ', 'TEXT', 'CELL', 118, 12, NULL ,'0', NULL ,'0', '1.00', 0, 'fBiz0000000000', '2026/01/06 00:00:00', 'fBiz0000000000', '2026/01/06 00:00:00' );</v>
      </c>
      <c r="AM119" s="347" t="s">
        <v>1774</v>
      </c>
    </row>
    <row r="120" spans="1:39" ht="17.25" customHeight="1">
      <c r="A120" s="265">
        <f t="shared" si="48"/>
        <v>118</v>
      </c>
      <c r="B120" s="263" t="s">
        <v>640</v>
      </c>
      <c r="C120" s="258" t="s">
        <v>715</v>
      </c>
      <c r="D120" s="260" t="s">
        <v>1380</v>
      </c>
      <c r="E120" s="238" t="s">
        <v>896</v>
      </c>
      <c r="F120" s="746" t="s">
        <v>189</v>
      </c>
      <c r="G120" s="747"/>
      <c r="H120" s="748">
        <v>1</v>
      </c>
      <c r="I120" s="749"/>
      <c r="J120" s="327" t="str">
        <f t="shared" si="47"/>
        <v>TEXT</v>
      </c>
      <c r="K120" s="271" t="s">
        <v>1033</v>
      </c>
      <c r="L120" s="328" t="str" cm="1">
        <f t="array" aca="1" ref="L120" ca="1">IFERROR(IF($C120="","",IF($K120="","",IF($K120=入力用マスタ!$H$7,_xlfn.TEXTBEFORE(_xlfn.TEXTAFTER(CELL("filename",$A$1),"["),"]"),IF($J120="DATE",IF(INDIRECT($B120&amp;"!"&amp;$C120)="","",INDIRECT($B120&amp;"!"&amp;$C120)),IF($J120="TEXT",IF(INDIRECT($B120&amp;"!"&amp;$C120)="","",""&amp;INDIRECT($B120&amp;"!"&amp;$C120)&amp;""),IF($J120="NUM",VALUE(IF(INDIRECT($B120&amp;"!"&amp;$C120)="","",INDIRECT($B120&amp;"!"&amp;$C120))),"")))))),"")</f>
        <v>○</v>
      </c>
      <c r="M120" s="337" t="str">
        <f ca="1">IFERROR(TEXT(IF($C120="","",IF($K120="","",IF($K120=入力用マスタ!$H$5,IF($L120="■","1",IF($L120="□","",IF($L120="●","1",IF($L120="○","","")))),IF($K120=入力用マスタ!$H$6,IF($L120="▼選択▼","",MATCH($L120,INDIRECT("入力用マスタ!"&amp;IF(COUNTIF(入力用マスタ!$E$2:$E$4,$L120),"E",IF(COUNTIF(入力用マスタ!$F$2:$F$4,$L120),"F",IF(COUNTIF(入力用マスタ!$G$2:$G$4,$L120),"G","")))&amp;"3:"&amp;IF(COUNTIF(入力用マスタ!$E$2:$E$4,$L120),"E",IF(COUNTIF(入力用マスタ!$F$2:$F$4,$L120),"F",IF(COUNTIF(入力用マスタ!$G$2:$G$4,$L120),"G","")))&amp;"4"),0)),"")))),"@"),"")</f>
        <v/>
      </c>
      <c r="N120" s="337" t="str" cm="1">
        <f t="array" aca="1" ref="N120" ca="1">IFERROR(TEXT(IF($C120="","",IF($K120="","",IF($K120=入力用マスタ!$H$4,_xlfn.LET(_xlpm.refs, _xlfn.TEXTSPLIT($C120,","),_xlpm.sheetName, $B120,_xlpm.values,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0" s="338">
        <f t="shared" si="24"/>
        <v>119</v>
      </c>
      <c r="P120" s="339">
        <f>IF($K120="","",IF($K120=入力用マスタ!$H$3,COLUMN($P120)-5,IF($K120=入力用マスタ!$H$5,COLUMN($P120)-4,IF($K120=入力用マスタ!$H$6,COLUMN($P120)-4,IF($K120=入力用マスタ!$H$5,COLUMN($P120)-4,IF($K120=入力用マスタ!$H$4,COLUMN($P120)-3,COLUMN($P120)-5))))))</f>
        <v>12</v>
      </c>
      <c r="Q120" s="345" t="str">
        <f>IF($C120="","",IF($C120="-","",IF($K120=入力用マスタ!$H$4&amp;"!",HYPERLINK("#"&amp;$B120&amp;"!"&amp;IFERROR(LEFT($C120,FIND(",", $C120)-1),$C120),"【"&amp;IFERROR(LEFT($C120,FIND(",", $C120)-1),$C120)&amp;"】"),HYPERLINK("#"&amp;$B120&amp;"!"&amp;IFERROR(LEFT($C120,FIND(",", $C120)-1),$C120),"【"&amp;IFERROR(LEFT($C120,FIND(",", $C120)-1),$C120)&amp;"】"))))</f>
        <v>【AH69】</v>
      </c>
      <c r="R120" s="344" t="str">
        <f t="shared" si="25"/>
        <v>0000000000000</v>
      </c>
      <c r="S120" s="334" t="str">
        <f t="shared" si="26"/>
        <v>IO_S050301</v>
      </c>
      <c r="T120" s="334" t="str">
        <f t="shared" ca="1" si="27"/>
        <v>2025100101</v>
      </c>
      <c r="U120" s="334" t="str">
        <f t="shared" si="28"/>
        <v>T05_HLT_TMP</v>
      </c>
      <c r="V120" s="334" t="str">
        <f t="shared" si="29"/>
        <v>LOC_NAME_UNFLG</v>
      </c>
      <c r="W120" s="334" t="str">
        <f t="shared" si="30"/>
        <v>製造所名_不明フラグ</v>
      </c>
      <c r="X120" s="334" t="str">
        <f t="shared" si="31"/>
        <v>TEXT</v>
      </c>
      <c r="Y120" s="334" t="str">
        <f t="shared" si="32"/>
        <v>CELL</v>
      </c>
      <c r="Z120" s="334">
        <f t="shared" si="33"/>
        <v>119</v>
      </c>
      <c r="AA120" s="334">
        <f t="shared" si="34"/>
        <v>12</v>
      </c>
      <c r="AB120" s="334" t="str">
        <f t="shared" si="35"/>
        <v>« NULL »</v>
      </c>
      <c r="AC120" s="334" t="str">
        <f t="shared" si="36"/>
        <v>0</v>
      </c>
      <c r="AD120" s="334" t="str">
        <f t="shared" si="37"/>
        <v>« NULL »</v>
      </c>
      <c r="AE120" s="334" t="str">
        <f t="shared" si="38"/>
        <v>0</v>
      </c>
      <c r="AF120" s="334" t="str">
        <f t="shared" si="39"/>
        <v>1.00</v>
      </c>
      <c r="AG120" s="334" t="str">
        <f t="shared" si="40"/>
        <v>0</v>
      </c>
      <c r="AH120" s="334" t="str">
        <f t="shared" si="41"/>
        <v>fBiz0000000000</v>
      </c>
      <c r="AI120" s="334" t="str">
        <f t="shared" ca="1" si="42"/>
        <v>2026/01/06 00:00:00</v>
      </c>
      <c r="AJ120" s="334" t="str">
        <f t="shared" si="43"/>
        <v>fBiz0000000000</v>
      </c>
      <c r="AK120" s="335" t="str">
        <f t="shared" ca="1" si="44"/>
        <v>2026/01/06 00:00:00</v>
      </c>
      <c r="AL12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'LOC_NAME_UNFLG', '製造所名_不明フラグ', 'TEXT', 'CELL', 119, 12, NULL ,'0', NULL ,'0', '1.00', 0, 'fBiz0000000000', '2026/01/06 00:00:00', 'fBiz0000000000', '2026/01/06 00:00:00' );</v>
      </c>
      <c r="AM120" s="347" t="s">
        <v>1774</v>
      </c>
    </row>
    <row r="121" spans="1:39" ht="17.25" customHeight="1">
      <c r="A121" s="265">
        <f t="shared" si="48"/>
        <v>119</v>
      </c>
      <c r="B121" s="263" t="s">
        <v>640</v>
      </c>
      <c r="C121" s="258" t="s">
        <v>716</v>
      </c>
      <c r="D121" s="260" t="s">
        <v>1381</v>
      </c>
      <c r="E121" s="238" t="s">
        <v>897</v>
      </c>
      <c r="F121" s="746" t="s">
        <v>189</v>
      </c>
      <c r="G121" s="747"/>
      <c r="H121" s="748">
        <v>500</v>
      </c>
      <c r="I121" s="749"/>
      <c r="J121" s="327" t="str">
        <f t="shared" si="47"/>
        <v>TEXT</v>
      </c>
      <c r="K121" s="271" t="s">
        <v>653</v>
      </c>
      <c r="L121" s="328" t="str" cm="1">
        <f t="array" aca="1" ref="L121" ca="1">IFERROR(IF($C121="","",IF($K121="","",IF($K121=入力用マスタ!$H$7,_xlfn.TEXTBEFORE(_xlfn.TEXTAFTER(CELL("filename",$A$1),"["),"]"),IF($J121="DATE",IF(INDIRECT($B121&amp;"!"&amp;$C121)="","",INDIRECT($B121&amp;"!"&amp;$C121)),IF($J121="TEXT",IF(INDIRECT($B121&amp;"!"&amp;$C121)="","",""&amp;INDIRECT($B121&amp;"!"&amp;$C121)&amp;""),IF($J121="NUM",VALUE(IF(INDIRECT($B121&amp;"!"&amp;$C121)="","",INDIRECT($B121&amp;"!"&amp;$C121))),"")))))),"")</f>
        <v/>
      </c>
      <c r="M121" s="337" t="str">
        <f ca="1">IFERROR(TEXT(IF($C121="","",IF($K121="","",IF($K121=入力用マスタ!$H$5,IF($L121="■","1",IF($L121="□","",IF($L121="●","1",IF($L121="○","","")))),IF($K121=入力用マスタ!$H$6,IF($L121="▼選択▼","",MATCH($L121,INDIRECT("入力用マスタ!"&amp;IF(COUNTIF(入力用マスタ!$E$2:$E$4,$L121),"E",IF(COUNTIF(入力用マスタ!$F$2:$F$4,$L121),"F",IF(COUNTIF(入力用マスタ!$G$2:$G$4,$L121),"G","")))&amp;"3:"&amp;IF(COUNTIF(入力用マスタ!$E$2:$E$4,$L121),"E",IF(COUNTIF(入力用マスタ!$F$2:$F$4,$L121),"F",IF(COUNTIF(入力用マスタ!$G$2:$G$4,$L121),"G","")))&amp;"4"),0)),"")))),"@"),"")</f>
        <v/>
      </c>
      <c r="N121" s="337" t="str" cm="1">
        <f t="array" aca="1" ref="N121" ca="1">IFERROR(TEXT(IF($C121="","",IF($K121="","",IF($K121=入力用マスタ!$H$4,_xlfn.LET(_xlpm.refs, _xlfn.TEXTSPLIT($C121,","),_xlpm.sheetName, $B121,_xlpm.values,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1" s="338">
        <f t="shared" si="24"/>
        <v>120</v>
      </c>
      <c r="P121" s="339">
        <f>IF($K121="","",IF($K121=入力用マスタ!$H$3,COLUMN($P121)-5,IF($K121=入力用マスタ!$H$5,COLUMN($P121)-4,IF($K121=入力用マスタ!$H$6,COLUMN($P121)-4,IF($K121=入力用マスタ!$H$5,COLUMN($P121)-4,IF($K121=入力用マスタ!$H$4,COLUMN($P121)-3,COLUMN($P121)-5))))))</f>
        <v>11</v>
      </c>
      <c r="Q121" s="345" t="str">
        <f>IF($C121="","",IF($C121="-","",IF($K121=入力用マスタ!$H$4&amp;"!",HYPERLINK("#"&amp;$B121&amp;"!"&amp;IFERROR(LEFT($C121,FIND(",", $C121)-1),$C121),"【"&amp;IFERROR(LEFT($C121,FIND(",", $C121)-1),$C121)&amp;"】"),HYPERLINK("#"&amp;$B121&amp;"!"&amp;IFERROR(LEFT($C121,FIND(",", $C121)-1),$C121),"【"&amp;IFERROR(LEFT($C121,FIND(",", $C121)-1),$C121)&amp;"】"))))</f>
        <v>【G70】</v>
      </c>
      <c r="R121" s="344" t="str">
        <f t="shared" si="25"/>
        <v>0000000000000</v>
      </c>
      <c r="S121" s="334" t="str">
        <f t="shared" si="26"/>
        <v>IO_S050301</v>
      </c>
      <c r="T121" s="334" t="str">
        <f t="shared" ca="1" si="27"/>
        <v>2025100101</v>
      </c>
      <c r="U121" s="334" t="str">
        <f t="shared" si="28"/>
        <v>T05_HLT_TMP</v>
      </c>
      <c r="V121" s="334" t="str">
        <f t="shared" si="29"/>
        <v>LOC_ADDR</v>
      </c>
      <c r="W121" s="334" t="str">
        <f t="shared" si="30"/>
        <v>製造所_住所</v>
      </c>
      <c r="X121" s="334" t="str">
        <f t="shared" si="31"/>
        <v>TEXT</v>
      </c>
      <c r="Y121" s="334" t="str">
        <f t="shared" si="32"/>
        <v>CELL</v>
      </c>
      <c r="Z121" s="334">
        <f t="shared" si="33"/>
        <v>120</v>
      </c>
      <c r="AA121" s="334">
        <f t="shared" si="34"/>
        <v>11</v>
      </c>
      <c r="AB121" s="334" t="str">
        <f t="shared" si="35"/>
        <v>« NULL »</v>
      </c>
      <c r="AC121" s="334" t="str">
        <f t="shared" si="36"/>
        <v>0</v>
      </c>
      <c r="AD121" s="334" t="str">
        <f t="shared" si="37"/>
        <v>« NULL »</v>
      </c>
      <c r="AE121" s="334" t="str">
        <f t="shared" si="38"/>
        <v>0</v>
      </c>
      <c r="AF121" s="334" t="str">
        <f t="shared" si="39"/>
        <v>1.00</v>
      </c>
      <c r="AG121" s="334" t="str">
        <f t="shared" si="40"/>
        <v>0</v>
      </c>
      <c r="AH121" s="334" t="str">
        <f t="shared" si="41"/>
        <v>fBiz0000000000</v>
      </c>
      <c r="AI121" s="334" t="str">
        <f t="shared" ca="1" si="42"/>
        <v>2026/01/06 00:00:00</v>
      </c>
      <c r="AJ121" s="334" t="str">
        <f t="shared" si="43"/>
        <v>fBiz0000000000</v>
      </c>
      <c r="AK121" s="335" t="str">
        <f t="shared" ca="1" si="44"/>
        <v>2026/01/06 00:00:00</v>
      </c>
      <c r="AL12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 '製造所_住所', 'TEXT', 'CELL', 120, 11, NULL ,'0', NULL ,'0', '1.00', 0, 'fBiz0000000000', '2026/01/06 00:00:00', 'fBiz0000000000', '2026/01/06 00:00:00' );</v>
      </c>
      <c r="AM121" s="347" t="s">
        <v>1774</v>
      </c>
    </row>
    <row r="122" spans="1:39" ht="17.25" customHeight="1">
      <c r="A122" s="265">
        <f t="shared" si="48"/>
        <v>120</v>
      </c>
      <c r="B122" s="263" t="s">
        <v>640</v>
      </c>
      <c r="C122" s="258" t="s">
        <v>724</v>
      </c>
      <c r="D122" s="260" t="s">
        <v>1382</v>
      </c>
      <c r="E122" s="238" t="s">
        <v>898</v>
      </c>
      <c r="F122" s="746" t="s">
        <v>189</v>
      </c>
      <c r="G122" s="747"/>
      <c r="H122" s="748">
        <v>1</v>
      </c>
      <c r="I122" s="749"/>
      <c r="J122" s="327" t="str">
        <f t="shared" si="47"/>
        <v>TEXT</v>
      </c>
      <c r="K122" s="271" t="s">
        <v>1033</v>
      </c>
      <c r="L122" s="328" t="str" cm="1">
        <f t="array" aca="1" ref="L122" ca="1">IFERROR(IF($C122="","",IF($K122="","",IF($K122=入力用マスタ!$H$7,_xlfn.TEXTBEFORE(_xlfn.TEXTAFTER(CELL("filename",$A$1),"["),"]"),IF($J122="DATE",IF(INDIRECT($B122&amp;"!"&amp;$C122)="","",INDIRECT($B122&amp;"!"&amp;$C122)),IF($J122="TEXT",IF(INDIRECT($B122&amp;"!"&amp;$C122)="","",""&amp;INDIRECT($B122&amp;"!"&amp;$C122)&amp;""),IF($J122="NUM",VALUE(IF(INDIRECT($B122&amp;"!"&amp;$C122)="","",INDIRECT($B122&amp;"!"&amp;$C122))),"")))))),"")</f>
        <v>○</v>
      </c>
      <c r="M122" s="337" t="str">
        <f ca="1">IFERROR(TEXT(IF($C122="","",IF($K122="","",IF($K122=入力用マスタ!$H$5,IF($L122="■","1",IF($L122="□","",IF($L122="●","1",IF($L122="○","","")))),IF($K122=入力用マスタ!$H$6,IF($L122="▼選択▼","",MATCH($L122,INDIRECT("入力用マスタ!"&amp;IF(COUNTIF(入力用マスタ!$E$2:$E$4,$L122),"E",IF(COUNTIF(入力用マスタ!$F$2:$F$4,$L122),"F",IF(COUNTIF(入力用マスタ!$G$2:$G$4,$L122),"G","")))&amp;"3:"&amp;IF(COUNTIF(入力用マスタ!$E$2:$E$4,$L122),"E",IF(COUNTIF(入力用マスタ!$F$2:$F$4,$L122),"F",IF(COUNTIF(入力用マスタ!$G$2:$G$4,$L122),"G","")))&amp;"4"),0)),"")))),"@"),"")</f>
        <v/>
      </c>
      <c r="N122" s="337" t="str" cm="1">
        <f t="array" aca="1" ref="N122" ca="1">IFERROR(TEXT(IF($C122="","",IF($K122="","",IF($K122=入力用マスタ!$H$4,_xlfn.LET(_xlpm.refs, _xlfn.TEXTSPLIT($C122,","),_xlpm.sheetName, $B122,_xlpm.values,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2" s="338">
        <f t="shared" si="24"/>
        <v>121</v>
      </c>
      <c r="P122" s="339">
        <f>IF($K122="","",IF($K122=入力用マスタ!$H$3,COLUMN($P122)-5,IF($K122=入力用マスタ!$H$5,COLUMN($P122)-4,IF($K122=入力用マスタ!$H$6,COLUMN($P122)-4,IF($K122=入力用マスタ!$H$5,COLUMN($P122)-4,IF($K122=入力用マスタ!$H$4,COLUMN($P122)-3,COLUMN($P122)-5))))))</f>
        <v>12</v>
      </c>
      <c r="Q122" s="345" t="str">
        <f>IF($C122="","",IF($C122="-","",IF($K122=入力用マスタ!$H$4&amp;"!",HYPERLINK("#"&amp;$B122&amp;"!"&amp;IFERROR(LEFT($C122,FIND(",", $C122)-1),$C122),"【"&amp;IFERROR(LEFT($C122,FIND(",", $C122)-1),$C122)&amp;"】"),HYPERLINK("#"&amp;$B122&amp;"!"&amp;IFERROR(LEFT($C122,FIND(",", $C122)-1),$C122),"【"&amp;IFERROR(LEFT($C122,FIND(",", $C122)-1),$C122)&amp;"】"))))</f>
        <v>【AB70】</v>
      </c>
      <c r="R122" s="344" t="str">
        <f t="shared" si="25"/>
        <v>0000000000000</v>
      </c>
      <c r="S122" s="334" t="str">
        <f t="shared" si="26"/>
        <v>IO_S050301</v>
      </c>
      <c r="T122" s="334" t="str">
        <f t="shared" ca="1" si="27"/>
        <v>2025100101</v>
      </c>
      <c r="U122" s="334" t="str">
        <f t="shared" si="28"/>
        <v>T05_HLT_TMP</v>
      </c>
      <c r="V122" s="334" t="str">
        <f t="shared" si="29"/>
        <v>LOC_ADDR_MCHFLG</v>
      </c>
      <c r="W122" s="334" t="str">
        <f t="shared" si="30"/>
        <v>製造所_住所_製造者同フラグ</v>
      </c>
      <c r="X122" s="334" t="str">
        <f t="shared" si="31"/>
        <v>TEXT</v>
      </c>
      <c r="Y122" s="334" t="str">
        <f t="shared" si="32"/>
        <v>CELL</v>
      </c>
      <c r="Z122" s="334">
        <f t="shared" si="33"/>
        <v>121</v>
      </c>
      <c r="AA122" s="334">
        <f t="shared" si="34"/>
        <v>12</v>
      </c>
      <c r="AB122" s="334" t="str">
        <f t="shared" si="35"/>
        <v>« NULL »</v>
      </c>
      <c r="AC122" s="334" t="str">
        <f t="shared" si="36"/>
        <v>0</v>
      </c>
      <c r="AD122" s="334" t="str">
        <f t="shared" si="37"/>
        <v>« NULL »</v>
      </c>
      <c r="AE122" s="334" t="str">
        <f t="shared" si="38"/>
        <v>0</v>
      </c>
      <c r="AF122" s="334" t="str">
        <f t="shared" si="39"/>
        <v>1.00</v>
      </c>
      <c r="AG122" s="334" t="str">
        <f t="shared" si="40"/>
        <v>0</v>
      </c>
      <c r="AH122" s="334" t="str">
        <f t="shared" si="41"/>
        <v>fBiz0000000000</v>
      </c>
      <c r="AI122" s="334" t="str">
        <f t="shared" ca="1" si="42"/>
        <v>2026/01/06 00:00:00</v>
      </c>
      <c r="AJ122" s="334" t="str">
        <f t="shared" si="43"/>
        <v>fBiz0000000000</v>
      </c>
      <c r="AK122" s="335" t="str">
        <f t="shared" ca="1" si="44"/>
        <v>2026/01/06 00:00:00</v>
      </c>
      <c r="AL122"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'LOC_ADDR_MCHFLG', '製造所_住所_製造者同フラグ', 'TEXT', 'CELL', 121, 12, NULL ,'0', NULL ,'0', '1.00', 0, 'fBiz0000000000', '2026/01/06 00:00:00', 'fBiz0000000000', '2026/01/06 00:00:00' );</v>
      </c>
      <c r="AM122" s="347" t="s">
        <v>1774</v>
      </c>
    </row>
    <row r="123" spans="1:39" ht="17.25" customHeight="1">
      <c r="A123" s="265">
        <f t="shared" si="48"/>
        <v>121</v>
      </c>
      <c r="B123" s="263" t="s">
        <v>640</v>
      </c>
      <c r="C123" s="258" t="s">
        <v>717</v>
      </c>
      <c r="D123" s="260" t="s">
        <v>1383</v>
      </c>
      <c r="E123" s="238" t="s">
        <v>899</v>
      </c>
      <c r="F123" s="746" t="s">
        <v>189</v>
      </c>
      <c r="G123" s="747"/>
      <c r="H123" s="748">
        <v>1</v>
      </c>
      <c r="I123" s="749"/>
      <c r="J123" s="327" t="str">
        <f t="shared" si="47"/>
        <v>TEXT</v>
      </c>
      <c r="K123" s="271" t="s">
        <v>1033</v>
      </c>
      <c r="L123" s="328" t="str" cm="1">
        <f t="array" aca="1" ref="L123" ca="1">IFERROR(IF($C123="","",IF($K123="","",IF($K123=入力用マスタ!$H$7,_xlfn.TEXTBEFORE(_xlfn.TEXTAFTER(CELL("filename",$A$1),"["),"]"),IF($J123="DATE",IF(INDIRECT($B123&amp;"!"&amp;$C123)="","",INDIRECT($B123&amp;"!"&amp;$C123)),IF($J123="TEXT",IF(INDIRECT($B123&amp;"!"&amp;$C123)="","",""&amp;INDIRECT($B123&amp;"!"&amp;$C123)&amp;""),IF($J123="NUM",VALUE(IF(INDIRECT($B123&amp;"!"&amp;$C123)="","",INDIRECT($B123&amp;"!"&amp;$C123))),"")))))),"")</f>
        <v>○</v>
      </c>
      <c r="M123" s="337" t="str">
        <f ca="1">IFERROR(TEXT(IF($C123="","",IF($K123="","",IF($K123=入力用マスタ!$H$5,IF($L123="■","1",IF($L123="□","",IF($L123="●","1",IF($L123="○","","")))),IF($K123=入力用マスタ!$H$6,IF($L123="▼選択▼","",MATCH($L123,INDIRECT("入力用マスタ!"&amp;IF(COUNTIF(入力用マスタ!$E$2:$E$4,$L123),"E",IF(COUNTIF(入力用マスタ!$F$2:$F$4,$L123),"F",IF(COUNTIF(入力用マスタ!$G$2:$G$4,$L123),"G","")))&amp;"3:"&amp;IF(COUNTIF(入力用マスタ!$E$2:$E$4,$L123),"E",IF(COUNTIF(入力用マスタ!$F$2:$F$4,$L123),"F",IF(COUNTIF(入力用マスタ!$G$2:$G$4,$L123),"G","")))&amp;"4"),0)),"")))),"@"),"")</f>
        <v/>
      </c>
      <c r="N123" s="337" t="str" cm="1">
        <f t="array" aca="1" ref="N123" ca="1">IFERROR(TEXT(IF($C123="","",IF($K123="","",IF($K123=入力用マスタ!$H$4,_xlfn.LET(_xlpm.refs, _xlfn.TEXTSPLIT($C123,","),_xlpm.sheetName, $B123,_xlpm.values,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3" s="338">
        <f t="shared" si="24"/>
        <v>122</v>
      </c>
      <c r="P123" s="339">
        <f>IF($K123="","",IF($K123=入力用マスタ!$H$3,COLUMN($P123)-5,IF($K123=入力用マスタ!$H$5,COLUMN($P123)-4,IF($K123=入力用マスタ!$H$6,COLUMN($P123)-4,IF($K123=入力用マスタ!$H$5,COLUMN($P123)-4,IF($K123=入力用マスタ!$H$4,COLUMN($P123)-3,COLUMN($P123)-5))))))</f>
        <v>12</v>
      </c>
      <c r="Q123" s="345" t="str">
        <f>IF($C123="","",IF($C123="-","",IF($K123=入力用マスタ!$H$4&amp;"!",HYPERLINK("#"&amp;$B123&amp;"!"&amp;IFERROR(LEFT($C123,FIND(",", $C123)-1),$C123),"【"&amp;IFERROR(LEFT($C123,FIND(",", $C123)-1),$C123)&amp;"】"),HYPERLINK("#"&amp;$B123&amp;"!"&amp;IFERROR(LEFT($C123,FIND(",", $C123)-1),$C123),"【"&amp;IFERROR(LEFT($C123,FIND(",", $C123)-1),$C123)&amp;"】"))))</f>
        <v>【AH70】</v>
      </c>
      <c r="R123" s="344" t="str">
        <f t="shared" si="25"/>
        <v>0000000000000</v>
      </c>
      <c r="S123" s="334" t="str">
        <f t="shared" si="26"/>
        <v>IO_S050301</v>
      </c>
      <c r="T123" s="334" t="str">
        <f t="shared" ca="1" si="27"/>
        <v>2025100101</v>
      </c>
      <c r="U123" s="334" t="str">
        <f t="shared" si="28"/>
        <v>T05_HLT_TMP</v>
      </c>
      <c r="V123" s="334" t="str">
        <f t="shared" si="29"/>
        <v>LOC_ADDR_UNFLG</v>
      </c>
      <c r="W123" s="334" t="str">
        <f t="shared" si="30"/>
        <v>製造所_住所_不明フラグ</v>
      </c>
      <c r="X123" s="334" t="str">
        <f t="shared" si="31"/>
        <v>TEXT</v>
      </c>
      <c r="Y123" s="334" t="str">
        <f t="shared" si="32"/>
        <v>CELL</v>
      </c>
      <c r="Z123" s="334">
        <f t="shared" si="33"/>
        <v>122</v>
      </c>
      <c r="AA123" s="334">
        <f t="shared" si="34"/>
        <v>12</v>
      </c>
      <c r="AB123" s="334" t="str">
        <f t="shared" si="35"/>
        <v>« NULL »</v>
      </c>
      <c r="AC123" s="334" t="str">
        <f t="shared" si="36"/>
        <v>0</v>
      </c>
      <c r="AD123" s="334" t="str">
        <f t="shared" si="37"/>
        <v>« NULL »</v>
      </c>
      <c r="AE123" s="334" t="str">
        <f t="shared" si="38"/>
        <v>0</v>
      </c>
      <c r="AF123" s="334" t="str">
        <f t="shared" si="39"/>
        <v>1.00</v>
      </c>
      <c r="AG123" s="334" t="str">
        <f t="shared" si="40"/>
        <v>0</v>
      </c>
      <c r="AH123" s="334" t="str">
        <f t="shared" si="41"/>
        <v>fBiz0000000000</v>
      </c>
      <c r="AI123" s="334" t="str">
        <f t="shared" ca="1" si="42"/>
        <v>2026/01/06 00:00:00</v>
      </c>
      <c r="AJ123" s="334" t="str">
        <f t="shared" si="43"/>
        <v>fBiz0000000000</v>
      </c>
      <c r="AK123" s="335" t="str">
        <f t="shared" ca="1" si="44"/>
        <v>2026/01/06 00:00:00</v>
      </c>
      <c r="AL123"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'LOC_ADDR_UNFLG', '製造所_住所_不明フラグ', 'TEXT', 'CELL', 122, 12, NULL ,'0', NULL ,'0', '1.00', 0, 'fBiz0000000000', '2026/01/06 00:00:00', 'fBiz0000000000', '2026/01/06 00:00:00' );</v>
      </c>
      <c r="AM123" s="347" t="s">
        <v>1774</v>
      </c>
    </row>
    <row r="124" spans="1:39" ht="17.25" customHeight="1">
      <c r="A124" s="265">
        <f t="shared" si="48"/>
        <v>122</v>
      </c>
      <c r="B124" s="263" t="s">
        <v>640</v>
      </c>
      <c r="C124" s="258" t="s">
        <v>718</v>
      </c>
      <c r="D124" s="260" t="s">
        <v>1384</v>
      </c>
      <c r="E124" s="238" t="s">
        <v>900</v>
      </c>
      <c r="F124" s="746" t="s">
        <v>189</v>
      </c>
      <c r="G124" s="747"/>
      <c r="H124" s="748">
        <v>13</v>
      </c>
      <c r="I124" s="749"/>
      <c r="J124" s="327" t="str">
        <f t="shared" si="47"/>
        <v>TEXT</v>
      </c>
      <c r="K124" s="271" t="s">
        <v>653</v>
      </c>
      <c r="L124" s="328" t="str" cm="1">
        <f t="array" aca="1" ref="L124" ca="1">IFERROR(IF($C124="","",IF($K124="","",IF($K124=入力用マスタ!$H$7,_xlfn.TEXTBEFORE(_xlfn.TEXTAFTER(CELL("filename",$A$1),"["),"]"),IF($J124="DATE",IF(INDIRECT($B124&amp;"!"&amp;$C124)="","",INDIRECT($B124&amp;"!"&amp;$C124)),IF($J124="TEXT",IF(INDIRECT($B124&amp;"!"&amp;$C124)="","",""&amp;INDIRECT($B124&amp;"!"&amp;$C124)&amp;""),IF($J124="NUM",VALUE(IF(INDIRECT($B124&amp;"!"&amp;$C124)="","",INDIRECT($B124&amp;"!"&amp;$C124))),"")))))),"")</f>
        <v/>
      </c>
      <c r="M124" s="337" t="str">
        <f ca="1">IFERROR(TEXT(IF($C124="","",IF($K124="","",IF($K124=入力用マスタ!$H$5,IF($L124="■","1",IF($L124="□","",IF($L124="●","1",IF($L124="○","","")))),IF($K124=入力用マスタ!$H$6,IF($L124="▼選択▼","",MATCH($L124,INDIRECT("入力用マスタ!"&amp;IF(COUNTIF(入力用マスタ!$E$2:$E$4,$L124),"E",IF(COUNTIF(入力用マスタ!$F$2:$F$4,$L124),"F",IF(COUNTIF(入力用マスタ!$G$2:$G$4,$L124),"G","")))&amp;"3:"&amp;IF(COUNTIF(入力用マスタ!$E$2:$E$4,$L124),"E",IF(COUNTIF(入力用マスタ!$F$2:$F$4,$L124),"F",IF(COUNTIF(入力用マスタ!$G$2:$G$4,$L124),"G","")))&amp;"4"),0)),"")))),"@"),"")</f>
        <v/>
      </c>
      <c r="N124" s="337" t="str" cm="1">
        <f t="array" aca="1" ref="N124" ca="1">IFERROR(TEXT(IF($C124="","",IF($K124="","",IF($K124=入力用マスタ!$H$4,_xlfn.LET(_xlpm.refs, _xlfn.TEXTSPLIT($C124,","),_xlpm.sheetName, $B124,_xlpm.values,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4" s="338">
        <f t="shared" si="24"/>
        <v>123</v>
      </c>
      <c r="P124" s="339">
        <f>IF($K124="","",IF($K124=入力用マスタ!$H$3,COLUMN($P124)-5,IF($K124=入力用マスタ!$H$5,COLUMN($P124)-4,IF($K124=入力用マスタ!$H$6,COLUMN($P124)-4,IF($K124=入力用マスタ!$H$5,COLUMN($P124)-4,IF($K124=入力用マスタ!$H$4,COLUMN($P124)-3,COLUMN($P124)-5))))))</f>
        <v>11</v>
      </c>
      <c r="Q124" s="345" t="str">
        <f>IF($C124="","",IF($C124="-","",IF($K124=入力用マスタ!$H$4&amp;"!",HYPERLINK("#"&amp;$B124&amp;"!"&amp;IFERROR(LEFT($C124,FIND(",", $C124)-1),$C124),"【"&amp;IFERROR(LEFT($C124,FIND(",", $C124)-1),$C124)&amp;"】"),HYPERLINK("#"&amp;$B124&amp;"!"&amp;IFERROR(LEFT($C124,FIND(",", $C124)-1),$C124),"【"&amp;IFERROR(LEFT($C124,FIND(",", $C124)-1),$C124)&amp;"】"))))</f>
        <v>【G71】</v>
      </c>
      <c r="R124" s="344" t="str">
        <f t="shared" si="25"/>
        <v>0000000000000</v>
      </c>
      <c r="S124" s="334" t="str">
        <f t="shared" si="26"/>
        <v>IO_S050301</v>
      </c>
      <c r="T124" s="334" t="str">
        <f t="shared" ca="1" si="27"/>
        <v>2025100101</v>
      </c>
      <c r="U124" s="334" t="str">
        <f t="shared" si="28"/>
        <v>T05_HLT_TMP</v>
      </c>
      <c r="V124" s="334" t="str">
        <f t="shared" si="29"/>
        <v>LOC_TEL</v>
      </c>
      <c r="W124" s="334" t="str">
        <f t="shared" si="30"/>
        <v>製造所_電話番号</v>
      </c>
      <c r="X124" s="334" t="str">
        <f t="shared" si="31"/>
        <v>TEXT</v>
      </c>
      <c r="Y124" s="334" t="str">
        <f t="shared" si="32"/>
        <v>CELL</v>
      </c>
      <c r="Z124" s="334">
        <f t="shared" si="33"/>
        <v>123</v>
      </c>
      <c r="AA124" s="334">
        <f t="shared" si="34"/>
        <v>11</v>
      </c>
      <c r="AB124" s="334" t="str">
        <f t="shared" si="35"/>
        <v>« NULL »</v>
      </c>
      <c r="AC124" s="334" t="str">
        <f t="shared" si="36"/>
        <v>0</v>
      </c>
      <c r="AD124" s="334" t="str">
        <f t="shared" si="37"/>
        <v>« NULL »</v>
      </c>
      <c r="AE124" s="334" t="str">
        <f t="shared" si="38"/>
        <v>0</v>
      </c>
      <c r="AF124" s="334" t="str">
        <f t="shared" si="39"/>
        <v>1.00</v>
      </c>
      <c r="AG124" s="334" t="str">
        <f t="shared" si="40"/>
        <v>0</v>
      </c>
      <c r="AH124" s="334" t="str">
        <f t="shared" si="41"/>
        <v>fBiz0000000000</v>
      </c>
      <c r="AI124" s="334" t="str">
        <f t="shared" ca="1" si="42"/>
        <v>2026/01/06 00:00:00</v>
      </c>
      <c r="AJ124" s="334" t="str">
        <f t="shared" si="43"/>
        <v>fBiz0000000000</v>
      </c>
      <c r="AK124" s="335" t="str">
        <f t="shared" ca="1" si="44"/>
        <v>2026/01/06 00:00:00</v>
      </c>
      <c r="AL124"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 '製造所_電話番号', 'TEXT', 'CELL', 123, 11, NULL ,'0', NULL ,'0', '1.00', 0, 'fBiz0000000000', '2026/01/06 00:00:00', 'fBiz0000000000', '2026/01/06 00:00:00' );</v>
      </c>
      <c r="AM124" s="347" t="s">
        <v>1774</v>
      </c>
    </row>
    <row r="125" spans="1:39" ht="17.25" customHeight="1">
      <c r="A125" s="265">
        <f t="shared" si="48"/>
        <v>123</v>
      </c>
      <c r="B125" s="263" t="s">
        <v>640</v>
      </c>
      <c r="C125" s="258" t="s">
        <v>725</v>
      </c>
      <c r="D125" s="260" t="s">
        <v>1385</v>
      </c>
      <c r="E125" s="238" t="s">
        <v>901</v>
      </c>
      <c r="F125" s="746" t="s">
        <v>189</v>
      </c>
      <c r="G125" s="747"/>
      <c r="H125" s="748">
        <v>1</v>
      </c>
      <c r="I125" s="749"/>
      <c r="J125" s="327" t="str">
        <f t="shared" si="47"/>
        <v>TEXT</v>
      </c>
      <c r="K125" s="271" t="s">
        <v>1033</v>
      </c>
      <c r="L125" s="328" t="str" cm="1">
        <f t="array" aca="1" ref="L125" ca="1">IFERROR(IF($C125="","",IF($K125="","",IF($K125=入力用マスタ!$H$7,_xlfn.TEXTBEFORE(_xlfn.TEXTAFTER(CELL("filename",$A$1),"["),"]"),IF($J125="DATE",IF(INDIRECT($B125&amp;"!"&amp;$C125)="","",INDIRECT($B125&amp;"!"&amp;$C125)),IF($J125="TEXT",IF(INDIRECT($B125&amp;"!"&amp;$C125)="","",""&amp;INDIRECT($B125&amp;"!"&amp;$C125)&amp;""),IF($J125="NUM",VALUE(IF(INDIRECT($B125&amp;"!"&amp;$C125)="","",INDIRECT($B125&amp;"!"&amp;$C125))),"")))))),"")</f>
        <v>○</v>
      </c>
      <c r="M125" s="337" t="str">
        <f ca="1">IFERROR(TEXT(IF($C125="","",IF($K125="","",IF($K125=入力用マスタ!$H$5,IF($L125="■","1",IF($L125="□","",IF($L125="●","1",IF($L125="○","","")))),IF($K125=入力用マスタ!$H$6,IF($L125="▼選択▼","",MATCH($L125,INDIRECT("入力用マスタ!"&amp;IF(COUNTIF(入力用マスタ!$E$2:$E$4,$L125),"E",IF(COUNTIF(入力用マスタ!$F$2:$F$4,$L125),"F",IF(COUNTIF(入力用マスタ!$G$2:$G$4,$L125),"G","")))&amp;"3:"&amp;IF(COUNTIF(入力用マスタ!$E$2:$E$4,$L125),"E",IF(COUNTIF(入力用マスタ!$F$2:$F$4,$L125),"F",IF(COUNTIF(入力用マスタ!$G$2:$G$4,$L125),"G","")))&amp;"4"),0)),"")))),"@"),"")</f>
        <v/>
      </c>
      <c r="N125" s="337" t="str" cm="1">
        <f t="array" aca="1" ref="N125" ca="1">IFERROR(TEXT(IF($C125="","",IF($K125="","",IF($K125=入力用マスタ!$H$4,_xlfn.LET(_xlpm.refs, _xlfn.TEXTSPLIT($C125,","),_xlpm.sheetName, $B125,_xlpm.values,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5" s="338">
        <f t="shared" si="24"/>
        <v>124</v>
      </c>
      <c r="P125" s="339">
        <f>IF($K125="","",IF($K125=入力用マスタ!$H$3,COLUMN($P125)-5,IF($K125=入力用マスタ!$H$5,COLUMN($P125)-4,IF($K125=入力用マスタ!$H$6,COLUMN($P125)-4,IF($K125=入力用マスタ!$H$5,COLUMN($P125)-4,IF($K125=入力用マスタ!$H$4,COLUMN($P125)-3,COLUMN($P125)-5))))))</f>
        <v>12</v>
      </c>
      <c r="Q125" s="345" t="str">
        <f>IF($C125="","",IF($C125="-","",IF($K125=入力用マスタ!$H$4&amp;"!",HYPERLINK("#"&amp;$B125&amp;"!"&amp;IFERROR(LEFT($C125,FIND(",", $C125)-1),$C125),"【"&amp;IFERROR(LEFT($C125,FIND(",", $C125)-1),$C125)&amp;"】"),HYPERLINK("#"&amp;$B125&amp;"!"&amp;IFERROR(LEFT($C125,FIND(",", $C125)-1),$C125),"【"&amp;IFERROR(LEFT($C125,FIND(",", $C125)-1),$C125)&amp;"】"))))</f>
        <v>【AB71】</v>
      </c>
      <c r="R125" s="344" t="str">
        <f t="shared" si="25"/>
        <v>0000000000000</v>
      </c>
      <c r="S125" s="334" t="str">
        <f t="shared" si="26"/>
        <v>IO_S050301</v>
      </c>
      <c r="T125" s="334" t="str">
        <f t="shared" ca="1" si="27"/>
        <v>2025100101</v>
      </c>
      <c r="U125" s="334" t="str">
        <f t="shared" si="28"/>
        <v>T05_HLT_TMP</v>
      </c>
      <c r="V125" s="334" t="str">
        <f t="shared" si="29"/>
        <v>LOC_TEL_MCHFLG</v>
      </c>
      <c r="W125" s="334" t="str">
        <f t="shared" si="30"/>
        <v>製造所_電話_製造者同フラグ</v>
      </c>
      <c r="X125" s="334" t="str">
        <f t="shared" si="31"/>
        <v>TEXT</v>
      </c>
      <c r="Y125" s="334" t="str">
        <f t="shared" si="32"/>
        <v>CELL</v>
      </c>
      <c r="Z125" s="334">
        <f t="shared" si="33"/>
        <v>124</v>
      </c>
      <c r="AA125" s="334">
        <f t="shared" si="34"/>
        <v>12</v>
      </c>
      <c r="AB125" s="334" t="str">
        <f t="shared" si="35"/>
        <v>« NULL »</v>
      </c>
      <c r="AC125" s="334" t="str">
        <f t="shared" si="36"/>
        <v>0</v>
      </c>
      <c r="AD125" s="334" t="str">
        <f t="shared" si="37"/>
        <v>« NULL »</v>
      </c>
      <c r="AE125" s="334" t="str">
        <f t="shared" si="38"/>
        <v>0</v>
      </c>
      <c r="AF125" s="334" t="str">
        <f t="shared" si="39"/>
        <v>1.00</v>
      </c>
      <c r="AG125" s="334" t="str">
        <f t="shared" si="40"/>
        <v>0</v>
      </c>
      <c r="AH125" s="334" t="str">
        <f t="shared" si="41"/>
        <v>fBiz0000000000</v>
      </c>
      <c r="AI125" s="334" t="str">
        <f t="shared" ca="1" si="42"/>
        <v>2026/01/06 00:00:00</v>
      </c>
      <c r="AJ125" s="334" t="str">
        <f t="shared" si="43"/>
        <v>fBiz0000000000</v>
      </c>
      <c r="AK125" s="335" t="str">
        <f t="shared" ca="1" si="44"/>
        <v>2026/01/06 00:00:00</v>
      </c>
      <c r="AL125"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'LOC_TEL_MCHFLG', '製造所_電話_製造者同フラグ', 'TEXT', 'CELL', 124, 12, NULL ,'0', NULL ,'0', '1.00', 0, 'fBiz0000000000', '2026/01/06 00:00:00', 'fBiz0000000000', '2026/01/06 00:00:00' );</v>
      </c>
      <c r="AM125" s="347" t="s">
        <v>1774</v>
      </c>
    </row>
    <row r="126" spans="1:39" ht="17.25" customHeight="1">
      <c r="A126" s="265">
        <f t="shared" si="48"/>
        <v>124</v>
      </c>
      <c r="B126" s="263" t="s">
        <v>640</v>
      </c>
      <c r="C126" s="258" t="s">
        <v>719</v>
      </c>
      <c r="D126" s="260" t="s">
        <v>1386</v>
      </c>
      <c r="E126" s="238" t="s">
        <v>902</v>
      </c>
      <c r="F126" s="746" t="s">
        <v>189</v>
      </c>
      <c r="G126" s="747"/>
      <c r="H126" s="748">
        <v>1</v>
      </c>
      <c r="I126" s="749"/>
      <c r="J126" s="327" t="str">
        <f t="shared" si="47"/>
        <v>TEXT</v>
      </c>
      <c r="K126" s="271" t="s">
        <v>1033</v>
      </c>
      <c r="L126" s="328" t="str" cm="1">
        <f t="array" aca="1" ref="L126" ca="1">IFERROR(IF($C126="","",IF($K126="","",IF($K126=入力用マスタ!$H$7,_xlfn.TEXTBEFORE(_xlfn.TEXTAFTER(CELL("filename",$A$1),"["),"]"),IF($J126="DATE",IF(INDIRECT($B126&amp;"!"&amp;$C126)="","",INDIRECT($B126&amp;"!"&amp;$C126)),IF($J126="TEXT",IF(INDIRECT($B126&amp;"!"&amp;$C126)="","",""&amp;INDIRECT($B126&amp;"!"&amp;$C126)&amp;""),IF($J126="NUM",VALUE(IF(INDIRECT($B126&amp;"!"&amp;$C126)="","",INDIRECT($B126&amp;"!"&amp;$C126))),"")))))),"")</f>
        <v>○</v>
      </c>
      <c r="M126" s="337" t="str">
        <f ca="1">IFERROR(TEXT(IF($C126="","",IF($K126="","",IF($K126=入力用マスタ!$H$5,IF($L126="■","1",IF($L126="□","",IF($L126="●","1",IF($L126="○","","")))),IF($K126=入力用マスタ!$H$6,IF($L126="▼選択▼","",MATCH($L126,INDIRECT("入力用マスタ!"&amp;IF(COUNTIF(入力用マスタ!$E$2:$E$4,$L126),"E",IF(COUNTIF(入力用マスタ!$F$2:$F$4,$L126),"F",IF(COUNTIF(入力用マスタ!$G$2:$G$4,$L126),"G","")))&amp;"3:"&amp;IF(COUNTIF(入力用マスタ!$E$2:$E$4,$L126),"E",IF(COUNTIF(入力用マスタ!$F$2:$F$4,$L126),"F",IF(COUNTIF(入力用マスタ!$G$2:$G$4,$L126),"G","")))&amp;"4"),0)),"")))),"@"),"")</f>
        <v/>
      </c>
      <c r="N126" s="337" t="str" cm="1">
        <f t="array" aca="1" ref="N126" ca="1">IFERROR(TEXT(IF($C126="","",IF($K126="","",IF($K126=入力用マスタ!$H$4,_xlfn.LET(_xlpm.refs, _xlfn.TEXTSPLIT($C126,","),_xlpm.sheetName, $B126,_xlpm.values,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6" s="338">
        <f t="shared" si="24"/>
        <v>125</v>
      </c>
      <c r="P126" s="339">
        <f>IF($K126="","",IF($K126=入力用マスタ!$H$3,COLUMN($P126)-5,IF($K126=入力用マスタ!$H$5,COLUMN($P126)-4,IF($K126=入力用マスタ!$H$6,COLUMN($P126)-4,IF($K126=入力用マスタ!$H$5,COLUMN($P126)-4,IF($K126=入力用マスタ!$H$4,COLUMN($P126)-3,COLUMN($P126)-5))))))</f>
        <v>12</v>
      </c>
      <c r="Q126" s="345" t="str">
        <f>IF($C126="","",IF($C126="-","",IF($K126=入力用マスタ!$H$4&amp;"!",HYPERLINK("#"&amp;$B126&amp;"!"&amp;IFERROR(LEFT($C126,FIND(",", $C126)-1),$C126),"【"&amp;IFERROR(LEFT($C126,FIND(",", $C126)-1),$C126)&amp;"】"),HYPERLINK("#"&amp;$B126&amp;"!"&amp;IFERROR(LEFT($C126,FIND(",", $C126)-1),$C126),"【"&amp;IFERROR(LEFT($C126,FIND(",", $C126)-1),$C126)&amp;"】"))))</f>
        <v>【AH71】</v>
      </c>
      <c r="R126" s="344" t="str">
        <f t="shared" si="25"/>
        <v>0000000000000</v>
      </c>
      <c r="S126" s="334" t="str">
        <f t="shared" si="26"/>
        <v>IO_S050301</v>
      </c>
      <c r="T126" s="334" t="str">
        <f t="shared" ca="1" si="27"/>
        <v>2025100101</v>
      </c>
      <c r="U126" s="334" t="str">
        <f t="shared" si="28"/>
        <v>T05_HLT_TMP</v>
      </c>
      <c r="V126" s="334" t="str">
        <f t="shared" si="29"/>
        <v>LOC_TEL_UNFLG</v>
      </c>
      <c r="W126" s="334" t="str">
        <f t="shared" si="30"/>
        <v>製造所_電話番号_不明フラグ</v>
      </c>
      <c r="X126" s="334" t="str">
        <f t="shared" si="31"/>
        <v>TEXT</v>
      </c>
      <c r="Y126" s="334" t="str">
        <f t="shared" si="32"/>
        <v>CELL</v>
      </c>
      <c r="Z126" s="334">
        <f t="shared" si="33"/>
        <v>125</v>
      </c>
      <c r="AA126" s="334">
        <f t="shared" si="34"/>
        <v>12</v>
      </c>
      <c r="AB126" s="334" t="str">
        <f t="shared" si="35"/>
        <v>« NULL »</v>
      </c>
      <c r="AC126" s="334" t="str">
        <f t="shared" si="36"/>
        <v>0</v>
      </c>
      <c r="AD126" s="334" t="str">
        <f t="shared" si="37"/>
        <v>« NULL »</v>
      </c>
      <c r="AE126" s="334" t="str">
        <f t="shared" si="38"/>
        <v>0</v>
      </c>
      <c r="AF126" s="334" t="str">
        <f t="shared" si="39"/>
        <v>1.00</v>
      </c>
      <c r="AG126" s="334" t="str">
        <f t="shared" si="40"/>
        <v>0</v>
      </c>
      <c r="AH126" s="334" t="str">
        <f t="shared" si="41"/>
        <v>fBiz0000000000</v>
      </c>
      <c r="AI126" s="334" t="str">
        <f t="shared" ca="1" si="42"/>
        <v>2026/01/06 00:00:00</v>
      </c>
      <c r="AJ126" s="334" t="str">
        <f t="shared" si="43"/>
        <v>fBiz0000000000</v>
      </c>
      <c r="AK126" s="335" t="str">
        <f t="shared" ca="1" si="44"/>
        <v>2026/01/06 00:00:00</v>
      </c>
      <c r="AL126"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'LOC_TEL_UNFLG', '製造所_電話番号_不明フラグ', 'TEXT', 'CELL', 125, 12, NULL ,'0', NULL ,'0', '1.00', 0, 'fBiz0000000000', '2026/01/06 00:00:00', 'fBiz0000000000', '2026/01/06 00:00:00' );</v>
      </c>
      <c r="AM126" s="347" t="s">
        <v>1774</v>
      </c>
    </row>
    <row r="127" spans="1:39" ht="17.25" customHeight="1">
      <c r="A127" s="265">
        <f t="shared" si="48"/>
        <v>125</v>
      </c>
      <c r="B127" s="263" t="s">
        <v>640</v>
      </c>
      <c r="C127" s="258" t="s">
        <v>1035</v>
      </c>
      <c r="D127" s="260" t="s">
        <v>1387</v>
      </c>
      <c r="E127" s="238" t="s">
        <v>363</v>
      </c>
      <c r="F127" s="746" t="s">
        <v>189</v>
      </c>
      <c r="G127" s="747"/>
      <c r="H127" s="748">
        <v>50</v>
      </c>
      <c r="I127" s="749"/>
      <c r="J127" s="327" t="str">
        <f t="shared" si="47"/>
        <v>TEXT</v>
      </c>
      <c r="K127" s="271" t="s">
        <v>653</v>
      </c>
      <c r="L127" s="328" t="str" cm="1">
        <f t="array" aca="1" ref="L127" ca="1">IFERROR(IF($C127="","",IF($K127="","",IF($K127=入力用マスタ!$H$7,_xlfn.TEXTBEFORE(_xlfn.TEXTAFTER(CELL("filename",$A$1),"["),"]"),IF($J127="DATE",IF(INDIRECT($B127&amp;"!"&amp;$C127)="","",INDIRECT($B127&amp;"!"&amp;$C127)),IF($J127="TEXT",IF(INDIRECT($B127&amp;"!"&amp;$C127)="","",""&amp;INDIRECT($B127&amp;"!"&amp;$C127)&amp;""),IF($J127="NUM",VALUE(IF(INDIRECT($B127&amp;"!"&amp;$C127)="","",INDIRECT($B127&amp;"!"&amp;$C127))),"")))))),"")</f>
        <v/>
      </c>
      <c r="M127" s="337" t="str">
        <f ca="1">IFERROR(TEXT(IF($C127="","",IF($K127="","",IF($K127=入力用マスタ!$H$5,IF($L127="■","1",IF($L127="□","",IF($L127="●","1",IF($L127="○","","")))),IF($K127=入力用マスタ!$H$6,IF($L127="▼選択▼","",MATCH($L127,INDIRECT("入力用マスタ!"&amp;IF(COUNTIF(入力用マスタ!$E$2:$E$4,$L127),"E",IF(COUNTIF(入力用マスタ!$F$2:$F$4,$L127),"F",IF(COUNTIF(入力用マスタ!$G$2:$G$4,$L127),"G","")))&amp;"3:"&amp;IF(COUNTIF(入力用マスタ!$E$2:$E$4,$L127),"E",IF(COUNTIF(入力用マスタ!$F$2:$F$4,$L127),"F",IF(COUNTIF(入力用マスタ!$G$2:$G$4,$L127),"G","")))&amp;"4"),0)),"")))),"@"),"")</f>
        <v/>
      </c>
      <c r="N127" s="337" t="str" cm="1">
        <f t="array" aca="1" ref="N127" ca="1">IFERROR(TEXT(IF($C127="","",IF($K127="","",IF($K127=入力用マスタ!$H$4,_xlfn.LET(_xlpm.refs, _xlfn.TEXTSPLIT($C127,","),_xlpm.sheetName, $B127,_xlpm.values,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7" s="338">
        <f t="shared" si="24"/>
        <v>126</v>
      </c>
      <c r="P127" s="339">
        <f>IF($K127="","",IF($K127=入力用マスタ!$H$3,COLUMN($P127)-5,IF($K127=入力用マスタ!$H$5,COLUMN($P127)-4,IF($K127=入力用マスタ!$H$6,COLUMN($P127)-4,IF($K127=入力用マスタ!$H$5,COLUMN($P127)-4,IF($K127=入力用マスタ!$H$4,COLUMN($P127)-3,COLUMN($P127)-5))))))</f>
        <v>11</v>
      </c>
      <c r="Q127" s="345" t="str">
        <f>IF($C127="","",IF($C127="-","",IF($K127=入力用マスタ!$H$4&amp;"!",HYPERLINK("#"&amp;$B127&amp;"!"&amp;IFERROR(LEFT($C127,FIND(",", $C127)-1),$C127),"【"&amp;IFERROR(LEFT($C127,FIND(",", $C127)-1),$C127)&amp;"】"),HYPERLINK("#"&amp;$B127&amp;"!"&amp;IFERROR(LEFT($C127,FIND(",", $C127)-1),$C127),"【"&amp;IFERROR(LEFT($C127,FIND(",", $C127)-1),$C127)&amp;"】"))))</f>
        <v>【G72】</v>
      </c>
      <c r="R127" s="344" t="str">
        <f t="shared" si="25"/>
        <v>0000000000000</v>
      </c>
      <c r="S127" s="334" t="str">
        <f t="shared" si="26"/>
        <v>IO_S050301</v>
      </c>
      <c r="T127" s="334" t="str">
        <f t="shared" ca="1" si="27"/>
        <v>2025100101</v>
      </c>
      <c r="U127" s="334" t="str">
        <f t="shared" si="28"/>
        <v>T05_HLT_TMP</v>
      </c>
      <c r="V127" s="334" t="str">
        <f t="shared" si="29"/>
        <v>LOT_NO</v>
      </c>
      <c r="W127" s="334" t="str">
        <f t="shared" si="30"/>
        <v>ロット番号</v>
      </c>
      <c r="X127" s="334" t="str">
        <f t="shared" si="31"/>
        <v>TEXT</v>
      </c>
      <c r="Y127" s="334" t="str">
        <f t="shared" si="32"/>
        <v>CELL</v>
      </c>
      <c r="Z127" s="334">
        <f t="shared" si="33"/>
        <v>126</v>
      </c>
      <c r="AA127" s="334">
        <f t="shared" si="34"/>
        <v>11</v>
      </c>
      <c r="AB127" s="334" t="str">
        <f t="shared" si="35"/>
        <v>« NULL »</v>
      </c>
      <c r="AC127" s="334" t="str">
        <f t="shared" si="36"/>
        <v>0</v>
      </c>
      <c r="AD127" s="334" t="str">
        <f t="shared" si="37"/>
        <v>« NULL »</v>
      </c>
      <c r="AE127" s="334" t="str">
        <f t="shared" si="38"/>
        <v>0</v>
      </c>
      <c r="AF127" s="334" t="str">
        <f t="shared" si="39"/>
        <v>1.00</v>
      </c>
      <c r="AG127" s="334" t="str">
        <f t="shared" si="40"/>
        <v>0</v>
      </c>
      <c r="AH127" s="334" t="str">
        <f t="shared" si="41"/>
        <v>fBiz0000000000</v>
      </c>
      <c r="AI127" s="334" t="str">
        <f t="shared" ca="1" si="42"/>
        <v>2026/01/06 00:00:00</v>
      </c>
      <c r="AJ127" s="334" t="str">
        <f t="shared" si="43"/>
        <v>fBiz0000000000</v>
      </c>
      <c r="AK127" s="335" t="str">
        <f t="shared" ca="1" si="44"/>
        <v>2026/01/06 00:00:00</v>
      </c>
      <c r="AL127"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 'ロット番号', 'TEXT', 'CELL', 126, 11, NULL ,'0', NULL ,'0', '1.00', 0, 'fBiz0000000000', '2026/01/06 00:00:00', 'fBiz0000000000', '2026/01/06 00:00:00' );</v>
      </c>
      <c r="AM127" s="347" t="s">
        <v>1774</v>
      </c>
    </row>
    <row r="128" spans="1:39" ht="17.25" customHeight="1">
      <c r="A128" s="265">
        <f t="shared" si="48"/>
        <v>126</v>
      </c>
      <c r="B128" s="263" t="s">
        <v>640</v>
      </c>
      <c r="C128" s="258" t="s">
        <v>1036</v>
      </c>
      <c r="D128" s="260" t="s">
        <v>1388</v>
      </c>
      <c r="E128" s="238" t="s">
        <v>364</v>
      </c>
      <c r="F128" s="746" t="s">
        <v>189</v>
      </c>
      <c r="G128" s="747"/>
      <c r="H128" s="748">
        <v>1</v>
      </c>
      <c r="I128" s="749"/>
      <c r="J128" s="327" t="str">
        <f t="shared" si="47"/>
        <v>TEXT</v>
      </c>
      <c r="K128" s="271" t="s">
        <v>1033</v>
      </c>
      <c r="L128" s="328" t="str" cm="1">
        <f t="array" aca="1" ref="L128" ca="1">IFERROR(IF($C128="","",IF($K128="","",IF($K128=入力用マスタ!$H$7,_xlfn.TEXTBEFORE(_xlfn.TEXTAFTER(CELL("filename",$A$1),"["),"]"),IF($J128="DATE",IF(INDIRECT($B128&amp;"!"&amp;$C128)="","",INDIRECT($B128&amp;"!"&amp;$C128)),IF($J128="TEXT",IF(INDIRECT($B128&amp;"!"&amp;$C128)="","",""&amp;INDIRECT($B128&amp;"!"&amp;$C128)&amp;""),IF($J128="NUM",VALUE(IF(INDIRECT($B128&amp;"!"&amp;$C128)="","",INDIRECT($B128&amp;"!"&amp;$C128))),"")))))),"")</f>
        <v>○</v>
      </c>
      <c r="M128" s="337" t="str">
        <f ca="1">IFERROR(TEXT(IF($C128="","",IF($K128="","",IF($K128=入力用マスタ!$H$5,IF($L128="■","1",IF($L128="□","",IF($L128="●","1",IF($L128="○","","")))),IF($K128=入力用マスタ!$H$6,IF($L128="▼選択▼","",MATCH($L128,INDIRECT("入力用マスタ!"&amp;IF(COUNTIF(入力用マスタ!$E$2:$E$4,$L128),"E",IF(COUNTIF(入力用マスタ!$F$2:$F$4,$L128),"F",IF(COUNTIF(入力用マスタ!$G$2:$G$4,$L128),"G","")))&amp;"3:"&amp;IF(COUNTIF(入力用マスタ!$E$2:$E$4,$L128),"E",IF(COUNTIF(入力用マスタ!$F$2:$F$4,$L128),"F",IF(COUNTIF(入力用マスタ!$G$2:$G$4,$L128),"G","")))&amp;"4"),0)),"")))),"@"),"")</f>
        <v/>
      </c>
      <c r="N128" s="337" t="str" cm="1">
        <f t="array" aca="1" ref="N128" ca="1">IFERROR(TEXT(IF($C128="","",IF($K128="","",IF($K128=入力用マスタ!$H$4,_xlfn.LET(_xlpm.refs, _xlfn.TEXTSPLIT($C128,","),_xlpm.sheetName, $B128,_xlpm.values,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8" s="338">
        <f t="shared" si="24"/>
        <v>127</v>
      </c>
      <c r="P128" s="339">
        <f>IF($K128="","",IF($K128=入力用マスタ!$H$3,COLUMN($P128)-5,IF($K128=入力用マスタ!$H$5,COLUMN($P128)-4,IF($K128=入力用マスタ!$H$6,COLUMN($P128)-4,IF($K128=入力用マスタ!$H$5,COLUMN($P128)-4,IF($K128=入力用マスタ!$H$4,COLUMN($P128)-3,COLUMN($P128)-5))))))</f>
        <v>12</v>
      </c>
      <c r="Q128" s="345" t="str">
        <f>IF($C128="","",IF($C128="-","",IF($K128=入力用マスタ!$H$4&amp;"!",HYPERLINK("#"&amp;$B128&amp;"!"&amp;IFERROR(LEFT($C128,FIND(",", $C128)-1),$C128),"【"&amp;IFERROR(LEFT($C128,FIND(",", $C128)-1),$C128)&amp;"】"),HYPERLINK("#"&amp;$B128&amp;"!"&amp;IFERROR(LEFT($C128,FIND(",", $C128)-1),$C128),"【"&amp;IFERROR(LEFT($C128,FIND(",", $C128)-1),$C128)&amp;"】"))))</f>
        <v>【H73】</v>
      </c>
      <c r="R128" s="344" t="str">
        <f t="shared" si="25"/>
        <v>0000000000000</v>
      </c>
      <c r="S128" s="334" t="str">
        <f t="shared" si="26"/>
        <v>IO_S050301</v>
      </c>
      <c r="T128" s="334" t="str">
        <f t="shared" ca="1" si="27"/>
        <v>2025100101</v>
      </c>
      <c r="U128" s="334" t="str">
        <f t="shared" si="28"/>
        <v>T05_HLT_TMP</v>
      </c>
      <c r="V128" s="334" t="str">
        <f t="shared" si="29"/>
        <v>LOT_NO_UNFLG</v>
      </c>
      <c r="W128" s="334" t="str">
        <f t="shared" si="30"/>
        <v>ロット番号_不明フラグ</v>
      </c>
      <c r="X128" s="334" t="str">
        <f t="shared" si="31"/>
        <v>TEXT</v>
      </c>
      <c r="Y128" s="334" t="str">
        <f t="shared" si="32"/>
        <v>CELL</v>
      </c>
      <c r="Z128" s="334">
        <f t="shared" si="33"/>
        <v>127</v>
      </c>
      <c r="AA128" s="334">
        <f t="shared" si="34"/>
        <v>12</v>
      </c>
      <c r="AB128" s="334" t="str">
        <f t="shared" si="35"/>
        <v>« NULL »</v>
      </c>
      <c r="AC128" s="334" t="str">
        <f t="shared" si="36"/>
        <v>0</v>
      </c>
      <c r="AD128" s="334" t="str">
        <f t="shared" si="37"/>
        <v>« NULL »</v>
      </c>
      <c r="AE128" s="334" t="str">
        <f t="shared" si="38"/>
        <v>0</v>
      </c>
      <c r="AF128" s="334" t="str">
        <f t="shared" si="39"/>
        <v>1.00</v>
      </c>
      <c r="AG128" s="334" t="str">
        <f t="shared" si="40"/>
        <v>0</v>
      </c>
      <c r="AH128" s="334" t="str">
        <f t="shared" si="41"/>
        <v>fBiz0000000000</v>
      </c>
      <c r="AI128" s="334" t="str">
        <f t="shared" ca="1" si="42"/>
        <v>2026/01/06 00:00:00</v>
      </c>
      <c r="AJ128" s="334" t="str">
        <f t="shared" si="43"/>
        <v>fBiz0000000000</v>
      </c>
      <c r="AK128" s="335" t="str">
        <f t="shared" ca="1" si="44"/>
        <v>2026/01/06 00:00:00</v>
      </c>
      <c r="AL128"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'LOT_NO_UNFLG', 'ロット番号_不明フラグ', 'TEXT', 'CELL', 127, 12, NULL ,'0', NULL ,'0', '1.00', 0, 'fBiz0000000000', '2026/01/06 00:00:00', 'fBiz0000000000', '2026/01/06 00:00:00' );</v>
      </c>
      <c r="AM128" s="347" t="s">
        <v>1774</v>
      </c>
    </row>
    <row r="129" spans="1:39" ht="17.25" customHeight="1">
      <c r="A129" s="265">
        <f t="shared" si="48"/>
        <v>127</v>
      </c>
      <c r="B129" s="263" t="s">
        <v>640</v>
      </c>
      <c r="C129" s="258" t="s">
        <v>1037</v>
      </c>
      <c r="D129" s="260" t="s">
        <v>1389</v>
      </c>
      <c r="E129" s="238" t="s">
        <v>365</v>
      </c>
      <c r="F129" s="746" t="s">
        <v>189</v>
      </c>
      <c r="G129" s="747"/>
      <c r="H129" s="748">
        <v>40</v>
      </c>
      <c r="I129" s="749"/>
      <c r="J129" s="327" t="str">
        <f t="shared" si="47"/>
        <v>TEXT</v>
      </c>
      <c r="K129" s="271" t="s">
        <v>653</v>
      </c>
      <c r="L129" s="328" t="str" cm="1">
        <f t="array" aca="1" ref="L129" ca="1">IFERROR(IF($C129="","",IF($K129="","",IF($K129=入力用マスタ!$H$7,_xlfn.TEXTBEFORE(_xlfn.TEXTAFTER(CELL("filename",$A$1),"["),"]"),IF($J129="DATE",IF(INDIRECT($B129&amp;"!"&amp;$C129)="","",INDIRECT($B129&amp;"!"&amp;$C129)),IF($J129="TEXT",IF(INDIRECT($B129&amp;"!"&amp;$C129)="","",""&amp;INDIRECT($B129&amp;"!"&amp;$C129)&amp;""),IF($J129="NUM",VALUE(IF(INDIRECT($B129&amp;"!"&amp;$C129)="","",INDIRECT($B129&amp;"!"&amp;$C129))),"")))))),"")</f>
        <v/>
      </c>
      <c r="M129" s="337" t="str">
        <f ca="1">IFERROR(TEXT(IF($C129="","",IF($K129="","",IF($K129=入力用マスタ!$H$5,IF($L129="■","1",IF($L129="□","",IF($L129="●","1",IF($L129="○","","")))),IF($K129=入力用マスタ!$H$6,IF($L129="▼選択▼","",MATCH($L129,INDIRECT("入力用マスタ!"&amp;IF(COUNTIF(入力用マスタ!$E$2:$E$4,$L129),"E",IF(COUNTIF(入力用マスタ!$F$2:$F$4,$L129),"F",IF(COUNTIF(入力用マスタ!$G$2:$G$4,$L129),"G","")))&amp;"3:"&amp;IF(COUNTIF(入力用マスタ!$E$2:$E$4,$L129),"E",IF(COUNTIF(入力用マスタ!$F$2:$F$4,$L129),"F",IF(COUNTIF(入力用マスタ!$G$2:$G$4,$L129),"G","")))&amp;"4"),0)),"")))),"@"),"")</f>
        <v/>
      </c>
      <c r="N129" s="337" t="str" cm="1">
        <f t="array" aca="1" ref="N129" ca="1">IFERROR(TEXT(IF($C129="","",IF($K129="","",IF($K129=入力用マスタ!$H$4,_xlfn.LET(_xlpm.refs, _xlfn.TEXTSPLIT($C129,","),_xlpm.sheetName, $B129,_xlpm.values,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29" s="338">
        <f t="shared" si="24"/>
        <v>128</v>
      </c>
      <c r="P129" s="339">
        <f>IF($K129="","",IF($K129=入力用マスタ!$H$3,COLUMN($P129)-5,IF($K129=入力用マスタ!$H$5,COLUMN($P129)-4,IF($K129=入力用マスタ!$H$6,COLUMN($P129)-4,IF($K129=入力用マスタ!$H$5,COLUMN($P129)-4,IF($K129=入力用マスタ!$H$4,COLUMN($P129)-3,COLUMN($P129)-5))))))</f>
        <v>11</v>
      </c>
      <c r="Q129" s="345" t="str">
        <f>IF($C129="","",IF($C129="-","",IF($K129=入力用マスタ!$H$4&amp;"!",HYPERLINK("#"&amp;$B129&amp;"!"&amp;IFERROR(LEFT($C129,FIND(",", $C129)-1),$C129),"【"&amp;IFERROR(LEFT($C129,FIND(",", $C129)-1),$C129)&amp;"】"),HYPERLINK("#"&amp;$B129&amp;"!"&amp;IFERROR(LEFT($C129,FIND(",", $C129)-1),$C129),"【"&amp;IFERROR(LEFT($C129,FIND(",", $C129)-1),$C129)&amp;"】"))))</f>
        <v>【M73】</v>
      </c>
      <c r="R129" s="344" t="str">
        <f t="shared" si="25"/>
        <v>0000000000000</v>
      </c>
      <c r="S129" s="334" t="str">
        <f t="shared" si="26"/>
        <v>IO_S050301</v>
      </c>
      <c r="T129" s="334" t="str">
        <f t="shared" ca="1" si="27"/>
        <v>2025100101</v>
      </c>
      <c r="U129" s="334" t="str">
        <f t="shared" si="28"/>
        <v>T05_HLT_TMP</v>
      </c>
      <c r="V129" s="334" t="str">
        <f t="shared" si="29"/>
        <v>LOT_NO_RSN</v>
      </c>
      <c r="W129" s="334" t="str">
        <f t="shared" si="30"/>
        <v>ロット番号不明理由</v>
      </c>
      <c r="X129" s="334" t="str">
        <f t="shared" si="31"/>
        <v>TEXT</v>
      </c>
      <c r="Y129" s="334" t="str">
        <f t="shared" si="32"/>
        <v>CELL</v>
      </c>
      <c r="Z129" s="334">
        <f t="shared" si="33"/>
        <v>128</v>
      </c>
      <c r="AA129" s="334">
        <f t="shared" si="34"/>
        <v>11</v>
      </c>
      <c r="AB129" s="334" t="str">
        <f t="shared" si="35"/>
        <v>« NULL »</v>
      </c>
      <c r="AC129" s="334" t="str">
        <f t="shared" si="36"/>
        <v>0</v>
      </c>
      <c r="AD129" s="334" t="str">
        <f t="shared" si="37"/>
        <v>« NULL »</v>
      </c>
      <c r="AE129" s="334" t="str">
        <f t="shared" si="38"/>
        <v>0</v>
      </c>
      <c r="AF129" s="334" t="str">
        <f t="shared" si="39"/>
        <v>1.00</v>
      </c>
      <c r="AG129" s="334" t="str">
        <f t="shared" si="40"/>
        <v>0</v>
      </c>
      <c r="AH129" s="334" t="str">
        <f t="shared" si="41"/>
        <v>fBiz0000000000</v>
      </c>
      <c r="AI129" s="334" t="str">
        <f t="shared" ca="1" si="42"/>
        <v>2026/01/06 00:00:00</v>
      </c>
      <c r="AJ129" s="334" t="str">
        <f t="shared" si="43"/>
        <v>fBiz0000000000</v>
      </c>
      <c r="AK129" s="335" t="str">
        <f t="shared" ca="1" si="44"/>
        <v>2026/01/06 00:00:00</v>
      </c>
      <c r="AL129"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'LOT_NO_RSN', 'ロット番号不明理由', 'TEXT', 'CELL', 128, 11, NULL ,'0', NULL ,'0', '1.00', 0, 'fBiz0000000000', '2026/01/06 00:00:00', 'fBiz0000000000', '2026/01/06 00:00:00' );</v>
      </c>
      <c r="AM129" s="347" t="s">
        <v>1774</v>
      </c>
    </row>
    <row r="130" spans="1:39" ht="17.25" customHeight="1">
      <c r="A130" s="265">
        <f t="shared" si="48"/>
        <v>128</v>
      </c>
      <c r="B130" s="263" t="s">
        <v>640</v>
      </c>
      <c r="C130" s="258" t="s">
        <v>1038</v>
      </c>
      <c r="D130" s="260" t="s">
        <v>366</v>
      </c>
      <c r="E130" s="238" t="s">
        <v>367</v>
      </c>
      <c r="F130" s="746" t="s">
        <v>189</v>
      </c>
      <c r="G130" s="747"/>
      <c r="H130" s="748">
        <v>40</v>
      </c>
      <c r="I130" s="749"/>
      <c r="J130" s="327" t="str">
        <f t="shared" si="47"/>
        <v>TEXT</v>
      </c>
      <c r="K130" s="271" t="s">
        <v>653</v>
      </c>
      <c r="L130" s="328" t="str" cm="1">
        <f t="array" aca="1" ref="L130" ca="1">IFERROR(IF($C130="","",IF($K130="","",IF($K130=入力用マスタ!$H$7,_xlfn.TEXTBEFORE(_xlfn.TEXTAFTER(CELL("filename",$A$1),"["),"]"),IF($J130="DATE",IF(INDIRECT($B130&amp;"!"&amp;$C130)="","",INDIRECT($B130&amp;"!"&amp;$C130)),IF($J130="TEXT",IF(INDIRECT($B130&amp;"!"&amp;$C130)="","",""&amp;INDIRECT($B130&amp;"!"&amp;$C130)&amp;""),IF($J130="NUM",VALUE(IF(INDIRECT($B130&amp;"!"&amp;$C130)="","",INDIRECT($B130&amp;"!"&amp;$C130))),"")))))),"")</f>
        <v/>
      </c>
      <c r="M130" s="337" t="str">
        <f ca="1">IFERROR(TEXT(IF($C130="","",IF($K130="","",IF($K130=入力用マスタ!$H$5,IF($L130="■","1",IF($L130="□","",IF($L130="●","1",IF($L130="○","","")))),IF($K130=入力用マスタ!$H$6,IF($L130="▼選択▼","",MATCH($L130,INDIRECT("入力用マスタ!"&amp;IF(COUNTIF(入力用マスタ!$E$2:$E$4,$L130),"E",IF(COUNTIF(入力用マスタ!$F$2:$F$4,$L130),"F",IF(COUNTIF(入力用マスタ!$G$2:$G$4,$L130),"G","")))&amp;"3:"&amp;IF(COUNTIF(入力用マスタ!$E$2:$E$4,$L130),"E",IF(COUNTIF(入力用マスタ!$F$2:$F$4,$L130),"F",IF(COUNTIF(入力用マスタ!$G$2:$G$4,$L130),"G","")))&amp;"4"),0)),"")))),"@"),"")</f>
        <v/>
      </c>
      <c r="N130" s="337" t="str" cm="1">
        <f t="array" aca="1" ref="N130" ca="1">IFERROR(TEXT(IF($C130="","",IF($K130="","",IF($K130=入力用マスタ!$H$4,_xlfn.LET(_xlpm.refs, _xlfn.TEXTSPLIT($C130,","),_xlpm.sheetName, $B130,_xlpm.values,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0" s="338">
        <f t="shared" si="24"/>
        <v>129</v>
      </c>
      <c r="P130" s="339">
        <f>IF($K130="","",IF($K130=入力用マスタ!$H$3,COLUMN($P130)-5,IF($K130=入力用マスタ!$H$5,COLUMN($P130)-4,IF($K130=入力用マスタ!$H$6,COLUMN($P130)-4,IF($K130=入力用マスタ!$H$5,COLUMN($P130)-4,IF($K130=入力用マスタ!$H$4,COLUMN($P130)-3,COLUMN($P130)-5))))))</f>
        <v>11</v>
      </c>
      <c r="Q130" s="345" t="str">
        <f>IF($C130="","",IF($C130="-","",IF($K130=入力用マスタ!$H$4&amp;"!",HYPERLINK("#"&amp;$B130&amp;"!"&amp;IFERROR(LEFT($C130,FIND(",", $C130)-1),$C130),"【"&amp;IFERROR(LEFT($C130,FIND(",", $C130)-1),$C130)&amp;"】"),HYPERLINK("#"&amp;$B130&amp;"!"&amp;IFERROR(LEFT($C130,FIND(",", $C130)-1),$C130),"【"&amp;IFERROR(LEFT($C130,FIND(",", $C130)-1),$C130)&amp;"】"))))</f>
        <v>【G74】</v>
      </c>
      <c r="R130" s="344" t="str">
        <f t="shared" si="25"/>
        <v>0000000000000</v>
      </c>
      <c r="S130" s="334" t="str">
        <f t="shared" si="26"/>
        <v>IO_S050301</v>
      </c>
      <c r="T130" s="334" t="str">
        <f t="shared" ca="1" si="27"/>
        <v>2025100101</v>
      </c>
      <c r="U130" s="334" t="str">
        <f t="shared" si="28"/>
        <v>T05_HLT_TMP</v>
      </c>
      <c r="V130" s="334" t="str">
        <f t="shared" si="29"/>
        <v>PER_DAY_INK</v>
      </c>
      <c r="W130" s="334" t="str">
        <f t="shared" si="30"/>
        <v>1日あたり摂取目安量</v>
      </c>
      <c r="X130" s="334" t="str">
        <f t="shared" si="31"/>
        <v>TEXT</v>
      </c>
      <c r="Y130" s="334" t="str">
        <f t="shared" si="32"/>
        <v>CELL</v>
      </c>
      <c r="Z130" s="334">
        <f t="shared" si="33"/>
        <v>129</v>
      </c>
      <c r="AA130" s="334">
        <f t="shared" si="34"/>
        <v>11</v>
      </c>
      <c r="AB130" s="334" t="str">
        <f t="shared" si="35"/>
        <v>« NULL »</v>
      </c>
      <c r="AC130" s="334" t="str">
        <f t="shared" si="36"/>
        <v>0</v>
      </c>
      <c r="AD130" s="334" t="str">
        <f t="shared" si="37"/>
        <v>« NULL »</v>
      </c>
      <c r="AE130" s="334" t="str">
        <f t="shared" si="38"/>
        <v>0</v>
      </c>
      <c r="AF130" s="334" t="str">
        <f t="shared" si="39"/>
        <v>1.00</v>
      </c>
      <c r="AG130" s="334" t="str">
        <f t="shared" si="40"/>
        <v>0</v>
      </c>
      <c r="AH130" s="334" t="str">
        <f t="shared" si="41"/>
        <v>fBiz0000000000</v>
      </c>
      <c r="AI130" s="334" t="str">
        <f t="shared" ca="1" si="42"/>
        <v>2026/01/06 00:00:00</v>
      </c>
      <c r="AJ130" s="334" t="str">
        <f t="shared" si="43"/>
        <v>fBiz0000000000</v>
      </c>
      <c r="AK130" s="335" t="str">
        <f t="shared" ca="1" si="44"/>
        <v>2026/01/06 00:00:00</v>
      </c>
      <c r="AL130"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 '1日あたり摂取目安量', 'TEXT', 'CELL', 129, 11, NULL ,'0', NULL ,'0', '1.00', 0, 'fBiz0000000000', '2026/01/06 00:00:00', 'fBiz0000000000', '2026/01/06 00:00:00' );</v>
      </c>
      <c r="AM130" s="347" t="s">
        <v>1774</v>
      </c>
    </row>
    <row r="131" spans="1:39" ht="17.25" customHeight="1">
      <c r="A131" s="265">
        <f t="shared" si="48"/>
        <v>129</v>
      </c>
      <c r="B131" s="263" t="s">
        <v>640</v>
      </c>
      <c r="C131" s="258" t="s">
        <v>1039</v>
      </c>
      <c r="D131" s="260" t="s">
        <v>368</v>
      </c>
      <c r="E131" s="238" t="s">
        <v>369</v>
      </c>
      <c r="F131" s="746" t="s">
        <v>189</v>
      </c>
      <c r="G131" s="747"/>
      <c r="H131" s="748">
        <v>1</v>
      </c>
      <c r="I131" s="749"/>
      <c r="J131" s="327" t="str">
        <f t="shared" si="47"/>
        <v>TEXT</v>
      </c>
      <c r="K131" s="271" t="s">
        <v>1032</v>
      </c>
      <c r="L131" s="328" t="str" cm="1">
        <f t="array" aca="1" ref="L131" ca="1">IFERROR(IF($C131="","",IF($K131="","",IF($K131=入力用マスタ!$H$7,_xlfn.TEXTBEFORE(_xlfn.TEXTAFTER(CELL("filename",$A$1),"["),"]"),IF($J131="DATE",IF(INDIRECT($B131&amp;"!"&amp;$C131)="","",INDIRECT($B131&amp;"!"&amp;$C131)),IF($J131="TEXT",IF(INDIRECT($B131&amp;"!"&amp;$C131)="","",""&amp;INDIRECT($B131&amp;"!"&amp;$C131)&amp;""),IF($J131="NUM",VALUE(IF(INDIRECT($B131&amp;"!"&amp;$C131)="","",INDIRECT($B131&amp;"!"&amp;$C131))),"")))))),"")</f>
        <v>○</v>
      </c>
      <c r="M131" s="337" t="str">
        <f ca="1">IFERROR(TEXT(IF($C131="","",IF($K131="","",IF($K131=入力用マスタ!$H$5,IF($L131="■","1",IF($L131="□","",IF($L131="●","1",IF($L131="○","","")))),IF($K131=入力用マスタ!$H$6,IF($L131="▼選択▼","",MATCH($L131,INDIRECT("入力用マスタ!"&amp;IF(COUNTIF(入力用マスタ!$E$2:$E$4,$L131),"E",IF(COUNTIF(入力用マスタ!$F$2:$F$4,$L131),"F",IF(COUNTIF(入力用マスタ!$G$2:$G$4,$L131),"G","")))&amp;"3:"&amp;IF(COUNTIF(入力用マスタ!$E$2:$E$4,$L131),"E",IF(COUNTIF(入力用マスタ!$F$2:$F$4,$L131),"F",IF(COUNTIF(入力用マスタ!$G$2:$G$4,$L131),"G","")))&amp;"4"),0)),"")))),"@"),"")</f>
        <v/>
      </c>
      <c r="N131" s="337" t="str" cm="1">
        <f t="array" aca="1" ref="N131" ca="1">IFERROR(TEXT(IF($C131="","",IF($K131="","",IF($K131=入力用マスタ!$H$4,_xlfn.LET(_xlpm.refs, _xlfn.TEXTSPLIT($C131,","),_xlpm.sheetName, $B131,_xlpm.values,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1" s="338">
        <f t="shared" si="24"/>
        <v>130</v>
      </c>
      <c r="P131" s="339">
        <f>IF($K131="","",IF($K131=入力用マスタ!$H$3,COLUMN($P131)-5,IF($K131=入力用マスタ!$H$5,COLUMN($P131)-4,IF($K131=入力用マスタ!$H$6,COLUMN($P131)-4,IF($K131=入力用マスタ!$H$5,COLUMN($P131)-4,IF($K131=入力用マスタ!$H$4,COLUMN($P131)-3,COLUMN($P131)-5))))))</f>
        <v>12</v>
      </c>
      <c r="Q131" s="345" t="str">
        <f>IF($C131="","",IF($C131="-","",IF($K131=入力用マスタ!$H$4&amp;"!",HYPERLINK("#"&amp;$B131&amp;"!"&amp;IFERROR(LEFT($C131,FIND(",", $C131)-1),$C131),"【"&amp;IFERROR(LEFT($C131,FIND(",", $C131)-1),$C131)&amp;"】"),HYPERLINK("#"&amp;$B131&amp;"!"&amp;IFERROR(LEFT($C131,FIND(",", $C131)-1),$C131),"【"&amp;IFERROR(LEFT($C131,FIND(",", $C131)-1),$C131)&amp;"】"))))</f>
        <v>【AH74】</v>
      </c>
      <c r="R131" s="344" t="str">
        <f t="shared" si="25"/>
        <v>0000000000000</v>
      </c>
      <c r="S131" s="334" t="str">
        <f t="shared" si="26"/>
        <v>IO_S050301</v>
      </c>
      <c r="T131" s="334" t="str">
        <f t="shared" ca="1" si="27"/>
        <v>2025100101</v>
      </c>
      <c r="U131" s="334" t="str">
        <f t="shared" si="28"/>
        <v>T05_HLT_TMP</v>
      </c>
      <c r="V131" s="334" t="str">
        <f t="shared" si="29"/>
        <v>PER_DAY_INK_UNFLG</v>
      </c>
      <c r="W131" s="334" t="str">
        <f t="shared" si="30"/>
        <v>1日あたり摂取目安量_不明フラグ</v>
      </c>
      <c r="X131" s="334" t="str">
        <f t="shared" si="31"/>
        <v>TEXT</v>
      </c>
      <c r="Y131" s="334" t="str">
        <f t="shared" si="32"/>
        <v>CELL</v>
      </c>
      <c r="Z131" s="334">
        <f t="shared" si="33"/>
        <v>130</v>
      </c>
      <c r="AA131" s="334">
        <f t="shared" si="34"/>
        <v>12</v>
      </c>
      <c r="AB131" s="334" t="str">
        <f t="shared" si="35"/>
        <v>« NULL »</v>
      </c>
      <c r="AC131" s="334" t="str">
        <f t="shared" si="36"/>
        <v>0</v>
      </c>
      <c r="AD131" s="334" t="str">
        <f t="shared" si="37"/>
        <v>« NULL »</v>
      </c>
      <c r="AE131" s="334" t="str">
        <f t="shared" si="38"/>
        <v>0</v>
      </c>
      <c r="AF131" s="334" t="str">
        <f t="shared" si="39"/>
        <v>1.00</v>
      </c>
      <c r="AG131" s="334" t="str">
        <f t="shared" si="40"/>
        <v>0</v>
      </c>
      <c r="AH131" s="334" t="str">
        <f t="shared" si="41"/>
        <v>fBiz0000000000</v>
      </c>
      <c r="AI131" s="334" t="str">
        <f t="shared" ca="1" si="42"/>
        <v>2026/01/06 00:00:00</v>
      </c>
      <c r="AJ131" s="334" t="str">
        <f t="shared" si="43"/>
        <v>fBiz0000000000</v>
      </c>
      <c r="AK131" s="335" t="str">
        <f t="shared" ca="1" si="44"/>
        <v>2026/01/06 00:00:00</v>
      </c>
      <c r="AL131" s="336" t="str">
        <f t="shared" ca="1" si="45"/>
        <v>INSERT INTO m01_rep_position ( ORG_NO, FORM_ID, REP_VER, DM_CD, DM_KMK_CD, DM_KMK_NM, DM_DATA_TYPE, EX_TYPE, EX_LINE, EX_COLUMN, EX_OB_NM, DROP_DOWN_FLG, CLASS_ID, del_flg, pg_version_no, db_version_no, ret_id, ret_date, up_id, up_date ) VALUES ( '0000000000000', 'IO_S050301', '2025100101', 'T05_HLT_TMP', 'PER_DAY_INK_UNFLG', '1日あたり摂取目安量_不明フラグ', 'TEXT', 'CELL', 130, 12, NULL ,'0', NULL ,'0', '1.00', 0, 'fBiz0000000000', '2026/01/06 00:00:00', 'fBiz0000000000', '2026/01/06 00:00:00' );</v>
      </c>
      <c r="AM131" s="347" t="s">
        <v>1774</v>
      </c>
    </row>
    <row r="132" spans="1:39" ht="17.25" customHeight="1">
      <c r="A132" s="265">
        <f t="shared" si="48"/>
        <v>130</v>
      </c>
      <c r="B132" s="263" t="s">
        <v>640</v>
      </c>
      <c r="C132" s="258" t="s">
        <v>1040</v>
      </c>
      <c r="D132" s="260" t="s">
        <v>1390</v>
      </c>
      <c r="E132" s="238" t="s">
        <v>370</v>
      </c>
      <c r="F132" s="746" t="s">
        <v>1792</v>
      </c>
      <c r="G132" s="747"/>
      <c r="H132" s="748"/>
      <c r="I132" s="749"/>
      <c r="J132" s="327" t="str">
        <f>IF($F132="VARCHAR","TEXT",IF($F132="DATE","DATE",IF($F132="NUMERIC","NUM",IF($F132="BYTEA","BYTE",""))))</f>
        <v>DATE</v>
      </c>
      <c r="K132" s="271" t="s">
        <v>653</v>
      </c>
      <c r="L132" s="341" t="str" cm="1">
        <f t="array" aca="1" ref="L132" ca="1">IFERROR(IF($C132="","",IF($K132="","",IF($K132=入力用マスタ!$H$7,_xlfn.TEXTBEFORE(_xlfn.TEXTAFTER(CELL("filename",$A$1),"["),"]"),IF($J132="DATE",IF(INDIRECT($B132&amp;"!"&amp;$C132)="","",INDIRECT($B132&amp;"!"&amp;$C132)),IF($J132="TEXT",IF(INDIRECT($B132&amp;"!"&amp;$C132)="","",""&amp;INDIRECT($B132&amp;"!"&amp;$C132)&amp;""),IF($J132="NUM",VALUE(IF(INDIRECT($B132&amp;"!"&amp;$C132)="","",INDIRECT($B132&amp;"!"&amp;$C132))),"")))))),"")</f>
        <v/>
      </c>
      <c r="M132" s="337" t="str">
        <f ca="1">IFERROR(TEXT(IF($C132="","",IF($K132="","",IF($K132=入力用マスタ!$H$5,IF($L132="■","1",IF($L132="□","",IF($L132="●","1",IF($L132="○","","")))),IF($K132=入力用マスタ!$H$6,IF($L132="▼選択▼","",MATCH($L132,INDIRECT("入力用マスタ!"&amp;IF(COUNTIF(入力用マスタ!$E$2:$E$4,$L132),"E",IF(COUNTIF(入力用マスタ!$F$2:$F$4,$L132),"F",IF(COUNTIF(入力用マスタ!$G$2:$G$4,$L132),"G","")))&amp;"3:"&amp;IF(COUNTIF(入力用マスタ!$E$2:$E$4,$L132),"E",IF(COUNTIF(入力用マスタ!$F$2:$F$4,$L132),"F",IF(COUNTIF(入力用マスタ!$G$2:$G$4,$L132),"G","")))&amp;"4"),0)),"")))),"@"),"")</f>
        <v/>
      </c>
      <c r="N132" s="337" t="str" cm="1">
        <f t="array" aca="1" ref="N132" ca="1">IFERROR(TEXT(IF($C132="","",IF($K132="","",IF($K132=入力用マスタ!$H$4,_xlfn.LET(_xlpm.refs, _xlfn.TEXTSPLIT($C132,","),_xlpm.sheetName, $B132,_xlpm.values,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2" s="338">
        <f t="shared" ref="O132:O195" si="49">IF($K132="","",ROW($O132)-1)</f>
        <v>131</v>
      </c>
      <c r="P132" s="339">
        <f>IF($K132="","",IF($K132=入力用マスタ!$H$3,COLUMN($P132)-5,IF($K132=入力用マスタ!$H$5,COLUMN($P132)-4,IF($K132=入力用マスタ!$H$6,COLUMN($P132)-4,IF($K132=入力用マスタ!$H$5,COLUMN($P132)-4,IF($K132=入力用マスタ!$H$4,COLUMN($P132)-3,COLUMN($P132)-5))))))</f>
        <v>11</v>
      </c>
      <c r="Q132" s="345" t="str">
        <f>IF($C132="","",IF($C132="-","",IF($K132=入力用マスタ!$H$4&amp;"!",HYPERLINK("#"&amp;$B132&amp;"!"&amp;IFERROR(LEFT($C132,FIND(",", $C132)-1),$C132),"【"&amp;IFERROR(LEFT($C132,FIND(",", $C132)-1),$C132)&amp;"】"),HYPERLINK("#"&amp;$B132&amp;"!"&amp;IFERROR(LEFT($C132,FIND(",", $C132)-1),$C132),"【"&amp;IFERROR(LEFT($C132,FIND(",", $C132)-1),$C132)&amp;"】"))))</f>
        <v>【H75】</v>
      </c>
      <c r="R132" s="344" t="str">
        <f t="shared" ref="R132:R195" si="50">IF($C132="","",IF($C132="-","","0000000000000"))</f>
        <v>0000000000000</v>
      </c>
      <c r="S132" s="334" t="str">
        <f t="shared" ref="S132:S195" si="51">IF($C132="","",IF($C132="-","","IO_S050301"))</f>
        <v>IO_S050301</v>
      </c>
      <c r="T132" s="334" t="str">
        <f t="shared" ref="T132:T195" ca="1" si="52">IF($C132="","",IF($C132="-","",VLOOKUP($T$2,$E:$P,8,FALSE)))</f>
        <v>2025100101</v>
      </c>
      <c r="U132" s="334" t="str">
        <f t="shared" ref="U132:U195" si="53">IF($C132="","",IF($C132="-","","T05_HLT_TMP"))</f>
        <v>T05_HLT_TMP</v>
      </c>
      <c r="V132" s="334" t="str">
        <f t="shared" ref="V132:V195" si="54">IF($C132="","",IF($C132="-","",$E132))</f>
        <v>PCH_DATE</v>
      </c>
      <c r="W132" s="334" t="str">
        <f t="shared" ref="W132:W195" si="55">IF($C132="","",IF($C132="-","",$D132))</f>
        <v>購入年月日</v>
      </c>
      <c r="X132" s="334" t="str">
        <f t="shared" ref="X132:X195" si="56">IF($C132="","",IF($C132="-","",$J132))</f>
        <v>DATE</v>
      </c>
      <c r="Y132" s="334" t="str">
        <f t="shared" ref="Y132:Y195" si="57">IF($C132="","",IF($C132="-","","CELL"))</f>
        <v>CELL</v>
      </c>
      <c r="Z132" s="334">
        <f t="shared" ref="Z132:Z195" si="58">IF($C132="","",IF($C132="-","",$O132))</f>
        <v>131</v>
      </c>
      <c r="AA132" s="334">
        <f t="shared" ref="AA132:AA195" si="59">IF($C132="","",IF($C132="-","",$P132))</f>
        <v>11</v>
      </c>
      <c r="AB132" s="334" t="str">
        <f t="shared" ref="AB132:AB195" si="60">IF($C132="","",IF($C132="-","","« NULL »"))</f>
        <v>« NULL »</v>
      </c>
      <c r="AC132" s="334" t="str">
        <f t="shared" ref="AC132:AC195" si="61">IF($C132="","",IF($C132="-","","0"))</f>
        <v>0</v>
      </c>
      <c r="AD132" s="334" t="str">
        <f t="shared" ref="AD132:AD195" si="62">IF($C132="","",IF($C132="-","","« NULL »"))</f>
        <v>« NULL »</v>
      </c>
      <c r="AE132" s="334" t="str">
        <f t="shared" ref="AE132:AE195" si="63">IF($C132="","",IF($C132="-","","0"))</f>
        <v>0</v>
      </c>
      <c r="AF132" s="334" t="str">
        <f t="shared" ref="AF132:AF195" si="64">IF($C132="","",IF($C132="-","","1.00"))</f>
        <v>1.00</v>
      </c>
      <c r="AG132" s="334" t="str">
        <f t="shared" ref="AG132:AG195" si="65">IF($C132="","",IF($C132="-","","0"))</f>
        <v>0</v>
      </c>
      <c r="AH132" s="334" t="str">
        <f t="shared" ref="AH132:AH195" si="66">IF($C132="","",IF($C132="-","","fBiz0000000000"))</f>
        <v>fBiz0000000000</v>
      </c>
      <c r="AI132" s="334" t="str">
        <f t="shared" ref="AI132:AI195" ca="1" si="67">IF($C132="","",IF($C132="-","",TEXT(TODAY(),"yyyy/mm/dd hh:mm:ss")))</f>
        <v>2026/01/06 00:00:00</v>
      </c>
      <c r="AJ132" s="334" t="str">
        <f t="shared" ref="AJ132:AJ195" si="68">IF($C132="","",IF($C132="-","","fBiz0000000000"))</f>
        <v>fBiz0000000000</v>
      </c>
      <c r="AK132" s="335" t="str">
        <f t="shared" ref="AK132:AK195" ca="1" si="69">IF($C132="","",IF($C132="-","",TEXT(TODAY(),"yyyy/mm/dd hh:mm:ss")))</f>
        <v>2026/01/06 00:00:00</v>
      </c>
      <c r="AL132" s="336" t="str">
        <f t="shared" ref="AL132:AL195" ca="1" si="70">IF(C132="","",IF(C132="-","","INSERT INTO m01_rep_position ( "&amp;$R$2&amp;", "&amp;$S$2&amp;", "&amp;$T$2&amp;", "&amp;$U$2&amp;", "&amp;$V$2&amp;", "&amp;$W$2&amp;", "&amp;$X$2&amp;", "&amp;$Y$2&amp;", "&amp;$Z$2&amp;", "&amp;$AA$2&amp;", "&amp;$AB$2&amp;", "&amp;$AC$2&amp;", "&amp;$AD$2&amp;", "&amp;$AE$2&amp;", "&amp;$AF$2&amp;", "&amp;$AG$2&amp;", "&amp;$AH$2&amp;", "&amp;$AI$2&amp;", "&amp;$AJ$2&amp;", "&amp;$AK$2&amp;" ) VALUES ( '"&amp;R132&amp;"', '"&amp;S132&amp;"', '"&amp;T132&amp;"', '"&amp;U132&amp;"', '"&amp;V132&amp;"', '"&amp;W132&amp;"', '"&amp;X132&amp;"', '"&amp;Y132&amp;"', "&amp;Z132&amp;", "&amp;AA132&amp;","&amp;SUBSTITUTE(SUBSTITUTE(AB132,"«",""),"»","")&amp;",'"&amp;AC132&amp;"',"&amp;SUBSTITUTE(SUBSTITUTE(AD132,"«",""),"»","")&amp;",'"&amp;AE132&amp;"', '"&amp;AF132&amp;"', "&amp;AG132&amp;", '"&amp;AH132&amp;"', '"&amp;AI132&amp;"', '"&amp;AJ132&amp;"', '"&amp;AK132&amp;"'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 '購入年月日', 'DATE', 'CELL', 131, 11, NULL ,'0', NULL ,'0', '1.00', 0, 'fBiz0000000000', '2026/01/06 00:00:00', 'fBiz0000000000', '2026/01/06 00:00:00' );</v>
      </c>
      <c r="AM132" s="347" t="s">
        <v>1774</v>
      </c>
    </row>
    <row r="133" spans="1:39" ht="17.25" customHeight="1">
      <c r="A133" s="265">
        <f t="shared" si="48"/>
        <v>131</v>
      </c>
      <c r="B133" s="263" t="s">
        <v>640</v>
      </c>
      <c r="C133" s="258" t="s">
        <v>1043</v>
      </c>
      <c r="D133" s="260" t="s">
        <v>1391</v>
      </c>
      <c r="E133" s="238" t="s">
        <v>371</v>
      </c>
      <c r="F133" s="746" t="s">
        <v>189</v>
      </c>
      <c r="G133" s="747"/>
      <c r="H133" s="748">
        <v>15</v>
      </c>
      <c r="I133" s="749"/>
      <c r="J133" s="327" t="str">
        <f t="shared" ref="J133:J196" si="71">IF($F133="VARCHAR","TEXT",IF($F133="DATE","DATE",IF($F133="NUMERIC","NUM",IF($F133="BYTEA","BYTE",""))))</f>
        <v>TEXT</v>
      </c>
      <c r="K133" s="271" t="s">
        <v>653</v>
      </c>
      <c r="L133" s="328" t="str" cm="1">
        <f t="array" aca="1" ref="L133" ca="1">IFERROR(IF($C133="","",IF($K133="","",IF($K133=入力用マスタ!$H$7,_xlfn.TEXTBEFORE(_xlfn.TEXTAFTER(CELL("filename",$A$1),"["),"]"),IF($J133="DATE",IF(INDIRECT($B133&amp;"!"&amp;$C133)="","",INDIRECT($B133&amp;"!"&amp;$C133)),IF($J133="TEXT",IF(INDIRECT($B133&amp;"!"&amp;$C133)="","",""&amp;INDIRECT($B133&amp;"!"&amp;$C133)&amp;""),IF($J133="NUM",VALUE(IF(INDIRECT($B133&amp;"!"&amp;$C133)="","",INDIRECT($B133&amp;"!"&amp;$C133))),"")))))),"")</f>
        <v/>
      </c>
      <c r="M133" s="337" t="str">
        <f ca="1">IFERROR(TEXT(IF($C133="","",IF($K133="","",IF($K133=入力用マスタ!$H$5,IF($L133="■","1",IF($L133="□","",IF($L133="●","1",IF($L133="○","","")))),IF($K133=入力用マスタ!$H$6,IF($L133="▼選択▼","",MATCH($L133,INDIRECT("入力用マスタ!"&amp;IF(COUNTIF(入力用マスタ!$E$2:$E$4,$L133),"E",IF(COUNTIF(入力用マスタ!$F$2:$F$4,$L133),"F",IF(COUNTIF(入力用マスタ!$G$2:$G$4,$L133),"G","")))&amp;"3:"&amp;IF(COUNTIF(入力用マスタ!$E$2:$E$4,$L133),"E",IF(COUNTIF(入力用マスタ!$F$2:$F$4,$L133),"F",IF(COUNTIF(入力用マスタ!$G$2:$G$4,$L133),"G","")))&amp;"4"),0)),"")))),"@"),"")</f>
        <v/>
      </c>
      <c r="N133" s="337" t="str" cm="1">
        <f t="array" aca="1" ref="N133" ca="1">IFERROR(TEXT(IF($C133="","",IF($K133="","",IF($K133=入力用マスタ!$H$4,_xlfn.LET(_xlpm.refs, _xlfn.TEXTSPLIT($C133,","),_xlpm.sheetName, $B133,_xlpm.values,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3" s="338">
        <f t="shared" si="49"/>
        <v>132</v>
      </c>
      <c r="P133" s="339">
        <f>IF($K133="","",IF($K133=入力用マスタ!$H$3,COLUMN($P133)-5,IF($K133=入力用マスタ!$H$5,COLUMN($P133)-4,IF($K133=入力用マスタ!$H$6,COLUMN($P133)-4,IF($K133=入力用マスタ!$H$5,COLUMN($P133)-4,IF($K133=入力用マスタ!$H$4,COLUMN($P133)-3,COLUMN($P133)-5))))))</f>
        <v>11</v>
      </c>
      <c r="Q133" s="345" t="str">
        <f>IF($C133="","",IF($C133="-","",IF($K133=入力用マスタ!$H$4&amp;"!",HYPERLINK("#"&amp;$B133&amp;"!"&amp;IFERROR(LEFT($C133,FIND(",", $C133)-1),$C133),"【"&amp;IFERROR(LEFT($C133,FIND(",", $C133)-1),$C133)&amp;"】"),HYPERLINK("#"&amp;$B133&amp;"!"&amp;IFERROR(LEFT($C133,FIND(",", $C133)-1),$C133),"【"&amp;IFERROR(LEFT($C133,FIND(",", $C133)-1),$C133)&amp;"】"))))</f>
        <v>【J76】</v>
      </c>
      <c r="R133" s="344" t="str">
        <f t="shared" si="50"/>
        <v>0000000000000</v>
      </c>
      <c r="S133" s="334" t="str">
        <f t="shared" si="51"/>
        <v>IO_S050301</v>
      </c>
      <c r="T133" s="334" t="str">
        <f t="shared" ca="1" si="52"/>
        <v>2025100101</v>
      </c>
      <c r="U133" s="334" t="str">
        <f t="shared" si="53"/>
        <v>T05_HLT_TMP</v>
      </c>
      <c r="V133" s="334" t="str">
        <f t="shared" si="54"/>
        <v>PCH_DATE_OTHER</v>
      </c>
      <c r="W133" s="334" t="str">
        <f t="shared" si="55"/>
        <v>購入年月日_その他</v>
      </c>
      <c r="X133" s="334" t="str">
        <f t="shared" si="56"/>
        <v>TEXT</v>
      </c>
      <c r="Y133" s="334" t="str">
        <f t="shared" si="57"/>
        <v>CELL</v>
      </c>
      <c r="Z133" s="334">
        <f t="shared" si="58"/>
        <v>132</v>
      </c>
      <c r="AA133" s="334">
        <f t="shared" si="59"/>
        <v>11</v>
      </c>
      <c r="AB133" s="334" t="str">
        <f t="shared" si="60"/>
        <v>« NULL »</v>
      </c>
      <c r="AC133" s="334" t="str">
        <f t="shared" si="61"/>
        <v>0</v>
      </c>
      <c r="AD133" s="334" t="str">
        <f t="shared" si="62"/>
        <v>« NULL »</v>
      </c>
      <c r="AE133" s="334" t="str">
        <f t="shared" si="63"/>
        <v>0</v>
      </c>
      <c r="AF133" s="334" t="str">
        <f t="shared" si="64"/>
        <v>1.00</v>
      </c>
      <c r="AG133" s="334" t="str">
        <f t="shared" si="65"/>
        <v>0</v>
      </c>
      <c r="AH133" s="334" t="str">
        <f t="shared" si="66"/>
        <v>fBiz0000000000</v>
      </c>
      <c r="AI133" s="334" t="str">
        <f t="shared" ca="1" si="67"/>
        <v>2026/01/06 00:00:00</v>
      </c>
      <c r="AJ133" s="334" t="str">
        <f t="shared" si="68"/>
        <v>fBiz0000000000</v>
      </c>
      <c r="AK133" s="335" t="str">
        <f t="shared" ca="1" si="69"/>
        <v>2026/01/06 00:00:00</v>
      </c>
      <c r="AL13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'PCH_DATE_OTHER', '購入年月日_その他', 'TEXT', 'CELL', 132, 11, NULL ,'0', NULL ,'0', '1.00', 0, 'fBiz0000000000', '2026/01/06 00:00:00', 'fBiz0000000000', '2026/01/06 00:00:00' );</v>
      </c>
      <c r="AM133" s="347" t="s">
        <v>1774</v>
      </c>
    </row>
    <row r="134" spans="1:39" ht="17.25" customHeight="1">
      <c r="A134" s="265">
        <f t="shared" si="48"/>
        <v>132</v>
      </c>
      <c r="B134" s="263" t="s">
        <v>640</v>
      </c>
      <c r="C134" s="258" t="s">
        <v>1044</v>
      </c>
      <c r="D134" s="260" t="s">
        <v>1392</v>
      </c>
      <c r="E134" s="238" t="s">
        <v>372</v>
      </c>
      <c r="F134" s="746" t="s">
        <v>189</v>
      </c>
      <c r="G134" s="747"/>
      <c r="H134" s="748">
        <v>1</v>
      </c>
      <c r="I134" s="749"/>
      <c r="J134" s="327" t="str">
        <f t="shared" si="71"/>
        <v>TEXT</v>
      </c>
      <c r="K134" s="271" t="s">
        <v>1032</v>
      </c>
      <c r="L134" s="328" t="str" cm="1">
        <f t="array" aca="1" ref="L134" ca="1">IFERROR(IF($C134="","",IF($K134="","",IF($K134=入力用マスタ!$H$7,_xlfn.TEXTBEFORE(_xlfn.TEXTAFTER(CELL("filename",$A$1),"["),"]"),IF($J134="DATE",IF(INDIRECT($B134&amp;"!"&amp;$C134)="","",INDIRECT($B134&amp;"!"&amp;$C134)),IF($J134="TEXT",IF(INDIRECT($B134&amp;"!"&amp;$C134)="","",""&amp;INDIRECT($B134&amp;"!"&amp;$C134)&amp;""),IF($J134="NUM",VALUE(IF(INDIRECT($B134&amp;"!"&amp;$C134)="","",INDIRECT($B134&amp;"!"&amp;$C134))),"")))))),"")</f>
        <v>○</v>
      </c>
      <c r="M134" s="337" t="str">
        <f ca="1">IFERROR(TEXT(IF($C134="","",IF($K134="","",IF($K134=入力用マスタ!$H$5,IF($L134="■","1",IF($L134="□","",IF($L134="●","1",IF($L134="○","","")))),IF($K134=入力用マスタ!$H$6,IF($L134="▼選択▼","",MATCH($L134,INDIRECT("入力用マスタ!"&amp;IF(COUNTIF(入力用マスタ!$E$2:$E$4,$L134),"E",IF(COUNTIF(入力用マスタ!$F$2:$F$4,$L134),"F",IF(COUNTIF(入力用マスタ!$G$2:$G$4,$L134),"G","")))&amp;"3:"&amp;IF(COUNTIF(入力用マスタ!$E$2:$E$4,$L134),"E",IF(COUNTIF(入力用マスタ!$F$2:$F$4,$L134),"F",IF(COUNTIF(入力用マスタ!$G$2:$G$4,$L134),"G","")))&amp;"4"),0)),"")))),"@"),"")</f>
        <v/>
      </c>
      <c r="N134" s="337" t="str" cm="1">
        <f t="array" aca="1" ref="N134" ca="1">IFERROR(TEXT(IF($C134="","",IF($K134="","",IF($K134=入力用マスタ!$H$4,_xlfn.LET(_xlpm.refs, _xlfn.TEXTSPLIT($C134,","),_xlpm.sheetName, $B134,_xlpm.values,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4" s="338">
        <f t="shared" si="49"/>
        <v>133</v>
      </c>
      <c r="P134" s="339">
        <f>IF($K134="","",IF($K134=入力用マスタ!$H$3,COLUMN($P134)-5,IF($K134=入力用マスタ!$H$5,COLUMN($P134)-4,IF($K134=入力用マスタ!$H$6,COLUMN($P134)-4,IF($K134=入力用マスタ!$H$5,COLUMN($P134)-4,IF($K134=入力用マスタ!$H$4,COLUMN($P134)-3,COLUMN($P134)-5))))))</f>
        <v>12</v>
      </c>
      <c r="Q134" s="345" t="str">
        <f>IF($C134="","",IF($C134="-","",IF($K134=入力用マスタ!$H$4&amp;"!",HYPERLINK("#"&amp;$B134&amp;"!"&amp;IFERROR(LEFT($C134,FIND(",", $C134)-1),$C134),"【"&amp;IFERROR(LEFT($C134,FIND(",", $C134)-1),$C134)&amp;"】"),HYPERLINK("#"&amp;$B134&amp;"!"&amp;IFERROR(LEFT($C134,FIND(",", $C134)-1),$C134),"【"&amp;IFERROR(LEFT($C134,FIND(",", $C134)-1),$C134)&amp;"】"))))</f>
        <v>【H77】</v>
      </c>
      <c r="R134" s="344" t="str">
        <f t="shared" si="50"/>
        <v>0000000000000</v>
      </c>
      <c r="S134" s="334" t="str">
        <f t="shared" si="51"/>
        <v>IO_S050301</v>
      </c>
      <c r="T134" s="334" t="str">
        <f t="shared" ca="1" si="52"/>
        <v>2025100101</v>
      </c>
      <c r="U134" s="334" t="str">
        <f t="shared" si="53"/>
        <v>T05_HLT_TMP</v>
      </c>
      <c r="V134" s="334" t="str">
        <f t="shared" si="54"/>
        <v>PCH_DATE_UNFLG</v>
      </c>
      <c r="W134" s="334" t="str">
        <f t="shared" si="55"/>
        <v>購入年月日_不明フラグ</v>
      </c>
      <c r="X134" s="334" t="str">
        <f t="shared" si="56"/>
        <v>TEXT</v>
      </c>
      <c r="Y134" s="334" t="str">
        <f t="shared" si="57"/>
        <v>CELL</v>
      </c>
      <c r="Z134" s="334">
        <f t="shared" si="58"/>
        <v>133</v>
      </c>
      <c r="AA134" s="334">
        <f t="shared" si="59"/>
        <v>12</v>
      </c>
      <c r="AB134" s="334" t="str">
        <f t="shared" si="60"/>
        <v>« NULL »</v>
      </c>
      <c r="AC134" s="334" t="str">
        <f t="shared" si="61"/>
        <v>0</v>
      </c>
      <c r="AD134" s="334" t="str">
        <f t="shared" si="62"/>
        <v>« NULL »</v>
      </c>
      <c r="AE134" s="334" t="str">
        <f t="shared" si="63"/>
        <v>0</v>
      </c>
      <c r="AF134" s="334" t="str">
        <f t="shared" si="64"/>
        <v>1.00</v>
      </c>
      <c r="AG134" s="334" t="str">
        <f t="shared" si="65"/>
        <v>0</v>
      </c>
      <c r="AH134" s="334" t="str">
        <f t="shared" si="66"/>
        <v>fBiz0000000000</v>
      </c>
      <c r="AI134" s="334" t="str">
        <f t="shared" ca="1" si="67"/>
        <v>2026/01/06 00:00:00</v>
      </c>
      <c r="AJ134" s="334" t="str">
        <f t="shared" si="68"/>
        <v>fBiz0000000000</v>
      </c>
      <c r="AK134" s="335" t="str">
        <f t="shared" ca="1" si="69"/>
        <v>2026/01/06 00:00:00</v>
      </c>
      <c r="AL13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'PCH_DATE_UNFLG', '購入年月日_不明フラグ', 'TEXT', 'CELL', 133, 12, NULL ,'0', NULL ,'0', '1.00', 0, 'fBiz0000000000', '2026/01/06 00:00:00', 'fBiz0000000000', '2026/01/06 00:00:00' );</v>
      </c>
      <c r="AM134" s="347" t="s">
        <v>1774</v>
      </c>
    </row>
    <row r="135" spans="1:39" ht="17.25" customHeight="1">
      <c r="A135" s="265">
        <f t="shared" si="48"/>
        <v>133</v>
      </c>
      <c r="B135" s="263" t="s">
        <v>640</v>
      </c>
      <c r="C135" s="258" t="s">
        <v>1045</v>
      </c>
      <c r="D135" s="260" t="s">
        <v>1393</v>
      </c>
      <c r="E135" s="238" t="s">
        <v>1394</v>
      </c>
      <c r="F135" s="746" t="s">
        <v>189</v>
      </c>
      <c r="G135" s="747"/>
      <c r="H135" s="748">
        <v>1</v>
      </c>
      <c r="I135" s="749"/>
      <c r="J135" s="327" t="str">
        <f t="shared" si="71"/>
        <v>TEXT</v>
      </c>
      <c r="K135" s="271" t="s">
        <v>1755</v>
      </c>
      <c r="L135" s="328" t="str" cm="1">
        <f t="array" aca="1" ref="L135" ca="1">IFERROR(IF($C135="","",IF($K135="","",IF($K135=入力用マスタ!$H$7,_xlfn.TEXTBEFORE(_xlfn.TEXTAFTER(CELL("filename",$A$1),"["),"]"),IF($J135="DATE",IF(INDIRECT($B135&amp;"!"&amp;$C135)="","",INDIRECT($B135&amp;"!"&amp;$C135)),IF($J135="TEXT",IF(INDIRECT($B135&amp;"!"&amp;$C135)="","",""&amp;INDIRECT($B135&amp;"!"&amp;$C135)&amp;""),IF($J135="NUM",VALUE(IF(INDIRECT($B135&amp;"!"&amp;$C135)="","",INDIRECT($B135&amp;"!"&amp;$C135))),"")))))),"")</f>
        <v>▼選択▼</v>
      </c>
      <c r="M135" s="337" t="str">
        <f ca="1">IFERROR(TEXT(IF($C135="","",IF($K135="","",IF($K135=入力用マスタ!$H$5,IF($L135="■","1",IF($L135="□","",IF($L135="●","1",IF($L135="○","","")))),IF($K135=入力用マスタ!$H$6,IF($L135="▼選択▼","",MATCH($L135,INDIRECT("入力用マスタ!"&amp;IF(COUNTIF(入力用マスタ!$E$2:$E$4,$L135),"E",IF(COUNTIF(入力用マスタ!$F$2:$F$4,$L135),"F",IF(COUNTIF(入力用マスタ!$G$2:$G$4,$L135),"G","")))&amp;"3:"&amp;IF(COUNTIF(入力用マスタ!$E$2:$E$4,$L135),"E",IF(COUNTIF(入力用マスタ!$F$2:$F$4,$L135),"F",IF(COUNTIF(入力用マスタ!$G$2:$G$4,$L135),"G","")))&amp;"4"),0)),"")))),"@"),"")</f>
        <v/>
      </c>
      <c r="N135" s="337" t="str" cm="1">
        <f t="array" aca="1" ref="N135" ca="1">IFERROR(TEXT(IF($C135="","",IF($K135="","",IF($K135=入力用マスタ!$H$4,_xlfn.LET(_xlpm.refs, _xlfn.TEXTSPLIT($C135,","),_xlpm.sheetName, $B135,_xlpm.values,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5" s="338">
        <f t="shared" si="49"/>
        <v>134</v>
      </c>
      <c r="P135" s="339">
        <f>IF($K135="","",IF($K135=入力用マスタ!$H$3,COLUMN($P135)-5,IF($K135=入力用マスタ!$H$5,COLUMN($P135)-4,IF($K135=入力用マスタ!$H$6,COLUMN($P135)-4,IF($K135=入力用マスタ!$H$5,COLUMN($P135)-4,IF($K135=入力用マスタ!$H$4,COLUMN($P135)-3,COLUMN($P135)-5))))))</f>
        <v>12</v>
      </c>
      <c r="Q135" s="345" t="str">
        <f>IF($C135="","",IF($C135="-","",IF($K135=入力用マスタ!$H$4&amp;"!",HYPERLINK("#"&amp;$B135&amp;"!"&amp;IFERROR(LEFT($C135,FIND(",", $C135)-1),$C135),"【"&amp;IFERROR(LEFT($C135,FIND(",", $C135)-1),$C135)&amp;"】"),HYPERLINK("#"&amp;$B135&amp;"!"&amp;IFERROR(LEFT($C135,FIND(",", $C135)-1),$C135),"【"&amp;IFERROR(LEFT($C135,FIND(",", $C135)-1),$C135)&amp;"】"))))</f>
        <v>【Z75】</v>
      </c>
      <c r="R135" s="344" t="str">
        <f t="shared" si="50"/>
        <v>0000000000000</v>
      </c>
      <c r="S135" s="334" t="str">
        <f t="shared" si="51"/>
        <v>IO_S050301</v>
      </c>
      <c r="T135" s="334" t="str">
        <f t="shared" ca="1" si="52"/>
        <v>2025100101</v>
      </c>
      <c r="U135" s="334" t="str">
        <f t="shared" si="53"/>
        <v>T05_HLT_TMP</v>
      </c>
      <c r="V135" s="334" t="str">
        <f t="shared" si="54"/>
        <v>EXP_BBF_CD</v>
      </c>
      <c r="W135" s="334" t="str">
        <f t="shared" si="55"/>
        <v>消費／賞味期限コード</v>
      </c>
      <c r="X135" s="334" t="str">
        <f t="shared" si="56"/>
        <v>TEXT</v>
      </c>
      <c r="Y135" s="334" t="str">
        <f t="shared" si="57"/>
        <v>CELL</v>
      </c>
      <c r="Z135" s="334">
        <f t="shared" si="58"/>
        <v>134</v>
      </c>
      <c r="AA135" s="334">
        <f t="shared" si="59"/>
        <v>12</v>
      </c>
      <c r="AB135" s="334" t="str">
        <f t="shared" si="60"/>
        <v>« NULL »</v>
      </c>
      <c r="AC135" s="334" t="str">
        <f t="shared" si="61"/>
        <v>0</v>
      </c>
      <c r="AD135" s="346" t="s">
        <v>1801</v>
      </c>
      <c r="AE135" s="334" t="str">
        <f t="shared" si="63"/>
        <v>0</v>
      </c>
      <c r="AF135" s="334" t="str">
        <f t="shared" si="64"/>
        <v>1.00</v>
      </c>
      <c r="AG135" s="334" t="str">
        <f t="shared" si="65"/>
        <v>0</v>
      </c>
      <c r="AH135" s="334" t="str">
        <f t="shared" si="66"/>
        <v>fBiz0000000000</v>
      </c>
      <c r="AI135" s="334" t="str">
        <f t="shared" ca="1" si="67"/>
        <v>2026/01/06 00:00:00</v>
      </c>
      <c r="AJ135" s="334" t="str">
        <f t="shared" si="68"/>
        <v>fBiz0000000000</v>
      </c>
      <c r="AK135" s="335" t="str">
        <f t="shared" ca="1" si="69"/>
        <v>2026/01/06 00:00:00</v>
      </c>
      <c r="AL13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'EXP_BBF_CD', '消費／賞味期限コード', 'TEXT', 'CELL', 134, 12, NULL ,'0',EXP_BBF,'0', '1.00', 0, 'fBiz0000000000', '2026/01/06 00:00:00', 'fBiz0000000000', '2026/01/06 00:00:00' );</v>
      </c>
      <c r="AM135" s="347" t="s">
        <v>1774</v>
      </c>
    </row>
    <row r="136" spans="1:39" ht="17.25" customHeight="1">
      <c r="A136" s="265">
        <f t="shared" si="48"/>
        <v>134</v>
      </c>
      <c r="B136" s="263" t="s">
        <v>640</v>
      </c>
      <c r="C136" s="258" t="s">
        <v>1046</v>
      </c>
      <c r="D136" s="260" t="s">
        <v>1395</v>
      </c>
      <c r="E136" s="238" t="s">
        <v>373</v>
      </c>
      <c r="F136" s="746" t="s">
        <v>167</v>
      </c>
      <c r="G136" s="747"/>
      <c r="H136" s="748"/>
      <c r="I136" s="749"/>
      <c r="J136" s="327" t="str">
        <f t="shared" si="71"/>
        <v>DATE</v>
      </c>
      <c r="K136" s="271" t="s">
        <v>653</v>
      </c>
      <c r="L136" s="341" t="str" cm="1">
        <f t="array" aca="1" ref="L136" ca="1">IFERROR(IF($C136="","",IF($K136="","",IF($K136=入力用マスタ!$H$7,_xlfn.TEXTBEFORE(_xlfn.TEXTAFTER(CELL("filename",$A$1),"["),"]"),IF($J136="DATE",IF(INDIRECT($B136&amp;"!"&amp;$C136)="","",INDIRECT($B136&amp;"!"&amp;$C136)),IF($J136="TEXT",IF(INDIRECT($B136&amp;"!"&amp;$C136)="","",""&amp;INDIRECT($B136&amp;"!"&amp;$C136)&amp;""),IF($J136="NUM",VALUE(IF(INDIRECT($B136&amp;"!"&amp;$C136)="","",INDIRECT($B136&amp;"!"&amp;$C136))),"")))))),"")</f>
        <v/>
      </c>
      <c r="M136" s="337" t="str">
        <f ca="1">IFERROR(TEXT(IF($C136="","",IF($K136="","",IF($K136=入力用マスタ!$H$5,IF($L136="■","1",IF($L136="□","",IF($L136="●","1",IF($L136="○","","")))),IF($K136=入力用マスタ!$H$6,IF($L136="▼選択▼","",MATCH($L136,INDIRECT("入力用マスタ!"&amp;IF(COUNTIF(入力用マスタ!$E$2:$E$4,$L136),"E",IF(COUNTIF(入力用マスタ!$F$2:$F$4,$L136),"F",IF(COUNTIF(入力用マスタ!$G$2:$G$4,$L136),"G","")))&amp;"3:"&amp;IF(COUNTIF(入力用マスタ!$E$2:$E$4,$L136),"E",IF(COUNTIF(入力用マスタ!$F$2:$F$4,$L136),"F",IF(COUNTIF(入力用マスタ!$G$2:$G$4,$L136),"G","")))&amp;"4"),0)),"")))),"@"),"")</f>
        <v/>
      </c>
      <c r="N136" s="337" t="str" cm="1">
        <f t="array" aca="1" ref="N136" ca="1">IFERROR(TEXT(IF($C136="","",IF($K136="","",IF($K136=入力用マスタ!$H$4,_xlfn.LET(_xlpm.refs, _xlfn.TEXTSPLIT($C136,","),_xlpm.sheetName, $B136,_xlpm.values,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6" s="338">
        <f t="shared" si="49"/>
        <v>135</v>
      </c>
      <c r="P136" s="339">
        <f>IF($K136="","",IF($K136=入力用マスタ!$H$3,COLUMN($P136)-5,IF($K136=入力用マスタ!$H$5,COLUMN($P136)-4,IF($K136=入力用マスタ!$H$6,COLUMN($P136)-4,IF($K136=入力用マスタ!$H$5,COLUMN($P136)-4,IF($K136=入力用マスタ!$H$4,COLUMN($P136)-3,COLUMN($P136)-5))))))</f>
        <v>11</v>
      </c>
      <c r="Q136" s="345" t="str">
        <f>IF($C136="","",IF($C136="-","",IF($K136=入力用マスタ!$H$4&amp;"!",HYPERLINK("#"&amp;$B136&amp;"!"&amp;IFERROR(LEFT($C136,FIND(",", $C136)-1),$C136),"【"&amp;IFERROR(LEFT($C136,FIND(",", $C136)-1),$C136)&amp;"】"),HYPERLINK("#"&amp;$B136&amp;"!"&amp;IFERROR(LEFT($C136,FIND(",", $C136)-1),$C136),"【"&amp;IFERROR(LEFT($C136,FIND(",", $C136)-1),$C136)&amp;"】"))))</f>
        <v>【AD75】</v>
      </c>
      <c r="R136" s="344" t="str">
        <f t="shared" si="50"/>
        <v>0000000000000</v>
      </c>
      <c r="S136" s="334" t="str">
        <f t="shared" si="51"/>
        <v>IO_S050301</v>
      </c>
      <c r="T136" s="334" t="str">
        <f t="shared" ca="1" si="52"/>
        <v>2025100101</v>
      </c>
      <c r="U136" s="334" t="str">
        <f t="shared" si="53"/>
        <v>T05_HLT_TMP</v>
      </c>
      <c r="V136" s="334" t="str">
        <f t="shared" si="54"/>
        <v>EXP_DATE</v>
      </c>
      <c r="W136" s="334" t="str">
        <f t="shared" si="55"/>
        <v>消費／賞味期限年月日</v>
      </c>
      <c r="X136" s="334" t="str">
        <f t="shared" si="56"/>
        <v>DATE</v>
      </c>
      <c r="Y136" s="334" t="str">
        <f t="shared" si="57"/>
        <v>CELL</v>
      </c>
      <c r="Z136" s="334">
        <f t="shared" si="58"/>
        <v>135</v>
      </c>
      <c r="AA136" s="334">
        <f t="shared" si="59"/>
        <v>11</v>
      </c>
      <c r="AB136" s="334" t="str">
        <f t="shared" si="60"/>
        <v>« NULL »</v>
      </c>
      <c r="AC136" s="334" t="str">
        <f t="shared" si="61"/>
        <v>0</v>
      </c>
      <c r="AD136" s="334" t="str">
        <f t="shared" si="62"/>
        <v>« NULL »</v>
      </c>
      <c r="AE136" s="334" t="str">
        <f t="shared" si="63"/>
        <v>0</v>
      </c>
      <c r="AF136" s="334" t="str">
        <f t="shared" si="64"/>
        <v>1.00</v>
      </c>
      <c r="AG136" s="334" t="str">
        <f t="shared" si="65"/>
        <v>0</v>
      </c>
      <c r="AH136" s="334" t="str">
        <f t="shared" si="66"/>
        <v>fBiz0000000000</v>
      </c>
      <c r="AI136" s="334" t="str">
        <f t="shared" ca="1" si="67"/>
        <v>2026/01/06 00:00:00</v>
      </c>
      <c r="AJ136" s="334" t="str">
        <f t="shared" si="68"/>
        <v>fBiz0000000000</v>
      </c>
      <c r="AK136" s="335" t="str">
        <f t="shared" ca="1" si="69"/>
        <v>2026/01/06 00:00:00</v>
      </c>
      <c r="AL13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 '消費／賞味期限年月日', 'DATE', 'CELL', 135, 11, NULL ,'0', NULL ,'0', '1.00', 0, 'fBiz0000000000', '2026/01/06 00:00:00', 'fBiz0000000000', '2026/01/06 00:00:00' );</v>
      </c>
      <c r="AM136" s="347" t="s">
        <v>1774</v>
      </c>
    </row>
    <row r="137" spans="1:39" ht="17.25" customHeight="1">
      <c r="A137" s="265">
        <f t="shared" si="48"/>
        <v>135</v>
      </c>
      <c r="B137" s="263" t="s">
        <v>640</v>
      </c>
      <c r="C137" s="258" t="s">
        <v>1047</v>
      </c>
      <c r="D137" s="260" t="s">
        <v>1396</v>
      </c>
      <c r="E137" s="238" t="s">
        <v>374</v>
      </c>
      <c r="F137" s="746" t="s">
        <v>189</v>
      </c>
      <c r="G137" s="747"/>
      <c r="H137" s="748">
        <v>15</v>
      </c>
      <c r="I137" s="749"/>
      <c r="J137" s="327" t="str">
        <f t="shared" si="71"/>
        <v>TEXT</v>
      </c>
      <c r="K137" s="271" t="s">
        <v>653</v>
      </c>
      <c r="L137" s="328" t="str" cm="1">
        <f t="array" aca="1" ref="L137" ca="1">IFERROR(IF($C137="","",IF($K137="","",IF($K137=入力用マスタ!$H$7,_xlfn.TEXTBEFORE(_xlfn.TEXTAFTER(CELL("filename",$A$1),"["),"]"),IF($J137="DATE",IF(INDIRECT($B137&amp;"!"&amp;$C137)="","",INDIRECT($B137&amp;"!"&amp;$C137)),IF($J137="TEXT",IF(INDIRECT($B137&amp;"!"&amp;$C137)="","",""&amp;INDIRECT($B137&amp;"!"&amp;$C137)&amp;""),IF($J137="NUM",VALUE(IF(INDIRECT($B137&amp;"!"&amp;$C137)="","",INDIRECT($B137&amp;"!"&amp;$C137))),"")))))),"")</f>
        <v/>
      </c>
      <c r="M137" s="337" t="str">
        <f ca="1">IFERROR(TEXT(IF($C137="","",IF($K137="","",IF($K137=入力用マスタ!$H$5,IF($L137="■","1",IF($L137="□","",IF($L137="●","1",IF($L137="○","","")))),IF($K137=入力用マスタ!$H$6,IF($L137="▼選択▼","",MATCH($L137,INDIRECT("入力用マスタ!"&amp;IF(COUNTIF(入力用マスタ!$E$2:$E$4,$L137),"E",IF(COUNTIF(入力用マスタ!$F$2:$F$4,$L137),"F",IF(COUNTIF(入力用マスタ!$G$2:$G$4,$L137),"G","")))&amp;"3:"&amp;IF(COUNTIF(入力用マスタ!$E$2:$E$4,$L137),"E",IF(COUNTIF(入力用マスタ!$F$2:$F$4,$L137),"F",IF(COUNTIF(入力用マスタ!$G$2:$G$4,$L137),"G","")))&amp;"4"),0)),"")))),"@"),"")</f>
        <v/>
      </c>
      <c r="N137" s="337" t="str" cm="1">
        <f t="array" aca="1" ref="N137" ca="1">IFERROR(TEXT(IF($C137="","",IF($K137="","",IF($K137=入力用マスタ!$H$4,_xlfn.LET(_xlpm.refs, _xlfn.TEXTSPLIT($C137,","),_xlpm.sheetName, $B137,_xlpm.values,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7" s="338">
        <f t="shared" si="49"/>
        <v>136</v>
      </c>
      <c r="P137" s="339">
        <f>IF($K137="","",IF($K137=入力用マスタ!$H$3,COLUMN($P137)-5,IF($K137=入力用マスタ!$H$5,COLUMN($P137)-4,IF($K137=入力用マスタ!$H$6,COLUMN($P137)-4,IF($K137=入力用マスタ!$H$5,COLUMN($P137)-4,IF($K137=入力用マスタ!$H$4,COLUMN($P137)-3,COLUMN($P137)-5))))))</f>
        <v>11</v>
      </c>
      <c r="Q137" s="345" t="str">
        <f>IF($C137="","",IF($C137="-","",IF($K137=入力用マスタ!$H$4&amp;"!",HYPERLINK("#"&amp;$B137&amp;"!"&amp;IFERROR(LEFT($C137,FIND(",", $C137)-1),$C137),"【"&amp;IFERROR(LEFT($C137,FIND(",", $C137)-1),$C137)&amp;"】"),HYPERLINK("#"&amp;$B137&amp;"!"&amp;IFERROR(LEFT($C137,FIND(",", $C137)-1),$C137),"【"&amp;IFERROR(LEFT($C137,FIND(",", $C137)-1),$C137)&amp;"】"))))</f>
        <v>【AB76】</v>
      </c>
      <c r="R137" s="344" t="str">
        <f t="shared" si="50"/>
        <v>0000000000000</v>
      </c>
      <c r="S137" s="334" t="str">
        <f t="shared" si="51"/>
        <v>IO_S050301</v>
      </c>
      <c r="T137" s="334" t="str">
        <f t="shared" ca="1" si="52"/>
        <v>2025100101</v>
      </c>
      <c r="U137" s="334" t="str">
        <f t="shared" si="53"/>
        <v>T05_HLT_TMP</v>
      </c>
      <c r="V137" s="334" t="str">
        <f t="shared" si="54"/>
        <v>EXP_DATE_OTHER</v>
      </c>
      <c r="W137" s="334" t="str">
        <f t="shared" si="55"/>
        <v>消費／賞味期限年月日_その他</v>
      </c>
      <c r="X137" s="334" t="str">
        <f t="shared" si="56"/>
        <v>TEXT</v>
      </c>
      <c r="Y137" s="334" t="str">
        <f t="shared" si="57"/>
        <v>CELL</v>
      </c>
      <c r="Z137" s="334">
        <f t="shared" si="58"/>
        <v>136</v>
      </c>
      <c r="AA137" s="334">
        <f t="shared" si="59"/>
        <v>11</v>
      </c>
      <c r="AB137" s="334" t="str">
        <f t="shared" si="60"/>
        <v>« NULL »</v>
      </c>
      <c r="AC137" s="334" t="str">
        <f t="shared" si="61"/>
        <v>0</v>
      </c>
      <c r="AD137" s="334" t="str">
        <f t="shared" si="62"/>
        <v>« NULL »</v>
      </c>
      <c r="AE137" s="334" t="str">
        <f t="shared" si="63"/>
        <v>0</v>
      </c>
      <c r="AF137" s="334" t="str">
        <f t="shared" si="64"/>
        <v>1.00</v>
      </c>
      <c r="AG137" s="334" t="str">
        <f t="shared" si="65"/>
        <v>0</v>
      </c>
      <c r="AH137" s="334" t="str">
        <f t="shared" si="66"/>
        <v>fBiz0000000000</v>
      </c>
      <c r="AI137" s="334" t="str">
        <f t="shared" ca="1" si="67"/>
        <v>2026/01/06 00:00:00</v>
      </c>
      <c r="AJ137" s="334" t="str">
        <f t="shared" si="68"/>
        <v>fBiz0000000000</v>
      </c>
      <c r="AK137" s="335" t="str">
        <f t="shared" ca="1" si="69"/>
        <v>2026/01/06 00:00:00</v>
      </c>
      <c r="AL13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'EXP_DATE_OTHER', '消費／賞味期限年月日_その他', 'TEXT', 'CELL', 136, 11, NULL ,'0', NULL ,'0', '1.00', 0, 'fBiz0000000000', '2026/01/06 00:00:00', 'fBiz0000000000', '2026/01/06 00:00:00' );</v>
      </c>
      <c r="AM137" s="347" t="s">
        <v>1774</v>
      </c>
    </row>
    <row r="138" spans="1:39" ht="17.25" customHeight="1">
      <c r="A138" s="265">
        <f t="shared" si="48"/>
        <v>136</v>
      </c>
      <c r="B138" s="263" t="s">
        <v>640</v>
      </c>
      <c r="C138" s="258" t="s">
        <v>1048</v>
      </c>
      <c r="D138" s="260" t="s">
        <v>1397</v>
      </c>
      <c r="E138" s="238" t="s">
        <v>375</v>
      </c>
      <c r="F138" s="746" t="s">
        <v>189</v>
      </c>
      <c r="G138" s="747"/>
      <c r="H138" s="748">
        <v>1</v>
      </c>
      <c r="I138" s="749"/>
      <c r="J138" s="327" t="str">
        <f t="shared" si="71"/>
        <v>TEXT</v>
      </c>
      <c r="K138" s="271" t="s">
        <v>1032</v>
      </c>
      <c r="L138" s="328" t="str" cm="1">
        <f t="array" aca="1" ref="L138" ca="1">IFERROR(IF($C138="","",IF($K138="","",IF($K138=入力用マスタ!$H$7,_xlfn.TEXTBEFORE(_xlfn.TEXTAFTER(CELL("filename",$A$1),"["),"]"),IF($J138="DATE",IF(INDIRECT($B138&amp;"!"&amp;$C138)="","",INDIRECT($B138&amp;"!"&amp;$C138)),IF($J138="TEXT",IF(INDIRECT($B138&amp;"!"&amp;$C138)="","",""&amp;INDIRECT($B138&amp;"!"&amp;$C138)&amp;""),IF($J138="NUM",VALUE(IF(INDIRECT($B138&amp;"!"&amp;$C138)="","",INDIRECT($B138&amp;"!"&amp;$C138))),"")))))),"")</f>
        <v>○</v>
      </c>
      <c r="M138" s="337" t="str">
        <f ca="1">IFERROR(TEXT(IF($C138="","",IF($K138="","",IF($K138=入力用マスタ!$H$5,IF($L138="■","1",IF($L138="□","",IF($L138="●","1",IF($L138="○","","")))),IF($K138=入力用マスタ!$H$6,IF($L138="▼選択▼","",MATCH($L138,INDIRECT("入力用マスタ!"&amp;IF(COUNTIF(入力用マスタ!$E$2:$E$4,$L138),"E",IF(COUNTIF(入力用マスタ!$F$2:$F$4,$L138),"F",IF(COUNTIF(入力用マスタ!$G$2:$G$4,$L138),"G","")))&amp;"3:"&amp;IF(COUNTIF(入力用マスタ!$E$2:$E$4,$L138),"E",IF(COUNTIF(入力用マスタ!$F$2:$F$4,$L138),"F",IF(COUNTIF(入力用マスタ!$G$2:$G$4,$L138),"G","")))&amp;"4"),0)),"")))),"@"),"")</f>
        <v/>
      </c>
      <c r="N138" s="337" t="str" cm="1">
        <f t="array" aca="1" ref="N138" ca="1">IFERROR(TEXT(IF($C138="","",IF($K138="","",IF($K138=入力用マスタ!$H$4,_xlfn.LET(_xlpm.refs, _xlfn.TEXTSPLIT($C138,","),_xlpm.sheetName, $B138,_xlpm.values,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8" s="338">
        <f t="shared" si="49"/>
        <v>137</v>
      </c>
      <c r="P138" s="339">
        <f>IF($K138="","",IF($K138=入力用マスタ!$H$3,COLUMN($P138)-5,IF($K138=入力用マスタ!$H$5,COLUMN($P138)-4,IF($K138=入力用マスタ!$H$6,COLUMN($P138)-4,IF($K138=入力用マスタ!$H$5,COLUMN($P138)-4,IF($K138=入力用マスタ!$H$4,COLUMN($P138)-3,COLUMN($P138)-5))))))</f>
        <v>12</v>
      </c>
      <c r="Q138" s="345" t="str">
        <f>IF($C138="","",IF($C138="-","",IF($K138=入力用マスタ!$H$4&amp;"!",HYPERLINK("#"&amp;$B138&amp;"!"&amp;IFERROR(LEFT($C138,FIND(",", $C138)-1),$C138),"【"&amp;IFERROR(LEFT($C138,FIND(",", $C138)-1),$C138)&amp;"】"),HYPERLINK("#"&amp;$B138&amp;"!"&amp;IFERROR(LEFT($C138,FIND(",", $C138)-1),$C138),"【"&amp;IFERROR(LEFT($C138,FIND(",", $C138)-1),$C138)&amp;"】"))))</f>
        <v>【Z77】</v>
      </c>
      <c r="R138" s="344" t="str">
        <f t="shared" si="50"/>
        <v>0000000000000</v>
      </c>
      <c r="S138" s="334" t="str">
        <f t="shared" si="51"/>
        <v>IO_S050301</v>
      </c>
      <c r="T138" s="334" t="str">
        <f t="shared" ca="1" si="52"/>
        <v>2025100101</v>
      </c>
      <c r="U138" s="334" t="str">
        <f t="shared" si="53"/>
        <v>T05_HLT_TMP</v>
      </c>
      <c r="V138" s="334" t="str">
        <f t="shared" si="54"/>
        <v>EXP_DATE_UNFLG</v>
      </c>
      <c r="W138" s="334" t="str">
        <f t="shared" si="55"/>
        <v>消費／賞味期限年月日_不明フラグ</v>
      </c>
      <c r="X138" s="334" t="str">
        <f t="shared" si="56"/>
        <v>TEXT</v>
      </c>
      <c r="Y138" s="334" t="str">
        <f t="shared" si="57"/>
        <v>CELL</v>
      </c>
      <c r="Z138" s="334">
        <f t="shared" si="58"/>
        <v>137</v>
      </c>
      <c r="AA138" s="334">
        <f t="shared" si="59"/>
        <v>12</v>
      </c>
      <c r="AB138" s="334" t="str">
        <f t="shared" si="60"/>
        <v>« NULL »</v>
      </c>
      <c r="AC138" s="334" t="str">
        <f t="shared" si="61"/>
        <v>0</v>
      </c>
      <c r="AD138" s="334" t="str">
        <f t="shared" si="62"/>
        <v>« NULL »</v>
      </c>
      <c r="AE138" s="334" t="str">
        <f t="shared" si="63"/>
        <v>0</v>
      </c>
      <c r="AF138" s="334" t="str">
        <f t="shared" si="64"/>
        <v>1.00</v>
      </c>
      <c r="AG138" s="334" t="str">
        <f t="shared" si="65"/>
        <v>0</v>
      </c>
      <c r="AH138" s="334" t="str">
        <f t="shared" si="66"/>
        <v>fBiz0000000000</v>
      </c>
      <c r="AI138" s="334" t="str">
        <f t="shared" ca="1" si="67"/>
        <v>2026/01/06 00:00:00</v>
      </c>
      <c r="AJ138" s="334" t="str">
        <f t="shared" si="68"/>
        <v>fBiz0000000000</v>
      </c>
      <c r="AK138" s="335" t="str">
        <f t="shared" ca="1" si="69"/>
        <v>2026/01/06 00:00:00</v>
      </c>
      <c r="AL13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'EXP_DATE_UNFLG', '消費／賞味期限年月日_不明フラグ', 'TEXT', 'CELL', 137, 12, NULL ,'0', NULL ,'0', '1.00', 0, 'fBiz0000000000', '2026/01/06 00:00:00', 'fBiz0000000000', '2026/01/06 00:00:00' );</v>
      </c>
      <c r="AM138" s="347" t="s">
        <v>1774</v>
      </c>
    </row>
    <row r="139" spans="1:39" ht="17.25" customHeight="1">
      <c r="A139" s="265">
        <f t="shared" si="48"/>
        <v>137</v>
      </c>
      <c r="B139" s="263" t="s">
        <v>640</v>
      </c>
      <c r="C139" s="258" t="s">
        <v>1049</v>
      </c>
      <c r="D139" s="260" t="s">
        <v>1398</v>
      </c>
      <c r="E139" s="238" t="s">
        <v>376</v>
      </c>
      <c r="F139" s="746" t="s">
        <v>189</v>
      </c>
      <c r="G139" s="747"/>
      <c r="H139" s="748">
        <v>1</v>
      </c>
      <c r="I139" s="749"/>
      <c r="J139" s="327" t="str">
        <f t="shared" si="71"/>
        <v>TEXT</v>
      </c>
      <c r="K139" s="271" t="s">
        <v>1032</v>
      </c>
      <c r="L139" s="328" t="str" cm="1">
        <f t="array" aca="1" ref="L139" ca="1">IFERROR(IF($C139="","",IF($K139="","",IF($K139=入力用マスタ!$H$7,_xlfn.TEXTBEFORE(_xlfn.TEXTAFTER(CELL("filename",$A$1),"["),"]"),IF($J139="DATE",IF(INDIRECT($B139&amp;"!"&amp;$C139)="","",INDIRECT($B139&amp;"!"&amp;$C139)),IF($J139="TEXT",IF(INDIRECT($B139&amp;"!"&amp;$C139)="","",""&amp;INDIRECT($B139&amp;"!"&amp;$C139)&amp;""),IF($J139="NUM",VALUE(IF(INDIRECT($B139&amp;"!"&amp;$C139)="","",INDIRECT($B139&amp;"!"&amp;$C139))),"")))))),"")</f>
        <v>□</v>
      </c>
      <c r="M139" s="337" t="str">
        <f ca="1">IFERROR(TEXT(IF($C139="","",IF($K139="","",IF($K139=入力用マスタ!$H$5,IF($L139="■","1",IF($L139="□","",IF($L139="●","1",IF($L139="○","","")))),IF($K139=入力用マスタ!$H$6,IF($L139="▼選択▼","",MATCH($L139,INDIRECT("入力用マスタ!"&amp;IF(COUNTIF(入力用マスタ!$E$2:$E$4,$L139),"E",IF(COUNTIF(入力用マスタ!$F$2:$F$4,$L139),"F",IF(COUNTIF(入力用マスタ!$G$2:$G$4,$L139),"G","")))&amp;"3:"&amp;IF(COUNTIF(入力用マスタ!$E$2:$E$4,$L139),"E",IF(COUNTIF(入力用マスタ!$F$2:$F$4,$L139),"F",IF(COUNTIF(入力用マスタ!$G$2:$G$4,$L139),"G","")))&amp;"4"),0)),"")))),"@"),"")</f>
        <v/>
      </c>
      <c r="N139" s="337" t="str" cm="1">
        <f t="array" aca="1" ref="N139" ca="1">IFERROR(TEXT(IF($C139="","",IF($K139="","",IF($K139=入力用マスタ!$H$4,_xlfn.LET(_xlpm.refs, _xlfn.TEXTSPLIT($C139,","),_xlpm.sheetName, $B139,_xlpm.values,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39" s="338">
        <f t="shared" si="49"/>
        <v>138</v>
      </c>
      <c r="P139" s="339">
        <f>IF($K139="","",IF($K139=入力用マスタ!$H$3,COLUMN($P139)-5,IF($K139=入力用マスタ!$H$5,COLUMN($P139)-4,IF($K139=入力用マスタ!$H$6,COLUMN($P139)-4,IF($K139=入力用マスタ!$H$5,COLUMN($P139)-4,IF($K139=入力用マスタ!$H$4,COLUMN($P139)-3,COLUMN($P139)-5))))))</f>
        <v>12</v>
      </c>
      <c r="Q139" s="345" t="str">
        <f>IF($C139="","",IF($C139="-","",IF($K139=入力用マスタ!$H$4&amp;"!",HYPERLINK("#"&amp;$B139&amp;"!"&amp;IFERROR(LEFT($C139,FIND(",", $C139)-1),$C139),"【"&amp;IFERROR(LEFT($C139,FIND(",", $C139)-1),$C139)&amp;"】"),HYPERLINK("#"&amp;$B139&amp;"!"&amp;IFERROR(LEFT($C139,FIND(",", $C139)-1),$C139),"【"&amp;IFERROR(LEFT($C139,FIND(",", $C139)-1),$C139)&amp;"】"))))</f>
        <v>【H78】</v>
      </c>
      <c r="R139" s="344" t="str">
        <f t="shared" si="50"/>
        <v>0000000000000</v>
      </c>
      <c r="S139" s="334" t="str">
        <f t="shared" si="51"/>
        <v>IO_S050301</v>
      </c>
      <c r="T139" s="334" t="str">
        <f t="shared" ca="1" si="52"/>
        <v>2025100101</v>
      </c>
      <c r="U139" s="334" t="str">
        <f t="shared" si="53"/>
        <v>T05_HLT_TMP</v>
      </c>
      <c r="V139" s="334" t="str">
        <f t="shared" si="54"/>
        <v>SLS_FLG_1</v>
      </c>
      <c r="W139" s="334" t="str">
        <f t="shared" si="55"/>
        <v>販売数フラグ_累計</v>
      </c>
      <c r="X139" s="334" t="str">
        <f t="shared" si="56"/>
        <v>TEXT</v>
      </c>
      <c r="Y139" s="334" t="str">
        <f t="shared" si="57"/>
        <v>CELL</v>
      </c>
      <c r="Z139" s="334">
        <f t="shared" si="58"/>
        <v>138</v>
      </c>
      <c r="AA139" s="334">
        <f t="shared" si="59"/>
        <v>12</v>
      </c>
      <c r="AB139" s="334" t="str">
        <f t="shared" si="60"/>
        <v>« NULL »</v>
      </c>
      <c r="AC139" s="334" t="str">
        <f t="shared" si="61"/>
        <v>0</v>
      </c>
      <c r="AD139" s="334" t="str">
        <f t="shared" si="62"/>
        <v>« NULL »</v>
      </c>
      <c r="AE139" s="334" t="str">
        <f t="shared" si="63"/>
        <v>0</v>
      </c>
      <c r="AF139" s="334" t="str">
        <f t="shared" si="64"/>
        <v>1.00</v>
      </c>
      <c r="AG139" s="334" t="str">
        <f t="shared" si="65"/>
        <v>0</v>
      </c>
      <c r="AH139" s="334" t="str">
        <f t="shared" si="66"/>
        <v>fBiz0000000000</v>
      </c>
      <c r="AI139" s="334" t="str">
        <f t="shared" ca="1" si="67"/>
        <v>2026/01/06 00:00:00</v>
      </c>
      <c r="AJ139" s="334" t="str">
        <f t="shared" si="68"/>
        <v>fBiz0000000000</v>
      </c>
      <c r="AK139" s="335" t="str">
        <f t="shared" ca="1" si="69"/>
        <v>2026/01/06 00:00:00</v>
      </c>
      <c r="AL13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'SLS_FLG_1', '販売数フラグ_累計', 'TEXT', 'CELL', 138, 12, NULL ,'0', NULL ,'0', '1.00', 0, 'fBiz0000000000', '2026/01/06 00:00:00', 'fBiz0000000000', '2026/01/06 00:00:00' );</v>
      </c>
      <c r="AM139" s="347" t="s">
        <v>1774</v>
      </c>
    </row>
    <row r="140" spans="1:39" ht="17.25" customHeight="1">
      <c r="A140" s="265">
        <f t="shared" si="48"/>
        <v>138</v>
      </c>
      <c r="B140" s="263" t="s">
        <v>640</v>
      </c>
      <c r="C140" s="258" t="s">
        <v>1050</v>
      </c>
      <c r="D140" s="260" t="s">
        <v>1399</v>
      </c>
      <c r="E140" s="238" t="s">
        <v>220</v>
      </c>
      <c r="F140" s="746" t="s">
        <v>189</v>
      </c>
      <c r="G140" s="747"/>
      <c r="H140" s="748">
        <v>1</v>
      </c>
      <c r="I140" s="749"/>
      <c r="J140" s="327" t="str">
        <f t="shared" si="71"/>
        <v>TEXT</v>
      </c>
      <c r="K140" s="271" t="s">
        <v>1032</v>
      </c>
      <c r="L140" s="328" t="str" cm="1">
        <f t="array" aca="1" ref="L140" ca="1">IFERROR(IF($C140="","",IF($K140="","",IF($K140=入力用マスタ!$H$7,_xlfn.TEXTBEFORE(_xlfn.TEXTAFTER(CELL("filename",$A$1),"["),"]"),IF($J140="DATE",IF(INDIRECT($B140&amp;"!"&amp;$C140)="","",INDIRECT($B140&amp;"!"&amp;$C140)),IF($J140="TEXT",IF(INDIRECT($B140&amp;"!"&amp;$C140)="","",""&amp;INDIRECT($B140&amp;"!"&amp;$C140)&amp;""),IF($J140="NUM",VALUE(IF(INDIRECT($B140&amp;"!"&amp;$C140)="","",INDIRECT($B140&amp;"!"&amp;$C140))),"")))))),"")</f>
        <v>□</v>
      </c>
      <c r="M140" s="337" t="str">
        <f ca="1">IFERROR(TEXT(IF($C140="","",IF($K140="","",IF($K140=入力用マスタ!$H$5,IF($L140="■","1",IF($L140="□","",IF($L140="●","1",IF($L140="○","","")))),IF($K140=入力用マスタ!$H$6,IF($L140="▼選択▼","",MATCH($L140,INDIRECT("入力用マスタ!"&amp;IF(COUNTIF(入力用マスタ!$E$2:$E$4,$L140),"E",IF(COUNTIF(入力用マスタ!$F$2:$F$4,$L140),"F",IF(COUNTIF(入力用マスタ!$G$2:$G$4,$L140),"G","")))&amp;"3:"&amp;IF(COUNTIF(入力用マスタ!$E$2:$E$4,$L140),"E",IF(COUNTIF(入力用マスタ!$F$2:$F$4,$L140),"F",IF(COUNTIF(入力用マスタ!$G$2:$G$4,$L140),"G","")))&amp;"4"),0)),"")))),"@"),"")</f>
        <v/>
      </c>
      <c r="N140" s="337" t="str" cm="1">
        <f t="array" aca="1" ref="N140" ca="1">IFERROR(TEXT(IF($C140="","",IF($K140="","",IF($K140=入力用マスタ!$H$4,_xlfn.LET(_xlpm.refs, _xlfn.TEXTSPLIT($C140,","),_xlpm.sheetName, $B140,_xlpm.values,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0" s="338">
        <f t="shared" si="49"/>
        <v>139</v>
      </c>
      <c r="P140" s="339">
        <f>IF($K140="","",IF($K140=入力用マスタ!$H$3,COLUMN($P140)-5,IF($K140=入力用マスタ!$H$5,COLUMN($P140)-4,IF($K140=入力用マスタ!$H$6,COLUMN($P140)-4,IF($K140=入力用マスタ!$H$5,COLUMN($P140)-4,IF($K140=入力用マスタ!$H$4,COLUMN($P140)-3,COLUMN($P140)-5))))))</f>
        <v>12</v>
      </c>
      <c r="Q140" s="345" t="str">
        <f>IF($C140="","",IF($C140="-","",IF($K140=入力用マスタ!$H$4&amp;"!",HYPERLINK("#"&amp;$B140&amp;"!"&amp;IFERROR(LEFT($C140,FIND(",", $C140)-1),$C140),"【"&amp;IFERROR(LEFT($C140,FIND(",", $C140)-1),$C140)&amp;"】"),HYPERLINK("#"&amp;$B140&amp;"!"&amp;IFERROR(LEFT($C140,FIND(",", $C140)-1),$C140),"【"&amp;IFERROR(LEFT($C140,FIND(",", $C140)-1),$C140)&amp;"】"))))</f>
        <v>【H79】</v>
      </c>
      <c r="R140" s="344" t="str">
        <f t="shared" si="50"/>
        <v>0000000000000</v>
      </c>
      <c r="S140" s="334" t="str">
        <f t="shared" si="51"/>
        <v>IO_S050301</v>
      </c>
      <c r="T140" s="334" t="str">
        <f t="shared" ca="1" si="52"/>
        <v>2025100101</v>
      </c>
      <c r="U140" s="334" t="str">
        <f t="shared" si="53"/>
        <v>T05_HLT_TMP</v>
      </c>
      <c r="V140" s="334" t="str">
        <f t="shared" si="54"/>
        <v>SLS_FLG_2</v>
      </c>
      <c r="W140" s="334" t="str">
        <f t="shared" si="55"/>
        <v>販売数フラグ_同ロット</v>
      </c>
      <c r="X140" s="334" t="str">
        <f t="shared" si="56"/>
        <v>TEXT</v>
      </c>
      <c r="Y140" s="334" t="str">
        <f t="shared" si="57"/>
        <v>CELL</v>
      </c>
      <c r="Z140" s="334">
        <f t="shared" si="58"/>
        <v>139</v>
      </c>
      <c r="AA140" s="334">
        <f t="shared" si="59"/>
        <v>12</v>
      </c>
      <c r="AB140" s="334" t="str">
        <f t="shared" si="60"/>
        <v>« NULL »</v>
      </c>
      <c r="AC140" s="334" t="str">
        <f t="shared" si="61"/>
        <v>0</v>
      </c>
      <c r="AD140" s="334" t="str">
        <f t="shared" si="62"/>
        <v>« NULL »</v>
      </c>
      <c r="AE140" s="334" t="str">
        <f t="shared" si="63"/>
        <v>0</v>
      </c>
      <c r="AF140" s="334" t="str">
        <f t="shared" si="64"/>
        <v>1.00</v>
      </c>
      <c r="AG140" s="334" t="str">
        <f t="shared" si="65"/>
        <v>0</v>
      </c>
      <c r="AH140" s="334" t="str">
        <f t="shared" si="66"/>
        <v>fBiz0000000000</v>
      </c>
      <c r="AI140" s="334" t="str">
        <f t="shared" ca="1" si="67"/>
        <v>2026/01/06 00:00:00</v>
      </c>
      <c r="AJ140" s="334" t="str">
        <f t="shared" si="68"/>
        <v>fBiz0000000000</v>
      </c>
      <c r="AK140" s="335" t="str">
        <f t="shared" ca="1" si="69"/>
        <v>2026/01/06 00:00:00</v>
      </c>
      <c r="AL14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'SLS_FLG_2', '販売数フラグ_同ロット', 'TEXT', 'CELL', 139, 12, NULL ,'0', NULL ,'0', '1.00', 0, 'fBiz0000000000', '2026/01/06 00:00:00', 'fBiz0000000000', '2026/01/06 00:00:00' );</v>
      </c>
      <c r="AM140" s="347" t="s">
        <v>1774</v>
      </c>
    </row>
    <row r="141" spans="1:39" ht="17.25" customHeight="1">
      <c r="A141" s="265">
        <f t="shared" si="48"/>
        <v>139</v>
      </c>
      <c r="B141" s="263" t="s">
        <v>640</v>
      </c>
      <c r="C141" s="258" t="s">
        <v>1051</v>
      </c>
      <c r="D141" s="260" t="s">
        <v>1400</v>
      </c>
      <c r="E141" s="238" t="s">
        <v>221</v>
      </c>
      <c r="F141" s="746" t="s">
        <v>189</v>
      </c>
      <c r="G141" s="747"/>
      <c r="H141" s="748">
        <v>1</v>
      </c>
      <c r="I141" s="749"/>
      <c r="J141" s="327" t="str">
        <f t="shared" si="71"/>
        <v>TEXT</v>
      </c>
      <c r="K141" s="271" t="s">
        <v>1032</v>
      </c>
      <c r="L141" s="328" t="str" cm="1">
        <f t="array" aca="1" ref="L141" ca="1">IFERROR(IF($C141="","",IF($K141="","",IF($K141=入力用マスタ!$H$7,_xlfn.TEXTBEFORE(_xlfn.TEXTAFTER(CELL("filename",$A$1),"["),"]"),IF($J141="DATE",IF(INDIRECT($B141&amp;"!"&amp;$C141)="","",INDIRECT($B141&amp;"!"&amp;$C141)),IF($J141="TEXT",IF(INDIRECT($B141&amp;"!"&amp;$C141)="","",""&amp;INDIRECT($B141&amp;"!"&amp;$C141)&amp;""),IF($J141="NUM",VALUE(IF(INDIRECT($B141&amp;"!"&amp;$C141)="","",INDIRECT($B141&amp;"!"&amp;$C141))),"")))))),"")</f>
        <v>□</v>
      </c>
      <c r="M141" s="337" t="str">
        <f ca="1">IFERROR(TEXT(IF($C141="","",IF($K141="","",IF($K141=入力用マスタ!$H$5,IF($L141="■","1",IF($L141="□","",IF($L141="●","1",IF($L141="○","","")))),IF($K141=入力用マスタ!$H$6,IF($L141="▼選択▼","",MATCH($L141,INDIRECT("入力用マスタ!"&amp;IF(COUNTIF(入力用マスタ!$E$2:$E$4,$L141),"E",IF(COUNTIF(入力用マスタ!$F$2:$F$4,$L141),"F",IF(COUNTIF(入力用マスタ!$G$2:$G$4,$L141),"G","")))&amp;"3:"&amp;IF(COUNTIF(入力用マスタ!$E$2:$E$4,$L141),"E",IF(COUNTIF(入力用マスタ!$F$2:$F$4,$L141),"F",IF(COUNTIF(入力用マスタ!$G$2:$G$4,$L141),"G","")))&amp;"4"),0)),"")))),"@"),"")</f>
        <v/>
      </c>
      <c r="N141" s="337" t="str" cm="1">
        <f t="array" aca="1" ref="N141" ca="1">IFERROR(TEXT(IF($C141="","",IF($K141="","",IF($K141=入力用マスタ!$H$4,_xlfn.LET(_xlpm.refs, _xlfn.TEXTSPLIT($C141,","),_xlpm.sheetName, $B141,_xlpm.values,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1" s="338">
        <f t="shared" si="49"/>
        <v>140</v>
      </c>
      <c r="P141" s="339">
        <f>IF($K141="","",IF($K141=入力用マスタ!$H$3,COLUMN($P141)-5,IF($K141=入力用マスタ!$H$5,COLUMN($P141)-4,IF($K141=入力用マスタ!$H$6,COLUMN($P141)-4,IF($K141=入力用マスタ!$H$5,COLUMN($P141)-4,IF($K141=入力用マスタ!$H$4,COLUMN($P141)-3,COLUMN($P141)-5))))))</f>
        <v>12</v>
      </c>
      <c r="Q141" s="345" t="str">
        <f>IF($C141="","",IF($C141="-","",IF($K141=入力用マスタ!$H$4&amp;"!",HYPERLINK("#"&amp;$B141&amp;"!"&amp;IFERROR(LEFT($C141,FIND(",", $C141)-1),$C141),"【"&amp;IFERROR(LEFT($C141,FIND(",", $C141)-1),$C141)&amp;"】"),HYPERLINK("#"&amp;$B141&amp;"!"&amp;IFERROR(LEFT($C141,FIND(",", $C141)-1),$C141),"【"&amp;IFERROR(LEFT($C141,FIND(",", $C141)-1),$C141)&amp;"】"))))</f>
        <v>【H80】</v>
      </c>
      <c r="R141" s="344" t="str">
        <f t="shared" si="50"/>
        <v>0000000000000</v>
      </c>
      <c r="S141" s="334" t="str">
        <f t="shared" si="51"/>
        <v>IO_S050301</v>
      </c>
      <c r="T141" s="334" t="str">
        <f t="shared" ca="1" si="52"/>
        <v>2025100101</v>
      </c>
      <c r="U141" s="334" t="str">
        <f t="shared" si="53"/>
        <v>T05_HLT_TMP</v>
      </c>
      <c r="V141" s="334" t="str">
        <f t="shared" si="54"/>
        <v>SLS_FLG_3</v>
      </c>
      <c r="W141" s="334" t="str">
        <f t="shared" si="55"/>
        <v>販売数フラグ_不明</v>
      </c>
      <c r="X141" s="334" t="str">
        <f t="shared" si="56"/>
        <v>TEXT</v>
      </c>
      <c r="Y141" s="334" t="str">
        <f t="shared" si="57"/>
        <v>CELL</v>
      </c>
      <c r="Z141" s="334">
        <f t="shared" si="58"/>
        <v>140</v>
      </c>
      <c r="AA141" s="334">
        <f t="shared" si="59"/>
        <v>12</v>
      </c>
      <c r="AB141" s="334" t="str">
        <f t="shared" si="60"/>
        <v>« NULL »</v>
      </c>
      <c r="AC141" s="334" t="str">
        <f t="shared" si="61"/>
        <v>0</v>
      </c>
      <c r="AD141" s="334" t="str">
        <f t="shared" si="62"/>
        <v>« NULL »</v>
      </c>
      <c r="AE141" s="334" t="str">
        <f t="shared" si="63"/>
        <v>0</v>
      </c>
      <c r="AF141" s="334" t="str">
        <f t="shared" si="64"/>
        <v>1.00</v>
      </c>
      <c r="AG141" s="334" t="str">
        <f t="shared" si="65"/>
        <v>0</v>
      </c>
      <c r="AH141" s="334" t="str">
        <f t="shared" si="66"/>
        <v>fBiz0000000000</v>
      </c>
      <c r="AI141" s="334" t="str">
        <f t="shared" ca="1" si="67"/>
        <v>2026/01/06 00:00:00</v>
      </c>
      <c r="AJ141" s="334" t="str">
        <f t="shared" si="68"/>
        <v>fBiz0000000000</v>
      </c>
      <c r="AK141" s="335" t="str">
        <f t="shared" ca="1" si="69"/>
        <v>2026/01/06 00:00:00</v>
      </c>
      <c r="AL14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'SLS_FLG_3', '販売数フラグ_不明', 'TEXT', 'CELL', 140, 12, NULL ,'0', NULL ,'0', '1.00', 0, 'fBiz0000000000', '2026/01/06 00:00:00', 'fBiz0000000000', '2026/01/06 00:00:00' );</v>
      </c>
      <c r="AM141" s="347" t="s">
        <v>1774</v>
      </c>
    </row>
    <row r="142" spans="1:39" ht="17.25" customHeight="1">
      <c r="A142" s="265">
        <f t="shared" si="48"/>
        <v>140</v>
      </c>
      <c r="B142" s="263" t="s">
        <v>640</v>
      </c>
      <c r="C142" s="258" t="s">
        <v>1052</v>
      </c>
      <c r="D142" s="260" t="s">
        <v>1401</v>
      </c>
      <c r="E142" s="238" t="s">
        <v>377</v>
      </c>
      <c r="F142" s="750" t="s">
        <v>1795</v>
      </c>
      <c r="G142" s="751"/>
      <c r="H142" s="748">
        <v>40</v>
      </c>
      <c r="I142" s="749"/>
      <c r="J142" s="327" t="str">
        <f t="shared" si="71"/>
        <v>TEXT</v>
      </c>
      <c r="K142" s="271" t="s">
        <v>653</v>
      </c>
      <c r="L142" s="328" t="str" cm="1">
        <f t="array" aca="1" ref="L142" ca="1">IFERROR(IF($C142="","",IF($K142="","",IF($K142=入力用マスタ!$H$7,_xlfn.TEXTBEFORE(_xlfn.TEXTAFTER(CELL("filename",$A$1),"["),"]"),IF($J142="DATE",IF(INDIRECT($B142&amp;"!"&amp;$C142)="","",INDIRECT($B142&amp;"!"&amp;$C142)),IF($J142="TEXT",IF(INDIRECT($B142&amp;"!"&amp;$C142)="","",""&amp;INDIRECT($B142&amp;"!"&amp;$C142)&amp;""),IF($J142="NUM",VALUE(IF(INDIRECT($B142&amp;"!"&amp;$C142)="","",INDIRECT($B142&amp;"!"&amp;$C142))),"")))))),"")</f>
        <v/>
      </c>
      <c r="M142" s="337" t="str">
        <f ca="1">IFERROR(TEXT(IF($C142="","",IF($K142="","",IF($K142=入力用マスタ!$H$5,IF($L142="■","1",IF($L142="□","",IF($L142="●","1",IF($L142="○","","")))),IF($K142=入力用マスタ!$H$6,IF($L142="▼選択▼","",MATCH($L142,INDIRECT("入力用マスタ!"&amp;IF(COUNTIF(入力用マスタ!$E$2:$E$4,$L142),"E",IF(COUNTIF(入力用マスタ!$F$2:$F$4,$L142),"F",IF(COUNTIF(入力用マスタ!$G$2:$G$4,$L142),"G","")))&amp;"3:"&amp;IF(COUNTIF(入力用マスタ!$E$2:$E$4,$L142),"E",IF(COUNTIF(入力用マスタ!$F$2:$F$4,$L142),"F",IF(COUNTIF(入力用マスタ!$G$2:$G$4,$L142),"G","")))&amp;"4"),0)),"")))),"@"),"")</f>
        <v/>
      </c>
      <c r="N142" s="337" t="str" cm="1">
        <f t="array" aca="1" ref="N142" ca="1">IFERROR(TEXT(IF($C142="","",IF($K142="","",IF($K142=入力用マスタ!$H$4,_xlfn.LET(_xlpm.refs, _xlfn.TEXTSPLIT($C142,","),_xlpm.sheetName, $B142,_xlpm.values,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2" s="338">
        <f t="shared" si="49"/>
        <v>141</v>
      </c>
      <c r="P142" s="339">
        <f>IF($K142="","",IF($K142=入力用マスタ!$H$3,COLUMN($P142)-5,IF($K142=入力用マスタ!$H$5,COLUMN($P142)-4,IF($K142=入力用マスタ!$H$6,COLUMN($P142)-4,IF($K142=入力用マスタ!$H$5,COLUMN($P142)-4,IF($K142=入力用マスタ!$H$4,COLUMN($P142)-3,COLUMN($P142)-5))))))</f>
        <v>11</v>
      </c>
      <c r="Q142" s="345" t="str">
        <f>IF($C142="","",IF($C142="-","",IF($K142=入力用マスタ!$H$4&amp;"!",HYPERLINK("#"&amp;$B142&amp;"!"&amp;IFERROR(LEFT($C142,FIND(",", $C142)-1),$C142),"【"&amp;IFERROR(LEFT($C142,FIND(",", $C142)-1),$C142)&amp;"】"),HYPERLINK("#"&amp;$B142&amp;"!"&amp;IFERROR(LEFT($C142,FIND(",", $C142)-1),$C142),"【"&amp;IFERROR(LEFT($C142,FIND(",", $C142)-1),$C142)&amp;"】"))))</f>
        <v>【N78】</v>
      </c>
      <c r="R142" s="344" t="str">
        <f t="shared" si="50"/>
        <v>0000000000000</v>
      </c>
      <c r="S142" s="334" t="str">
        <f t="shared" si="51"/>
        <v>IO_S050301</v>
      </c>
      <c r="T142" s="334" t="str">
        <f t="shared" ca="1" si="52"/>
        <v>2025100101</v>
      </c>
      <c r="U142" s="334" t="str">
        <f t="shared" si="53"/>
        <v>T05_HLT_TMP</v>
      </c>
      <c r="V142" s="334" t="str">
        <f t="shared" si="54"/>
        <v>SLS_TTL</v>
      </c>
      <c r="W142" s="334" t="str">
        <f t="shared" si="55"/>
        <v>販売数_累計</v>
      </c>
      <c r="X142" s="334" t="str">
        <f t="shared" si="56"/>
        <v>TEXT</v>
      </c>
      <c r="Y142" s="334" t="str">
        <f t="shared" si="57"/>
        <v>CELL</v>
      </c>
      <c r="Z142" s="334">
        <f t="shared" si="58"/>
        <v>141</v>
      </c>
      <c r="AA142" s="334">
        <f t="shared" si="59"/>
        <v>11</v>
      </c>
      <c r="AB142" s="334" t="str">
        <f t="shared" si="60"/>
        <v>« NULL »</v>
      </c>
      <c r="AC142" s="334" t="str">
        <f t="shared" si="61"/>
        <v>0</v>
      </c>
      <c r="AD142" s="334" t="str">
        <f t="shared" si="62"/>
        <v>« NULL »</v>
      </c>
      <c r="AE142" s="334" t="str">
        <f t="shared" si="63"/>
        <v>0</v>
      </c>
      <c r="AF142" s="334" t="str">
        <f t="shared" si="64"/>
        <v>1.00</v>
      </c>
      <c r="AG142" s="334" t="str">
        <f t="shared" si="65"/>
        <v>0</v>
      </c>
      <c r="AH142" s="334" t="str">
        <f t="shared" si="66"/>
        <v>fBiz0000000000</v>
      </c>
      <c r="AI142" s="334" t="str">
        <f t="shared" ca="1" si="67"/>
        <v>2026/01/06 00:00:00</v>
      </c>
      <c r="AJ142" s="334" t="str">
        <f t="shared" si="68"/>
        <v>fBiz0000000000</v>
      </c>
      <c r="AK142" s="335" t="str">
        <f t="shared" ca="1" si="69"/>
        <v>2026/01/06 00:00:00</v>
      </c>
      <c r="AL14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 '販売数_累計', 'TEXT', 'CELL', 141, 11, NULL ,'0', NULL ,'0', '1.00', 0, 'fBiz0000000000', '2026/01/06 00:00:00', 'fBiz0000000000', '2026/01/06 00:00:00' );</v>
      </c>
      <c r="AM142" s="347" t="s">
        <v>1774</v>
      </c>
    </row>
    <row r="143" spans="1:39" ht="17.25" customHeight="1">
      <c r="A143" s="265">
        <f t="shared" si="48"/>
        <v>141</v>
      </c>
      <c r="B143" s="263" t="s">
        <v>640</v>
      </c>
      <c r="C143" s="258" t="s">
        <v>1054</v>
      </c>
      <c r="D143" s="260" t="s">
        <v>1402</v>
      </c>
      <c r="E143" s="238" t="s">
        <v>378</v>
      </c>
      <c r="F143" s="750" t="s">
        <v>189</v>
      </c>
      <c r="G143" s="751"/>
      <c r="H143" s="748">
        <v>20</v>
      </c>
      <c r="I143" s="749"/>
      <c r="J143" s="327" t="str">
        <f t="shared" si="71"/>
        <v>TEXT</v>
      </c>
      <c r="K143" s="271" t="s">
        <v>653</v>
      </c>
      <c r="L143" s="328" t="str" cm="1">
        <f t="array" aca="1" ref="L143" ca="1">IFERROR(IF($C143="","",IF($K143="","",IF($K143=入力用マスタ!$H$7,_xlfn.TEXTBEFORE(_xlfn.TEXTAFTER(CELL("filename",$A$1),"["),"]"),IF($J143="DATE",IF(INDIRECT($B143&amp;"!"&amp;$C143)="","",INDIRECT($B143&amp;"!"&amp;$C143)),IF($J143="TEXT",IF(INDIRECT($B143&amp;"!"&amp;$C143)="","",""&amp;INDIRECT($B143&amp;"!"&amp;$C143)&amp;""),IF($J143="NUM",VALUE(IF(INDIRECT($B143&amp;"!"&amp;$C143)="","",INDIRECT($B143&amp;"!"&amp;$C143))),"")))))),"")</f>
        <v/>
      </c>
      <c r="M143" s="337" t="str">
        <f ca="1">IFERROR(TEXT(IF($C143="","",IF($K143="","",IF($K143=入力用マスタ!$H$5,IF($L143="■","1",IF($L143="□","",IF($L143="●","1",IF($L143="○","","")))),IF($K143=入力用マスタ!$H$6,IF($L143="▼選択▼","",MATCH($L143,INDIRECT("入力用マスタ!"&amp;IF(COUNTIF(入力用マスタ!$E$2:$E$4,$L143),"E",IF(COUNTIF(入力用マスタ!$F$2:$F$4,$L143),"F",IF(COUNTIF(入力用マスタ!$G$2:$G$4,$L143),"G","")))&amp;"3:"&amp;IF(COUNTIF(入力用マスタ!$E$2:$E$4,$L143),"E",IF(COUNTIF(入力用マスタ!$F$2:$F$4,$L143),"F",IF(COUNTIF(入力用マスタ!$G$2:$G$4,$L143),"G","")))&amp;"4"),0)),"")))),"@"),"")</f>
        <v/>
      </c>
      <c r="N143" s="337" t="str" cm="1">
        <f t="array" aca="1" ref="N143" ca="1">IFERROR(TEXT(IF($C143="","",IF($K143="","",IF($K143=入力用マスタ!$H$4,_xlfn.LET(_xlpm.refs, _xlfn.TEXTSPLIT($C143,","),_xlpm.sheetName, $B143,_xlpm.values,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3" s="338">
        <f t="shared" si="49"/>
        <v>142</v>
      </c>
      <c r="P143" s="339">
        <f>IF($K143="","",IF($K143=入力用マスタ!$H$3,COLUMN($P143)-5,IF($K143=入力用マスタ!$H$5,COLUMN($P143)-4,IF($K143=入力用マスタ!$H$6,COLUMN($P143)-4,IF($K143=入力用マスタ!$H$5,COLUMN($P143)-4,IF($K143=入力用マスタ!$H$4,COLUMN($P143)-3,COLUMN($P143)-5))))))</f>
        <v>11</v>
      </c>
      <c r="Q143" s="345" t="str">
        <f>IF($C143="","",IF($C143="-","",IF($K143=入力用マスタ!$H$4&amp;"!",HYPERLINK("#"&amp;$B143&amp;"!"&amp;IFERROR(LEFT($C143,FIND(",", $C143)-1),$C143),"【"&amp;IFERROR(LEFT($C143,FIND(",", $C143)-1),$C143)&amp;"】"),HYPERLINK("#"&amp;$B143&amp;"!"&amp;IFERROR(LEFT($C143,FIND(",", $C143)-1),$C143),"【"&amp;IFERROR(LEFT($C143,FIND(",", $C143)-1),$C143)&amp;"】"))))</f>
        <v>【Z78】</v>
      </c>
      <c r="R143" s="344" t="str">
        <f t="shared" si="50"/>
        <v>0000000000000</v>
      </c>
      <c r="S143" s="334" t="str">
        <f t="shared" si="51"/>
        <v>IO_S050301</v>
      </c>
      <c r="T143" s="334" t="str">
        <f t="shared" ca="1" si="52"/>
        <v>2025100101</v>
      </c>
      <c r="U143" s="334" t="str">
        <f t="shared" si="53"/>
        <v>T05_HLT_TMP</v>
      </c>
      <c r="V143" s="334" t="str">
        <f t="shared" si="54"/>
        <v>SLS_TTL_DATE_START</v>
      </c>
      <c r="W143" s="334" t="str">
        <f t="shared" si="55"/>
        <v>販売数_累計_販売開始年月日</v>
      </c>
      <c r="X143" s="334" t="str">
        <f t="shared" si="56"/>
        <v>TEXT</v>
      </c>
      <c r="Y143" s="334" t="str">
        <f t="shared" si="57"/>
        <v>CELL</v>
      </c>
      <c r="Z143" s="334">
        <f t="shared" si="58"/>
        <v>142</v>
      </c>
      <c r="AA143" s="334">
        <f t="shared" si="59"/>
        <v>11</v>
      </c>
      <c r="AB143" s="334" t="str">
        <f t="shared" si="60"/>
        <v>« NULL »</v>
      </c>
      <c r="AC143" s="334" t="str">
        <f t="shared" si="61"/>
        <v>0</v>
      </c>
      <c r="AD143" s="334" t="str">
        <f t="shared" si="62"/>
        <v>« NULL »</v>
      </c>
      <c r="AE143" s="334" t="str">
        <f t="shared" si="63"/>
        <v>0</v>
      </c>
      <c r="AF143" s="334" t="str">
        <f t="shared" si="64"/>
        <v>1.00</v>
      </c>
      <c r="AG143" s="334" t="str">
        <f t="shared" si="65"/>
        <v>0</v>
      </c>
      <c r="AH143" s="334" t="str">
        <f t="shared" si="66"/>
        <v>fBiz0000000000</v>
      </c>
      <c r="AI143" s="334" t="str">
        <f t="shared" ca="1" si="67"/>
        <v>2026/01/06 00:00:00</v>
      </c>
      <c r="AJ143" s="334" t="str">
        <f t="shared" si="68"/>
        <v>fBiz0000000000</v>
      </c>
      <c r="AK143" s="335" t="str">
        <f t="shared" ca="1" si="69"/>
        <v>2026/01/06 00:00:00</v>
      </c>
      <c r="AL14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'SLS_TTL_DATE_START', '販売数_累計_販売開始年月日', 'TEXT', 'CELL', 142, 11, NULL ,'0', NULL ,'0', '1.00', 0, 'fBiz0000000000', '2026/01/06 00:00:00', 'fBiz0000000000', '2026/01/06 00:00:00' );</v>
      </c>
      <c r="AM143" s="347" t="s">
        <v>1774</v>
      </c>
    </row>
    <row r="144" spans="1:39" ht="17.25" customHeight="1">
      <c r="A144" s="265">
        <f t="shared" si="48"/>
        <v>142</v>
      </c>
      <c r="B144" s="263" t="s">
        <v>640</v>
      </c>
      <c r="C144" s="258" t="s">
        <v>1055</v>
      </c>
      <c r="D144" s="260" t="s">
        <v>1403</v>
      </c>
      <c r="E144" s="238" t="s">
        <v>379</v>
      </c>
      <c r="F144" s="750" t="s">
        <v>1795</v>
      </c>
      <c r="G144" s="751"/>
      <c r="H144" s="748">
        <v>20</v>
      </c>
      <c r="I144" s="749"/>
      <c r="J144" s="327" t="str">
        <f t="shared" si="71"/>
        <v>TEXT</v>
      </c>
      <c r="K144" s="271" t="s">
        <v>653</v>
      </c>
      <c r="L144" s="328" t="str" cm="1">
        <f t="array" aca="1" ref="L144" ca="1">IFERROR(IF($C144="","",IF($K144="","",IF($K144=入力用マスタ!$H$7,_xlfn.TEXTBEFORE(_xlfn.TEXTAFTER(CELL("filename",$A$1),"["),"]"),IF($J144="DATE",IF(INDIRECT($B144&amp;"!"&amp;$C144)="","",INDIRECT($B144&amp;"!"&amp;$C144)),IF($J144="TEXT",IF(INDIRECT($B144&amp;"!"&amp;$C144)="","",""&amp;INDIRECT($B144&amp;"!"&amp;$C144)&amp;""),IF($J144="NUM",VALUE(IF(INDIRECT($B144&amp;"!"&amp;$C144)="","",INDIRECT($B144&amp;"!"&amp;$C144))),"")))))),"")</f>
        <v/>
      </c>
      <c r="M144" s="337" t="str">
        <f ca="1">IFERROR(TEXT(IF($C144="","",IF($K144="","",IF($K144=入力用マスタ!$H$5,IF($L144="■","1",IF($L144="□","",IF($L144="●","1",IF($L144="○","","")))),IF($K144=入力用マスタ!$H$6,IF($L144="▼選択▼","",MATCH($L144,INDIRECT("入力用マスタ!"&amp;IF(COUNTIF(入力用マスタ!$E$2:$E$4,$L144),"E",IF(COUNTIF(入力用マスタ!$F$2:$F$4,$L144),"F",IF(COUNTIF(入力用マスタ!$G$2:$G$4,$L144),"G","")))&amp;"3:"&amp;IF(COUNTIF(入力用マスタ!$E$2:$E$4,$L144),"E",IF(COUNTIF(入力用マスタ!$F$2:$F$4,$L144),"F",IF(COUNTIF(入力用マスタ!$G$2:$G$4,$L144),"G","")))&amp;"4"),0)),"")))),"@"),"")</f>
        <v/>
      </c>
      <c r="N144" s="337" t="str" cm="1">
        <f t="array" aca="1" ref="N144" ca="1">IFERROR(TEXT(IF($C144="","",IF($K144="","",IF($K144=入力用マスタ!$H$4,_xlfn.LET(_xlpm.refs, _xlfn.TEXTSPLIT($C144,","),_xlpm.sheetName, $B144,_xlpm.values,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4" s="338">
        <f t="shared" si="49"/>
        <v>143</v>
      </c>
      <c r="P144" s="339">
        <f>IF($K144="","",IF($K144=入力用マスタ!$H$3,COLUMN($P144)-5,IF($K144=入力用マスタ!$H$5,COLUMN($P144)-4,IF($K144=入力用マスタ!$H$6,COLUMN($P144)-4,IF($K144=入力用マスタ!$H$5,COLUMN($P144)-4,IF($K144=入力用マスタ!$H$4,COLUMN($P144)-3,COLUMN($P144)-5))))))</f>
        <v>11</v>
      </c>
      <c r="Q144" s="345" t="str">
        <f>IF($C144="","",IF($C144="-","",IF($K144=入力用マスタ!$H$4&amp;"!",HYPERLINK("#"&amp;$B144&amp;"!"&amp;IFERROR(LEFT($C144,FIND(",", $C144)-1),$C144),"【"&amp;IFERROR(LEFT($C144,FIND(",", $C144)-1),$C144)&amp;"】"),HYPERLINK("#"&amp;$B144&amp;"!"&amp;IFERROR(LEFT($C144,FIND(",", $C144)-1),$C144),"【"&amp;IFERROR(LEFT($C144,FIND(",", $C144)-1),$C144)&amp;"】"))))</f>
        <v>【AF78】</v>
      </c>
      <c r="R144" s="344" t="str">
        <f t="shared" si="50"/>
        <v>0000000000000</v>
      </c>
      <c r="S144" s="334" t="str">
        <f t="shared" si="51"/>
        <v>IO_S050301</v>
      </c>
      <c r="T144" s="334" t="str">
        <f t="shared" ca="1" si="52"/>
        <v>2025100101</v>
      </c>
      <c r="U144" s="334" t="str">
        <f t="shared" si="53"/>
        <v>T05_HLT_TMP</v>
      </c>
      <c r="V144" s="334" t="str">
        <f t="shared" si="54"/>
        <v>SLS_TTL_DATE_END</v>
      </c>
      <c r="W144" s="334" t="str">
        <f t="shared" si="55"/>
        <v>販売数_累計_販売終了年月日</v>
      </c>
      <c r="X144" s="334" t="str">
        <f t="shared" si="56"/>
        <v>TEXT</v>
      </c>
      <c r="Y144" s="334" t="str">
        <f t="shared" si="57"/>
        <v>CELL</v>
      </c>
      <c r="Z144" s="334">
        <f t="shared" si="58"/>
        <v>143</v>
      </c>
      <c r="AA144" s="334">
        <f t="shared" si="59"/>
        <v>11</v>
      </c>
      <c r="AB144" s="334" t="str">
        <f t="shared" si="60"/>
        <v>« NULL »</v>
      </c>
      <c r="AC144" s="334" t="str">
        <f t="shared" si="61"/>
        <v>0</v>
      </c>
      <c r="AD144" s="334" t="str">
        <f t="shared" si="62"/>
        <v>« NULL »</v>
      </c>
      <c r="AE144" s="334" t="str">
        <f t="shared" si="63"/>
        <v>0</v>
      </c>
      <c r="AF144" s="334" t="str">
        <f t="shared" si="64"/>
        <v>1.00</v>
      </c>
      <c r="AG144" s="334" t="str">
        <f t="shared" si="65"/>
        <v>0</v>
      </c>
      <c r="AH144" s="334" t="str">
        <f t="shared" si="66"/>
        <v>fBiz0000000000</v>
      </c>
      <c r="AI144" s="334" t="str">
        <f t="shared" ca="1" si="67"/>
        <v>2026/01/06 00:00:00</v>
      </c>
      <c r="AJ144" s="334" t="str">
        <f t="shared" si="68"/>
        <v>fBiz0000000000</v>
      </c>
      <c r="AK144" s="335" t="str">
        <f t="shared" ca="1" si="69"/>
        <v>2026/01/06 00:00:00</v>
      </c>
      <c r="AL14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'SLS_TTL_DATE_END', '販売数_累計_販売終了年月日', 'TEXT', 'CELL', 143, 11, NULL ,'0', NULL ,'0', '1.00', 0, 'fBiz0000000000', '2026/01/06 00:00:00', 'fBiz0000000000', '2026/01/06 00:00:00' );</v>
      </c>
      <c r="AM144" s="347" t="s">
        <v>1774</v>
      </c>
    </row>
    <row r="145" spans="1:39" ht="17.25" customHeight="1">
      <c r="A145" s="265">
        <f t="shared" si="48"/>
        <v>143</v>
      </c>
      <c r="B145" s="263" t="s">
        <v>640</v>
      </c>
      <c r="C145" s="258" t="s">
        <v>1053</v>
      </c>
      <c r="D145" s="260" t="s">
        <v>1404</v>
      </c>
      <c r="E145" s="238" t="s">
        <v>380</v>
      </c>
      <c r="F145" s="750" t="s">
        <v>1795</v>
      </c>
      <c r="G145" s="751"/>
      <c r="H145" s="748">
        <v>40</v>
      </c>
      <c r="I145" s="749"/>
      <c r="J145" s="327" t="str">
        <f t="shared" si="71"/>
        <v>TEXT</v>
      </c>
      <c r="K145" s="271" t="s">
        <v>653</v>
      </c>
      <c r="L145" s="328" t="str" cm="1">
        <f t="array" aca="1" ref="L145" ca="1">IFERROR(IF($C145="","",IF($K145="","",IF($K145=入力用マスタ!$H$7,_xlfn.TEXTBEFORE(_xlfn.TEXTAFTER(CELL("filename",$A$1),"["),"]"),IF($J145="DATE",IF(INDIRECT($B145&amp;"!"&amp;$C145)="","",INDIRECT($B145&amp;"!"&amp;$C145)),IF($J145="TEXT",IF(INDIRECT($B145&amp;"!"&amp;$C145)="","",""&amp;INDIRECT($B145&amp;"!"&amp;$C145)&amp;""),IF($J145="NUM",VALUE(IF(INDIRECT($B145&amp;"!"&amp;$C145)="","",INDIRECT($B145&amp;"!"&amp;$C145))),"")))))),"")</f>
        <v/>
      </c>
      <c r="M145" s="337" t="str">
        <f ca="1">IFERROR(TEXT(IF($C145="","",IF($K145="","",IF($K145=入力用マスタ!$H$5,IF($L145="■","1",IF($L145="□","",IF($L145="●","1",IF($L145="○","","")))),IF($K145=入力用マスタ!$H$6,IF($L145="▼選択▼","",MATCH($L145,INDIRECT("入力用マスタ!"&amp;IF(COUNTIF(入力用マスタ!$E$2:$E$4,$L145),"E",IF(COUNTIF(入力用マスタ!$F$2:$F$4,$L145),"F",IF(COUNTIF(入力用マスタ!$G$2:$G$4,$L145),"G","")))&amp;"3:"&amp;IF(COUNTIF(入力用マスタ!$E$2:$E$4,$L145),"E",IF(COUNTIF(入力用マスタ!$F$2:$F$4,$L145),"F",IF(COUNTIF(入力用マスタ!$G$2:$G$4,$L145),"G","")))&amp;"4"),0)),"")))),"@"),"")</f>
        <v/>
      </c>
      <c r="N145" s="337" t="str" cm="1">
        <f t="array" aca="1" ref="N145" ca="1">IFERROR(TEXT(IF($C145="","",IF($K145="","",IF($K145=入力用マスタ!$H$4,_xlfn.LET(_xlpm.refs, _xlfn.TEXTSPLIT($C145,","),_xlpm.sheetName, $B145,_xlpm.values,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5" s="338">
        <f t="shared" si="49"/>
        <v>144</v>
      </c>
      <c r="P145" s="339">
        <f>IF($K145="","",IF($K145=入力用マスタ!$H$3,COLUMN($P145)-5,IF($K145=入力用マスタ!$H$5,COLUMN($P145)-4,IF($K145=入力用マスタ!$H$6,COLUMN($P145)-4,IF($K145=入力用マスタ!$H$5,COLUMN($P145)-4,IF($K145=入力用マスタ!$H$4,COLUMN($P145)-3,COLUMN($P145)-5))))))</f>
        <v>11</v>
      </c>
      <c r="Q145" s="345" t="str">
        <f>IF($C145="","",IF($C145="-","",IF($K145=入力用マスタ!$H$4&amp;"!",HYPERLINK("#"&amp;$B145&amp;"!"&amp;IFERROR(LEFT($C145,FIND(",", $C145)-1),$C145),"【"&amp;IFERROR(LEFT($C145,FIND(",", $C145)-1),$C145)&amp;"】"),HYPERLINK("#"&amp;$B145&amp;"!"&amp;IFERROR(LEFT($C145,FIND(",", $C145)-1),$C145),"【"&amp;IFERROR(LEFT($C145,FIND(",", $C145)-1),$C145)&amp;"】"))))</f>
        <v>【N79】</v>
      </c>
      <c r="R145" s="344" t="str">
        <f t="shared" si="50"/>
        <v>0000000000000</v>
      </c>
      <c r="S145" s="334" t="str">
        <f t="shared" si="51"/>
        <v>IO_S050301</v>
      </c>
      <c r="T145" s="334" t="str">
        <f t="shared" ca="1" si="52"/>
        <v>2025100101</v>
      </c>
      <c r="U145" s="334" t="str">
        <f t="shared" si="53"/>
        <v>T05_HLT_TMP</v>
      </c>
      <c r="V145" s="334" t="str">
        <f t="shared" si="54"/>
        <v>SLS_LOT</v>
      </c>
      <c r="W145" s="334" t="str">
        <f t="shared" si="55"/>
        <v>販売数_同ロット</v>
      </c>
      <c r="X145" s="334" t="str">
        <f t="shared" si="56"/>
        <v>TEXT</v>
      </c>
      <c r="Y145" s="334" t="str">
        <f t="shared" si="57"/>
        <v>CELL</v>
      </c>
      <c r="Z145" s="334">
        <f t="shared" si="58"/>
        <v>144</v>
      </c>
      <c r="AA145" s="334">
        <f t="shared" si="59"/>
        <v>11</v>
      </c>
      <c r="AB145" s="334" t="str">
        <f t="shared" si="60"/>
        <v>« NULL »</v>
      </c>
      <c r="AC145" s="334" t="str">
        <f t="shared" si="61"/>
        <v>0</v>
      </c>
      <c r="AD145" s="334" t="str">
        <f t="shared" si="62"/>
        <v>« NULL »</v>
      </c>
      <c r="AE145" s="334" t="str">
        <f t="shared" si="63"/>
        <v>0</v>
      </c>
      <c r="AF145" s="334" t="str">
        <f t="shared" si="64"/>
        <v>1.00</v>
      </c>
      <c r="AG145" s="334" t="str">
        <f t="shared" si="65"/>
        <v>0</v>
      </c>
      <c r="AH145" s="334" t="str">
        <f t="shared" si="66"/>
        <v>fBiz0000000000</v>
      </c>
      <c r="AI145" s="334" t="str">
        <f t="shared" ca="1" si="67"/>
        <v>2026/01/06 00:00:00</v>
      </c>
      <c r="AJ145" s="334" t="str">
        <f t="shared" si="68"/>
        <v>fBiz0000000000</v>
      </c>
      <c r="AK145" s="335" t="str">
        <f t="shared" ca="1" si="69"/>
        <v>2026/01/06 00:00:00</v>
      </c>
      <c r="AL14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 '販売数_同ロット', 'TEXT', 'CELL', 144, 11, NULL ,'0', NULL ,'0', '1.00', 0, 'fBiz0000000000', '2026/01/06 00:00:00', 'fBiz0000000000', '2026/01/06 00:00:00' );</v>
      </c>
      <c r="AM145" s="347" t="s">
        <v>1774</v>
      </c>
    </row>
    <row r="146" spans="1:39" ht="17.25" customHeight="1">
      <c r="A146" s="265">
        <f t="shared" si="48"/>
        <v>144</v>
      </c>
      <c r="B146" s="263" t="s">
        <v>640</v>
      </c>
      <c r="C146" s="258" t="s">
        <v>1056</v>
      </c>
      <c r="D146" s="260" t="s">
        <v>1405</v>
      </c>
      <c r="E146" s="238" t="s">
        <v>381</v>
      </c>
      <c r="F146" s="750" t="s">
        <v>189</v>
      </c>
      <c r="G146" s="751"/>
      <c r="H146" s="748">
        <v>20</v>
      </c>
      <c r="I146" s="749"/>
      <c r="J146" s="327" t="str">
        <f t="shared" si="71"/>
        <v>TEXT</v>
      </c>
      <c r="K146" s="271" t="s">
        <v>653</v>
      </c>
      <c r="L146" s="328" t="str" cm="1">
        <f t="array" aca="1" ref="L146" ca="1">IFERROR(IF($C146="","",IF($K146="","",IF($K146=入力用マスタ!$H$7,_xlfn.TEXTBEFORE(_xlfn.TEXTAFTER(CELL("filename",$A$1),"["),"]"),IF($J146="DATE",IF(INDIRECT($B146&amp;"!"&amp;$C146)="","",INDIRECT($B146&amp;"!"&amp;$C146)),IF($J146="TEXT",IF(INDIRECT($B146&amp;"!"&amp;$C146)="","",""&amp;INDIRECT($B146&amp;"!"&amp;$C146)&amp;""),IF($J146="NUM",VALUE(IF(INDIRECT($B146&amp;"!"&amp;$C146)="","",INDIRECT($B146&amp;"!"&amp;$C146))),"")))))),"")</f>
        <v/>
      </c>
      <c r="M146" s="337" t="str">
        <f ca="1">IFERROR(TEXT(IF($C146="","",IF($K146="","",IF($K146=入力用マスタ!$H$5,IF($L146="■","1",IF($L146="□","",IF($L146="●","1",IF($L146="○","","")))),IF($K146=入力用マスタ!$H$6,IF($L146="▼選択▼","",MATCH($L146,INDIRECT("入力用マスタ!"&amp;IF(COUNTIF(入力用マスタ!$E$2:$E$4,$L146),"E",IF(COUNTIF(入力用マスタ!$F$2:$F$4,$L146),"F",IF(COUNTIF(入力用マスタ!$G$2:$G$4,$L146),"G","")))&amp;"3:"&amp;IF(COUNTIF(入力用マスタ!$E$2:$E$4,$L146),"E",IF(COUNTIF(入力用マスタ!$F$2:$F$4,$L146),"F",IF(COUNTIF(入力用マスタ!$G$2:$G$4,$L146),"G","")))&amp;"4"),0)),"")))),"@"),"")</f>
        <v/>
      </c>
      <c r="N146" s="337" t="str" cm="1">
        <f t="array" aca="1" ref="N146" ca="1">IFERROR(TEXT(IF($C146="","",IF($K146="","",IF($K146=入力用マスタ!$H$4,_xlfn.LET(_xlpm.refs, _xlfn.TEXTSPLIT($C146,","),_xlpm.sheetName, $B146,_xlpm.values,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6" s="338">
        <f t="shared" si="49"/>
        <v>145</v>
      </c>
      <c r="P146" s="339">
        <f>IF($K146="","",IF($K146=入力用マスタ!$H$3,COLUMN($P146)-5,IF($K146=入力用マスタ!$H$5,COLUMN($P146)-4,IF($K146=入力用マスタ!$H$6,COLUMN($P146)-4,IF($K146=入力用マスタ!$H$5,COLUMN($P146)-4,IF($K146=入力用マスタ!$H$4,COLUMN($P146)-3,COLUMN($P146)-5))))))</f>
        <v>11</v>
      </c>
      <c r="Q146" s="345" t="str">
        <f>IF($C146="","",IF($C146="-","",IF($K146=入力用マスタ!$H$4&amp;"!",HYPERLINK("#"&amp;$B146&amp;"!"&amp;IFERROR(LEFT($C146,FIND(",", $C146)-1),$C146),"【"&amp;IFERROR(LEFT($C146,FIND(",", $C146)-1),$C146)&amp;"】"),HYPERLINK("#"&amp;$B146&amp;"!"&amp;IFERROR(LEFT($C146,FIND(",", $C146)-1),$C146),"【"&amp;IFERROR(LEFT($C146,FIND(",", $C146)-1),$C146)&amp;"】"))))</f>
        <v>【Z79】</v>
      </c>
      <c r="R146" s="344" t="str">
        <f t="shared" si="50"/>
        <v>0000000000000</v>
      </c>
      <c r="S146" s="334" t="str">
        <f t="shared" si="51"/>
        <v>IO_S050301</v>
      </c>
      <c r="T146" s="334" t="str">
        <f t="shared" ca="1" si="52"/>
        <v>2025100101</v>
      </c>
      <c r="U146" s="334" t="str">
        <f t="shared" si="53"/>
        <v>T05_HLT_TMP</v>
      </c>
      <c r="V146" s="334" t="str">
        <f t="shared" si="54"/>
        <v>SLS_LOT_DATE_START</v>
      </c>
      <c r="W146" s="334" t="str">
        <f t="shared" si="55"/>
        <v>販売数_同ロット_販売開始年月日</v>
      </c>
      <c r="X146" s="334" t="str">
        <f t="shared" si="56"/>
        <v>TEXT</v>
      </c>
      <c r="Y146" s="334" t="str">
        <f t="shared" si="57"/>
        <v>CELL</v>
      </c>
      <c r="Z146" s="334">
        <f t="shared" si="58"/>
        <v>145</v>
      </c>
      <c r="AA146" s="334">
        <f t="shared" si="59"/>
        <v>11</v>
      </c>
      <c r="AB146" s="334" t="str">
        <f t="shared" si="60"/>
        <v>« NULL »</v>
      </c>
      <c r="AC146" s="334" t="str">
        <f t="shared" si="61"/>
        <v>0</v>
      </c>
      <c r="AD146" s="334" t="str">
        <f t="shared" si="62"/>
        <v>« NULL »</v>
      </c>
      <c r="AE146" s="334" t="str">
        <f t="shared" si="63"/>
        <v>0</v>
      </c>
      <c r="AF146" s="334" t="str">
        <f t="shared" si="64"/>
        <v>1.00</v>
      </c>
      <c r="AG146" s="334" t="str">
        <f t="shared" si="65"/>
        <v>0</v>
      </c>
      <c r="AH146" s="334" t="str">
        <f t="shared" si="66"/>
        <v>fBiz0000000000</v>
      </c>
      <c r="AI146" s="334" t="str">
        <f t="shared" ca="1" si="67"/>
        <v>2026/01/06 00:00:00</v>
      </c>
      <c r="AJ146" s="334" t="str">
        <f t="shared" si="68"/>
        <v>fBiz0000000000</v>
      </c>
      <c r="AK146" s="335" t="str">
        <f t="shared" ca="1" si="69"/>
        <v>2026/01/06 00:00:00</v>
      </c>
      <c r="AL14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'SLS_LOT_DATE_START', '販売数_同ロット_販売開始年月日', 'TEXT', 'CELL', 145, 11, NULL ,'0', NULL ,'0', '1.00', 0, 'fBiz0000000000', '2026/01/06 00:00:00', 'fBiz0000000000', '2026/01/06 00:00:00' );</v>
      </c>
      <c r="AM146" s="347" t="s">
        <v>1774</v>
      </c>
    </row>
    <row r="147" spans="1:39" ht="17.25" customHeight="1">
      <c r="A147" s="265">
        <f t="shared" si="48"/>
        <v>145</v>
      </c>
      <c r="B147" s="263" t="s">
        <v>640</v>
      </c>
      <c r="C147" s="258" t="s">
        <v>1057</v>
      </c>
      <c r="D147" s="260" t="s">
        <v>1406</v>
      </c>
      <c r="E147" s="238" t="s">
        <v>382</v>
      </c>
      <c r="F147" s="750" t="s">
        <v>189</v>
      </c>
      <c r="G147" s="751"/>
      <c r="H147" s="748">
        <v>20</v>
      </c>
      <c r="I147" s="749"/>
      <c r="J147" s="327" t="str">
        <f t="shared" si="71"/>
        <v>TEXT</v>
      </c>
      <c r="K147" s="271" t="s">
        <v>653</v>
      </c>
      <c r="L147" s="328" t="str" cm="1">
        <f t="array" aca="1" ref="L147" ca="1">IFERROR(IF($C147="","",IF($K147="","",IF($K147=入力用マスタ!$H$7,_xlfn.TEXTBEFORE(_xlfn.TEXTAFTER(CELL("filename",$A$1),"["),"]"),IF($J147="DATE",IF(INDIRECT($B147&amp;"!"&amp;$C147)="","",INDIRECT($B147&amp;"!"&amp;$C147)),IF($J147="TEXT",IF(INDIRECT($B147&amp;"!"&amp;$C147)="","",""&amp;INDIRECT($B147&amp;"!"&amp;$C147)&amp;""),IF($J147="NUM",VALUE(IF(INDIRECT($B147&amp;"!"&amp;$C147)="","",INDIRECT($B147&amp;"!"&amp;$C147))),"")))))),"")</f>
        <v/>
      </c>
      <c r="M147" s="337" t="str">
        <f ca="1">IFERROR(TEXT(IF($C147="","",IF($K147="","",IF($K147=入力用マスタ!$H$5,IF($L147="■","1",IF($L147="□","",IF($L147="●","1",IF($L147="○","","")))),IF($K147=入力用マスタ!$H$6,IF($L147="▼選択▼","",MATCH($L147,INDIRECT("入力用マスタ!"&amp;IF(COUNTIF(入力用マスタ!$E$2:$E$4,$L147),"E",IF(COUNTIF(入力用マスタ!$F$2:$F$4,$L147),"F",IF(COUNTIF(入力用マスタ!$G$2:$G$4,$L147),"G","")))&amp;"3:"&amp;IF(COUNTIF(入力用マスタ!$E$2:$E$4,$L147),"E",IF(COUNTIF(入力用マスタ!$F$2:$F$4,$L147),"F",IF(COUNTIF(入力用マスタ!$G$2:$G$4,$L147),"G","")))&amp;"4"),0)),"")))),"@"),"")</f>
        <v/>
      </c>
      <c r="N147" s="337" t="str" cm="1">
        <f t="array" aca="1" ref="N147" ca="1">IFERROR(TEXT(IF($C147="","",IF($K147="","",IF($K147=入力用マスタ!$H$4,_xlfn.LET(_xlpm.refs, _xlfn.TEXTSPLIT($C147,","),_xlpm.sheetName, $B147,_xlpm.values,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7" s="338">
        <f t="shared" si="49"/>
        <v>146</v>
      </c>
      <c r="P147" s="339">
        <f>IF($K147="","",IF($K147=入力用マスタ!$H$3,COLUMN($P147)-5,IF($K147=入力用マスタ!$H$5,COLUMN($P147)-4,IF($K147=入力用マスタ!$H$6,COLUMN($P147)-4,IF($K147=入力用マスタ!$H$5,COLUMN($P147)-4,IF($K147=入力用マスタ!$H$4,COLUMN($P147)-3,COLUMN($P147)-5))))))</f>
        <v>11</v>
      </c>
      <c r="Q147" s="345" t="str">
        <f>IF($C147="","",IF($C147="-","",IF($K147=入力用マスタ!$H$4&amp;"!",HYPERLINK("#"&amp;$B147&amp;"!"&amp;IFERROR(LEFT($C147,FIND(",", $C147)-1),$C147),"【"&amp;IFERROR(LEFT($C147,FIND(",", $C147)-1),$C147)&amp;"】"),HYPERLINK("#"&amp;$B147&amp;"!"&amp;IFERROR(LEFT($C147,FIND(",", $C147)-1),$C147),"【"&amp;IFERROR(LEFT($C147,FIND(",", $C147)-1),$C147)&amp;"】"))))</f>
        <v>【AF79】</v>
      </c>
      <c r="R147" s="344" t="str">
        <f t="shared" si="50"/>
        <v>0000000000000</v>
      </c>
      <c r="S147" s="334" t="str">
        <f t="shared" si="51"/>
        <v>IO_S050301</v>
      </c>
      <c r="T147" s="334" t="str">
        <f t="shared" ca="1" si="52"/>
        <v>2025100101</v>
      </c>
      <c r="U147" s="334" t="str">
        <f t="shared" si="53"/>
        <v>T05_HLT_TMP</v>
      </c>
      <c r="V147" s="334" t="str">
        <f t="shared" si="54"/>
        <v>SLS_LOT_DATE_END</v>
      </c>
      <c r="W147" s="334" t="str">
        <f t="shared" si="55"/>
        <v>販売数_同ロット_販売終了年月日</v>
      </c>
      <c r="X147" s="334" t="str">
        <f t="shared" si="56"/>
        <v>TEXT</v>
      </c>
      <c r="Y147" s="334" t="str">
        <f t="shared" si="57"/>
        <v>CELL</v>
      </c>
      <c r="Z147" s="334">
        <f t="shared" si="58"/>
        <v>146</v>
      </c>
      <c r="AA147" s="334">
        <f t="shared" si="59"/>
        <v>11</v>
      </c>
      <c r="AB147" s="334" t="str">
        <f t="shared" si="60"/>
        <v>« NULL »</v>
      </c>
      <c r="AC147" s="334" t="str">
        <f t="shared" si="61"/>
        <v>0</v>
      </c>
      <c r="AD147" s="334" t="str">
        <f t="shared" si="62"/>
        <v>« NULL »</v>
      </c>
      <c r="AE147" s="334" t="str">
        <f t="shared" si="63"/>
        <v>0</v>
      </c>
      <c r="AF147" s="334" t="str">
        <f t="shared" si="64"/>
        <v>1.00</v>
      </c>
      <c r="AG147" s="334" t="str">
        <f t="shared" si="65"/>
        <v>0</v>
      </c>
      <c r="AH147" s="334" t="str">
        <f t="shared" si="66"/>
        <v>fBiz0000000000</v>
      </c>
      <c r="AI147" s="334" t="str">
        <f t="shared" ca="1" si="67"/>
        <v>2026/01/06 00:00:00</v>
      </c>
      <c r="AJ147" s="334" t="str">
        <f t="shared" si="68"/>
        <v>fBiz0000000000</v>
      </c>
      <c r="AK147" s="335" t="str">
        <f t="shared" ca="1" si="69"/>
        <v>2026/01/06 00:00:00</v>
      </c>
      <c r="AL14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'SLS_LOT_DATE_END', '販売数_同ロット_販売終了年月日', 'TEXT', 'CELL', 146, 11, NULL ,'0', NULL ,'0', '1.00', 0, 'fBiz0000000000', '2026/01/06 00:00:00', 'fBiz0000000000', '2026/01/06 00:00:00' );</v>
      </c>
      <c r="AM147" s="347" t="s">
        <v>1774</v>
      </c>
    </row>
    <row r="148" spans="1:39" ht="17.25" customHeight="1">
      <c r="A148" s="265">
        <f t="shared" si="48"/>
        <v>146</v>
      </c>
      <c r="B148" s="263" t="s">
        <v>640</v>
      </c>
      <c r="C148" s="258" t="s">
        <v>1058</v>
      </c>
      <c r="D148" s="260" t="s">
        <v>1407</v>
      </c>
      <c r="E148" s="238" t="s">
        <v>903</v>
      </c>
      <c r="F148" s="750" t="s">
        <v>189</v>
      </c>
      <c r="G148" s="751"/>
      <c r="H148" s="748">
        <v>1</v>
      </c>
      <c r="I148" s="749"/>
      <c r="J148" s="327" t="str">
        <f t="shared" si="71"/>
        <v>TEXT</v>
      </c>
      <c r="K148" s="271" t="s">
        <v>1041</v>
      </c>
      <c r="L148" s="328" t="str" cm="1">
        <f t="array" aca="1" ref="L148" ca="1">IFERROR(IF($C148="","",IF($K148="","",IF($K148=入力用マスタ!$H$7,_xlfn.TEXTBEFORE(_xlfn.TEXTAFTER(CELL("filename",$A$1),"["),"]"),IF($J148="DATE",IF(INDIRECT($B148&amp;"!"&amp;$C148)="","",INDIRECT($B148&amp;"!"&amp;$C148)),IF($J148="TEXT",IF(INDIRECT($B148&amp;"!"&amp;$C148)="","",""&amp;INDIRECT($B148&amp;"!"&amp;$C148)&amp;""),IF($J148="NUM",VALUE(IF(INDIRECT($B148&amp;"!"&amp;$C148)="","",INDIRECT($B148&amp;"!"&amp;$C148))),"")))))),"")</f>
        <v/>
      </c>
      <c r="M148" s="337" t="str">
        <f ca="1">IFERROR(TEXT(IF($C148="","",IF($K148="","",IF($K148=入力用マスタ!$H$5,IF($L148="■","1",IF($L148="□","",IF($L148="●","1",IF($L148="○","","")))),IF($K148=入力用マスタ!$H$6,IF($L148="▼選択▼","",MATCH($L148,INDIRECT("入力用マスタ!"&amp;IF(COUNTIF(入力用マスタ!$E$2:$E$4,$L148),"E",IF(COUNTIF(入力用マスタ!$F$2:$F$4,$L148),"F",IF(COUNTIF(入力用マスタ!$G$2:$G$4,$L148),"G","")))&amp;"3:"&amp;IF(COUNTIF(入力用マスタ!$E$2:$E$4,$L148),"E",IF(COUNTIF(入力用マスタ!$F$2:$F$4,$L148),"F",IF(COUNTIF(入力用マスタ!$G$2:$G$4,$L148),"G","")))&amp;"4"),0)),"")))),"@"),"")</f>
        <v/>
      </c>
      <c r="N148" s="337" t="str" cm="1">
        <f t="array" aca="1" ref="N148" ca="1">IFERROR(TEXT(IF($C148="","",IF($K148="","",IF($K148=入力用マスタ!$H$4,_xlfn.LET(_xlpm.refs, _xlfn.TEXTSPLIT($C148,","),_xlpm.sheetName, $B148,_xlpm.values,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8" s="338">
        <f t="shared" si="49"/>
        <v>147</v>
      </c>
      <c r="P148" s="339">
        <f>IF($K148="","",IF($K148=入力用マスタ!$H$3,COLUMN($P148)-5,IF($K148=入力用マスタ!$H$5,COLUMN($P148)-4,IF($K148=入力用マスタ!$H$6,COLUMN($P148)-4,IF($K148=入力用マスタ!$H$5,COLUMN($P148)-4,IF($K148=入力用マスタ!$H$4,COLUMN($P148)-3,COLUMN($P148)-5))))))</f>
        <v>13</v>
      </c>
      <c r="Q148" s="345" t="str">
        <f>IF($C148="","",IF($C148="-","",IF($K148=入力用マスタ!$H$4&amp;"!",HYPERLINK("#"&amp;$B148&amp;"!"&amp;IFERROR(LEFT($C148,FIND(",", $C148)-1),$C148),"【"&amp;IFERROR(LEFT($C148,FIND(",", $C148)-1),$C148)&amp;"】"),HYPERLINK("#"&amp;$B148&amp;"!"&amp;IFERROR(LEFT($C148,FIND(",", $C148)-1),$C148),"【"&amp;IFERROR(LEFT($C148,FIND(",", $C148)-1),$C148)&amp;"】"))))</f>
        <v>【H81】</v>
      </c>
      <c r="R148" s="344" t="str">
        <f t="shared" si="50"/>
        <v>0000000000000</v>
      </c>
      <c r="S148" s="334" t="str">
        <f t="shared" si="51"/>
        <v>IO_S050301</v>
      </c>
      <c r="T148" s="334" t="str">
        <f t="shared" ca="1" si="52"/>
        <v>2025100101</v>
      </c>
      <c r="U148" s="334" t="str">
        <f t="shared" si="53"/>
        <v>T05_HLT_TMP</v>
      </c>
      <c r="V148" s="334" t="str">
        <f t="shared" si="54"/>
        <v>SIM_CASE_INFO_CD</v>
      </c>
      <c r="W148" s="334" t="str">
        <f t="shared" si="55"/>
        <v>類似例の情報提供コード</v>
      </c>
      <c r="X148" s="334" t="str">
        <f t="shared" si="56"/>
        <v>TEXT</v>
      </c>
      <c r="Y148" s="334" t="str">
        <f t="shared" si="57"/>
        <v>CELL</v>
      </c>
      <c r="Z148" s="334">
        <f t="shared" si="58"/>
        <v>147</v>
      </c>
      <c r="AA148" s="334">
        <f t="shared" si="59"/>
        <v>13</v>
      </c>
      <c r="AB148" s="334" t="str">
        <f t="shared" si="60"/>
        <v>« NULL »</v>
      </c>
      <c r="AC148" s="334" t="str">
        <f t="shared" si="61"/>
        <v>0</v>
      </c>
      <c r="AD148" s="346" t="s">
        <v>1802</v>
      </c>
      <c r="AE148" s="334" t="str">
        <f t="shared" si="63"/>
        <v>0</v>
      </c>
      <c r="AF148" s="334" t="str">
        <f t="shared" si="64"/>
        <v>1.00</v>
      </c>
      <c r="AG148" s="334" t="str">
        <f t="shared" si="65"/>
        <v>0</v>
      </c>
      <c r="AH148" s="334" t="str">
        <f t="shared" si="66"/>
        <v>fBiz0000000000</v>
      </c>
      <c r="AI148" s="334" t="str">
        <f t="shared" ca="1" si="67"/>
        <v>2026/01/06 00:00:00</v>
      </c>
      <c r="AJ148" s="334" t="str">
        <f t="shared" si="68"/>
        <v>fBiz0000000000</v>
      </c>
      <c r="AK148" s="335" t="str">
        <f t="shared" ca="1" si="69"/>
        <v>2026/01/06 00:00:00</v>
      </c>
      <c r="AL14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'SIM_CASE_INFO_CD', '類似例の情報提供コード', 'TEXT', 'CELL', 147, 13, NULL ,'0',EXIST_UNK,'0', '1.00', 0, 'fBiz0000000000', '2026/01/06 00:00:00', 'fBiz0000000000', '2026/01/06 00:00:00' );</v>
      </c>
      <c r="AM148" s="347" t="s">
        <v>1774</v>
      </c>
    </row>
    <row r="149" spans="1:39" ht="17.25" customHeight="1">
      <c r="A149" s="265">
        <f t="shared" si="48"/>
        <v>147</v>
      </c>
      <c r="B149" s="263" t="s">
        <v>640</v>
      </c>
      <c r="C149" s="258" t="s">
        <v>1059</v>
      </c>
      <c r="D149" s="260" t="s">
        <v>1408</v>
      </c>
      <c r="E149" s="238" t="s">
        <v>1409</v>
      </c>
      <c r="F149" s="750" t="s">
        <v>189</v>
      </c>
      <c r="G149" s="751"/>
      <c r="H149" s="748">
        <v>235</v>
      </c>
      <c r="I149" s="749"/>
      <c r="J149" s="327" t="str">
        <f t="shared" si="71"/>
        <v>TEXT</v>
      </c>
      <c r="K149" s="271" t="s">
        <v>653</v>
      </c>
      <c r="L149" s="328" t="str" cm="1">
        <f t="array" aca="1" ref="L149" ca="1">IFERROR(IF($C149="","",IF($K149="","",IF($K149=入力用マスタ!$H$7,_xlfn.TEXTBEFORE(_xlfn.TEXTAFTER(CELL("filename",$A$1),"["),"]"),IF($J149="DATE",IF(INDIRECT($B149&amp;"!"&amp;$C149)="","",INDIRECT($B149&amp;"!"&amp;$C149)),IF($J149="TEXT",IF(INDIRECT($B149&amp;"!"&amp;$C149)="","",""&amp;INDIRECT($B149&amp;"!"&amp;$C149)&amp;""),IF($J149="NUM",VALUE(IF(INDIRECT($B149&amp;"!"&amp;$C149)="","",INDIRECT($B149&amp;"!"&amp;$C149))),"")))))),"")</f>
        <v/>
      </c>
      <c r="M149" s="337" t="str">
        <f ca="1">IFERROR(TEXT(IF($C149="","",IF($K149="","",IF($K149=入力用マスタ!$H$5,IF($L149="■","1",IF($L149="□","",IF($L149="●","1",IF($L149="○","","")))),IF($K149=入力用マスタ!$H$6,IF($L149="▼選択▼","",MATCH($L149,INDIRECT("入力用マスタ!"&amp;IF(COUNTIF(入力用マスタ!$E$2:$E$4,$L149),"E",IF(COUNTIF(入力用マスタ!$F$2:$F$4,$L149),"F",IF(COUNTIF(入力用マスタ!$G$2:$G$4,$L149),"G","")))&amp;"3:"&amp;IF(COUNTIF(入力用マスタ!$E$2:$E$4,$L149),"E",IF(COUNTIF(入力用マスタ!$F$2:$F$4,$L149),"F",IF(COUNTIF(入力用マスタ!$G$2:$G$4,$L149),"G","")))&amp;"4"),0)),"")))),"@"),"")</f>
        <v/>
      </c>
      <c r="N149" s="337" t="str" cm="1">
        <f t="array" aca="1" ref="N149" ca="1">IFERROR(TEXT(IF($C149="","",IF($K149="","",IF($K149=入力用マスタ!$H$4,_xlfn.LET(_xlpm.refs, _xlfn.TEXTSPLIT($C149,","),_xlpm.sheetName, $B149,_xlpm.values,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49" s="338">
        <f t="shared" si="49"/>
        <v>148</v>
      </c>
      <c r="P149" s="339">
        <f>IF($K149="","",IF($K149=入力用マスタ!$H$3,COLUMN($P149)-5,IF($K149=入力用マスタ!$H$5,COLUMN($P149)-4,IF($K149=入力用マスタ!$H$6,COLUMN($P149)-4,IF($K149=入力用マスタ!$H$5,COLUMN($P149)-4,IF($K149=入力用マスタ!$H$4,COLUMN($P149)-3,COLUMN($P149)-5))))))</f>
        <v>11</v>
      </c>
      <c r="Q149" s="345" t="str">
        <f>IF($C149="","",IF($C149="-","",IF($K149=入力用マスタ!$H$4&amp;"!",HYPERLINK("#"&amp;$B149&amp;"!"&amp;IFERROR(LEFT($C149,FIND(",", $C149)-1),$C149),"【"&amp;IFERROR(LEFT($C149,FIND(",", $C149)-1),$C149)&amp;"】"),HYPERLINK("#"&amp;$B149&amp;"!"&amp;IFERROR(LEFT($C149,FIND(",", $C149)-1),$C149),"【"&amp;IFERROR(LEFT($C149,FIND(",", $C149)-1),$C149)&amp;"】"))))</f>
        <v>【G83】</v>
      </c>
      <c r="R149" s="344" t="str">
        <f t="shared" si="50"/>
        <v>0000000000000</v>
      </c>
      <c r="S149" s="334" t="str">
        <f t="shared" si="51"/>
        <v>IO_S050301</v>
      </c>
      <c r="T149" s="334" t="str">
        <f t="shared" ca="1" si="52"/>
        <v>2025100101</v>
      </c>
      <c r="U149" s="334" t="str">
        <f t="shared" si="53"/>
        <v>T05_HLT_TMP</v>
      </c>
      <c r="V149" s="334" t="str">
        <f t="shared" si="54"/>
        <v>SIM_CASE_INFO_ETC</v>
      </c>
      <c r="W149" s="334" t="str">
        <f t="shared" si="55"/>
        <v>類似例の情報提供詳細</v>
      </c>
      <c r="X149" s="334" t="str">
        <f t="shared" si="56"/>
        <v>TEXT</v>
      </c>
      <c r="Y149" s="334" t="str">
        <f t="shared" si="57"/>
        <v>CELL</v>
      </c>
      <c r="Z149" s="334">
        <f t="shared" si="58"/>
        <v>148</v>
      </c>
      <c r="AA149" s="334">
        <f t="shared" si="59"/>
        <v>11</v>
      </c>
      <c r="AB149" s="334" t="str">
        <f t="shared" si="60"/>
        <v>« NULL »</v>
      </c>
      <c r="AC149" s="334" t="str">
        <f t="shared" si="61"/>
        <v>0</v>
      </c>
      <c r="AD149" s="334" t="str">
        <f t="shared" si="62"/>
        <v>« NULL »</v>
      </c>
      <c r="AE149" s="334" t="str">
        <f t="shared" si="63"/>
        <v>0</v>
      </c>
      <c r="AF149" s="334" t="str">
        <f t="shared" si="64"/>
        <v>1.00</v>
      </c>
      <c r="AG149" s="334" t="str">
        <f t="shared" si="65"/>
        <v>0</v>
      </c>
      <c r="AH149" s="334" t="str">
        <f t="shared" si="66"/>
        <v>fBiz0000000000</v>
      </c>
      <c r="AI149" s="334" t="str">
        <f t="shared" ca="1" si="67"/>
        <v>2026/01/06 00:00:00</v>
      </c>
      <c r="AJ149" s="334" t="str">
        <f t="shared" si="68"/>
        <v>fBiz0000000000</v>
      </c>
      <c r="AK149" s="335" t="str">
        <f t="shared" ca="1" si="69"/>
        <v>2026/01/06 00:00:00</v>
      </c>
      <c r="AL14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'SIM_CASE_INFO_ETC', '類似例の情報提供詳細', 'TEXT', 'CELL', 148, 11, NULL ,'0', NULL ,'0', '1.00', 0, 'fBiz0000000000', '2026/01/06 00:00:00', 'fBiz0000000000', '2026/01/06 00:00:00' );</v>
      </c>
      <c r="AM149" s="347" t="s">
        <v>1774</v>
      </c>
    </row>
    <row r="150" spans="1:39" ht="17.25" customHeight="1">
      <c r="A150" s="265">
        <f t="shared" si="48"/>
        <v>148</v>
      </c>
      <c r="B150" s="263" t="s">
        <v>640</v>
      </c>
      <c r="C150" s="258" t="s">
        <v>1060</v>
      </c>
      <c r="D150" s="260" t="s">
        <v>1410</v>
      </c>
      <c r="E150" s="238" t="s">
        <v>383</v>
      </c>
      <c r="F150" s="746" t="s">
        <v>189</v>
      </c>
      <c r="G150" s="747"/>
      <c r="H150" s="748">
        <v>1</v>
      </c>
      <c r="I150" s="749"/>
      <c r="J150" s="327" t="str">
        <f t="shared" si="71"/>
        <v>TEXT</v>
      </c>
      <c r="K150" s="271" t="s">
        <v>1041</v>
      </c>
      <c r="L150" s="328" t="str" cm="1">
        <f t="array" aca="1" ref="L150" ca="1">IFERROR(IF($C150="","",IF($K150="","",IF($K150=入力用マスタ!$H$7,_xlfn.TEXTBEFORE(_xlfn.TEXTAFTER(CELL("filename",$A$1),"["),"]"),IF($J150="DATE",IF(INDIRECT($B150&amp;"!"&amp;$C150)="","",INDIRECT($B150&amp;"!"&amp;$C150)),IF($J150="TEXT",IF(INDIRECT($B150&amp;"!"&amp;$C150)="","",""&amp;INDIRECT($B150&amp;"!"&amp;$C150)&amp;""),IF($J150="NUM",VALUE(IF(INDIRECT($B150&amp;"!"&amp;$C150)="","",INDIRECT($B150&amp;"!"&amp;$C150))),"")))))),"")</f>
        <v/>
      </c>
      <c r="M150" s="337" t="str">
        <f ca="1">IFERROR(TEXT(IF($C150="","",IF($K150="","",IF($K150=入力用マスタ!$H$5,IF($L150="■","1",IF($L150="□","",IF($L150="●","1",IF($L150="○","","")))),IF($K150=入力用マスタ!$H$6,IF($L150="▼選択▼","",MATCH($L150,INDIRECT("入力用マスタ!"&amp;IF(COUNTIF(入力用マスタ!$E$2:$E$4,$L150),"E",IF(COUNTIF(入力用マスタ!$F$2:$F$4,$L150),"F",IF(COUNTIF(入力用マスタ!$G$2:$G$4,$L150),"G","")))&amp;"3:"&amp;IF(COUNTIF(入力用マスタ!$E$2:$E$4,$L150),"E",IF(COUNTIF(入力用マスタ!$F$2:$F$4,$L150),"F",IF(COUNTIF(入力用マスタ!$G$2:$G$4,$L150),"G","")))&amp;"4"),0)),"")))),"@"),"")</f>
        <v/>
      </c>
      <c r="N150" s="337" t="str" cm="1">
        <f t="array" aca="1" ref="N150" ca="1">IFERROR(TEXT(IF($C150="","",IF($K150="","",IF($K150=入力用マスタ!$H$4,_xlfn.LET(_xlpm.refs, _xlfn.TEXTSPLIT($C150,","),_xlpm.sheetName, $B150,_xlpm.values,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0" s="338">
        <f t="shared" si="49"/>
        <v>149</v>
      </c>
      <c r="P150" s="339">
        <f>IF($K150="","",IF($K150=入力用マスタ!$H$3,COLUMN($P150)-5,IF($K150=入力用マスタ!$H$5,COLUMN($P150)-4,IF($K150=入力用マスタ!$H$6,COLUMN($P150)-4,IF($K150=入力用マスタ!$H$5,COLUMN($P150)-4,IF($K150=入力用マスタ!$H$4,COLUMN($P150)-3,COLUMN($P150)-5))))))</f>
        <v>13</v>
      </c>
      <c r="Q150" s="345" t="str">
        <f>IF($C150="","",IF($C150="-","",IF($K150=入力用マスタ!$H$4&amp;"!",HYPERLINK("#"&amp;$B150&amp;"!"&amp;IFERROR(LEFT($C150,FIND(",", $C150)-1),$C150),"【"&amp;IFERROR(LEFT($C150,FIND(",", $C150)-1),$C150)&amp;"】"),HYPERLINK("#"&amp;$B150&amp;"!"&amp;IFERROR(LEFT($C150,FIND(",", $C150)-1),$C150),"【"&amp;IFERROR(LEFT($C150,FIND(",", $C150)-1),$C150)&amp;"】"))))</f>
        <v>【W89】</v>
      </c>
      <c r="R150" s="344" t="str">
        <f t="shared" si="50"/>
        <v>0000000000000</v>
      </c>
      <c r="S150" s="334" t="str">
        <f t="shared" si="51"/>
        <v>IO_S050301</v>
      </c>
      <c r="T150" s="334" t="str">
        <f t="shared" ca="1" si="52"/>
        <v>2025100101</v>
      </c>
      <c r="U150" s="334" t="str">
        <f t="shared" si="53"/>
        <v>T05_HLT_TMP</v>
      </c>
      <c r="V150" s="334" t="str">
        <f t="shared" si="54"/>
        <v>PRV_CNT_CD</v>
      </c>
      <c r="W150" s="334" t="str">
        <f t="shared" si="55"/>
        <v>個人情報提供の同意コード</v>
      </c>
      <c r="X150" s="334" t="str">
        <f t="shared" si="56"/>
        <v>TEXT</v>
      </c>
      <c r="Y150" s="334" t="str">
        <f t="shared" si="57"/>
        <v>CELL</v>
      </c>
      <c r="Z150" s="334">
        <f t="shared" si="58"/>
        <v>149</v>
      </c>
      <c r="AA150" s="334">
        <f t="shared" si="59"/>
        <v>13</v>
      </c>
      <c r="AB150" s="334" t="str">
        <f t="shared" si="60"/>
        <v>« NULL »</v>
      </c>
      <c r="AC150" s="334" t="str">
        <f t="shared" si="61"/>
        <v>0</v>
      </c>
      <c r="AD150" s="346" t="s">
        <v>1803</v>
      </c>
      <c r="AE150" s="334" t="str">
        <f t="shared" si="63"/>
        <v>0</v>
      </c>
      <c r="AF150" s="334" t="str">
        <f t="shared" si="64"/>
        <v>1.00</v>
      </c>
      <c r="AG150" s="334" t="str">
        <f t="shared" si="65"/>
        <v>0</v>
      </c>
      <c r="AH150" s="334" t="str">
        <f t="shared" si="66"/>
        <v>fBiz0000000000</v>
      </c>
      <c r="AI150" s="334" t="str">
        <f t="shared" ca="1" si="67"/>
        <v>2026/01/06 00:00:00</v>
      </c>
      <c r="AJ150" s="334" t="str">
        <f t="shared" si="68"/>
        <v>fBiz0000000000</v>
      </c>
      <c r="AK150" s="335" t="str">
        <f t="shared" ca="1" si="69"/>
        <v>2026/01/06 00:00:00</v>
      </c>
      <c r="AL15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'PRV_CNT_CD', '個人情報提供の同意コード', 'TEXT', 'CELL', 149, 13, NULL ,'0',CONSENT_STATUS,'0', '1.00', 0, 'fBiz0000000000', '2026/01/06 00:00:00', 'fBiz0000000000', '2026/01/06 00:00:00' );</v>
      </c>
      <c r="AM150" s="347" t="s">
        <v>1774</v>
      </c>
    </row>
    <row r="151" spans="1:39" ht="17.25" customHeight="1">
      <c r="A151" s="265">
        <f t="shared" si="48"/>
        <v>149</v>
      </c>
      <c r="B151" s="263" t="s">
        <v>640</v>
      </c>
      <c r="C151" s="258" t="s">
        <v>1061</v>
      </c>
      <c r="D151" s="260" t="s">
        <v>1411</v>
      </c>
      <c r="E151" s="238" t="s">
        <v>384</v>
      </c>
      <c r="F151" s="746" t="s">
        <v>189</v>
      </c>
      <c r="G151" s="747"/>
      <c r="H151" s="748">
        <v>150</v>
      </c>
      <c r="I151" s="749"/>
      <c r="J151" s="327" t="str">
        <f t="shared" si="71"/>
        <v>TEXT</v>
      </c>
      <c r="K151" s="271" t="s">
        <v>653</v>
      </c>
      <c r="L151" s="328" t="str" cm="1">
        <f t="array" aca="1" ref="L151" ca="1">IFERROR(IF($C151="","",IF($K151="","",IF($K151=入力用マスタ!$H$7,_xlfn.TEXTBEFORE(_xlfn.TEXTAFTER(CELL("filename",$A$1),"["),"]"),IF($J151="DATE",IF(INDIRECT($B151&amp;"!"&amp;$C151)="","",INDIRECT($B151&amp;"!"&amp;$C151)),IF($J151="TEXT",IF(INDIRECT($B151&amp;"!"&amp;$C151)="","",""&amp;INDIRECT($B151&amp;"!"&amp;$C151)&amp;""),IF($J151="NUM",VALUE(IF(INDIRECT($B151&amp;"!"&amp;$C151)="","",INDIRECT($B151&amp;"!"&amp;$C151))),"")))))),"")</f>
        <v/>
      </c>
      <c r="M151" s="337" t="str">
        <f ca="1">IFERROR(TEXT(IF($C151="","",IF($K151="","",IF($K151=入力用マスタ!$H$5,IF($L151="■","1",IF($L151="□","",IF($L151="●","1",IF($L151="○","","")))),IF($K151=入力用マスタ!$H$6,IF($L151="▼選択▼","",MATCH($L151,INDIRECT("入力用マスタ!"&amp;IF(COUNTIF(入力用マスタ!$E$2:$E$4,$L151),"E",IF(COUNTIF(入力用マスタ!$F$2:$F$4,$L151),"F",IF(COUNTIF(入力用マスタ!$G$2:$G$4,$L151),"G","")))&amp;"3:"&amp;IF(COUNTIF(入力用マスタ!$E$2:$E$4,$L151),"E",IF(COUNTIF(入力用マスタ!$F$2:$F$4,$L151),"F",IF(COUNTIF(入力用マスタ!$G$2:$G$4,$L151),"G","")))&amp;"4"),0)),"")))),"@"),"")</f>
        <v/>
      </c>
      <c r="N151" s="337" t="str" cm="1">
        <f t="array" aca="1" ref="N151" ca="1">IFERROR(TEXT(IF($C151="","",IF($K151="","",IF($K151=入力用マスタ!$H$4,_xlfn.LET(_xlpm.refs, _xlfn.TEXTSPLIT($C151,","),_xlpm.sheetName, $B151,_xlpm.values,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1" s="338">
        <f t="shared" si="49"/>
        <v>150</v>
      </c>
      <c r="P151" s="339">
        <f>IF($K151="","",IF($K151=入力用マスタ!$H$3,COLUMN($P151)-5,IF($K151=入力用マスタ!$H$5,COLUMN($P151)-4,IF($K151=入力用マスタ!$H$6,COLUMN($P151)-4,IF($K151=入力用マスタ!$H$5,COLUMN($P151)-4,IF($K151=入力用マスタ!$H$4,COLUMN($P151)-3,COLUMN($P151)-5))))))</f>
        <v>11</v>
      </c>
      <c r="Q151" s="345" t="str">
        <f>IF($C151="","",IF($C151="-","",IF($K151=入力用マスタ!$H$4&amp;"!",HYPERLINK("#"&amp;$B151&amp;"!"&amp;IFERROR(LEFT($C151,FIND(",", $C151)-1),$C151),"【"&amp;IFERROR(LEFT($C151,FIND(",", $C151)-1),$C151)&amp;"】"),HYPERLINK("#"&amp;$B151&amp;"!"&amp;IFERROR(LEFT($C151,FIND(",", $C151)-1),$C151),"【"&amp;IFERROR(LEFT($C151,FIND(",", $C151)-1),$C151)&amp;"】"))))</f>
        <v>【G91】</v>
      </c>
      <c r="R151" s="344" t="str">
        <f t="shared" si="50"/>
        <v>0000000000000</v>
      </c>
      <c r="S151" s="334" t="str">
        <f t="shared" si="51"/>
        <v>IO_S050301</v>
      </c>
      <c r="T151" s="334" t="str">
        <f t="shared" ca="1" si="52"/>
        <v>2025100101</v>
      </c>
      <c r="U151" s="334" t="str">
        <f t="shared" si="53"/>
        <v>T05_HLT_TMP</v>
      </c>
      <c r="V151" s="334" t="str">
        <f t="shared" si="54"/>
        <v>CNS_NAME</v>
      </c>
      <c r="W151" s="334" t="str">
        <f t="shared" si="55"/>
        <v>摂取者_氏名</v>
      </c>
      <c r="X151" s="334" t="str">
        <f t="shared" si="56"/>
        <v>TEXT</v>
      </c>
      <c r="Y151" s="334" t="str">
        <f t="shared" si="57"/>
        <v>CELL</v>
      </c>
      <c r="Z151" s="334">
        <f t="shared" si="58"/>
        <v>150</v>
      </c>
      <c r="AA151" s="334">
        <f t="shared" si="59"/>
        <v>11</v>
      </c>
      <c r="AB151" s="334" t="str">
        <f t="shared" si="60"/>
        <v>« NULL »</v>
      </c>
      <c r="AC151" s="334" t="str">
        <f t="shared" si="61"/>
        <v>0</v>
      </c>
      <c r="AD151" s="334" t="str">
        <f t="shared" si="62"/>
        <v>« NULL »</v>
      </c>
      <c r="AE151" s="334" t="str">
        <f t="shared" si="63"/>
        <v>0</v>
      </c>
      <c r="AF151" s="334" t="str">
        <f t="shared" si="64"/>
        <v>1.00</v>
      </c>
      <c r="AG151" s="334" t="str">
        <f t="shared" si="65"/>
        <v>0</v>
      </c>
      <c r="AH151" s="334" t="str">
        <f t="shared" si="66"/>
        <v>fBiz0000000000</v>
      </c>
      <c r="AI151" s="334" t="str">
        <f t="shared" ca="1" si="67"/>
        <v>2026/01/06 00:00:00</v>
      </c>
      <c r="AJ151" s="334" t="str">
        <f t="shared" si="68"/>
        <v>fBiz0000000000</v>
      </c>
      <c r="AK151" s="335" t="str">
        <f t="shared" ca="1" si="69"/>
        <v>2026/01/06 00:00:00</v>
      </c>
      <c r="AL15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'CNS_NAME', '摂取者_氏名', 'TEXT', 'CELL', 150, 11, NULL ,'0', NULL ,'0', '1.00', 0, 'fBiz0000000000', '2026/01/06 00:00:00', 'fBiz0000000000', '2026/01/06 00:00:00' );</v>
      </c>
      <c r="AM151" s="347" t="s">
        <v>1774</v>
      </c>
    </row>
    <row r="152" spans="1:39" ht="17.25" customHeight="1">
      <c r="A152" s="265">
        <f t="shared" si="48"/>
        <v>150</v>
      </c>
      <c r="B152" s="263" t="s">
        <v>640</v>
      </c>
      <c r="C152" s="258" t="s">
        <v>1062</v>
      </c>
      <c r="D152" s="260" t="s">
        <v>1412</v>
      </c>
      <c r="E152" s="238" t="s">
        <v>385</v>
      </c>
      <c r="F152" s="746" t="s">
        <v>189</v>
      </c>
      <c r="G152" s="747"/>
      <c r="H152" s="748">
        <v>100</v>
      </c>
      <c r="I152" s="749"/>
      <c r="J152" s="327" t="str">
        <f t="shared" si="71"/>
        <v>TEXT</v>
      </c>
      <c r="K152" s="271" t="s">
        <v>653</v>
      </c>
      <c r="L152" s="328" t="str" cm="1">
        <f t="array" aca="1" ref="L152" ca="1">IFERROR(IF($C152="","",IF($K152="","",IF($K152=入力用マスタ!$H$7,_xlfn.TEXTBEFORE(_xlfn.TEXTAFTER(CELL("filename",$A$1),"["),"]"),IF($J152="DATE",IF(INDIRECT($B152&amp;"!"&amp;$C152)="","",INDIRECT($B152&amp;"!"&amp;$C152)),IF($J152="TEXT",IF(INDIRECT($B152&amp;"!"&amp;$C152)="","",""&amp;INDIRECT($B152&amp;"!"&amp;$C152)&amp;""),IF($J152="NUM",VALUE(IF(INDIRECT($B152&amp;"!"&amp;$C152)="","",INDIRECT($B152&amp;"!"&amp;$C152))),"")))))),"")</f>
        <v/>
      </c>
      <c r="M152" s="337" t="str">
        <f ca="1">IFERROR(TEXT(IF($C152="","",IF($K152="","",IF($K152=入力用マスタ!$H$5,IF($L152="■","1",IF($L152="□","",IF($L152="●","1",IF($L152="○","","")))),IF($K152=入力用マスタ!$H$6,IF($L152="▼選択▼","",MATCH($L152,INDIRECT("入力用マスタ!"&amp;IF(COUNTIF(入力用マスタ!$E$2:$E$4,$L152),"E",IF(COUNTIF(入力用マスタ!$F$2:$F$4,$L152),"F",IF(COUNTIF(入力用マスタ!$G$2:$G$4,$L152),"G","")))&amp;"3:"&amp;IF(COUNTIF(入力用マスタ!$E$2:$E$4,$L152),"E",IF(COUNTIF(入力用マスタ!$F$2:$F$4,$L152),"F",IF(COUNTIF(入力用マスタ!$G$2:$G$4,$L152),"G","")))&amp;"4"),0)),"")))),"@"),"")</f>
        <v/>
      </c>
      <c r="N152" s="337" t="str" cm="1">
        <f t="array" aca="1" ref="N152" ca="1">IFERROR(TEXT(IF($C152="","",IF($K152="","",IF($K152=入力用マスタ!$H$4,_xlfn.LET(_xlpm.refs, _xlfn.TEXTSPLIT($C152,","),_xlpm.sheetName, $B152,_xlpm.values,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2" s="338">
        <f t="shared" si="49"/>
        <v>151</v>
      </c>
      <c r="P152" s="339">
        <f>IF($K152="","",IF($K152=入力用マスタ!$H$3,COLUMN($P152)-5,IF($K152=入力用マスタ!$H$5,COLUMN($P152)-4,IF($K152=入力用マスタ!$H$6,COLUMN($P152)-4,IF($K152=入力用マスタ!$H$5,COLUMN($P152)-4,IF($K152=入力用マスタ!$H$4,COLUMN($P152)-3,COLUMN($P152)-5))))))</f>
        <v>11</v>
      </c>
      <c r="Q152" s="345" t="str">
        <f>IF($C152="","",IF($C152="-","",IF($K152=入力用マスタ!$H$4&amp;"!",HYPERLINK("#"&amp;$B152&amp;"!"&amp;IFERROR(LEFT($C152,FIND(",", $C152)-1),$C152),"【"&amp;IFERROR(LEFT($C152,FIND(",", $C152)-1),$C152)&amp;"】"),HYPERLINK("#"&amp;$B152&amp;"!"&amp;IFERROR(LEFT($C152,FIND(",", $C152)-1),$C152),"【"&amp;IFERROR(LEFT($C152,FIND(",", $C152)-1),$C152)&amp;"】"))))</f>
        <v>【X91】</v>
      </c>
      <c r="R152" s="344" t="str">
        <f t="shared" si="50"/>
        <v>0000000000000</v>
      </c>
      <c r="S152" s="334" t="str">
        <f t="shared" si="51"/>
        <v>IO_S050301</v>
      </c>
      <c r="T152" s="334" t="str">
        <f t="shared" ca="1" si="52"/>
        <v>2025100101</v>
      </c>
      <c r="U152" s="334" t="str">
        <f t="shared" si="53"/>
        <v>T05_HLT_TMP</v>
      </c>
      <c r="V152" s="334" t="str">
        <f t="shared" si="54"/>
        <v>CNS_CTC</v>
      </c>
      <c r="W152" s="334" t="str">
        <f t="shared" si="55"/>
        <v>摂取者_連絡先</v>
      </c>
      <c r="X152" s="334" t="str">
        <f t="shared" si="56"/>
        <v>TEXT</v>
      </c>
      <c r="Y152" s="334" t="str">
        <f t="shared" si="57"/>
        <v>CELL</v>
      </c>
      <c r="Z152" s="334">
        <f t="shared" si="58"/>
        <v>151</v>
      </c>
      <c r="AA152" s="334">
        <f t="shared" si="59"/>
        <v>11</v>
      </c>
      <c r="AB152" s="334" t="str">
        <f t="shared" si="60"/>
        <v>« NULL »</v>
      </c>
      <c r="AC152" s="334" t="str">
        <f t="shared" si="61"/>
        <v>0</v>
      </c>
      <c r="AD152" s="334" t="str">
        <f t="shared" si="62"/>
        <v>« NULL »</v>
      </c>
      <c r="AE152" s="334" t="str">
        <f t="shared" si="63"/>
        <v>0</v>
      </c>
      <c r="AF152" s="334" t="str">
        <f t="shared" si="64"/>
        <v>1.00</v>
      </c>
      <c r="AG152" s="334" t="str">
        <f t="shared" si="65"/>
        <v>0</v>
      </c>
      <c r="AH152" s="334" t="str">
        <f t="shared" si="66"/>
        <v>fBiz0000000000</v>
      </c>
      <c r="AI152" s="334" t="str">
        <f t="shared" ca="1" si="67"/>
        <v>2026/01/06 00:00:00</v>
      </c>
      <c r="AJ152" s="334" t="str">
        <f t="shared" si="68"/>
        <v>fBiz0000000000</v>
      </c>
      <c r="AK152" s="335" t="str">
        <f t="shared" ca="1" si="69"/>
        <v>2026/01/06 00:00:00</v>
      </c>
      <c r="AL15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'CNS_CTC', '摂取者_連絡先', 'TEXT', 'CELL', 151, 11, NULL ,'0', NULL ,'0', '1.00', 0, 'fBiz0000000000', '2026/01/06 00:00:00', 'fBiz0000000000', '2026/01/06 00:00:00' );</v>
      </c>
      <c r="AM152" s="347" t="s">
        <v>1774</v>
      </c>
    </row>
    <row r="153" spans="1:39" ht="17.25" customHeight="1">
      <c r="A153" s="265">
        <f t="shared" si="48"/>
        <v>151</v>
      </c>
      <c r="B153" s="263" t="s">
        <v>640</v>
      </c>
      <c r="C153" s="258" t="s">
        <v>1759</v>
      </c>
      <c r="D153" s="260" t="s">
        <v>1413</v>
      </c>
      <c r="E153" s="238" t="s">
        <v>386</v>
      </c>
      <c r="F153" s="746" t="s">
        <v>189</v>
      </c>
      <c r="G153" s="747"/>
      <c r="H153" s="748">
        <v>1</v>
      </c>
      <c r="I153" s="749"/>
      <c r="J153" s="327" t="str">
        <f t="shared" si="71"/>
        <v>TEXT</v>
      </c>
      <c r="K153" s="271" t="s">
        <v>1041</v>
      </c>
      <c r="L153" s="328" t="str" cm="1">
        <f t="array" aca="1" ref="L153" ca="1">IFERROR(IF($C153="","",IF($K153="","",IF($K153=入力用マスタ!$H$7,_xlfn.TEXTBEFORE(_xlfn.TEXTAFTER(CELL("filename",$A$1),"["),"]"),IF($J153="DATE",IF(INDIRECT($B153&amp;"!"&amp;$C153)="","",INDIRECT($B153&amp;"!"&amp;$C153)),IF($J153="TEXT",IF(INDIRECT($B153&amp;"!"&amp;$C153)="","",""&amp;INDIRECT($B153&amp;"!"&amp;$C153)&amp;""),IF($J153="NUM",VALUE(IF(INDIRECT($B153&amp;"!"&amp;$C153)="","",INDIRECT($B153&amp;"!"&amp;$C153))),"")))))),"")</f>
        <v/>
      </c>
      <c r="M153" s="337" t="str">
        <f ca="1">IFERROR(TEXT(IF($C153="","",IF($K153="","",IF($K153=入力用マスタ!$H$5,IF($L153="■","1",IF($L153="□","",IF($L153="●","1",IF($L153="○","","")))),IF($K153=入力用マスタ!$H$6,IF($L153="▼選択▼","",MATCH($L153,INDIRECT("入力用マスタ!"&amp;IF(COUNTIF(入力用マスタ!$E$2:$E$4,$L153),"E",IF(COUNTIF(入力用マスタ!$F$2:$F$4,$L153),"F",IF(COUNTIF(入力用マスタ!$G$2:$G$4,$L153),"G","")))&amp;"3:"&amp;IF(COUNTIF(入力用マスタ!$E$2:$E$4,$L153),"E",IF(COUNTIF(入力用マスタ!$F$2:$F$4,$L153),"F",IF(COUNTIF(入力用マスタ!$G$2:$G$4,$L153),"G","")))&amp;"4"),0)),"")))),"@"),"")</f>
        <v/>
      </c>
      <c r="N153" s="337" t="str" cm="1">
        <f t="array" aca="1" ref="N153" ca="1">IFERROR(TEXT(IF($C153="","",IF($K153="","",IF($K153=入力用マスタ!$H$4,_xlfn.LET(_xlpm.refs, _xlfn.TEXTSPLIT($C153,","),_xlpm.sheetName, $B153,_xlpm.values,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3" s="338">
        <f t="shared" si="49"/>
        <v>152</v>
      </c>
      <c r="P153" s="339">
        <f>IF($K153="","",IF($K153=入力用マスタ!$H$3,COLUMN($P153)-5,IF($K153=入力用マスタ!$H$5,COLUMN($P153)-4,IF($K153=入力用マスタ!$H$6,COLUMN($P153)-4,IF($K153=入力用マスタ!$H$5,COLUMN($P153)-4,IF($K153=入力用マスタ!$H$4,COLUMN($P153)-3,COLUMN($P153)-5))))))</f>
        <v>13</v>
      </c>
      <c r="Q153" s="345" t="str">
        <f>IF($C153="","",IF($C153="-","",IF($K153=入力用マスタ!$H$4&amp;"!",HYPERLINK("#"&amp;$B153&amp;"!"&amp;IFERROR(LEFT($C153,FIND(",", $C153)-1),$C153),"【"&amp;IFERROR(LEFT($C153,FIND(",", $C153)-1),$C153)&amp;"】"),HYPERLINK("#"&amp;$B153&amp;"!"&amp;IFERROR(LEFT($C153,FIND(",", $C153)-1),$C153),"【"&amp;IFERROR(LEFT($C153,FIND(",", $C153)-1),$C153)&amp;"】"))))</f>
        <v>【H92】</v>
      </c>
      <c r="R153" s="344" t="str">
        <f t="shared" si="50"/>
        <v>0000000000000</v>
      </c>
      <c r="S153" s="334" t="str">
        <f t="shared" si="51"/>
        <v>IO_S050301</v>
      </c>
      <c r="T153" s="334" t="str">
        <f t="shared" ca="1" si="52"/>
        <v>2025100101</v>
      </c>
      <c r="U153" s="334" t="str">
        <f t="shared" si="53"/>
        <v>T05_HLT_TMP</v>
      </c>
      <c r="V153" s="334" t="str">
        <f t="shared" si="54"/>
        <v>CNS_GND_CD</v>
      </c>
      <c r="W153" s="334" t="str">
        <f t="shared" si="55"/>
        <v>摂取者_性別コード</v>
      </c>
      <c r="X153" s="334" t="str">
        <f t="shared" si="56"/>
        <v>TEXT</v>
      </c>
      <c r="Y153" s="334" t="str">
        <f t="shared" si="57"/>
        <v>CELL</v>
      </c>
      <c r="Z153" s="334">
        <f t="shared" si="58"/>
        <v>152</v>
      </c>
      <c r="AA153" s="334">
        <f t="shared" si="59"/>
        <v>13</v>
      </c>
      <c r="AB153" s="334" t="str">
        <f t="shared" si="60"/>
        <v>« NULL »</v>
      </c>
      <c r="AC153" s="334" t="str">
        <f t="shared" si="61"/>
        <v>0</v>
      </c>
      <c r="AD153" s="346" t="s">
        <v>1804</v>
      </c>
      <c r="AE153" s="334" t="str">
        <f t="shared" si="63"/>
        <v>0</v>
      </c>
      <c r="AF153" s="334" t="str">
        <f t="shared" si="64"/>
        <v>1.00</v>
      </c>
      <c r="AG153" s="334" t="str">
        <f t="shared" si="65"/>
        <v>0</v>
      </c>
      <c r="AH153" s="334" t="str">
        <f t="shared" si="66"/>
        <v>fBiz0000000000</v>
      </c>
      <c r="AI153" s="334" t="str">
        <f t="shared" ca="1" si="67"/>
        <v>2026/01/06 00:00:00</v>
      </c>
      <c r="AJ153" s="334" t="str">
        <f t="shared" si="68"/>
        <v>fBiz0000000000</v>
      </c>
      <c r="AK153" s="335" t="str">
        <f t="shared" ca="1" si="69"/>
        <v>2026/01/06 00:00:00</v>
      </c>
      <c r="AL15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'CNS_GND_CD', '摂取者_性別コード', 'TEXT', 'CELL', 152, 13, NULL ,'0',GENDER,'0', '1.00', 0, 'fBiz0000000000', '2026/01/06 00:00:00', 'fBiz0000000000', '2026/01/06 00:00:00' );</v>
      </c>
      <c r="AM153" s="347" t="s">
        <v>1774</v>
      </c>
    </row>
    <row r="154" spans="1:39" ht="17.25" customHeight="1">
      <c r="A154" s="265">
        <f t="shared" si="48"/>
        <v>152</v>
      </c>
      <c r="B154" s="263" t="s">
        <v>640</v>
      </c>
      <c r="C154" s="258" t="s">
        <v>1063</v>
      </c>
      <c r="D154" s="260" t="s">
        <v>1414</v>
      </c>
      <c r="E154" s="238" t="s">
        <v>904</v>
      </c>
      <c r="F154" s="746" t="s">
        <v>648</v>
      </c>
      <c r="G154" s="747"/>
      <c r="H154" s="748">
        <v>3</v>
      </c>
      <c r="I154" s="749"/>
      <c r="J154" s="327" t="str">
        <f t="shared" si="71"/>
        <v>NUM</v>
      </c>
      <c r="K154" s="271" t="s">
        <v>653</v>
      </c>
      <c r="L154" s="328" t="str" cm="1">
        <f t="array" aca="1" ref="L154" ca="1">IFERROR(IF($C154="","",IF($K154="","",IF($K154=入力用マスタ!$H$7,_xlfn.TEXTBEFORE(_xlfn.TEXTAFTER(CELL("filename",$A$1),"["),"]"),IF($J154="DATE",IF(INDIRECT($B154&amp;"!"&amp;$C154)="","",INDIRECT($B154&amp;"!"&amp;$C154)),IF($J154="TEXT",IF(INDIRECT($B154&amp;"!"&amp;$C154)="","",""&amp;INDIRECT($B154&amp;"!"&amp;$C154)&amp;""),IF($J154="NUM",VALUE(IF(INDIRECT($B154&amp;"!"&amp;$C154)="","",INDIRECT($B154&amp;"!"&amp;$C154))),"")))))),"")</f>
        <v/>
      </c>
      <c r="M154" s="337" t="str">
        <f ca="1">IFERROR(TEXT(IF($C154="","",IF($K154="","",IF($K154=入力用マスタ!$H$5,IF($L154="■","1",IF($L154="□","",IF($L154="●","1",IF($L154="○","","")))),IF($K154=入力用マスタ!$H$6,IF($L154="▼選択▼","",MATCH($L154,INDIRECT("入力用マスタ!"&amp;IF(COUNTIF(入力用マスタ!$E$2:$E$4,$L154),"E",IF(COUNTIF(入力用マスタ!$F$2:$F$4,$L154),"F",IF(COUNTIF(入力用マスタ!$G$2:$G$4,$L154),"G","")))&amp;"3:"&amp;IF(COUNTIF(入力用マスタ!$E$2:$E$4,$L154),"E",IF(COUNTIF(入力用マスタ!$F$2:$F$4,$L154),"F",IF(COUNTIF(入力用マスタ!$G$2:$G$4,$L154),"G","")))&amp;"4"),0)),"")))),"@"),"")</f>
        <v/>
      </c>
      <c r="N154" s="337" t="str" cm="1">
        <f t="array" aca="1" ref="N154" ca="1">IFERROR(TEXT(IF($C154="","",IF($K154="","",IF($K154=入力用マスタ!$H$4,_xlfn.LET(_xlpm.refs, _xlfn.TEXTSPLIT($C154,","),_xlpm.sheetName, $B154,_xlpm.values,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4" s="338">
        <f t="shared" si="49"/>
        <v>153</v>
      </c>
      <c r="P154" s="339">
        <f>IF($K154="","",IF($K154=入力用マスタ!$H$3,COLUMN($P154)-5,IF($K154=入力用マスタ!$H$5,COLUMN($P154)-4,IF($K154=入力用マスタ!$H$6,COLUMN($P154)-4,IF($K154=入力用マスタ!$H$5,COLUMN($P154)-4,IF($K154=入力用マスタ!$H$4,COLUMN($P154)-3,COLUMN($P154)-5))))))</f>
        <v>11</v>
      </c>
      <c r="Q154" s="345" t="str">
        <f>IF($C154="","",IF($C154="-","",IF($K154=入力用マスタ!$H$4&amp;"!",HYPERLINK("#"&amp;$B154&amp;"!"&amp;IFERROR(LEFT($C154,FIND(",", $C154)-1),$C154),"【"&amp;IFERROR(LEFT($C154,FIND(",", $C154)-1),$C154)&amp;"】"),HYPERLINK("#"&amp;$B154&amp;"!"&amp;IFERROR(LEFT($C154,FIND(",", $C154)-1),$C154),"【"&amp;IFERROR(LEFT($C154,FIND(",", $C154)-1),$C154)&amp;"】"))))</f>
        <v>【S93】</v>
      </c>
      <c r="R154" s="344" t="str">
        <f t="shared" si="50"/>
        <v>0000000000000</v>
      </c>
      <c r="S154" s="334" t="str">
        <f t="shared" si="51"/>
        <v>IO_S050301</v>
      </c>
      <c r="T154" s="334" t="str">
        <f t="shared" ca="1" si="52"/>
        <v>2025100101</v>
      </c>
      <c r="U154" s="334" t="str">
        <f t="shared" si="53"/>
        <v>T05_HLT_TMP</v>
      </c>
      <c r="V154" s="334" t="str">
        <f t="shared" si="54"/>
        <v>CNS_AGE</v>
      </c>
      <c r="W154" s="334" t="str">
        <f t="shared" si="55"/>
        <v>摂取者_年齢</v>
      </c>
      <c r="X154" s="334" t="str">
        <f t="shared" si="56"/>
        <v>NUM</v>
      </c>
      <c r="Y154" s="334" t="str">
        <f t="shared" si="57"/>
        <v>CELL</v>
      </c>
      <c r="Z154" s="334">
        <f t="shared" si="58"/>
        <v>153</v>
      </c>
      <c r="AA154" s="334">
        <f t="shared" si="59"/>
        <v>11</v>
      </c>
      <c r="AB154" s="334" t="str">
        <f t="shared" si="60"/>
        <v>« NULL »</v>
      </c>
      <c r="AC154" s="334" t="str">
        <f t="shared" si="61"/>
        <v>0</v>
      </c>
      <c r="AD154" s="334" t="str">
        <f t="shared" si="62"/>
        <v>« NULL »</v>
      </c>
      <c r="AE154" s="334" t="str">
        <f t="shared" si="63"/>
        <v>0</v>
      </c>
      <c r="AF154" s="334" t="str">
        <f t="shared" si="64"/>
        <v>1.00</v>
      </c>
      <c r="AG154" s="334" t="str">
        <f t="shared" si="65"/>
        <v>0</v>
      </c>
      <c r="AH154" s="334" t="str">
        <f t="shared" si="66"/>
        <v>fBiz0000000000</v>
      </c>
      <c r="AI154" s="334" t="str">
        <f t="shared" ca="1" si="67"/>
        <v>2026/01/06 00:00:00</v>
      </c>
      <c r="AJ154" s="334" t="str">
        <f t="shared" si="68"/>
        <v>fBiz0000000000</v>
      </c>
      <c r="AK154" s="335" t="str">
        <f t="shared" ca="1" si="69"/>
        <v>2026/01/06 00:00:00</v>
      </c>
      <c r="AL15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 '摂取者_年齢', 'NUM', 'CELL', 153, 11, NULL ,'0', NULL ,'0', '1.00', 0, 'fBiz0000000000', '2026/01/06 00:00:00', 'fBiz0000000000', '2026/01/06 00:00:00' );</v>
      </c>
      <c r="AM154" s="347" t="s">
        <v>1774</v>
      </c>
    </row>
    <row r="155" spans="1:39" ht="17.25" customHeight="1">
      <c r="A155" s="265">
        <f t="shared" si="48"/>
        <v>153</v>
      </c>
      <c r="B155" s="263" t="s">
        <v>640</v>
      </c>
      <c r="C155" s="258" t="s">
        <v>1064</v>
      </c>
      <c r="D155" s="260" t="s">
        <v>1415</v>
      </c>
      <c r="E155" s="238" t="s">
        <v>1416</v>
      </c>
      <c r="F155" s="746" t="s">
        <v>189</v>
      </c>
      <c r="G155" s="747"/>
      <c r="H155" s="748">
        <v>1</v>
      </c>
      <c r="I155" s="749"/>
      <c r="J155" s="327" t="str">
        <f t="shared" si="71"/>
        <v>TEXT</v>
      </c>
      <c r="K155" s="271" t="s">
        <v>1755</v>
      </c>
      <c r="L155" s="328" t="str" cm="1">
        <f t="array" aca="1" ref="L155" ca="1">IFERROR(IF($C155="","",IF($K155="","",IF($K155=入力用マスタ!$H$7,_xlfn.TEXTBEFORE(_xlfn.TEXTAFTER(CELL("filename",$A$1),"["),"]"),IF($J155="DATE",IF(INDIRECT($B155&amp;"!"&amp;$C155)="","",INDIRECT($B155&amp;"!"&amp;$C155)),IF($J155="TEXT",IF(INDIRECT($B155&amp;"!"&amp;$C155)="","",""&amp;INDIRECT($B155&amp;"!"&amp;$C155)&amp;""),IF($J155="NUM",VALUE(IF(INDIRECT($B155&amp;"!"&amp;$C155)="","",INDIRECT($B155&amp;"!"&amp;$C155))),"")))))),"")</f>
        <v>▼選択▼</v>
      </c>
      <c r="M155" s="337" t="str">
        <f ca="1">IFERROR(TEXT(IF($C155="","",IF($K155="","",IF($K155=入力用マスタ!$H$5,IF($L155="■","1",IF($L155="□","",IF($L155="●","1",IF($L155="○","","")))),IF($K155=入力用マスタ!$H$6,IF($L155="▼選択▼","",MATCH($L155,INDIRECT("入力用マスタ!"&amp;IF(COUNTIF(入力用マスタ!$E$2:$E$4,$L155),"E",IF(COUNTIF(入力用マスタ!$F$2:$F$4,$L155),"F",IF(COUNTIF(入力用マスタ!$G$2:$G$4,$L155),"G","")))&amp;"3:"&amp;IF(COUNTIF(入力用マスタ!$E$2:$E$4,$L155),"E",IF(COUNTIF(入力用マスタ!$F$2:$F$4,$L155),"F",IF(COUNTIF(入力用マスタ!$G$2:$G$4,$L155),"G","")))&amp;"4"),0)),"")))),"@"),"")</f>
        <v/>
      </c>
      <c r="N155" s="337" t="str" cm="1">
        <f t="array" aca="1" ref="N155" ca="1">IFERROR(TEXT(IF($C155="","",IF($K155="","",IF($K155=入力用マスタ!$H$4,_xlfn.LET(_xlpm.refs, _xlfn.TEXTSPLIT($C155,","),_xlpm.sheetName, $B155,_xlpm.values,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5" s="338">
        <f t="shared" si="49"/>
        <v>154</v>
      </c>
      <c r="P155" s="339">
        <f>IF($K155="","",IF($K155=入力用マスタ!$H$3,COLUMN($P155)-5,IF($K155=入力用マスタ!$H$5,COLUMN($P155)-4,IF($K155=入力用マスタ!$H$6,COLUMN($P155)-4,IF($K155=入力用マスタ!$H$5,COLUMN($P155)-4,IF($K155=入力用マスタ!$H$4,COLUMN($P155)-3,COLUMN($P155)-5))))))</f>
        <v>12</v>
      </c>
      <c r="Q155" s="345" t="str">
        <f>IF($C155="","",IF($C155="-","",IF($K155=入力用マスタ!$H$4&amp;"!",HYPERLINK("#"&amp;$B155&amp;"!"&amp;IFERROR(LEFT($C155,FIND(",", $C155)-1),$C155),"【"&amp;IFERROR(LEFT($C155,FIND(",", $C155)-1),$C155)&amp;"】"),HYPERLINK("#"&amp;$B155&amp;"!"&amp;IFERROR(LEFT($C155,FIND(",", $C155)-1),$C155),"【"&amp;IFERROR(LEFT($C155,FIND(",", $C155)-1),$C155)&amp;"】"))))</f>
        <v>【W93】</v>
      </c>
      <c r="R155" s="344" t="str">
        <f t="shared" si="50"/>
        <v>0000000000000</v>
      </c>
      <c r="S155" s="334" t="str">
        <f t="shared" si="51"/>
        <v>IO_S050301</v>
      </c>
      <c r="T155" s="334" t="str">
        <f t="shared" ca="1" si="52"/>
        <v>2025100101</v>
      </c>
      <c r="U155" s="334" t="str">
        <f t="shared" si="53"/>
        <v>T05_HLT_TMP</v>
      </c>
      <c r="V155" s="334" t="str">
        <f t="shared" si="54"/>
        <v>CNS_AGG_CD</v>
      </c>
      <c r="W155" s="334" t="str">
        <f t="shared" si="55"/>
        <v>摂取者_年齢層コード</v>
      </c>
      <c r="X155" s="334" t="str">
        <f t="shared" si="56"/>
        <v>TEXT</v>
      </c>
      <c r="Y155" s="334" t="str">
        <f t="shared" si="57"/>
        <v>CELL</v>
      </c>
      <c r="Z155" s="334">
        <f t="shared" si="58"/>
        <v>154</v>
      </c>
      <c r="AA155" s="334">
        <f t="shared" si="59"/>
        <v>12</v>
      </c>
      <c r="AB155" s="334" t="str">
        <f t="shared" si="60"/>
        <v>« NULL »</v>
      </c>
      <c r="AC155" s="334" t="str">
        <f t="shared" si="61"/>
        <v>0</v>
      </c>
      <c r="AD155" s="346" t="s">
        <v>1805</v>
      </c>
      <c r="AE155" s="334" t="str">
        <f t="shared" si="63"/>
        <v>0</v>
      </c>
      <c r="AF155" s="334" t="str">
        <f t="shared" si="64"/>
        <v>1.00</v>
      </c>
      <c r="AG155" s="334" t="str">
        <f t="shared" si="65"/>
        <v>0</v>
      </c>
      <c r="AH155" s="334" t="str">
        <f t="shared" si="66"/>
        <v>fBiz0000000000</v>
      </c>
      <c r="AI155" s="334" t="str">
        <f t="shared" ca="1" si="67"/>
        <v>2026/01/06 00:00:00</v>
      </c>
      <c r="AJ155" s="334" t="str">
        <f t="shared" si="68"/>
        <v>fBiz0000000000</v>
      </c>
      <c r="AK155" s="335" t="str">
        <f t="shared" ca="1" si="69"/>
        <v>2026/01/06 00:00:00</v>
      </c>
      <c r="AL15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'CNS_AGG_CD', '摂取者_年齢層コード', 'TEXT', 'CELL', 154, 12, NULL ,'0',AGE_AGEGRP,'0', '1.00', 0, 'fBiz0000000000', '2026/01/06 00:00:00', 'fBiz0000000000', '2026/01/06 00:00:00' );</v>
      </c>
      <c r="AM155" s="347" t="s">
        <v>1774</v>
      </c>
    </row>
    <row r="156" spans="1:39" ht="17.25" customHeight="1">
      <c r="A156" s="265">
        <f t="shared" si="48"/>
        <v>154</v>
      </c>
      <c r="B156" s="263" t="s">
        <v>640</v>
      </c>
      <c r="C156" s="258" t="s">
        <v>1065</v>
      </c>
      <c r="D156" s="260" t="s">
        <v>1417</v>
      </c>
      <c r="E156" s="238" t="s">
        <v>905</v>
      </c>
      <c r="F156" s="746" t="s">
        <v>189</v>
      </c>
      <c r="G156" s="747"/>
      <c r="H156" s="748">
        <v>1</v>
      </c>
      <c r="I156" s="749"/>
      <c r="J156" s="327" t="str">
        <f t="shared" si="71"/>
        <v>TEXT</v>
      </c>
      <c r="K156" s="271" t="s">
        <v>1032</v>
      </c>
      <c r="L156" s="328" t="str" cm="1">
        <f t="array" aca="1" ref="L156" ca="1">IFERROR(IF($C156="","",IF($K156="","",IF($K156=入力用マスタ!$H$7,_xlfn.TEXTBEFORE(_xlfn.TEXTAFTER(CELL("filename",$A$1),"["),"]"),IF($J156="DATE",IF(INDIRECT($B156&amp;"!"&amp;$C156)="","",INDIRECT($B156&amp;"!"&amp;$C156)),IF($J156="TEXT",IF(INDIRECT($B156&amp;"!"&amp;$C156)="","",""&amp;INDIRECT($B156&amp;"!"&amp;$C156)&amp;""),IF($J156="NUM",VALUE(IF(INDIRECT($B156&amp;"!"&amp;$C156)="","",INDIRECT($B156&amp;"!"&amp;$C156))),"")))))),"")</f>
        <v>○</v>
      </c>
      <c r="M156" s="337" t="str">
        <f ca="1">IFERROR(TEXT(IF($C156="","",IF($K156="","",IF($K156=入力用マスタ!$H$5,IF($L156="■","1",IF($L156="□","",IF($L156="●","1",IF($L156="○","","")))),IF($K156=入力用マスタ!$H$6,IF($L156="▼選択▼","",MATCH($L156,INDIRECT("入力用マスタ!"&amp;IF(COUNTIF(入力用マスタ!$E$2:$E$4,$L156),"E",IF(COUNTIF(入力用マスタ!$F$2:$F$4,$L156),"F",IF(COUNTIF(入力用マスタ!$G$2:$G$4,$L156),"G","")))&amp;"3:"&amp;IF(COUNTIF(入力用マスタ!$E$2:$E$4,$L156),"E",IF(COUNTIF(入力用マスタ!$F$2:$F$4,$L156),"F",IF(COUNTIF(入力用マスタ!$G$2:$G$4,$L156),"G","")))&amp;"4"),0)),"")))),"@"),"")</f>
        <v/>
      </c>
      <c r="N156" s="337" t="str" cm="1">
        <f t="array" aca="1" ref="N156" ca="1">IFERROR(TEXT(IF($C156="","",IF($K156="","",IF($K156=入力用マスタ!$H$4,_xlfn.LET(_xlpm.refs, _xlfn.TEXTSPLIT($C156,","),_xlpm.sheetName, $B156,_xlpm.values,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6" s="338">
        <f t="shared" si="49"/>
        <v>155</v>
      </c>
      <c r="P156" s="339">
        <f>IF($K156="","",IF($K156=入力用マスタ!$H$3,COLUMN($P156)-5,IF($K156=入力用マスタ!$H$5,COLUMN($P156)-4,IF($K156=入力用マスタ!$H$6,COLUMN($P156)-4,IF($K156=入力用マスタ!$H$5,COLUMN($P156)-4,IF($K156=入力用マスタ!$H$4,COLUMN($P156)-3,COLUMN($P156)-5))))))</f>
        <v>12</v>
      </c>
      <c r="Q156" s="345" t="str">
        <f>IF($C156="","",IF($C156="-","",IF($K156=入力用マスタ!$H$4&amp;"!",HYPERLINK("#"&amp;$B156&amp;"!"&amp;IFERROR(LEFT($C156,FIND(",", $C156)-1),$C156),"【"&amp;IFERROR(LEFT($C156,FIND(",", $C156)-1),$C156)&amp;"】"),HYPERLINK("#"&amp;$B156&amp;"!"&amp;IFERROR(LEFT($C156,FIND(",", $C156)-1),$C156),"【"&amp;IFERROR(LEFT($C156,FIND(",", $C156)-1),$C156)&amp;"】"))))</f>
        <v>【AH93】</v>
      </c>
      <c r="R156" s="344" t="str">
        <f t="shared" si="50"/>
        <v>0000000000000</v>
      </c>
      <c r="S156" s="334" t="str">
        <f t="shared" si="51"/>
        <v>IO_S050301</v>
      </c>
      <c r="T156" s="334" t="str">
        <f t="shared" ca="1" si="52"/>
        <v>2025100101</v>
      </c>
      <c r="U156" s="334" t="str">
        <f t="shared" si="53"/>
        <v>T05_HLT_TMP</v>
      </c>
      <c r="V156" s="334" t="str">
        <f t="shared" si="54"/>
        <v>CNS_AGE_UNFLG</v>
      </c>
      <c r="W156" s="334" t="str">
        <f t="shared" si="55"/>
        <v>摂取者_年齢_不明フラグ</v>
      </c>
      <c r="X156" s="334" t="str">
        <f t="shared" si="56"/>
        <v>TEXT</v>
      </c>
      <c r="Y156" s="334" t="str">
        <f t="shared" si="57"/>
        <v>CELL</v>
      </c>
      <c r="Z156" s="334">
        <f t="shared" si="58"/>
        <v>155</v>
      </c>
      <c r="AA156" s="334">
        <f t="shared" si="59"/>
        <v>12</v>
      </c>
      <c r="AB156" s="334" t="str">
        <f t="shared" si="60"/>
        <v>« NULL »</v>
      </c>
      <c r="AC156" s="334" t="str">
        <f t="shared" si="61"/>
        <v>0</v>
      </c>
      <c r="AD156" s="334" t="str">
        <f t="shared" si="62"/>
        <v>« NULL »</v>
      </c>
      <c r="AE156" s="334" t="str">
        <f t="shared" si="63"/>
        <v>0</v>
      </c>
      <c r="AF156" s="334" t="str">
        <f t="shared" si="64"/>
        <v>1.00</v>
      </c>
      <c r="AG156" s="334" t="str">
        <f t="shared" si="65"/>
        <v>0</v>
      </c>
      <c r="AH156" s="334" t="str">
        <f t="shared" si="66"/>
        <v>fBiz0000000000</v>
      </c>
      <c r="AI156" s="334" t="str">
        <f t="shared" ca="1" si="67"/>
        <v>2026/01/06 00:00:00</v>
      </c>
      <c r="AJ156" s="334" t="str">
        <f t="shared" si="68"/>
        <v>fBiz0000000000</v>
      </c>
      <c r="AK156" s="335" t="str">
        <f t="shared" ca="1" si="69"/>
        <v>2026/01/06 00:00:00</v>
      </c>
      <c r="AL15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'CNS_AGE_UNFLG', '摂取者_年齢_不明フラグ', 'TEXT', 'CELL', 155, 12, NULL ,'0', NULL ,'0', '1.00', 0, 'fBiz0000000000', '2026/01/06 00:00:00', 'fBiz0000000000', '2026/01/06 00:00:00' );</v>
      </c>
      <c r="AM156" s="347" t="s">
        <v>1774</v>
      </c>
    </row>
    <row r="157" spans="1:39" ht="17.25" customHeight="1">
      <c r="A157" s="265">
        <f t="shared" si="48"/>
        <v>155</v>
      </c>
      <c r="B157" s="263" t="s">
        <v>640</v>
      </c>
      <c r="C157" s="258" t="s">
        <v>1066</v>
      </c>
      <c r="D157" s="260" t="s">
        <v>954</v>
      </c>
      <c r="E157" s="238" t="s">
        <v>906</v>
      </c>
      <c r="F157" s="746" t="s">
        <v>189</v>
      </c>
      <c r="G157" s="747"/>
      <c r="H157" s="748">
        <v>1</v>
      </c>
      <c r="I157" s="749"/>
      <c r="J157" s="327" t="str">
        <f t="shared" si="71"/>
        <v>TEXT</v>
      </c>
      <c r="K157" s="271" t="s">
        <v>1033</v>
      </c>
      <c r="L157" s="328" t="str" cm="1">
        <f t="array" aca="1" ref="L157" ca="1">IFERROR(IF($C157="","",IF($K157="","",IF($K157=入力用マスタ!$H$7,_xlfn.TEXTBEFORE(_xlfn.TEXTAFTER(CELL("filename",$A$1),"["),"]"),IF($J157="DATE",IF(INDIRECT($B157&amp;"!"&amp;$C157)="","",INDIRECT($B157&amp;"!"&amp;$C157)),IF($J157="TEXT",IF(INDIRECT($B157&amp;"!"&amp;$C157)="","",""&amp;INDIRECT($B157&amp;"!"&amp;$C157)&amp;""),IF($J157="NUM",VALUE(IF(INDIRECT($B157&amp;"!"&amp;$C157)="","",INDIRECT($B157&amp;"!"&amp;$C157))),"")))))),"")</f>
        <v>□</v>
      </c>
      <c r="M157" s="337" t="str">
        <f ca="1">IFERROR(TEXT(IF($C157="","",IF($K157="","",IF($K157=入力用マスタ!$H$5,IF($L157="■","1",IF($L157="□","",IF($L157="●","1",IF($L157="○","","")))),IF($K157=入力用マスタ!$H$6,IF($L157="▼選択▼","",MATCH($L157,INDIRECT("入力用マスタ!"&amp;IF(COUNTIF(入力用マスタ!$E$2:$E$4,$L157),"E",IF(COUNTIF(入力用マスタ!$F$2:$F$4,$L157),"F",IF(COUNTIF(入力用マスタ!$G$2:$G$4,$L157),"G","")))&amp;"3:"&amp;IF(COUNTIF(入力用マスタ!$E$2:$E$4,$L157),"E",IF(COUNTIF(入力用マスタ!$F$2:$F$4,$L157),"F",IF(COUNTIF(入力用マスタ!$G$2:$G$4,$L157),"G","")))&amp;"4"),0)),"")))),"@"),"")</f>
        <v/>
      </c>
      <c r="N157" s="337" t="str" cm="1">
        <f t="array" aca="1" ref="N157" ca="1">IFERROR(TEXT(IF($C157="","",IF($K157="","",IF($K157=入力用マスタ!$H$4,_xlfn.LET(_xlpm.refs, _xlfn.TEXTSPLIT($C157,","),_xlpm.sheetName, $B157,_xlpm.values,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7" s="338">
        <f t="shared" si="49"/>
        <v>156</v>
      </c>
      <c r="P157" s="339">
        <f>IF($K157="","",IF($K157=入力用マスタ!$H$3,COLUMN($P157)-5,IF($K157=入力用マスタ!$H$5,COLUMN($P157)-4,IF($K157=入力用マスタ!$H$6,COLUMN($P157)-4,IF($K157=入力用マスタ!$H$5,COLUMN($P157)-4,IF($K157=入力用マスタ!$H$4,COLUMN($P157)-3,COLUMN($P157)-5))))))</f>
        <v>12</v>
      </c>
      <c r="Q157" s="345" t="str">
        <f>IF($C157="","",IF($C157="-","",IF($K157=入力用マスタ!$H$4&amp;"!",HYPERLINK("#"&amp;$B157&amp;"!"&amp;IFERROR(LEFT($C157,FIND(",", $C157)-1),$C157),"【"&amp;IFERROR(LEFT($C157,FIND(",", $C157)-1),$C157)&amp;"】"),HYPERLINK("#"&amp;$B157&amp;"!"&amp;IFERROR(LEFT($C157,FIND(",", $C157)-1),$C157),"【"&amp;IFERROR(LEFT($C157,FIND(",", $C157)-1),$C157)&amp;"】"))))</f>
        <v>【H94】</v>
      </c>
      <c r="R157" s="344" t="str">
        <f t="shared" si="50"/>
        <v>0000000000000</v>
      </c>
      <c r="S157" s="334" t="str">
        <f t="shared" si="51"/>
        <v>IO_S050301</v>
      </c>
      <c r="T157" s="334" t="str">
        <f t="shared" ca="1" si="52"/>
        <v>2025100101</v>
      </c>
      <c r="U157" s="334" t="str">
        <f t="shared" si="53"/>
        <v>T05_HLT_TMP</v>
      </c>
      <c r="V157" s="334" t="str">
        <f t="shared" si="54"/>
        <v>ACQ_FLG_1</v>
      </c>
      <c r="W157" s="334" t="str">
        <f t="shared" si="55"/>
        <v>入手方法フラグ_店頭販売</v>
      </c>
      <c r="X157" s="334" t="str">
        <f t="shared" si="56"/>
        <v>TEXT</v>
      </c>
      <c r="Y157" s="334" t="str">
        <f t="shared" si="57"/>
        <v>CELL</v>
      </c>
      <c r="Z157" s="334">
        <f t="shared" si="58"/>
        <v>156</v>
      </c>
      <c r="AA157" s="334">
        <f t="shared" si="59"/>
        <v>12</v>
      </c>
      <c r="AB157" s="334" t="str">
        <f t="shared" si="60"/>
        <v>« NULL »</v>
      </c>
      <c r="AC157" s="334" t="str">
        <f t="shared" si="61"/>
        <v>0</v>
      </c>
      <c r="AD157" s="334" t="str">
        <f t="shared" si="62"/>
        <v>« NULL »</v>
      </c>
      <c r="AE157" s="334" t="str">
        <f t="shared" si="63"/>
        <v>0</v>
      </c>
      <c r="AF157" s="334" t="str">
        <f t="shared" si="64"/>
        <v>1.00</v>
      </c>
      <c r="AG157" s="334" t="str">
        <f t="shared" si="65"/>
        <v>0</v>
      </c>
      <c r="AH157" s="334" t="str">
        <f t="shared" si="66"/>
        <v>fBiz0000000000</v>
      </c>
      <c r="AI157" s="334" t="str">
        <f t="shared" ca="1" si="67"/>
        <v>2026/01/06 00:00:00</v>
      </c>
      <c r="AJ157" s="334" t="str">
        <f t="shared" si="68"/>
        <v>fBiz0000000000</v>
      </c>
      <c r="AK157" s="335" t="str">
        <f t="shared" ca="1" si="69"/>
        <v>2026/01/06 00:00:00</v>
      </c>
      <c r="AL15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'ACQ_FLG_1', '入手方法フラグ_店頭販売', 'TEXT', 'CELL', 156, 12, NULL ,'0', NULL ,'0', '1.00', 0, 'fBiz0000000000', '2026/01/06 00:00:00', 'fBiz0000000000', '2026/01/06 00:00:00' );</v>
      </c>
      <c r="AM157" s="347" t="s">
        <v>1774</v>
      </c>
    </row>
    <row r="158" spans="1:39" ht="17.25" customHeight="1">
      <c r="A158" s="265">
        <f t="shared" si="48"/>
        <v>156</v>
      </c>
      <c r="B158" s="263" t="s">
        <v>640</v>
      </c>
      <c r="C158" s="258" t="s">
        <v>1067</v>
      </c>
      <c r="D158" s="260" t="s">
        <v>955</v>
      </c>
      <c r="E158" s="238" t="s">
        <v>907</v>
      </c>
      <c r="F158" s="746" t="s">
        <v>189</v>
      </c>
      <c r="G158" s="747"/>
      <c r="H158" s="748">
        <v>1</v>
      </c>
      <c r="I158" s="749"/>
      <c r="J158" s="327" t="str">
        <f t="shared" si="71"/>
        <v>TEXT</v>
      </c>
      <c r="K158" s="271" t="s">
        <v>1033</v>
      </c>
      <c r="L158" s="328" t="str" cm="1">
        <f t="array" aca="1" ref="L158" ca="1">IFERROR(IF($C158="","",IF($K158="","",IF($K158=入力用マスタ!$H$7,_xlfn.TEXTBEFORE(_xlfn.TEXTAFTER(CELL("filename",$A$1),"["),"]"),IF($J158="DATE",IF(INDIRECT($B158&amp;"!"&amp;$C158)="","",INDIRECT($B158&amp;"!"&amp;$C158)),IF($J158="TEXT",IF(INDIRECT($B158&amp;"!"&amp;$C158)="","",""&amp;INDIRECT($B158&amp;"!"&amp;$C158)&amp;""),IF($J158="NUM",VALUE(IF(INDIRECT($B158&amp;"!"&amp;$C158)="","",INDIRECT($B158&amp;"!"&amp;$C158))),"")))))),"")</f>
        <v>□</v>
      </c>
      <c r="M158" s="337" t="str">
        <f ca="1">IFERROR(TEXT(IF($C158="","",IF($K158="","",IF($K158=入力用マスタ!$H$5,IF($L158="■","1",IF($L158="□","",IF($L158="●","1",IF($L158="○","","")))),IF($K158=入力用マスタ!$H$6,IF($L158="▼選択▼","",MATCH($L158,INDIRECT("入力用マスタ!"&amp;IF(COUNTIF(入力用マスタ!$E$2:$E$4,$L158),"E",IF(COUNTIF(入力用マスタ!$F$2:$F$4,$L158),"F",IF(COUNTIF(入力用マスタ!$G$2:$G$4,$L158),"G","")))&amp;"3:"&amp;IF(COUNTIF(入力用マスタ!$E$2:$E$4,$L158),"E",IF(COUNTIF(入力用マスタ!$F$2:$F$4,$L158),"F",IF(COUNTIF(入力用マスタ!$G$2:$G$4,$L158),"G","")))&amp;"4"),0)),"")))),"@"),"")</f>
        <v/>
      </c>
      <c r="N158" s="337" t="str" cm="1">
        <f t="array" aca="1" ref="N158" ca="1">IFERROR(TEXT(IF($C158="","",IF($K158="","",IF($K158=入力用マスタ!$H$4,_xlfn.LET(_xlpm.refs, _xlfn.TEXTSPLIT($C158,","),_xlpm.sheetName, $B158,_xlpm.values,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8" s="338">
        <f t="shared" si="49"/>
        <v>157</v>
      </c>
      <c r="P158" s="339">
        <f>IF($K158="","",IF($K158=入力用マスタ!$H$3,COLUMN($P158)-5,IF($K158=入力用マスタ!$H$5,COLUMN($P158)-4,IF($K158=入力用マスタ!$H$6,COLUMN($P158)-4,IF($K158=入力用マスタ!$H$5,COLUMN($P158)-4,IF($K158=入力用マスタ!$H$4,COLUMN($P158)-3,COLUMN($P158)-5))))))</f>
        <v>12</v>
      </c>
      <c r="Q158" s="345" t="str">
        <f>IF($C158="","",IF($C158="-","",IF($K158=入力用マスタ!$H$4&amp;"!",HYPERLINK("#"&amp;$B158&amp;"!"&amp;IFERROR(LEFT($C158,FIND(",", $C158)-1),$C158),"【"&amp;IFERROR(LEFT($C158,FIND(",", $C158)-1),$C158)&amp;"】"),HYPERLINK("#"&amp;$B158&amp;"!"&amp;IFERROR(LEFT($C158,FIND(",", $C158)-1),$C158),"【"&amp;IFERROR(LEFT($C158,FIND(",", $C158)-1),$C158)&amp;"】"))))</f>
        <v>【N94】</v>
      </c>
      <c r="R158" s="344" t="str">
        <f t="shared" si="50"/>
        <v>0000000000000</v>
      </c>
      <c r="S158" s="334" t="str">
        <f t="shared" si="51"/>
        <v>IO_S050301</v>
      </c>
      <c r="T158" s="334" t="str">
        <f t="shared" ca="1" si="52"/>
        <v>2025100101</v>
      </c>
      <c r="U158" s="334" t="str">
        <f t="shared" si="53"/>
        <v>T05_HLT_TMP</v>
      </c>
      <c r="V158" s="334" t="str">
        <f t="shared" si="54"/>
        <v>ACQ_FLG_2</v>
      </c>
      <c r="W158" s="334" t="str">
        <f t="shared" si="55"/>
        <v>入手方法フラグ_ネット通販</v>
      </c>
      <c r="X158" s="334" t="str">
        <f t="shared" si="56"/>
        <v>TEXT</v>
      </c>
      <c r="Y158" s="334" t="str">
        <f t="shared" si="57"/>
        <v>CELL</v>
      </c>
      <c r="Z158" s="334">
        <f t="shared" si="58"/>
        <v>157</v>
      </c>
      <c r="AA158" s="334">
        <f t="shared" si="59"/>
        <v>12</v>
      </c>
      <c r="AB158" s="334" t="str">
        <f t="shared" si="60"/>
        <v>« NULL »</v>
      </c>
      <c r="AC158" s="334" t="str">
        <f t="shared" si="61"/>
        <v>0</v>
      </c>
      <c r="AD158" s="334" t="str">
        <f t="shared" si="62"/>
        <v>« NULL »</v>
      </c>
      <c r="AE158" s="334" t="str">
        <f t="shared" si="63"/>
        <v>0</v>
      </c>
      <c r="AF158" s="334" t="str">
        <f t="shared" si="64"/>
        <v>1.00</v>
      </c>
      <c r="AG158" s="334" t="str">
        <f t="shared" si="65"/>
        <v>0</v>
      </c>
      <c r="AH158" s="334" t="str">
        <f t="shared" si="66"/>
        <v>fBiz0000000000</v>
      </c>
      <c r="AI158" s="334" t="str">
        <f t="shared" ca="1" si="67"/>
        <v>2026/01/06 00:00:00</v>
      </c>
      <c r="AJ158" s="334" t="str">
        <f t="shared" si="68"/>
        <v>fBiz0000000000</v>
      </c>
      <c r="AK158" s="335" t="str">
        <f t="shared" ca="1" si="69"/>
        <v>2026/01/06 00:00:00</v>
      </c>
      <c r="AL15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'ACQ_FLG_2', '入手方法フラグ_ネット通販', 'TEXT', 'CELL', 157, 12, NULL ,'0', NULL ,'0', '1.00', 0, 'fBiz0000000000', '2026/01/06 00:00:00', 'fBiz0000000000', '2026/01/06 00:00:00' );</v>
      </c>
      <c r="AM158" s="347" t="s">
        <v>1774</v>
      </c>
    </row>
    <row r="159" spans="1:39" ht="17.25" customHeight="1">
      <c r="A159" s="265">
        <f t="shared" si="48"/>
        <v>157</v>
      </c>
      <c r="B159" s="263" t="s">
        <v>640</v>
      </c>
      <c r="C159" s="258" t="s">
        <v>1068</v>
      </c>
      <c r="D159" s="260" t="s">
        <v>956</v>
      </c>
      <c r="E159" s="238" t="s">
        <v>731</v>
      </c>
      <c r="F159" s="746" t="s">
        <v>189</v>
      </c>
      <c r="G159" s="747"/>
      <c r="H159" s="748">
        <v>1</v>
      </c>
      <c r="I159" s="749"/>
      <c r="J159" s="327" t="str">
        <f t="shared" si="71"/>
        <v>TEXT</v>
      </c>
      <c r="K159" s="271" t="s">
        <v>1033</v>
      </c>
      <c r="L159" s="328" t="str" cm="1">
        <f t="array" aca="1" ref="L159" ca="1">IFERROR(IF($C159="","",IF($K159="","",IF($K159=入力用マスタ!$H$7,_xlfn.TEXTBEFORE(_xlfn.TEXTAFTER(CELL("filename",$A$1),"["),"]"),IF($J159="DATE",IF(INDIRECT($B159&amp;"!"&amp;$C159)="","",INDIRECT($B159&amp;"!"&amp;$C159)),IF($J159="TEXT",IF(INDIRECT($B159&amp;"!"&amp;$C159)="","",""&amp;INDIRECT($B159&amp;"!"&amp;$C159)&amp;""),IF($J159="NUM",VALUE(IF(INDIRECT($B159&amp;"!"&amp;$C159)="","",INDIRECT($B159&amp;"!"&amp;$C159))),"")))))),"")</f>
        <v>□</v>
      </c>
      <c r="M159" s="337" t="str">
        <f ca="1">IFERROR(TEXT(IF($C159="","",IF($K159="","",IF($K159=入力用マスタ!$H$5,IF($L159="■","1",IF($L159="□","",IF($L159="●","1",IF($L159="○","","")))),IF($K159=入力用マスタ!$H$6,IF($L159="▼選択▼","",MATCH($L159,INDIRECT("入力用マスタ!"&amp;IF(COUNTIF(入力用マスタ!$E$2:$E$4,$L159),"E",IF(COUNTIF(入力用マスタ!$F$2:$F$4,$L159),"F",IF(COUNTIF(入力用マスタ!$G$2:$G$4,$L159),"G","")))&amp;"3:"&amp;IF(COUNTIF(入力用マスタ!$E$2:$E$4,$L159),"E",IF(COUNTIF(入力用マスタ!$F$2:$F$4,$L159),"F",IF(COUNTIF(入力用マスタ!$G$2:$G$4,$L159),"G","")))&amp;"4"),0)),"")))),"@"),"")</f>
        <v/>
      </c>
      <c r="N159" s="337" t="str" cm="1">
        <f t="array" aca="1" ref="N159" ca="1">IFERROR(TEXT(IF($C159="","",IF($K159="","",IF($K159=入力用マスタ!$H$4,_xlfn.LET(_xlpm.refs, _xlfn.TEXTSPLIT($C159,","),_xlpm.sheetName, $B159,_xlpm.values,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59" s="338">
        <f t="shared" si="49"/>
        <v>158</v>
      </c>
      <c r="P159" s="339">
        <f>IF($K159="","",IF($K159=入力用マスタ!$H$3,COLUMN($P159)-5,IF($K159=入力用マスタ!$H$5,COLUMN($P159)-4,IF($K159=入力用マスタ!$H$6,COLUMN($P159)-4,IF($K159=入力用マスタ!$H$5,COLUMN($P159)-4,IF($K159=入力用マスタ!$H$4,COLUMN($P159)-3,COLUMN($P159)-5))))))</f>
        <v>12</v>
      </c>
      <c r="Q159" s="345" t="str">
        <f>IF($C159="","",IF($C159="-","",IF($K159=入力用マスタ!$H$4&amp;"!",HYPERLINK("#"&amp;$B159&amp;"!"&amp;IFERROR(LEFT($C159,FIND(",", $C159)-1),$C159),"【"&amp;IFERROR(LEFT($C159,FIND(",", $C159)-1),$C159)&amp;"】"),HYPERLINK("#"&amp;$B159&amp;"!"&amp;IFERROR(LEFT($C159,FIND(",", $C159)-1),$C159),"【"&amp;IFERROR(LEFT($C159,FIND(",", $C159)-1),$C159)&amp;"】"))))</f>
        <v>【T94】</v>
      </c>
      <c r="R159" s="344" t="str">
        <f t="shared" si="50"/>
        <v>0000000000000</v>
      </c>
      <c r="S159" s="334" t="str">
        <f t="shared" si="51"/>
        <v>IO_S050301</v>
      </c>
      <c r="T159" s="334" t="str">
        <f t="shared" ca="1" si="52"/>
        <v>2025100101</v>
      </c>
      <c r="U159" s="334" t="str">
        <f t="shared" si="53"/>
        <v>T05_HLT_TMP</v>
      </c>
      <c r="V159" s="334" t="str">
        <f t="shared" si="54"/>
        <v>ACQ_FLG_3</v>
      </c>
      <c r="W159" s="334" t="str">
        <f t="shared" si="55"/>
        <v>入手方法フラグ_メーカー直販通販</v>
      </c>
      <c r="X159" s="334" t="str">
        <f t="shared" si="56"/>
        <v>TEXT</v>
      </c>
      <c r="Y159" s="334" t="str">
        <f t="shared" si="57"/>
        <v>CELL</v>
      </c>
      <c r="Z159" s="334">
        <f t="shared" si="58"/>
        <v>158</v>
      </c>
      <c r="AA159" s="334">
        <f t="shared" si="59"/>
        <v>12</v>
      </c>
      <c r="AB159" s="334" t="str">
        <f t="shared" si="60"/>
        <v>« NULL »</v>
      </c>
      <c r="AC159" s="334" t="str">
        <f t="shared" si="61"/>
        <v>0</v>
      </c>
      <c r="AD159" s="334" t="str">
        <f t="shared" si="62"/>
        <v>« NULL »</v>
      </c>
      <c r="AE159" s="334" t="str">
        <f t="shared" si="63"/>
        <v>0</v>
      </c>
      <c r="AF159" s="334" t="str">
        <f t="shared" si="64"/>
        <v>1.00</v>
      </c>
      <c r="AG159" s="334" t="str">
        <f t="shared" si="65"/>
        <v>0</v>
      </c>
      <c r="AH159" s="334" t="str">
        <f t="shared" si="66"/>
        <v>fBiz0000000000</v>
      </c>
      <c r="AI159" s="334" t="str">
        <f t="shared" ca="1" si="67"/>
        <v>2026/01/06 00:00:00</v>
      </c>
      <c r="AJ159" s="334" t="str">
        <f t="shared" si="68"/>
        <v>fBiz0000000000</v>
      </c>
      <c r="AK159" s="335" t="str">
        <f t="shared" ca="1" si="69"/>
        <v>2026/01/06 00:00:00</v>
      </c>
      <c r="AL15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'ACQ_FLG_3', '入手方法フラグ_メーカー直販通販', 'TEXT', 'CELL', 158, 12, NULL ,'0', NULL ,'0', '1.00', 0, 'fBiz0000000000', '2026/01/06 00:00:00', 'fBiz0000000000', '2026/01/06 00:00:00' );</v>
      </c>
      <c r="AM159" s="347" t="s">
        <v>1774</v>
      </c>
    </row>
    <row r="160" spans="1:39" ht="17.25" customHeight="1">
      <c r="A160" s="265">
        <f t="shared" si="48"/>
        <v>158</v>
      </c>
      <c r="B160" s="263" t="s">
        <v>640</v>
      </c>
      <c r="C160" s="258" t="s">
        <v>1069</v>
      </c>
      <c r="D160" s="260" t="s">
        <v>957</v>
      </c>
      <c r="E160" s="238" t="s">
        <v>732</v>
      </c>
      <c r="F160" s="746" t="s">
        <v>189</v>
      </c>
      <c r="G160" s="747"/>
      <c r="H160" s="748">
        <v>1</v>
      </c>
      <c r="I160" s="749"/>
      <c r="J160" s="327" t="str">
        <f t="shared" si="71"/>
        <v>TEXT</v>
      </c>
      <c r="K160" s="271" t="s">
        <v>1033</v>
      </c>
      <c r="L160" s="328" t="str" cm="1">
        <f t="array" aca="1" ref="L160" ca="1">IFERROR(IF($C160="","",IF($K160="","",IF($K160=入力用マスタ!$H$7,_xlfn.TEXTBEFORE(_xlfn.TEXTAFTER(CELL("filename",$A$1),"["),"]"),IF($J160="DATE",IF(INDIRECT($B160&amp;"!"&amp;$C160)="","",INDIRECT($B160&amp;"!"&amp;$C160)),IF($J160="TEXT",IF(INDIRECT($B160&amp;"!"&amp;$C160)="","",""&amp;INDIRECT($B160&amp;"!"&amp;$C160)&amp;""),IF($J160="NUM",VALUE(IF(INDIRECT($B160&amp;"!"&amp;$C160)="","",INDIRECT($B160&amp;"!"&amp;$C160))),"")))))),"")</f>
        <v>□</v>
      </c>
      <c r="M160" s="337" t="str">
        <f ca="1">IFERROR(TEXT(IF($C160="","",IF($K160="","",IF($K160=入力用マスタ!$H$5,IF($L160="■","1",IF($L160="□","",IF($L160="●","1",IF($L160="○","","")))),IF($K160=入力用マスタ!$H$6,IF($L160="▼選択▼","",MATCH($L160,INDIRECT("入力用マスタ!"&amp;IF(COUNTIF(入力用マスタ!$E$2:$E$4,$L160),"E",IF(COUNTIF(入力用マスタ!$F$2:$F$4,$L160),"F",IF(COUNTIF(入力用マスタ!$G$2:$G$4,$L160),"G","")))&amp;"3:"&amp;IF(COUNTIF(入力用マスタ!$E$2:$E$4,$L160),"E",IF(COUNTIF(入力用マスタ!$F$2:$F$4,$L160),"F",IF(COUNTIF(入力用マスタ!$G$2:$G$4,$L160),"G","")))&amp;"4"),0)),"")))),"@"),"")</f>
        <v/>
      </c>
      <c r="N160" s="337" t="str" cm="1">
        <f t="array" aca="1" ref="N160" ca="1">IFERROR(TEXT(IF($C160="","",IF($K160="","",IF($K160=入力用マスタ!$H$4,_xlfn.LET(_xlpm.refs, _xlfn.TEXTSPLIT($C160,","),_xlpm.sheetName, $B160,_xlpm.values,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0" s="338">
        <f t="shared" si="49"/>
        <v>159</v>
      </c>
      <c r="P160" s="339">
        <f>IF($K160="","",IF($K160=入力用マスタ!$H$3,COLUMN($P160)-5,IF($K160=入力用マスタ!$H$5,COLUMN($P160)-4,IF($K160=入力用マスタ!$H$6,COLUMN($P160)-4,IF($K160=入力用マスタ!$H$5,COLUMN($P160)-4,IF($K160=入力用マスタ!$H$4,COLUMN($P160)-3,COLUMN($P160)-5))))))</f>
        <v>12</v>
      </c>
      <c r="Q160" s="345" t="str">
        <f>IF($C160="","",IF($C160="-","",IF($K160=入力用マスタ!$H$4&amp;"!",HYPERLINK("#"&amp;$B160&amp;"!"&amp;IFERROR(LEFT($C160,FIND(",", $C160)-1),$C160),"【"&amp;IFERROR(LEFT($C160,FIND(",", $C160)-1),$C160)&amp;"】"),HYPERLINK("#"&amp;$B160&amp;"!"&amp;IFERROR(LEFT($C160,FIND(",", $C160)-1),$C160),"【"&amp;IFERROR(LEFT($C160,FIND(",", $C160)-1),$C160)&amp;"】"))))</f>
        <v>【Z94】</v>
      </c>
      <c r="R160" s="344" t="str">
        <f t="shared" si="50"/>
        <v>0000000000000</v>
      </c>
      <c r="S160" s="334" t="str">
        <f t="shared" si="51"/>
        <v>IO_S050301</v>
      </c>
      <c r="T160" s="334" t="str">
        <f t="shared" ca="1" si="52"/>
        <v>2025100101</v>
      </c>
      <c r="U160" s="334" t="str">
        <f t="shared" si="53"/>
        <v>T05_HLT_TMP</v>
      </c>
      <c r="V160" s="334" t="str">
        <f t="shared" si="54"/>
        <v>ACQ_FLG_4</v>
      </c>
      <c r="W160" s="334" t="str">
        <f t="shared" si="55"/>
        <v>入手方法フラグ_訪問販売</v>
      </c>
      <c r="X160" s="334" t="str">
        <f t="shared" si="56"/>
        <v>TEXT</v>
      </c>
      <c r="Y160" s="334" t="str">
        <f t="shared" si="57"/>
        <v>CELL</v>
      </c>
      <c r="Z160" s="334">
        <f t="shared" si="58"/>
        <v>159</v>
      </c>
      <c r="AA160" s="334">
        <f t="shared" si="59"/>
        <v>12</v>
      </c>
      <c r="AB160" s="334" t="str">
        <f t="shared" si="60"/>
        <v>« NULL »</v>
      </c>
      <c r="AC160" s="334" t="str">
        <f t="shared" si="61"/>
        <v>0</v>
      </c>
      <c r="AD160" s="334" t="str">
        <f t="shared" si="62"/>
        <v>« NULL »</v>
      </c>
      <c r="AE160" s="334" t="str">
        <f t="shared" si="63"/>
        <v>0</v>
      </c>
      <c r="AF160" s="334" t="str">
        <f t="shared" si="64"/>
        <v>1.00</v>
      </c>
      <c r="AG160" s="334" t="str">
        <f t="shared" si="65"/>
        <v>0</v>
      </c>
      <c r="AH160" s="334" t="str">
        <f t="shared" si="66"/>
        <v>fBiz0000000000</v>
      </c>
      <c r="AI160" s="334" t="str">
        <f t="shared" ca="1" si="67"/>
        <v>2026/01/06 00:00:00</v>
      </c>
      <c r="AJ160" s="334" t="str">
        <f t="shared" si="68"/>
        <v>fBiz0000000000</v>
      </c>
      <c r="AK160" s="335" t="str">
        <f t="shared" ca="1" si="69"/>
        <v>2026/01/06 00:00:00</v>
      </c>
      <c r="AL16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'ACQ_FLG_4', '入手方法フラグ_訪問販売', 'TEXT', 'CELL', 159, 12, NULL ,'0', NULL ,'0', '1.00', 0, 'fBiz0000000000', '2026/01/06 00:00:00', 'fBiz0000000000', '2026/01/06 00:00:00' );</v>
      </c>
      <c r="AM160" s="347" t="s">
        <v>1774</v>
      </c>
    </row>
    <row r="161" spans="1:39" ht="17.25" customHeight="1">
      <c r="A161" s="265">
        <f t="shared" si="48"/>
        <v>159</v>
      </c>
      <c r="B161" s="263" t="s">
        <v>640</v>
      </c>
      <c r="C161" s="258" t="s">
        <v>1070</v>
      </c>
      <c r="D161" s="260" t="s">
        <v>958</v>
      </c>
      <c r="E161" s="238" t="s">
        <v>733</v>
      </c>
      <c r="F161" s="746" t="s">
        <v>189</v>
      </c>
      <c r="G161" s="747"/>
      <c r="H161" s="748">
        <v>1</v>
      </c>
      <c r="I161" s="749"/>
      <c r="J161" s="327" t="str">
        <f t="shared" si="71"/>
        <v>TEXT</v>
      </c>
      <c r="K161" s="271" t="s">
        <v>1033</v>
      </c>
      <c r="L161" s="328" t="str" cm="1">
        <f t="array" aca="1" ref="L161" ca="1">IFERROR(IF($C161="","",IF($K161="","",IF($K161=入力用マスタ!$H$7,_xlfn.TEXTBEFORE(_xlfn.TEXTAFTER(CELL("filename",$A$1),"["),"]"),IF($J161="DATE",IF(INDIRECT($B161&amp;"!"&amp;$C161)="","",INDIRECT($B161&amp;"!"&amp;$C161)),IF($J161="TEXT",IF(INDIRECT($B161&amp;"!"&amp;$C161)="","",""&amp;INDIRECT($B161&amp;"!"&amp;$C161)&amp;""),IF($J161="NUM",VALUE(IF(INDIRECT($B161&amp;"!"&amp;$C161)="","",INDIRECT($B161&amp;"!"&amp;$C161))),"")))))),"")</f>
        <v>□</v>
      </c>
      <c r="M161" s="337" t="str">
        <f ca="1">IFERROR(TEXT(IF($C161="","",IF($K161="","",IF($K161=入力用マスタ!$H$5,IF($L161="■","1",IF($L161="□","",IF($L161="●","1",IF($L161="○","","")))),IF($K161=入力用マスタ!$H$6,IF($L161="▼選択▼","",MATCH($L161,INDIRECT("入力用マスタ!"&amp;IF(COUNTIF(入力用マスタ!$E$2:$E$4,$L161),"E",IF(COUNTIF(入力用マスタ!$F$2:$F$4,$L161),"F",IF(COUNTIF(入力用マスタ!$G$2:$G$4,$L161),"G","")))&amp;"3:"&amp;IF(COUNTIF(入力用マスタ!$E$2:$E$4,$L161),"E",IF(COUNTIF(入力用マスタ!$F$2:$F$4,$L161),"F",IF(COUNTIF(入力用マスタ!$G$2:$G$4,$L161),"G","")))&amp;"4"),0)),"")))),"@"),"")</f>
        <v/>
      </c>
      <c r="N161" s="337" t="str" cm="1">
        <f t="array" aca="1" ref="N161" ca="1">IFERROR(TEXT(IF($C161="","",IF($K161="","",IF($K161=入力用マスタ!$H$4,_xlfn.LET(_xlpm.refs, _xlfn.TEXTSPLIT($C161,","),_xlpm.sheetName, $B161,_xlpm.values,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1" s="338">
        <f t="shared" si="49"/>
        <v>160</v>
      </c>
      <c r="P161" s="339">
        <f>IF($K161="","",IF($K161=入力用マスタ!$H$3,COLUMN($P161)-5,IF($K161=入力用マスタ!$H$5,COLUMN($P161)-4,IF($K161=入力用マスタ!$H$6,COLUMN($P161)-4,IF($K161=入力用マスタ!$H$5,COLUMN($P161)-4,IF($K161=入力用マスタ!$H$4,COLUMN($P161)-3,COLUMN($P161)-5))))))</f>
        <v>12</v>
      </c>
      <c r="Q161" s="345" t="str">
        <f>IF($C161="","",IF($C161="-","",IF($K161=入力用マスタ!$H$4&amp;"!",HYPERLINK("#"&amp;$B161&amp;"!"&amp;IFERROR(LEFT($C161,FIND(",", $C161)-1),$C161),"【"&amp;IFERROR(LEFT($C161,FIND(",", $C161)-1),$C161)&amp;"】"),HYPERLINK("#"&amp;$B161&amp;"!"&amp;IFERROR(LEFT($C161,FIND(",", $C161)-1),$C161),"【"&amp;IFERROR(LEFT($C161,FIND(",", $C161)-1),$C161)&amp;"】"))))</f>
        <v>【AF94】</v>
      </c>
      <c r="R161" s="344" t="str">
        <f t="shared" si="50"/>
        <v>0000000000000</v>
      </c>
      <c r="S161" s="334" t="str">
        <f t="shared" si="51"/>
        <v>IO_S050301</v>
      </c>
      <c r="T161" s="334" t="str">
        <f t="shared" ca="1" si="52"/>
        <v>2025100101</v>
      </c>
      <c r="U161" s="334" t="str">
        <f t="shared" si="53"/>
        <v>T05_HLT_TMP</v>
      </c>
      <c r="V161" s="334" t="str">
        <f t="shared" si="54"/>
        <v>ACQ_FLG_5</v>
      </c>
      <c r="W161" s="334" t="str">
        <f t="shared" si="55"/>
        <v>入手方法フラグ_個人輸入</v>
      </c>
      <c r="X161" s="334" t="str">
        <f t="shared" si="56"/>
        <v>TEXT</v>
      </c>
      <c r="Y161" s="334" t="str">
        <f t="shared" si="57"/>
        <v>CELL</v>
      </c>
      <c r="Z161" s="334">
        <f t="shared" si="58"/>
        <v>160</v>
      </c>
      <c r="AA161" s="334">
        <f t="shared" si="59"/>
        <v>12</v>
      </c>
      <c r="AB161" s="334" t="str">
        <f t="shared" si="60"/>
        <v>« NULL »</v>
      </c>
      <c r="AC161" s="334" t="str">
        <f t="shared" si="61"/>
        <v>0</v>
      </c>
      <c r="AD161" s="334" t="str">
        <f t="shared" si="62"/>
        <v>« NULL »</v>
      </c>
      <c r="AE161" s="334" t="str">
        <f t="shared" si="63"/>
        <v>0</v>
      </c>
      <c r="AF161" s="334" t="str">
        <f t="shared" si="64"/>
        <v>1.00</v>
      </c>
      <c r="AG161" s="334" t="str">
        <f t="shared" si="65"/>
        <v>0</v>
      </c>
      <c r="AH161" s="334" t="str">
        <f t="shared" si="66"/>
        <v>fBiz0000000000</v>
      </c>
      <c r="AI161" s="334" t="str">
        <f t="shared" ca="1" si="67"/>
        <v>2026/01/06 00:00:00</v>
      </c>
      <c r="AJ161" s="334" t="str">
        <f t="shared" si="68"/>
        <v>fBiz0000000000</v>
      </c>
      <c r="AK161" s="335" t="str">
        <f t="shared" ca="1" si="69"/>
        <v>2026/01/06 00:00:00</v>
      </c>
      <c r="AL16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'ACQ_FLG_5', '入手方法フラグ_個人輸入', 'TEXT', 'CELL', 160, 12, NULL ,'0', NULL ,'0', '1.00', 0, 'fBiz0000000000', '2026/01/06 00:00:00', 'fBiz0000000000', '2026/01/06 00:00:00' );</v>
      </c>
      <c r="AM161" s="347" t="s">
        <v>1774</v>
      </c>
    </row>
    <row r="162" spans="1:39" ht="17.25" customHeight="1">
      <c r="A162" s="265">
        <f t="shared" si="48"/>
        <v>160</v>
      </c>
      <c r="B162" s="263" t="s">
        <v>640</v>
      </c>
      <c r="C162" s="258" t="s">
        <v>1071</v>
      </c>
      <c r="D162" s="260" t="s">
        <v>1782</v>
      </c>
      <c r="E162" s="238" t="s">
        <v>908</v>
      </c>
      <c r="F162" s="746" t="s">
        <v>189</v>
      </c>
      <c r="G162" s="747"/>
      <c r="H162" s="748">
        <v>1</v>
      </c>
      <c r="I162" s="749"/>
      <c r="J162" s="327" t="str">
        <f t="shared" si="71"/>
        <v>TEXT</v>
      </c>
      <c r="K162" s="271" t="s">
        <v>1033</v>
      </c>
      <c r="L162" s="328" t="str" cm="1">
        <f t="array" aca="1" ref="L162" ca="1">IFERROR(IF($C162="","",IF($K162="","",IF($K162=入力用マスタ!$H$7,_xlfn.TEXTBEFORE(_xlfn.TEXTAFTER(CELL("filename",$A$1),"["),"]"),IF($J162="DATE",IF(INDIRECT($B162&amp;"!"&amp;$C162)="","",INDIRECT($B162&amp;"!"&amp;$C162)),IF($J162="TEXT",IF(INDIRECT($B162&amp;"!"&amp;$C162)="","",""&amp;INDIRECT($B162&amp;"!"&amp;$C162)&amp;""),IF($J162="NUM",VALUE(IF(INDIRECT($B162&amp;"!"&amp;$C162)="","",INDIRECT($B162&amp;"!"&amp;$C162))),"")))))),"")</f>
        <v>□</v>
      </c>
      <c r="M162" s="337" t="str">
        <f ca="1">IFERROR(TEXT(IF($C162="","",IF($K162="","",IF($K162=入力用マスタ!$H$5,IF($L162="■","1",IF($L162="□","",IF($L162="●","1",IF($L162="○","","")))),IF($K162=入力用マスタ!$H$6,IF($L162="▼選択▼","",MATCH($L162,INDIRECT("入力用マスタ!"&amp;IF(COUNTIF(入力用マスタ!$E$2:$E$4,$L162),"E",IF(COUNTIF(入力用マスタ!$F$2:$F$4,$L162),"F",IF(COUNTIF(入力用マスタ!$G$2:$G$4,$L162),"G","")))&amp;"3:"&amp;IF(COUNTIF(入力用マスタ!$E$2:$E$4,$L162),"E",IF(COUNTIF(入力用マスタ!$F$2:$F$4,$L162),"F",IF(COUNTIF(入力用マスタ!$G$2:$G$4,$L162),"G","")))&amp;"4"),0)),"")))),"@"),"")</f>
        <v/>
      </c>
      <c r="N162" s="337" t="str" cm="1">
        <f t="array" aca="1" ref="N162" ca="1">IFERROR(TEXT(IF($C162="","",IF($K162="","",IF($K162=入力用マスタ!$H$4,_xlfn.LET(_xlpm.refs, _xlfn.TEXTSPLIT($C162,","),_xlpm.sheetName, $B162,_xlpm.values,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2" s="338">
        <f t="shared" si="49"/>
        <v>161</v>
      </c>
      <c r="P162" s="339">
        <f>IF($K162="","",IF($K162=入力用マスタ!$H$3,COLUMN($P162)-5,IF($K162=入力用マスタ!$H$5,COLUMN($P162)-4,IF($K162=入力用マスタ!$H$6,COLUMN($P162)-4,IF($K162=入力用マスタ!$H$5,COLUMN($P162)-4,IF($K162=入力用マスタ!$H$4,COLUMN($P162)-3,COLUMN($P162)-5))))))</f>
        <v>12</v>
      </c>
      <c r="Q162" s="345" t="str">
        <f>IF($C162="","",IF($C162="-","",IF($K162=入力用マスタ!$H$4&amp;"!",HYPERLINK("#"&amp;$B162&amp;"!"&amp;IFERROR(LEFT($C162,FIND(",", $C162)-1),$C162),"【"&amp;IFERROR(LEFT($C162,FIND(",", $C162)-1),$C162)&amp;"】"),HYPERLINK("#"&amp;$B162&amp;"!"&amp;IFERROR(LEFT($C162,FIND(",", $C162)-1),$C162),"【"&amp;IFERROR(LEFT($C162,FIND(",", $C162)-1),$C162)&amp;"】"))))</f>
        <v>【H95】</v>
      </c>
      <c r="R162" s="344" t="str">
        <f t="shared" si="50"/>
        <v>0000000000000</v>
      </c>
      <c r="S162" s="334" t="str">
        <f t="shared" si="51"/>
        <v>IO_S050301</v>
      </c>
      <c r="T162" s="334" t="str">
        <f t="shared" ca="1" si="52"/>
        <v>2025100101</v>
      </c>
      <c r="U162" s="334" t="str">
        <f t="shared" si="53"/>
        <v>T05_HLT_TMP</v>
      </c>
      <c r="V162" s="334" t="str">
        <f t="shared" si="54"/>
        <v>ACQ_FLG_6</v>
      </c>
      <c r="W162" s="334" t="str">
        <f t="shared" si="55"/>
        <v>入手方法フラグ_その他</v>
      </c>
      <c r="X162" s="334" t="str">
        <f t="shared" si="56"/>
        <v>TEXT</v>
      </c>
      <c r="Y162" s="334" t="str">
        <f t="shared" si="57"/>
        <v>CELL</v>
      </c>
      <c r="Z162" s="334">
        <f t="shared" si="58"/>
        <v>161</v>
      </c>
      <c r="AA162" s="334">
        <f t="shared" si="59"/>
        <v>12</v>
      </c>
      <c r="AB162" s="334" t="str">
        <f t="shared" si="60"/>
        <v>« NULL »</v>
      </c>
      <c r="AC162" s="334" t="str">
        <f t="shared" si="61"/>
        <v>0</v>
      </c>
      <c r="AD162" s="334" t="str">
        <f t="shared" si="62"/>
        <v>« NULL »</v>
      </c>
      <c r="AE162" s="334" t="str">
        <f t="shared" si="63"/>
        <v>0</v>
      </c>
      <c r="AF162" s="334" t="str">
        <f t="shared" si="64"/>
        <v>1.00</v>
      </c>
      <c r="AG162" s="334" t="str">
        <f t="shared" si="65"/>
        <v>0</v>
      </c>
      <c r="AH162" s="334" t="str">
        <f t="shared" si="66"/>
        <v>fBiz0000000000</v>
      </c>
      <c r="AI162" s="334" t="str">
        <f t="shared" ca="1" si="67"/>
        <v>2026/01/06 00:00:00</v>
      </c>
      <c r="AJ162" s="334" t="str">
        <f t="shared" si="68"/>
        <v>fBiz0000000000</v>
      </c>
      <c r="AK162" s="335" t="str">
        <f t="shared" ca="1" si="69"/>
        <v>2026/01/06 00:00:00</v>
      </c>
      <c r="AL16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'ACQ_FLG_6', '入手方法フラグ_その他', 'TEXT', 'CELL', 161, 12, NULL ,'0', NULL ,'0', '1.00', 0, 'fBiz0000000000', '2026/01/06 00:00:00', 'fBiz0000000000', '2026/01/06 00:00:00' );</v>
      </c>
      <c r="AM162" s="347" t="s">
        <v>1774</v>
      </c>
    </row>
    <row r="163" spans="1:39" ht="17.25" customHeight="1">
      <c r="A163" s="265">
        <f t="shared" si="48"/>
        <v>161</v>
      </c>
      <c r="B163" s="263" t="s">
        <v>640</v>
      </c>
      <c r="C163" s="258" t="s">
        <v>1072</v>
      </c>
      <c r="D163" s="260" t="s">
        <v>1783</v>
      </c>
      <c r="E163" s="238" t="s">
        <v>734</v>
      </c>
      <c r="F163" s="746" t="s">
        <v>189</v>
      </c>
      <c r="G163" s="747"/>
      <c r="H163" s="748">
        <v>1</v>
      </c>
      <c r="I163" s="749"/>
      <c r="J163" s="327" t="str">
        <f t="shared" si="71"/>
        <v>TEXT</v>
      </c>
      <c r="K163" s="271" t="s">
        <v>1033</v>
      </c>
      <c r="L163" s="328" t="str" cm="1">
        <f t="array" aca="1" ref="L163" ca="1">IFERROR(IF($C163="","",IF($K163="","",IF($K163=入力用マスタ!$H$7,_xlfn.TEXTBEFORE(_xlfn.TEXTAFTER(CELL("filename",$A$1),"["),"]"),IF($J163="DATE",IF(INDIRECT($B163&amp;"!"&amp;$C163)="","",INDIRECT($B163&amp;"!"&amp;$C163)),IF($J163="TEXT",IF(INDIRECT($B163&amp;"!"&amp;$C163)="","",""&amp;INDIRECT($B163&amp;"!"&amp;$C163)&amp;""),IF($J163="NUM",VALUE(IF(INDIRECT($B163&amp;"!"&amp;$C163)="","",INDIRECT($B163&amp;"!"&amp;$C163))),"")))))),"")</f>
        <v>□</v>
      </c>
      <c r="M163" s="337" t="str">
        <f ca="1">IFERROR(TEXT(IF($C163="","",IF($K163="","",IF($K163=入力用マスタ!$H$5,IF($L163="■","1",IF($L163="□","",IF($L163="●","1",IF($L163="○","","")))),IF($K163=入力用マスタ!$H$6,IF($L163="▼選択▼","",MATCH($L163,INDIRECT("入力用マスタ!"&amp;IF(COUNTIF(入力用マスタ!$E$2:$E$4,$L163),"E",IF(COUNTIF(入力用マスタ!$F$2:$F$4,$L163),"F",IF(COUNTIF(入力用マスタ!$G$2:$G$4,$L163),"G","")))&amp;"3:"&amp;IF(COUNTIF(入力用マスタ!$E$2:$E$4,$L163),"E",IF(COUNTIF(入力用マスタ!$F$2:$F$4,$L163),"F",IF(COUNTIF(入力用マスタ!$G$2:$G$4,$L163),"G","")))&amp;"4"),0)),"")))),"@"),"")</f>
        <v/>
      </c>
      <c r="N163" s="337" t="str" cm="1">
        <f t="array" aca="1" ref="N163" ca="1">IFERROR(TEXT(IF($C163="","",IF($K163="","",IF($K163=入力用マスタ!$H$4,_xlfn.LET(_xlpm.refs, _xlfn.TEXTSPLIT($C163,","),_xlpm.sheetName, $B163,_xlpm.values,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3" s="338">
        <f t="shared" si="49"/>
        <v>162</v>
      </c>
      <c r="P163" s="339">
        <f>IF($K163="","",IF($K163=入力用マスタ!$H$3,COLUMN($P163)-5,IF($K163=入力用マスタ!$H$5,COLUMN($P163)-4,IF($K163=入力用マスタ!$H$6,COLUMN($P163)-4,IF($K163=入力用マスタ!$H$5,COLUMN($P163)-4,IF($K163=入力用マスタ!$H$4,COLUMN($P163)-3,COLUMN($P163)-5))))))</f>
        <v>12</v>
      </c>
      <c r="Q163" s="345" t="str">
        <f>IF($C163="","",IF($C163="-","",IF($K163=入力用マスタ!$H$4&amp;"!",HYPERLINK("#"&amp;$B163&amp;"!"&amp;IFERROR(LEFT($C163,FIND(",", $C163)-1),$C163),"【"&amp;IFERROR(LEFT($C163,FIND(",", $C163)-1),$C163)&amp;"】"),HYPERLINK("#"&amp;$B163&amp;"!"&amp;IFERROR(LEFT($C163,FIND(",", $C163)-1),$C163),"【"&amp;IFERROR(LEFT($C163,FIND(",", $C163)-1),$C163)&amp;"】"))))</f>
        <v>【AH95】</v>
      </c>
      <c r="R163" s="344" t="str">
        <f t="shared" si="50"/>
        <v>0000000000000</v>
      </c>
      <c r="S163" s="334" t="str">
        <f t="shared" si="51"/>
        <v>IO_S050301</v>
      </c>
      <c r="T163" s="334" t="str">
        <f t="shared" ca="1" si="52"/>
        <v>2025100101</v>
      </c>
      <c r="U163" s="334" t="str">
        <f t="shared" si="53"/>
        <v>T05_HLT_TMP</v>
      </c>
      <c r="V163" s="334" t="str">
        <f t="shared" si="54"/>
        <v>ACQ_FLG_7</v>
      </c>
      <c r="W163" s="334" t="str">
        <f t="shared" si="55"/>
        <v>入手方法フラグ_不明</v>
      </c>
      <c r="X163" s="334" t="str">
        <f t="shared" si="56"/>
        <v>TEXT</v>
      </c>
      <c r="Y163" s="334" t="str">
        <f t="shared" si="57"/>
        <v>CELL</v>
      </c>
      <c r="Z163" s="334">
        <f t="shared" si="58"/>
        <v>162</v>
      </c>
      <c r="AA163" s="334">
        <f t="shared" si="59"/>
        <v>12</v>
      </c>
      <c r="AB163" s="334" t="str">
        <f t="shared" si="60"/>
        <v>« NULL »</v>
      </c>
      <c r="AC163" s="334" t="str">
        <f t="shared" si="61"/>
        <v>0</v>
      </c>
      <c r="AD163" s="334" t="str">
        <f t="shared" si="62"/>
        <v>« NULL »</v>
      </c>
      <c r="AE163" s="334" t="str">
        <f t="shared" si="63"/>
        <v>0</v>
      </c>
      <c r="AF163" s="334" t="str">
        <f t="shared" si="64"/>
        <v>1.00</v>
      </c>
      <c r="AG163" s="334" t="str">
        <f t="shared" si="65"/>
        <v>0</v>
      </c>
      <c r="AH163" s="334" t="str">
        <f t="shared" si="66"/>
        <v>fBiz0000000000</v>
      </c>
      <c r="AI163" s="334" t="str">
        <f t="shared" ca="1" si="67"/>
        <v>2026/01/06 00:00:00</v>
      </c>
      <c r="AJ163" s="334" t="str">
        <f t="shared" si="68"/>
        <v>fBiz0000000000</v>
      </c>
      <c r="AK163" s="335" t="str">
        <f t="shared" ca="1" si="69"/>
        <v>2026/01/06 00:00:00</v>
      </c>
      <c r="AL16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'ACQ_FLG_7', '入手方法フラグ_不明', 'TEXT', 'CELL', 162, 12, NULL ,'0', NULL ,'0', '1.00', 0, 'fBiz0000000000', '2026/01/06 00:00:00', 'fBiz0000000000', '2026/01/06 00:00:00' );</v>
      </c>
      <c r="AM163" s="347" t="s">
        <v>1774</v>
      </c>
    </row>
    <row r="164" spans="1:39" ht="17.25" customHeight="1">
      <c r="A164" s="265">
        <f t="shared" si="48"/>
        <v>162</v>
      </c>
      <c r="B164" s="263" t="s">
        <v>640</v>
      </c>
      <c r="C164" s="258" t="s">
        <v>1073</v>
      </c>
      <c r="D164" s="260" t="s">
        <v>1418</v>
      </c>
      <c r="E164" s="238" t="s">
        <v>909</v>
      </c>
      <c r="F164" s="746" t="s">
        <v>189</v>
      </c>
      <c r="G164" s="747"/>
      <c r="H164" s="748">
        <v>40</v>
      </c>
      <c r="I164" s="749"/>
      <c r="J164" s="327" t="str">
        <f t="shared" si="71"/>
        <v>TEXT</v>
      </c>
      <c r="K164" s="271" t="s">
        <v>653</v>
      </c>
      <c r="L164" s="328" t="str" cm="1">
        <f t="array" aca="1" ref="L164" ca="1">IFERROR(IF($C164="","",IF($K164="","",IF($K164=入力用マスタ!$H$7,_xlfn.TEXTBEFORE(_xlfn.TEXTAFTER(CELL("filename",$A$1),"["),"]"),IF($J164="DATE",IF(INDIRECT($B164&amp;"!"&amp;$C164)="","",INDIRECT($B164&amp;"!"&amp;$C164)),IF($J164="TEXT",IF(INDIRECT($B164&amp;"!"&amp;$C164)="","",""&amp;INDIRECT($B164&amp;"!"&amp;$C164)&amp;""),IF($J164="NUM",VALUE(IF(INDIRECT($B164&amp;"!"&amp;$C164)="","",INDIRECT($B164&amp;"!"&amp;$C164))),"")))))),"")</f>
        <v/>
      </c>
      <c r="M164" s="337" t="str">
        <f ca="1">IFERROR(TEXT(IF($C164="","",IF($K164="","",IF($K164=入力用マスタ!$H$5,IF($L164="■","1",IF($L164="□","",IF($L164="●","1",IF($L164="○","","")))),IF($K164=入力用マスタ!$H$6,IF($L164="▼選択▼","",MATCH($L164,INDIRECT("入力用マスタ!"&amp;IF(COUNTIF(入力用マスタ!$E$2:$E$4,$L164),"E",IF(COUNTIF(入力用マスタ!$F$2:$F$4,$L164),"F",IF(COUNTIF(入力用マスタ!$G$2:$G$4,$L164),"G","")))&amp;"3:"&amp;IF(COUNTIF(入力用マスタ!$E$2:$E$4,$L164),"E",IF(COUNTIF(入力用マスタ!$F$2:$F$4,$L164),"F",IF(COUNTIF(入力用マスタ!$G$2:$G$4,$L164),"G","")))&amp;"4"),0)),"")))),"@"),"")</f>
        <v/>
      </c>
      <c r="N164" s="337" t="str" cm="1">
        <f t="array" aca="1" ref="N164" ca="1">IFERROR(TEXT(IF($C164="","",IF($K164="","",IF($K164=入力用マスタ!$H$4,_xlfn.LET(_xlpm.refs, _xlfn.TEXTSPLIT($C164,","),_xlpm.sheetName, $B164,_xlpm.values,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4" s="338">
        <f t="shared" si="49"/>
        <v>163</v>
      </c>
      <c r="P164" s="339">
        <f>IF($K164="","",IF($K164=入力用マスタ!$H$3,COLUMN($P164)-5,IF($K164=入力用マスタ!$H$5,COLUMN($P164)-4,IF($K164=入力用マスタ!$H$6,COLUMN($P164)-4,IF($K164=入力用マスタ!$H$5,COLUMN($P164)-4,IF($K164=入力用マスタ!$H$4,COLUMN($P164)-3,COLUMN($P164)-5))))))</f>
        <v>11</v>
      </c>
      <c r="Q164" s="345" t="str">
        <f>IF($C164="","",IF($C164="-","",IF($K164=入力用マスタ!$H$4&amp;"!",HYPERLINK("#"&amp;$B164&amp;"!"&amp;IFERROR(LEFT($C164,FIND(",", $C164)-1),$C164),"【"&amp;IFERROR(LEFT($C164,FIND(",", $C164)-1),$C164)&amp;"】"),HYPERLINK("#"&amp;$B164&amp;"!"&amp;IFERROR(LEFT($C164,FIND(",", $C164)-1),$C164),"【"&amp;IFERROR(LEFT($C164,FIND(",", $C164)-1),$C164)&amp;"】"))))</f>
        <v>【L95】</v>
      </c>
      <c r="R164" s="344" t="str">
        <f t="shared" si="50"/>
        <v>0000000000000</v>
      </c>
      <c r="S164" s="334" t="str">
        <f t="shared" si="51"/>
        <v>IO_S050301</v>
      </c>
      <c r="T164" s="334" t="str">
        <f t="shared" ca="1" si="52"/>
        <v>2025100101</v>
      </c>
      <c r="U164" s="334" t="str">
        <f t="shared" si="53"/>
        <v>T05_HLT_TMP</v>
      </c>
      <c r="V164" s="334" t="str">
        <f t="shared" si="54"/>
        <v>ACQ_OTHER</v>
      </c>
      <c r="W164" s="334" t="str">
        <f t="shared" si="55"/>
        <v>入手方法_その他</v>
      </c>
      <c r="X164" s="334" t="str">
        <f t="shared" si="56"/>
        <v>TEXT</v>
      </c>
      <c r="Y164" s="334" t="str">
        <f t="shared" si="57"/>
        <v>CELL</v>
      </c>
      <c r="Z164" s="334">
        <f t="shared" si="58"/>
        <v>163</v>
      </c>
      <c r="AA164" s="334">
        <f t="shared" si="59"/>
        <v>11</v>
      </c>
      <c r="AB164" s="334" t="str">
        <f t="shared" si="60"/>
        <v>« NULL »</v>
      </c>
      <c r="AC164" s="334" t="str">
        <f t="shared" si="61"/>
        <v>0</v>
      </c>
      <c r="AD164" s="334" t="str">
        <f t="shared" si="62"/>
        <v>« NULL »</v>
      </c>
      <c r="AE164" s="334" t="str">
        <f t="shared" si="63"/>
        <v>0</v>
      </c>
      <c r="AF164" s="334" t="str">
        <f t="shared" si="64"/>
        <v>1.00</v>
      </c>
      <c r="AG164" s="334" t="str">
        <f t="shared" si="65"/>
        <v>0</v>
      </c>
      <c r="AH164" s="334" t="str">
        <f t="shared" si="66"/>
        <v>fBiz0000000000</v>
      </c>
      <c r="AI164" s="334" t="str">
        <f t="shared" ca="1" si="67"/>
        <v>2026/01/06 00:00:00</v>
      </c>
      <c r="AJ164" s="334" t="str">
        <f t="shared" si="68"/>
        <v>fBiz0000000000</v>
      </c>
      <c r="AK164" s="335" t="str">
        <f t="shared" ca="1" si="69"/>
        <v>2026/01/06 00:00:00</v>
      </c>
      <c r="AL16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'ACQ_OTHER', '入手方法_その他', 'TEXT', 'CELL', 163, 11, NULL ,'0', NULL ,'0', '1.00', 0, 'fBiz0000000000', '2026/01/06 00:00:00', 'fBiz0000000000', '2026/01/06 00:00:00' );</v>
      </c>
      <c r="AM164" s="347" t="s">
        <v>1774</v>
      </c>
    </row>
    <row r="165" spans="1:39" ht="17.25" customHeight="1">
      <c r="A165" s="265">
        <f t="shared" si="48"/>
        <v>163</v>
      </c>
      <c r="B165" s="263" t="s">
        <v>640</v>
      </c>
      <c r="C165" s="258" t="s">
        <v>1074</v>
      </c>
      <c r="D165" s="260" t="s">
        <v>1419</v>
      </c>
      <c r="E165" s="238" t="s">
        <v>429</v>
      </c>
      <c r="F165" s="746" t="s">
        <v>189</v>
      </c>
      <c r="G165" s="747"/>
      <c r="H165" s="748">
        <v>1</v>
      </c>
      <c r="I165" s="749"/>
      <c r="J165" s="327" t="str">
        <f t="shared" si="71"/>
        <v>TEXT</v>
      </c>
      <c r="K165" s="271" t="s">
        <v>1041</v>
      </c>
      <c r="L165" s="328" t="str" cm="1">
        <f t="array" aca="1" ref="L165" ca="1">IFERROR(IF($C165="","",IF($K165="","",IF($K165=入力用マスタ!$H$7,_xlfn.TEXTBEFORE(_xlfn.TEXTAFTER(CELL("filename",$A$1),"["),"]"),IF($J165="DATE",IF(INDIRECT($B165&amp;"!"&amp;$C165)="","",INDIRECT($B165&amp;"!"&amp;$C165)),IF($J165="TEXT",IF(INDIRECT($B165&amp;"!"&amp;$C165)="","",""&amp;INDIRECT($B165&amp;"!"&amp;$C165)&amp;""),IF($J165="NUM",VALUE(IF(INDIRECT($B165&amp;"!"&amp;$C165)="","",INDIRECT($B165&amp;"!"&amp;$C165))),"")))))),"")</f>
        <v/>
      </c>
      <c r="M165" s="337" t="str">
        <f ca="1">IFERROR(TEXT(IF($C165="","",IF($K165="","",IF($K165=入力用マスタ!$H$5,IF($L165="■","1",IF($L165="□","",IF($L165="●","1",IF($L165="○","","")))),IF($K165=入力用マスタ!$H$6,IF($L165="▼選択▼","",MATCH($L165,INDIRECT("入力用マスタ!"&amp;IF(COUNTIF(入力用マスタ!$E$2:$E$4,$L165),"E",IF(COUNTIF(入力用マスタ!$F$2:$F$4,$L165),"F",IF(COUNTIF(入力用マスタ!$G$2:$G$4,$L165),"G","")))&amp;"3:"&amp;IF(COUNTIF(入力用マスタ!$E$2:$E$4,$L165),"E",IF(COUNTIF(入力用マスタ!$F$2:$F$4,$L165),"F",IF(COUNTIF(入力用マスタ!$G$2:$G$4,$L165),"G","")))&amp;"4"),0)),"")))),"@"),"")</f>
        <v/>
      </c>
      <c r="N165" s="337" t="str" cm="1">
        <f t="array" aca="1" ref="N165" ca="1">IFERROR(TEXT(IF($C165="","",IF($K165="","",IF($K165=入力用マスタ!$H$4,_xlfn.LET(_xlpm.refs, _xlfn.TEXTSPLIT($C165,","),_xlpm.sheetName, $B165,_xlpm.values,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5" s="338">
        <f t="shared" si="49"/>
        <v>164</v>
      </c>
      <c r="P165" s="339">
        <f>IF($K165="","",IF($K165=入力用マスタ!$H$3,COLUMN($P165)-5,IF($K165=入力用マスタ!$H$5,COLUMN($P165)-4,IF($K165=入力用マスタ!$H$6,COLUMN($P165)-4,IF($K165=入力用マスタ!$H$5,COLUMN($P165)-4,IF($K165=入力用マスタ!$H$4,COLUMN($P165)-3,COLUMN($P165)-5))))))</f>
        <v>13</v>
      </c>
      <c r="Q165" s="345" t="str">
        <f>IF($C165="","",IF($C165="-","",IF($K165=入力用マスタ!$H$4&amp;"!",HYPERLINK("#"&amp;$B165&amp;"!"&amp;IFERROR(LEFT($C165,FIND(",", $C165)-1),$C165),"【"&amp;IFERROR(LEFT($C165,FIND(",", $C165)-1),$C165)&amp;"】"),HYPERLINK("#"&amp;$B165&amp;"!"&amp;IFERROR(LEFT($C165,FIND(",", $C165)-1),$C165),"【"&amp;IFERROR(LEFT($C165,FIND(",", $C165)-1),$C165)&amp;"】"))))</f>
        <v>【H96】</v>
      </c>
      <c r="R165" s="344" t="str">
        <f t="shared" si="50"/>
        <v>0000000000000</v>
      </c>
      <c r="S165" s="334" t="str">
        <f t="shared" si="51"/>
        <v>IO_S050301</v>
      </c>
      <c r="T165" s="334" t="str">
        <f t="shared" ca="1" si="52"/>
        <v>2025100101</v>
      </c>
      <c r="U165" s="334" t="str">
        <f t="shared" si="53"/>
        <v>T05_HLT_TMP</v>
      </c>
      <c r="V165" s="334" t="str">
        <f t="shared" si="54"/>
        <v>MED_EXC_CD</v>
      </c>
      <c r="W165" s="334" t="str">
        <f t="shared" si="55"/>
        <v>当該製品の有無コード</v>
      </c>
      <c r="X165" s="334" t="str">
        <f t="shared" si="56"/>
        <v>TEXT</v>
      </c>
      <c r="Y165" s="334" t="str">
        <f t="shared" si="57"/>
        <v>CELL</v>
      </c>
      <c r="Z165" s="334">
        <f t="shared" si="58"/>
        <v>164</v>
      </c>
      <c r="AA165" s="334">
        <f t="shared" si="59"/>
        <v>13</v>
      </c>
      <c r="AB165" s="334" t="str">
        <f t="shared" si="60"/>
        <v>« NULL »</v>
      </c>
      <c r="AC165" s="334" t="str">
        <f t="shared" si="61"/>
        <v>0</v>
      </c>
      <c r="AD165" s="346" t="s">
        <v>1806</v>
      </c>
      <c r="AE165" s="334" t="str">
        <f t="shared" si="63"/>
        <v>0</v>
      </c>
      <c r="AF165" s="334" t="str">
        <f t="shared" si="64"/>
        <v>1.00</v>
      </c>
      <c r="AG165" s="334" t="str">
        <f t="shared" si="65"/>
        <v>0</v>
      </c>
      <c r="AH165" s="334" t="str">
        <f t="shared" si="66"/>
        <v>fBiz0000000000</v>
      </c>
      <c r="AI165" s="334" t="str">
        <f t="shared" ca="1" si="67"/>
        <v>2026/01/06 00:00:00</v>
      </c>
      <c r="AJ165" s="334" t="str">
        <f t="shared" si="68"/>
        <v>fBiz0000000000</v>
      </c>
      <c r="AK165" s="335" t="str">
        <f t="shared" ca="1" si="69"/>
        <v>2026/01/06 00:00:00</v>
      </c>
      <c r="AL16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'MED_EXC_CD', '当該製品の有無コード', 'TEXT', 'CELL', 164, 13, NULL ,'0',MED_EXC,'0', '1.00', 0, 'fBiz0000000000', '2026/01/06 00:00:00', 'fBiz0000000000', '2026/01/06 00:00:00' );</v>
      </c>
      <c r="AM165" s="347" t="s">
        <v>1774</v>
      </c>
    </row>
    <row r="166" spans="1:39" ht="17.25" customHeight="1">
      <c r="A166" s="265">
        <f t="shared" si="48"/>
        <v>164</v>
      </c>
      <c r="B166" s="263" t="s">
        <v>640</v>
      </c>
      <c r="C166" s="258" t="s">
        <v>1075</v>
      </c>
      <c r="D166" s="260" t="s">
        <v>153</v>
      </c>
      <c r="E166" s="238" t="s">
        <v>427</v>
      </c>
      <c r="F166" s="746" t="s">
        <v>189</v>
      </c>
      <c r="G166" s="747"/>
      <c r="H166" s="748">
        <v>40</v>
      </c>
      <c r="I166" s="749"/>
      <c r="J166" s="327" t="str">
        <f t="shared" si="71"/>
        <v>TEXT</v>
      </c>
      <c r="K166" s="271" t="s">
        <v>653</v>
      </c>
      <c r="L166" s="328" t="str" cm="1">
        <f t="array" aca="1" ref="L166" ca="1">IFERROR(IF($C166="","",IF($K166="","",IF($K166=入力用マスタ!$H$7,_xlfn.TEXTBEFORE(_xlfn.TEXTAFTER(CELL("filename",$A$1),"["),"]"),IF($J166="DATE",IF(INDIRECT($B166&amp;"!"&amp;$C166)="","",INDIRECT($B166&amp;"!"&amp;$C166)),IF($J166="TEXT",IF(INDIRECT($B166&amp;"!"&amp;$C166)="","",""&amp;INDIRECT($B166&amp;"!"&amp;$C166)&amp;""),IF($J166="NUM",VALUE(IF(INDIRECT($B166&amp;"!"&amp;$C166)="","",INDIRECT($B166&amp;"!"&amp;$C166))),"")))))),"")</f>
        <v/>
      </c>
      <c r="M166" s="337" t="str">
        <f ca="1">IFERROR(TEXT(IF($C166="","",IF($K166="","",IF($K166=入力用マスタ!$H$5,IF($L166="■","1",IF($L166="□","",IF($L166="●","1",IF($L166="○","","")))),IF($K166=入力用マスタ!$H$6,IF($L166="▼選択▼","",MATCH($L166,INDIRECT("入力用マスタ!"&amp;IF(COUNTIF(入力用マスタ!$E$2:$E$4,$L166),"E",IF(COUNTIF(入力用マスタ!$F$2:$F$4,$L166),"F",IF(COUNTIF(入力用マスタ!$G$2:$G$4,$L166),"G","")))&amp;"3:"&amp;IF(COUNTIF(入力用マスタ!$E$2:$E$4,$L166),"E",IF(COUNTIF(入力用マスタ!$F$2:$F$4,$L166),"F",IF(COUNTIF(入力用マスタ!$G$2:$G$4,$L166),"G","")))&amp;"4"),0)),"")))),"@"),"")</f>
        <v/>
      </c>
      <c r="N166" s="337" t="str" cm="1">
        <f t="array" aca="1" ref="N166" ca="1">IFERROR(TEXT(IF($C166="","",IF($K166="","",IF($K166=入力用マスタ!$H$4,_xlfn.LET(_xlpm.refs, _xlfn.TEXTSPLIT($C166,","),_xlpm.sheetName, $B166,_xlpm.values,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6" s="338">
        <f t="shared" si="49"/>
        <v>165</v>
      </c>
      <c r="P166" s="339">
        <f>IF($K166="","",IF($K166=入力用マスタ!$H$3,COLUMN($P166)-5,IF($K166=入力用マスタ!$H$5,COLUMN($P166)-4,IF($K166=入力用マスタ!$H$6,COLUMN($P166)-4,IF($K166=入力用マスタ!$H$5,COLUMN($P166)-4,IF($K166=入力用マスタ!$H$4,COLUMN($P166)-3,COLUMN($P166)-5))))))</f>
        <v>11</v>
      </c>
      <c r="Q166" s="345" t="str">
        <f>IF($C166="","",IF($C166="-","",IF($K166=入力用マスタ!$H$4&amp;"!",HYPERLINK("#"&amp;$B166&amp;"!"&amp;IFERROR(LEFT($C166,FIND(",", $C166)-1),$C166),"【"&amp;IFERROR(LEFT($C166,FIND(",", $C166)-1),$C166)&amp;"】"),HYPERLINK("#"&amp;$B166&amp;"!"&amp;IFERROR(LEFT($C166,FIND(",", $C166)-1),$C166),"【"&amp;IFERROR(LEFT($C166,FIND(",", $C166)-1),$C166)&amp;"】"))))</f>
        <v>【G97】</v>
      </c>
      <c r="R166" s="344" t="str">
        <f t="shared" si="50"/>
        <v>0000000000000</v>
      </c>
      <c r="S166" s="334" t="str">
        <f t="shared" si="51"/>
        <v>IO_S050301</v>
      </c>
      <c r="T166" s="334" t="str">
        <f t="shared" ca="1" si="52"/>
        <v>2025100101</v>
      </c>
      <c r="U166" s="334" t="str">
        <f t="shared" si="53"/>
        <v>T05_HLT_TMP</v>
      </c>
      <c r="V166" s="334" t="str">
        <f t="shared" si="54"/>
        <v>MED_USE</v>
      </c>
      <c r="W166" s="334" t="str">
        <f t="shared" si="55"/>
        <v>摂取目的</v>
      </c>
      <c r="X166" s="334" t="str">
        <f t="shared" si="56"/>
        <v>TEXT</v>
      </c>
      <c r="Y166" s="334" t="str">
        <f t="shared" si="57"/>
        <v>CELL</v>
      </c>
      <c r="Z166" s="334">
        <f t="shared" si="58"/>
        <v>165</v>
      </c>
      <c r="AA166" s="334">
        <f t="shared" si="59"/>
        <v>11</v>
      </c>
      <c r="AB166" s="334" t="str">
        <f t="shared" si="60"/>
        <v>« NULL »</v>
      </c>
      <c r="AC166" s="334" t="str">
        <f t="shared" si="61"/>
        <v>0</v>
      </c>
      <c r="AD166" s="334" t="str">
        <f t="shared" si="62"/>
        <v>« NULL »</v>
      </c>
      <c r="AE166" s="334" t="str">
        <f t="shared" si="63"/>
        <v>0</v>
      </c>
      <c r="AF166" s="334" t="str">
        <f t="shared" si="64"/>
        <v>1.00</v>
      </c>
      <c r="AG166" s="334" t="str">
        <f t="shared" si="65"/>
        <v>0</v>
      </c>
      <c r="AH166" s="334" t="str">
        <f t="shared" si="66"/>
        <v>fBiz0000000000</v>
      </c>
      <c r="AI166" s="334" t="str">
        <f t="shared" ca="1" si="67"/>
        <v>2026/01/06 00:00:00</v>
      </c>
      <c r="AJ166" s="334" t="str">
        <f t="shared" si="68"/>
        <v>fBiz0000000000</v>
      </c>
      <c r="AK166" s="335" t="str">
        <f t="shared" ca="1" si="69"/>
        <v>2026/01/06 00:00:00</v>
      </c>
      <c r="AL16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 '摂取目的', 'TEXT', 'CELL', 165, 11, NULL ,'0', NULL ,'0', '1.00', 0, 'fBiz0000000000', '2026/01/06 00:00:00', 'fBiz0000000000', '2026/01/06 00:00:00' );</v>
      </c>
      <c r="AM166" s="347" t="s">
        <v>1774</v>
      </c>
    </row>
    <row r="167" spans="1:39" ht="17.25" customHeight="1">
      <c r="A167" s="265">
        <f t="shared" si="48"/>
        <v>165</v>
      </c>
      <c r="B167" s="263" t="s">
        <v>640</v>
      </c>
      <c r="C167" s="258" t="s">
        <v>1076</v>
      </c>
      <c r="D167" s="260" t="s">
        <v>1420</v>
      </c>
      <c r="E167" s="238" t="s">
        <v>428</v>
      </c>
      <c r="F167" s="746" t="s">
        <v>189</v>
      </c>
      <c r="G167" s="747"/>
      <c r="H167" s="748">
        <v>1</v>
      </c>
      <c r="I167" s="749"/>
      <c r="J167" s="327" t="str">
        <f t="shared" si="71"/>
        <v>TEXT</v>
      </c>
      <c r="K167" s="271" t="s">
        <v>1033</v>
      </c>
      <c r="L167" s="328" t="str" cm="1">
        <f t="array" aca="1" ref="L167" ca="1">IFERROR(IF($C167="","",IF($K167="","",IF($K167=入力用マスタ!$H$7,_xlfn.TEXTBEFORE(_xlfn.TEXTAFTER(CELL("filename",$A$1),"["),"]"),IF($J167="DATE",IF(INDIRECT($B167&amp;"!"&amp;$C167)="","",INDIRECT($B167&amp;"!"&amp;$C167)),IF($J167="TEXT",IF(INDIRECT($B167&amp;"!"&amp;$C167)="","",""&amp;INDIRECT($B167&amp;"!"&amp;$C167)&amp;""),IF($J167="NUM",VALUE(IF(INDIRECT($B167&amp;"!"&amp;$C167)="","",INDIRECT($B167&amp;"!"&amp;$C167))),"")))))),"")</f>
        <v>○</v>
      </c>
      <c r="M167" s="337" t="str">
        <f ca="1">IFERROR(TEXT(IF($C167="","",IF($K167="","",IF($K167=入力用マスタ!$H$5,IF($L167="■","1",IF($L167="□","",IF($L167="●","1",IF($L167="○","","")))),IF($K167=入力用マスタ!$H$6,IF($L167="▼選択▼","",MATCH($L167,INDIRECT("入力用マスタ!"&amp;IF(COUNTIF(入力用マスタ!$E$2:$E$4,$L167),"E",IF(COUNTIF(入力用マスタ!$F$2:$F$4,$L167),"F",IF(COUNTIF(入力用マスタ!$G$2:$G$4,$L167),"G","")))&amp;"3:"&amp;IF(COUNTIF(入力用マスタ!$E$2:$E$4,$L167),"E",IF(COUNTIF(入力用マスタ!$F$2:$F$4,$L167),"F",IF(COUNTIF(入力用マスタ!$G$2:$G$4,$L167),"G","")))&amp;"4"),0)),"")))),"@"),"")</f>
        <v/>
      </c>
      <c r="N167" s="337" t="str" cm="1">
        <f t="array" aca="1" ref="N167" ca="1">IFERROR(TEXT(IF($C167="","",IF($K167="","",IF($K167=入力用マスタ!$H$4,_xlfn.LET(_xlpm.refs, _xlfn.TEXTSPLIT($C167,","),_xlpm.sheetName, $B167,_xlpm.values,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7" s="338">
        <f t="shared" si="49"/>
        <v>166</v>
      </c>
      <c r="P167" s="339">
        <f>IF($K167="","",IF($K167=入力用マスタ!$H$3,COLUMN($P167)-5,IF($K167=入力用マスタ!$H$5,COLUMN($P167)-4,IF($K167=入力用マスタ!$H$6,COLUMN($P167)-4,IF($K167=入力用マスタ!$H$5,COLUMN($P167)-4,IF($K167=入力用マスタ!$H$4,COLUMN($P167)-3,COLUMN($P167)-5))))))</f>
        <v>12</v>
      </c>
      <c r="Q167" s="345" t="str">
        <f>IF($C167="","",IF($C167="-","",IF($K167=入力用マスタ!$H$4&amp;"!",HYPERLINK("#"&amp;$B167&amp;"!"&amp;IFERROR(LEFT($C167,FIND(",", $C167)-1),$C167),"【"&amp;IFERROR(LEFT($C167,FIND(",", $C167)-1),$C167)&amp;"】"),HYPERLINK("#"&amp;$B167&amp;"!"&amp;IFERROR(LEFT($C167,FIND(",", $C167)-1),$C167),"【"&amp;IFERROR(LEFT($C167,FIND(",", $C167)-1),$C167)&amp;"】"))))</f>
        <v>【AH97】</v>
      </c>
      <c r="R167" s="344" t="str">
        <f t="shared" si="50"/>
        <v>0000000000000</v>
      </c>
      <c r="S167" s="334" t="str">
        <f t="shared" si="51"/>
        <v>IO_S050301</v>
      </c>
      <c r="T167" s="334" t="str">
        <f t="shared" ca="1" si="52"/>
        <v>2025100101</v>
      </c>
      <c r="U167" s="334" t="str">
        <f t="shared" si="53"/>
        <v>T05_HLT_TMP</v>
      </c>
      <c r="V167" s="334" t="str">
        <f t="shared" si="54"/>
        <v>MED_USE_UNFLG</v>
      </c>
      <c r="W167" s="334" t="str">
        <f t="shared" si="55"/>
        <v>摂取目的_不明フラグ</v>
      </c>
      <c r="X167" s="334" t="str">
        <f t="shared" si="56"/>
        <v>TEXT</v>
      </c>
      <c r="Y167" s="334" t="str">
        <f t="shared" si="57"/>
        <v>CELL</v>
      </c>
      <c r="Z167" s="334">
        <f t="shared" si="58"/>
        <v>166</v>
      </c>
      <c r="AA167" s="334">
        <f t="shared" si="59"/>
        <v>12</v>
      </c>
      <c r="AB167" s="334" t="str">
        <f t="shared" si="60"/>
        <v>« NULL »</v>
      </c>
      <c r="AC167" s="334" t="str">
        <f t="shared" si="61"/>
        <v>0</v>
      </c>
      <c r="AD167" s="334" t="str">
        <f t="shared" si="62"/>
        <v>« NULL »</v>
      </c>
      <c r="AE167" s="334" t="str">
        <f t="shared" si="63"/>
        <v>0</v>
      </c>
      <c r="AF167" s="334" t="str">
        <f t="shared" si="64"/>
        <v>1.00</v>
      </c>
      <c r="AG167" s="334" t="str">
        <f t="shared" si="65"/>
        <v>0</v>
      </c>
      <c r="AH167" s="334" t="str">
        <f t="shared" si="66"/>
        <v>fBiz0000000000</v>
      </c>
      <c r="AI167" s="334" t="str">
        <f t="shared" ca="1" si="67"/>
        <v>2026/01/06 00:00:00</v>
      </c>
      <c r="AJ167" s="334" t="str">
        <f t="shared" si="68"/>
        <v>fBiz0000000000</v>
      </c>
      <c r="AK167" s="335" t="str">
        <f t="shared" ca="1" si="69"/>
        <v>2026/01/06 00:00:00</v>
      </c>
      <c r="AL16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'MED_USE_UNFLG', '摂取目的_不明フラグ', 'TEXT', 'CELL', 166, 12, NULL ,'0', NULL ,'0', '1.00', 0, 'fBiz0000000000', '2026/01/06 00:00:00', 'fBiz0000000000', '2026/01/06 00:00:00' );</v>
      </c>
      <c r="AM167" s="347" t="s">
        <v>1774</v>
      </c>
    </row>
    <row r="168" spans="1:39" ht="17.25" customHeight="1">
      <c r="A168" s="265">
        <f t="shared" si="48"/>
        <v>166</v>
      </c>
      <c r="B168" s="263" t="s">
        <v>640</v>
      </c>
      <c r="C168" s="258" t="s">
        <v>1077</v>
      </c>
      <c r="D168" s="260" t="s">
        <v>959</v>
      </c>
      <c r="E168" s="238" t="s">
        <v>396</v>
      </c>
      <c r="F168" s="746" t="s">
        <v>189</v>
      </c>
      <c r="G168" s="747"/>
      <c r="H168" s="748">
        <v>1</v>
      </c>
      <c r="I168" s="749"/>
      <c r="J168" s="327" t="str">
        <f t="shared" si="71"/>
        <v>TEXT</v>
      </c>
      <c r="K168" s="271" t="s">
        <v>1033</v>
      </c>
      <c r="L168" s="328" t="str" cm="1">
        <f t="array" aca="1" ref="L168" ca="1">IFERROR(IF($C168="","",IF($K168="","",IF($K168=入力用マスタ!$H$7,_xlfn.TEXTBEFORE(_xlfn.TEXTAFTER(CELL("filename",$A$1),"["),"]"),IF($J168="DATE",IF(INDIRECT($B168&amp;"!"&amp;$C168)="","",INDIRECT($B168&amp;"!"&amp;$C168)),IF($J168="TEXT",IF(INDIRECT($B168&amp;"!"&amp;$C168)="","",""&amp;INDIRECT($B168&amp;"!"&amp;$C168)&amp;""),IF($J168="NUM",VALUE(IF(INDIRECT($B168&amp;"!"&amp;$C168)="","",INDIRECT($B168&amp;"!"&amp;$C168))),"")))))),"")</f>
        <v>□</v>
      </c>
      <c r="M168" s="337" t="str">
        <f ca="1">IFERROR(TEXT(IF($C168="","",IF($K168="","",IF($K168=入力用マスタ!$H$5,IF($L168="■","1",IF($L168="□","",IF($L168="●","1",IF($L168="○","","")))),IF($K168=入力用マスタ!$H$6,IF($L168="▼選択▼","",MATCH($L168,INDIRECT("入力用マスタ!"&amp;IF(COUNTIF(入力用マスタ!$E$2:$E$4,$L168),"E",IF(COUNTIF(入力用マスタ!$F$2:$F$4,$L168),"F",IF(COUNTIF(入力用マスタ!$G$2:$G$4,$L168),"G","")))&amp;"3:"&amp;IF(COUNTIF(入力用マスタ!$E$2:$E$4,$L168),"E",IF(COUNTIF(入力用マスタ!$F$2:$F$4,$L168),"F",IF(COUNTIF(入力用マスタ!$G$2:$G$4,$L168),"G","")))&amp;"4"),0)),"")))),"@"),"")</f>
        <v/>
      </c>
      <c r="N168" s="337" t="str" cm="1">
        <f t="array" aca="1" ref="N168" ca="1">IFERROR(TEXT(IF($C168="","",IF($K168="","",IF($K168=入力用マスタ!$H$4,_xlfn.LET(_xlpm.refs, _xlfn.TEXTSPLIT($C168,","),_xlpm.sheetName, $B168,_xlpm.values,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8" s="338">
        <f t="shared" si="49"/>
        <v>167</v>
      </c>
      <c r="P168" s="339">
        <f>IF($K168="","",IF($K168=入力用マスタ!$H$3,COLUMN($P168)-5,IF($K168=入力用マスタ!$H$5,COLUMN($P168)-4,IF($K168=入力用マスタ!$H$6,COLUMN($P168)-4,IF($K168=入力用マスタ!$H$5,COLUMN($P168)-4,IF($K168=入力用マスタ!$H$4,COLUMN($P168)-3,COLUMN($P168)-5))))))</f>
        <v>12</v>
      </c>
      <c r="Q168" s="345" t="str">
        <f>IF($C168="","",IF($C168="-","",IF($K168=入力用マスタ!$H$4&amp;"!",HYPERLINK("#"&amp;$B168&amp;"!"&amp;IFERROR(LEFT($C168,FIND(",", $C168)-1),$C168),"【"&amp;IFERROR(LEFT($C168,FIND(",", $C168)-1),$C168)&amp;"】"),HYPERLINK("#"&amp;$B168&amp;"!"&amp;IFERROR(LEFT($C168,FIND(",", $C168)-1),$C168),"【"&amp;IFERROR(LEFT($C168,FIND(",", $C168)-1),$C168)&amp;"】"))))</f>
        <v>【H98】</v>
      </c>
      <c r="R168" s="344" t="str">
        <f t="shared" si="50"/>
        <v>0000000000000</v>
      </c>
      <c r="S168" s="334" t="str">
        <f t="shared" si="51"/>
        <v>IO_S050301</v>
      </c>
      <c r="T168" s="334" t="str">
        <f t="shared" ca="1" si="52"/>
        <v>2025100101</v>
      </c>
      <c r="U168" s="334" t="str">
        <f t="shared" si="53"/>
        <v>T05_HLT_TMP</v>
      </c>
      <c r="V168" s="334" t="str">
        <f t="shared" si="54"/>
        <v>SYM_FLG_1</v>
      </c>
      <c r="W168" s="334" t="str">
        <f t="shared" si="55"/>
        <v>症状フラグ_食欲不振</v>
      </c>
      <c r="X168" s="334" t="str">
        <f t="shared" si="56"/>
        <v>TEXT</v>
      </c>
      <c r="Y168" s="334" t="str">
        <f t="shared" si="57"/>
        <v>CELL</v>
      </c>
      <c r="Z168" s="334">
        <f t="shared" si="58"/>
        <v>167</v>
      </c>
      <c r="AA168" s="334">
        <f t="shared" si="59"/>
        <v>12</v>
      </c>
      <c r="AB168" s="334" t="str">
        <f t="shared" si="60"/>
        <v>« NULL »</v>
      </c>
      <c r="AC168" s="334" t="str">
        <f t="shared" si="61"/>
        <v>0</v>
      </c>
      <c r="AD168" s="334" t="str">
        <f t="shared" si="62"/>
        <v>« NULL »</v>
      </c>
      <c r="AE168" s="334" t="str">
        <f t="shared" si="63"/>
        <v>0</v>
      </c>
      <c r="AF168" s="334" t="str">
        <f t="shared" si="64"/>
        <v>1.00</v>
      </c>
      <c r="AG168" s="334" t="str">
        <f t="shared" si="65"/>
        <v>0</v>
      </c>
      <c r="AH168" s="334" t="str">
        <f t="shared" si="66"/>
        <v>fBiz0000000000</v>
      </c>
      <c r="AI168" s="334" t="str">
        <f t="shared" ca="1" si="67"/>
        <v>2026/01/06 00:00:00</v>
      </c>
      <c r="AJ168" s="334" t="str">
        <f t="shared" si="68"/>
        <v>fBiz0000000000</v>
      </c>
      <c r="AK168" s="335" t="str">
        <f t="shared" ca="1" si="69"/>
        <v>2026/01/06 00:00:00</v>
      </c>
      <c r="AL16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 '症状フラグ_食欲不振', 'TEXT', 'CELL', 167, 12, NULL ,'0', NULL ,'0', '1.00', 0, 'fBiz0000000000', '2026/01/06 00:00:00', 'fBiz0000000000', '2026/01/06 00:00:00' );</v>
      </c>
      <c r="AM168" s="347" t="s">
        <v>1774</v>
      </c>
    </row>
    <row r="169" spans="1:39" ht="17.25" customHeight="1">
      <c r="A169" s="265">
        <f t="shared" si="48"/>
        <v>167</v>
      </c>
      <c r="B169" s="263" t="s">
        <v>640</v>
      </c>
      <c r="C169" s="258" t="s">
        <v>1078</v>
      </c>
      <c r="D169" s="260" t="s">
        <v>960</v>
      </c>
      <c r="E169" s="238" t="s">
        <v>227</v>
      </c>
      <c r="F169" s="746" t="s">
        <v>189</v>
      </c>
      <c r="G169" s="747"/>
      <c r="H169" s="748">
        <v>1</v>
      </c>
      <c r="I169" s="749"/>
      <c r="J169" s="327" t="str">
        <f t="shared" si="71"/>
        <v>TEXT</v>
      </c>
      <c r="K169" s="271" t="s">
        <v>1033</v>
      </c>
      <c r="L169" s="328" t="str" cm="1">
        <f t="array" aca="1" ref="L169" ca="1">IFERROR(IF($C169="","",IF($K169="","",IF($K169=入力用マスタ!$H$7,_xlfn.TEXTBEFORE(_xlfn.TEXTAFTER(CELL("filename",$A$1),"["),"]"),IF($J169="DATE",IF(INDIRECT($B169&amp;"!"&amp;$C169)="","",INDIRECT($B169&amp;"!"&amp;$C169)),IF($J169="TEXT",IF(INDIRECT($B169&amp;"!"&amp;$C169)="","",""&amp;INDIRECT($B169&amp;"!"&amp;$C169)&amp;""),IF($J169="NUM",VALUE(IF(INDIRECT($B169&amp;"!"&amp;$C169)="","",INDIRECT($B169&amp;"!"&amp;$C169))),"")))))),"")</f>
        <v>□</v>
      </c>
      <c r="M169" s="337" t="str">
        <f ca="1">IFERROR(TEXT(IF($C169="","",IF($K169="","",IF($K169=入力用マスタ!$H$5,IF($L169="■","1",IF($L169="□","",IF($L169="●","1",IF($L169="○","","")))),IF($K169=入力用マスタ!$H$6,IF($L169="▼選択▼","",MATCH($L169,INDIRECT("入力用マスタ!"&amp;IF(COUNTIF(入力用マスタ!$E$2:$E$4,$L169),"E",IF(COUNTIF(入力用マスタ!$F$2:$F$4,$L169),"F",IF(COUNTIF(入力用マスタ!$G$2:$G$4,$L169),"G","")))&amp;"3:"&amp;IF(COUNTIF(入力用マスタ!$E$2:$E$4,$L169),"E",IF(COUNTIF(入力用マスタ!$F$2:$F$4,$L169),"F",IF(COUNTIF(入力用マスタ!$G$2:$G$4,$L169),"G","")))&amp;"4"),0)),"")))),"@"),"")</f>
        <v/>
      </c>
      <c r="N169" s="337" t="str" cm="1">
        <f t="array" aca="1" ref="N169" ca="1">IFERROR(TEXT(IF($C169="","",IF($K169="","",IF($K169=入力用マスタ!$H$4,_xlfn.LET(_xlpm.refs, _xlfn.TEXTSPLIT($C169,","),_xlpm.sheetName, $B169,_xlpm.values,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69" s="338">
        <f t="shared" si="49"/>
        <v>168</v>
      </c>
      <c r="P169" s="339">
        <f>IF($K169="","",IF($K169=入力用マスタ!$H$3,COLUMN($P169)-5,IF($K169=入力用マスタ!$H$5,COLUMN($P169)-4,IF($K169=入力用マスタ!$H$6,COLUMN($P169)-4,IF($K169=入力用マスタ!$H$5,COLUMN($P169)-4,IF($K169=入力用マスタ!$H$4,COLUMN($P169)-3,COLUMN($P169)-5))))))</f>
        <v>12</v>
      </c>
      <c r="Q169" s="345" t="str">
        <f>IF($C169="","",IF($C169="-","",IF($K169=入力用マスタ!$H$4&amp;"!",HYPERLINK("#"&amp;$B169&amp;"!"&amp;IFERROR(LEFT($C169,FIND(",", $C169)-1),$C169),"【"&amp;IFERROR(LEFT($C169,FIND(",", $C169)-1),$C169)&amp;"】"),HYPERLINK("#"&amp;$B169&amp;"!"&amp;IFERROR(LEFT($C169,FIND(",", $C169)-1),$C169),"【"&amp;IFERROR(LEFT($C169,FIND(",", $C169)-1),$C169)&amp;"】"))))</f>
        <v>【N98】</v>
      </c>
      <c r="R169" s="344" t="str">
        <f t="shared" si="50"/>
        <v>0000000000000</v>
      </c>
      <c r="S169" s="334" t="str">
        <f t="shared" si="51"/>
        <v>IO_S050301</v>
      </c>
      <c r="T169" s="334" t="str">
        <f t="shared" ca="1" si="52"/>
        <v>2025100101</v>
      </c>
      <c r="U169" s="334" t="str">
        <f t="shared" si="53"/>
        <v>T05_HLT_TMP</v>
      </c>
      <c r="V169" s="334" t="str">
        <f t="shared" si="54"/>
        <v>SYM_FLG_2</v>
      </c>
      <c r="W169" s="334" t="str">
        <f t="shared" si="55"/>
        <v>症状フラグ_吐気・悪心</v>
      </c>
      <c r="X169" s="334" t="str">
        <f t="shared" si="56"/>
        <v>TEXT</v>
      </c>
      <c r="Y169" s="334" t="str">
        <f t="shared" si="57"/>
        <v>CELL</v>
      </c>
      <c r="Z169" s="334">
        <f t="shared" si="58"/>
        <v>168</v>
      </c>
      <c r="AA169" s="334">
        <f t="shared" si="59"/>
        <v>12</v>
      </c>
      <c r="AB169" s="334" t="str">
        <f t="shared" si="60"/>
        <v>« NULL »</v>
      </c>
      <c r="AC169" s="334" t="str">
        <f t="shared" si="61"/>
        <v>0</v>
      </c>
      <c r="AD169" s="334" t="str">
        <f t="shared" si="62"/>
        <v>« NULL »</v>
      </c>
      <c r="AE169" s="334" t="str">
        <f t="shared" si="63"/>
        <v>0</v>
      </c>
      <c r="AF169" s="334" t="str">
        <f t="shared" si="64"/>
        <v>1.00</v>
      </c>
      <c r="AG169" s="334" t="str">
        <f t="shared" si="65"/>
        <v>0</v>
      </c>
      <c r="AH169" s="334" t="str">
        <f t="shared" si="66"/>
        <v>fBiz0000000000</v>
      </c>
      <c r="AI169" s="334" t="str">
        <f t="shared" ca="1" si="67"/>
        <v>2026/01/06 00:00:00</v>
      </c>
      <c r="AJ169" s="334" t="str">
        <f t="shared" si="68"/>
        <v>fBiz0000000000</v>
      </c>
      <c r="AK169" s="335" t="str">
        <f t="shared" ca="1" si="69"/>
        <v>2026/01/06 00:00:00</v>
      </c>
      <c r="AL16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 '症状フラグ_吐気・悪心', 'TEXT', 'CELL', 168, 12, NULL ,'0', NULL ,'0', '1.00', 0, 'fBiz0000000000', '2026/01/06 00:00:00', 'fBiz0000000000', '2026/01/06 00:00:00' );</v>
      </c>
      <c r="AM169" s="347" t="s">
        <v>1774</v>
      </c>
    </row>
    <row r="170" spans="1:39" ht="17.25" customHeight="1">
      <c r="A170" s="265">
        <f t="shared" si="48"/>
        <v>168</v>
      </c>
      <c r="B170" s="263" t="s">
        <v>640</v>
      </c>
      <c r="C170" s="258" t="s">
        <v>1079</v>
      </c>
      <c r="D170" s="260" t="s">
        <v>961</v>
      </c>
      <c r="E170" s="238" t="s">
        <v>228</v>
      </c>
      <c r="F170" s="746" t="s">
        <v>189</v>
      </c>
      <c r="G170" s="747"/>
      <c r="H170" s="748">
        <v>1</v>
      </c>
      <c r="I170" s="749"/>
      <c r="J170" s="327" t="str">
        <f t="shared" si="71"/>
        <v>TEXT</v>
      </c>
      <c r="K170" s="271" t="s">
        <v>1033</v>
      </c>
      <c r="L170" s="328" t="str" cm="1">
        <f t="array" aca="1" ref="L170" ca="1">IFERROR(IF($C170="","",IF($K170="","",IF($K170=入力用マスタ!$H$7,_xlfn.TEXTBEFORE(_xlfn.TEXTAFTER(CELL("filename",$A$1),"["),"]"),IF($J170="DATE",IF(INDIRECT($B170&amp;"!"&amp;$C170)="","",INDIRECT($B170&amp;"!"&amp;$C170)),IF($J170="TEXT",IF(INDIRECT($B170&amp;"!"&amp;$C170)="","",""&amp;INDIRECT($B170&amp;"!"&amp;$C170)&amp;""),IF($J170="NUM",VALUE(IF(INDIRECT($B170&amp;"!"&amp;$C170)="","",INDIRECT($B170&amp;"!"&amp;$C170))),"")))))),"")</f>
        <v>□</v>
      </c>
      <c r="M170" s="337" t="str">
        <f ca="1">IFERROR(TEXT(IF($C170="","",IF($K170="","",IF($K170=入力用マスタ!$H$5,IF($L170="■","1",IF($L170="□","",IF($L170="●","1",IF($L170="○","","")))),IF($K170=入力用マスタ!$H$6,IF($L170="▼選択▼","",MATCH($L170,INDIRECT("入力用マスタ!"&amp;IF(COUNTIF(入力用マスタ!$E$2:$E$4,$L170),"E",IF(COUNTIF(入力用マスタ!$F$2:$F$4,$L170),"F",IF(COUNTIF(入力用マスタ!$G$2:$G$4,$L170),"G","")))&amp;"3:"&amp;IF(COUNTIF(入力用マスタ!$E$2:$E$4,$L170),"E",IF(COUNTIF(入力用マスタ!$F$2:$F$4,$L170),"F",IF(COUNTIF(入力用マスタ!$G$2:$G$4,$L170),"G","")))&amp;"4"),0)),"")))),"@"),"")</f>
        <v/>
      </c>
      <c r="N170" s="337" t="str" cm="1">
        <f t="array" aca="1" ref="N170" ca="1">IFERROR(TEXT(IF($C170="","",IF($K170="","",IF($K170=入力用マスタ!$H$4,_xlfn.LET(_xlpm.refs, _xlfn.TEXTSPLIT($C170,","),_xlpm.sheetName, $B170,_xlpm.values,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0" s="338">
        <f t="shared" si="49"/>
        <v>169</v>
      </c>
      <c r="P170" s="339">
        <f>IF($K170="","",IF($K170=入力用マスタ!$H$3,COLUMN($P170)-5,IF($K170=入力用マスタ!$H$5,COLUMN($P170)-4,IF($K170=入力用マスタ!$H$6,COLUMN($P170)-4,IF($K170=入力用マスタ!$H$5,COLUMN($P170)-4,IF($K170=入力用マスタ!$H$4,COLUMN($P170)-3,COLUMN($P170)-5))))))</f>
        <v>12</v>
      </c>
      <c r="Q170" s="345" t="str">
        <f>IF($C170="","",IF($C170="-","",IF($K170=入力用マスタ!$H$4&amp;"!",HYPERLINK("#"&amp;$B170&amp;"!"&amp;IFERROR(LEFT($C170,FIND(",", $C170)-1),$C170),"【"&amp;IFERROR(LEFT($C170,FIND(",", $C170)-1),$C170)&amp;"】"),HYPERLINK("#"&amp;$B170&amp;"!"&amp;IFERROR(LEFT($C170,FIND(",", $C170)-1),$C170),"【"&amp;IFERROR(LEFT($C170,FIND(",", $C170)-1),$C170)&amp;"】"))))</f>
        <v>【U98】</v>
      </c>
      <c r="R170" s="344" t="str">
        <f t="shared" si="50"/>
        <v>0000000000000</v>
      </c>
      <c r="S170" s="334" t="str">
        <f t="shared" si="51"/>
        <v>IO_S050301</v>
      </c>
      <c r="T170" s="334" t="str">
        <f t="shared" ca="1" si="52"/>
        <v>2025100101</v>
      </c>
      <c r="U170" s="334" t="str">
        <f t="shared" si="53"/>
        <v>T05_HLT_TMP</v>
      </c>
      <c r="V170" s="334" t="str">
        <f t="shared" si="54"/>
        <v>SYM_FLG_3</v>
      </c>
      <c r="W170" s="334" t="str">
        <f t="shared" si="55"/>
        <v>症状フラグ_嘔吐</v>
      </c>
      <c r="X170" s="334" t="str">
        <f t="shared" si="56"/>
        <v>TEXT</v>
      </c>
      <c r="Y170" s="334" t="str">
        <f t="shared" si="57"/>
        <v>CELL</v>
      </c>
      <c r="Z170" s="334">
        <f t="shared" si="58"/>
        <v>169</v>
      </c>
      <c r="AA170" s="334">
        <f t="shared" si="59"/>
        <v>12</v>
      </c>
      <c r="AB170" s="334" t="str">
        <f t="shared" si="60"/>
        <v>« NULL »</v>
      </c>
      <c r="AC170" s="334" t="str">
        <f t="shared" si="61"/>
        <v>0</v>
      </c>
      <c r="AD170" s="334" t="str">
        <f t="shared" si="62"/>
        <v>« NULL »</v>
      </c>
      <c r="AE170" s="334" t="str">
        <f t="shared" si="63"/>
        <v>0</v>
      </c>
      <c r="AF170" s="334" t="str">
        <f t="shared" si="64"/>
        <v>1.00</v>
      </c>
      <c r="AG170" s="334" t="str">
        <f t="shared" si="65"/>
        <v>0</v>
      </c>
      <c r="AH170" s="334" t="str">
        <f t="shared" si="66"/>
        <v>fBiz0000000000</v>
      </c>
      <c r="AI170" s="334" t="str">
        <f t="shared" ca="1" si="67"/>
        <v>2026/01/06 00:00:00</v>
      </c>
      <c r="AJ170" s="334" t="str">
        <f t="shared" si="68"/>
        <v>fBiz0000000000</v>
      </c>
      <c r="AK170" s="335" t="str">
        <f t="shared" ca="1" si="69"/>
        <v>2026/01/06 00:00:00</v>
      </c>
      <c r="AL17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'SYM_FLG_3', '症状フラグ_嘔吐', 'TEXT', 'CELL', 169, 12, NULL ,'0', NULL ,'0', '1.00', 0, 'fBiz0000000000', '2026/01/06 00:00:00', 'fBiz0000000000', '2026/01/06 00:00:00' );</v>
      </c>
      <c r="AM170" s="347" t="s">
        <v>1774</v>
      </c>
    </row>
    <row r="171" spans="1:39" ht="17.25" customHeight="1">
      <c r="A171" s="265">
        <f t="shared" si="48"/>
        <v>169</v>
      </c>
      <c r="B171" s="263" t="s">
        <v>640</v>
      </c>
      <c r="C171" s="258" t="s">
        <v>1080</v>
      </c>
      <c r="D171" s="260" t="s">
        <v>962</v>
      </c>
      <c r="E171" s="238" t="s">
        <v>229</v>
      </c>
      <c r="F171" s="746" t="s">
        <v>189</v>
      </c>
      <c r="G171" s="747"/>
      <c r="H171" s="748">
        <v>1</v>
      </c>
      <c r="I171" s="749"/>
      <c r="J171" s="327" t="str">
        <f t="shared" si="71"/>
        <v>TEXT</v>
      </c>
      <c r="K171" s="271" t="s">
        <v>1033</v>
      </c>
      <c r="L171" s="328" t="str" cm="1">
        <f t="array" aca="1" ref="L171" ca="1">IFERROR(IF($C171="","",IF($K171="","",IF($K171=入力用マスタ!$H$7,_xlfn.TEXTBEFORE(_xlfn.TEXTAFTER(CELL("filename",$A$1),"["),"]"),IF($J171="DATE",IF(INDIRECT($B171&amp;"!"&amp;$C171)="","",INDIRECT($B171&amp;"!"&amp;$C171)),IF($J171="TEXT",IF(INDIRECT($B171&amp;"!"&amp;$C171)="","",""&amp;INDIRECT($B171&amp;"!"&amp;$C171)&amp;""),IF($J171="NUM",VALUE(IF(INDIRECT($B171&amp;"!"&amp;$C171)="","",INDIRECT($B171&amp;"!"&amp;$C171))),"")))))),"")</f>
        <v>□</v>
      </c>
      <c r="M171" s="337" t="str">
        <f ca="1">IFERROR(TEXT(IF($C171="","",IF($K171="","",IF($K171=入力用マスタ!$H$5,IF($L171="■","1",IF($L171="□","",IF($L171="●","1",IF($L171="○","","")))),IF($K171=入力用マスタ!$H$6,IF($L171="▼選択▼","",MATCH($L171,INDIRECT("入力用マスタ!"&amp;IF(COUNTIF(入力用マスタ!$E$2:$E$4,$L171),"E",IF(COUNTIF(入力用マスタ!$F$2:$F$4,$L171),"F",IF(COUNTIF(入力用マスタ!$G$2:$G$4,$L171),"G","")))&amp;"3:"&amp;IF(COUNTIF(入力用マスタ!$E$2:$E$4,$L171),"E",IF(COUNTIF(入力用マスタ!$F$2:$F$4,$L171),"F",IF(COUNTIF(入力用マスタ!$G$2:$G$4,$L171),"G","")))&amp;"4"),0)),"")))),"@"),"")</f>
        <v/>
      </c>
      <c r="N171" s="337" t="str" cm="1">
        <f t="array" aca="1" ref="N171" ca="1">IFERROR(TEXT(IF($C171="","",IF($K171="","",IF($K171=入力用マスタ!$H$4,_xlfn.LET(_xlpm.refs, _xlfn.TEXTSPLIT($C171,","),_xlpm.sheetName, $B171,_xlpm.values,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1" s="338">
        <f t="shared" si="49"/>
        <v>170</v>
      </c>
      <c r="P171" s="339">
        <f>IF($K171="","",IF($K171=入力用マスタ!$H$3,COLUMN($P171)-5,IF($K171=入力用マスタ!$H$5,COLUMN($P171)-4,IF($K171=入力用マスタ!$H$6,COLUMN($P171)-4,IF($K171=入力用マスタ!$H$5,COLUMN($P171)-4,IF($K171=入力用マスタ!$H$4,COLUMN($P171)-3,COLUMN($P171)-5))))))</f>
        <v>12</v>
      </c>
      <c r="Q171" s="345" t="str">
        <f>IF($C171="","",IF($C171="-","",IF($K171=入力用マスタ!$H$4&amp;"!",HYPERLINK("#"&amp;$B171&amp;"!"&amp;IFERROR(LEFT($C171,FIND(",", $C171)-1),$C171),"【"&amp;IFERROR(LEFT($C171,FIND(",", $C171)-1),$C171)&amp;"】"),HYPERLINK("#"&amp;$B171&amp;"!"&amp;IFERROR(LEFT($C171,FIND(",", $C171)-1),$C171),"【"&amp;IFERROR(LEFT($C171,FIND(",", $C171)-1),$C171)&amp;"】"))))</f>
        <v>【AB98】</v>
      </c>
      <c r="R171" s="344" t="str">
        <f t="shared" si="50"/>
        <v>0000000000000</v>
      </c>
      <c r="S171" s="334" t="str">
        <f t="shared" si="51"/>
        <v>IO_S050301</v>
      </c>
      <c r="T171" s="334" t="str">
        <f t="shared" ca="1" si="52"/>
        <v>2025100101</v>
      </c>
      <c r="U171" s="334" t="str">
        <f t="shared" si="53"/>
        <v>T05_HLT_TMP</v>
      </c>
      <c r="V171" s="334" t="str">
        <f t="shared" si="54"/>
        <v>SYM_FLG_4</v>
      </c>
      <c r="W171" s="334" t="str">
        <f t="shared" si="55"/>
        <v>症状フラグ_下痢</v>
      </c>
      <c r="X171" s="334" t="str">
        <f t="shared" si="56"/>
        <v>TEXT</v>
      </c>
      <c r="Y171" s="334" t="str">
        <f t="shared" si="57"/>
        <v>CELL</v>
      </c>
      <c r="Z171" s="334">
        <f t="shared" si="58"/>
        <v>170</v>
      </c>
      <c r="AA171" s="334">
        <f t="shared" si="59"/>
        <v>12</v>
      </c>
      <c r="AB171" s="334" t="str">
        <f t="shared" si="60"/>
        <v>« NULL »</v>
      </c>
      <c r="AC171" s="334" t="str">
        <f t="shared" si="61"/>
        <v>0</v>
      </c>
      <c r="AD171" s="334" t="str">
        <f t="shared" si="62"/>
        <v>« NULL »</v>
      </c>
      <c r="AE171" s="334" t="str">
        <f t="shared" si="63"/>
        <v>0</v>
      </c>
      <c r="AF171" s="334" t="str">
        <f t="shared" si="64"/>
        <v>1.00</v>
      </c>
      <c r="AG171" s="334" t="str">
        <f t="shared" si="65"/>
        <v>0</v>
      </c>
      <c r="AH171" s="334" t="str">
        <f t="shared" si="66"/>
        <v>fBiz0000000000</v>
      </c>
      <c r="AI171" s="334" t="str">
        <f t="shared" ca="1" si="67"/>
        <v>2026/01/06 00:00:00</v>
      </c>
      <c r="AJ171" s="334" t="str">
        <f t="shared" si="68"/>
        <v>fBiz0000000000</v>
      </c>
      <c r="AK171" s="335" t="str">
        <f t="shared" ca="1" si="69"/>
        <v>2026/01/06 00:00:00</v>
      </c>
      <c r="AL17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'SYM_FLG_4', '症状フラグ_下痢', 'TEXT', 'CELL', 170, 12, NULL ,'0', NULL ,'0', '1.00', 0, 'fBiz0000000000', '2026/01/06 00:00:00', 'fBiz0000000000', '2026/01/06 00:00:00' );</v>
      </c>
      <c r="AM171" s="347" t="s">
        <v>1774</v>
      </c>
    </row>
    <row r="172" spans="1:39" ht="17.25" customHeight="1">
      <c r="A172" s="265">
        <f t="shared" si="48"/>
        <v>170</v>
      </c>
      <c r="B172" s="263" t="s">
        <v>640</v>
      </c>
      <c r="C172" s="258" t="s">
        <v>1081</v>
      </c>
      <c r="D172" s="260" t="s">
        <v>963</v>
      </c>
      <c r="E172" s="238" t="s">
        <v>230</v>
      </c>
      <c r="F172" s="746" t="s">
        <v>189</v>
      </c>
      <c r="G172" s="747"/>
      <c r="H172" s="748">
        <v>1</v>
      </c>
      <c r="I172" s="749"/>
      <c r="J172" s="327" t="str">
        <f t="shared" si="71"/>
        <v>TEXT</v>
      </c>
      <c r="K172" s="271" t="s">
        <v>1033</v>
      </c>
      <c r="L172" s="328" t="str" cm="1">
        <f t="array" aca="1" ref="L172" ca="1">IFERROR(IF($C172="","",IF($K172="","",IF($K172=入力用マスタ!$H$7,_xlfn.TEXTBEFORE(_xlfn.TEXTAFTER(CELL("filename",$A$1),"["),"]"),IF($J172="DATE",IF(INDIRECT($B172&amp;"!"&amp;$C172)="","",INDIRECT($B172&amp;"!"&amp;$C172)),IF($J172="TEXT",IF(INDIRECT($B172&amp;"!"&amp;$C172)="","",""&amp;INDIRECT($B172&amp;"!"&amp;$C172)&amp;""),IF($J172="NUM",VALUE(IF(INDIRECT($B172&amp;"!"&amp;$C172)="","",INDIRECT($B172&amp;"!"&amp;$C172))),"")))))),"")</f>
        <v>□</v>
      </c>
      <c r="M172" s="337" t="str">
        <f ca="1">IFERROR(TEXT(IF($C172="","",IF($K172="","",IF($K172=入力用マスタ!$H$5,IF($L172="■","1",IF($L172="□","",IF($L172="●","1",IF($L172="○","","")))),IF($K172=入力用マスタ!$H$6,IF($L172="▼選択▼","",MATCH($L172,INDIRECT("入力用マスタ!"&amp;IF(COUNTIF(入力用マスタ!$E$2:$E$4,$L172),"E",IF(COUNTIF(入力用マスタ!$F$2:$F$4,$L172),"F",IF(COUNTIF(入力用マスタ!$G$2:$G$4,$L172),"G","")))&amp;"3:"&amp;IF(COUNTIF(入力用マスタ!$E$2:$E$4,$L172),"E",IF(COUNTIF(入力用マスタ!$F$2:$F$4,$L172),"F",IF(COUNTIF(入力用マスタ!$G$2:$G$4,$L172),"G","")))&amp;"4"),0)),"")))),"@"),"")</f>
        <v/>
      </c>
      <c r="N172" s="337" t="str" cm="1">
        <f t="array" aca="1" ref="N172" ca="1">IFERROR(TEXT(IF($C172="","",IF($K172="","",IF($K172=入力用マスタ!$H$4,_xlfn.LET(_xlpm.refs, _xlfn.TEXTSPLIT($C172,","),_xlpm.sheetName, $B172,_xlpm.values,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2" s="338">
        <f t="shared" si="49"/>
        <v>171</v>
      </c>
      <c r="P172" s="339">
        <f>IF($K172="","",IF($K172=入力用マスタ!$H$3,COLUMN($P172)-5,IF($K172=入力用マスタ!$H$5,COLUMN($P172)-4,IF($K172=入力用マスタ!$H$6,COLUMN($P172)-4,IF($K172=入力用マスタ!$H$5,COLUMN($P172)-4,IF($K172=入力用マスタ!$H$4,COLUMN($P172)-3,COLUMN($P172)-5))))))</f>
        <v>12</v>
      </c>
      <c r="Q172" s="345" t="str">
        <f>IF($C172="","",IF($C172="-","",IF($K172=入力用マスタ!$H$4&amp;"!",HYPERLINK("#"&amp;$B172&amp;"!"&amp;IFERROR(LEFT($C172,FIND(",", $C172)-1),$C172),"【"&amp;IFERROR(LEFT($C172,FIND(",", $C172)-1),$C172)&amp;"】"),HYPERLINK("#"&amp;$B172&amp;"!"&amp;IFERROR(LEFT($C172,FIND(",", $C172)-1),$C172),"【"&amp;IFERROR(LEFT($C172,FIND(",", $C172)-1),$C172)&amp;"】"))))</f>
        <v>【AH98】</v>
      </c>
      <c r="R172" s="344" t="str">
        <f t="shared" si="50"/>
        <v>0000000000000</v>
      </c>
      <c r="S172" s="334" t="str">
        <f t="shared" si="51"/>
        <v>IO_S050301</v>
      </c>
      <c r="T172" s="334" t="str">
        <f t="shared" ca="1" si="52"/>
        <v>2025100101</v>
      </c>
      <c r="U172" s="334" t="str">
        <f t="shared" si="53"/>
        <v>T05_HLT_TMP</v>
      </c>
      <c r="V172" s="334" t="str">
        <f t="shared" si="54"/>
        <v>SYM_FLG_5</v>
      </c>
      <c r="W172" s="334" t="str">
        <f t="shared" si="55"/>
        <v>症状フラグ_黄疸</v>
      </c>
      <c r="X172" s="334" t="str">
        <f t="shared" si="56"/>
        <v>TEXT</v>
      </c>
      <c r="Y172" s="334" t="str">
        <f t="shared" si="57"/>
        <v>CELL</v>
      </c>
      <c r="Z172" s="334">
        <f t="shared" si="58"/>
        <v>171</v>
      </c>
      <c r="AA172" s="334">
        <f t="shared" si="59"/>
        <v>12</v>
      </c>
      <c r="AB172" s="334" t="str">
        <f t="shared" si="60"/>
        <v>« NULL »</v>
      </c>
      <c r="AC172" s="334" t="str">
        <f t="shared" si="61"/>
        <v>0</v>
      </c>
      <c r="AD172" s="334" t="str">
        <f t="shared" si="62"/>
        <v>« NULL »</v>
      </c>
      <c r="AE172" s="334" t="str">
        <f t="shared" si="63"/>
        <v>0</v>
      </c>
      <c r="AF172" s="334" t="str">
        <f t="shared" si="64"/>
        <v>1.00</v>
      </c>
      <c r="AG172" s="334" t="str">
        <f t="shared" si="65"/>
        <v>0</v>
      </c>
      <c r="AH172" s="334" t="str">
        <f t="shared" si="66"/>
        <v>fBiz0000000000</v>
      </c>
      <c r="AI172" s="334" t="str">
        <f t="shared" ca="1" si="67"/>
        <v>2026/01/06 00:00:00</v>
      </c>
      <c r="AJ172" s="334" t="str">
        <f t="shared" si="68"/>
        <v>fBiz0000000000</v>
      </c>
      <c r="AK172" s="335" t="str">
        <f t="shared" ca="1" si="69"/>
        <v>2026/01/06 00:00:00</v>
      </c>
      <c r="AL17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'SYM_FLG_5', '症状フラグ_黄疸', 'TEXT', 'CELL', 171, 12, NULL ,'0', NULL ,'0', '1.00', 0, 'fBiz0000000000', '2026/01/06 00:00:00', 'fBiz0000000000', '2026/01/06 00:00:00' );</v>
      </c>
      <c r="AM172" s="347" t="s">
        <v>1774</v>
      </c>
    </row>
    <row r="173" spans="1:39" ht="17.25" customHeight="1">
      <c r="A173" s="265">
        <f t="shared" si="48"/>
        <v>171</v>
      </c>
      <c r="B173" s="263" t="s">
        <v>640</v>
      </c>
      <c r="C173" s="258" t="s">
        <v>1082</v>
      </c>
      <c r="D173" s="260" t="s">
        <v>964</v>
      </c>
      <c r="E173" s="238" t="s">
        <v>231</v>
      </c>
      <c r="F173" s="746" t="s">
        <v>189</v>
      </c>
      <c r="G173" s="747"/>
      <c r="H173" s="748">
        <v>1</v>
      </c>
      <c r="I173" s="749"/>
      <c r="J173" s="327" t="str">
        <f t="shared" si="71"/>
        <v>TEXT</v>
      </c>
      <c r="K173" s="271" t="s">
        <v>1033</v>
      </c>
      <c r="L173" s="328" t="str" cm="1">
        <f t="array" aca="1" ref="L173" ca="1">IFERROR(IF($C173="","",IF($K173="","",IF($K173=入力用マスタ!$H$7,_xlfn.TEXTBEFORE(_xlfn.TEXTAFTER(CELL("filename",$A$1),"["),"]"),IF($J173="DATE",IF(INDIRECT($B173&amp;"!"&amp;$C173)="","",INDIRECT($B173&amp;"!"&amp;$C173)),IF($J173="TEXT",IF(INDIRECT($B173&amp;"!"&amp;$C173)="","",""&amp;INDIRECT($B173&amp;"!"&amp;$C173)&amp;""),IF($J173="NUM",VALUE(IF(INDIRECT($B173&amp;"!"&amp;$C173)="","",INDIRECT($B173&amp;"!"&amp;$C173))),"")))))),"")</f>
        <v>□</v>
      </c>
      <c r="M173" s="337" t="str">
        <f ca="1">IFERROR(TEXT(IF($C173="","",IF($K173="","",IF($K173=入力用マスタ!$H$5,IF($L173="■","1",IF($L173="□","",IF($L173="●","1",IF($L173="○","","")))),IF($K173=入力用マスタ!$H$6,IF($L173="▼選択▼","",MATCH($L173,INDIRECT("入力用マスタ!"&amp;IF(COUNTIF(入力用マスタ!$E$2:$E$4,$L173),"E",IF(COUNTIF(入力用マスタ!$F$2:$F$4,$L173),"F",IF(COUNTIF(入力用マスタ!$G$2:$G$4,$L173),"G","")))&amp;"3:"&amp;IF(COUNTIF(入力用マスタ!$E$2:$E$4,$L173),"E",IF(COUNTIF(入力用マスタ!$F$2:$F$4,$L173),"F",IF(COUNTIF(入力用マスタ!$G$2:$G$4,$L173),"G","")))&amp;"4"),0)),"")))),"@"),"")</f>
        <v/>
      </c>
      <c r="N173" s="337" t="str" cm="1">
        <f t="array" aca="1" ref="N173" ca="1">IFERROR(TEXT(IF($C173="","",IF($K173="","",IF($K173=入力用マスタ!$H$4,_xlfn.LET(_xlpm.refs, _xlfn.TEXTSPLIT($C173,","),_xlpm.sheetName, $B173,_xlpm.values,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3" s="338">
        <f t="shared" si="49"/>
        <v>172</v>
      </c>
      <c r="P173" s="339">
        <f>IF($K173="","",IF($K173=入力用マスタ!$H$3,COLUMN($P173)-5,IF($K173=入力用マスタ!$H$5,COLUMN($P173)-4,IF($K173=入力用マスタ!$H$6,COLUMN($P173)-4,IF($K173=入力用マスタ!$H$5,COLUMN($P173)-4,IF($K173=入力用マスタ!$H$4,COLUMN($P173)-3,COLUMN($P173)-5))))))</f>
        <v>12</v>
      </c>
      <c r="Q173" s="345" t="str">
        <f>IF($C173="","",IF($C173="-","",IF($K173=入力用マスタ!$H$4&amp;"!",HYPERLINK("#"&amp;$B173&amp;"!"&amp;IFERROR(LEFT($C173,FIND(",", $C173)-1),$C173),"【"&amp;IFERROR(LEFT($C173,FIND(",", $C173)-1),$C173)&amp;"】"),HYPERLINK("#"&amp;$B173&amp;"!"&amp;IFERROR(LEFT($C173,FIND(",", $C173)-1),$C173),"【"&amp;IFERROR(LEFT($C173,FIND(",", $C173)-1),$C173)&amp;"】"))))</f>
        <v>【H99】</v>
      </c>
      <c r="R173" s="344" t="str">
        <f t="shared" si="50"/>
        <v>0000000000000</v>
      </c>
      <c r="S173" s="334" t="str">
        <f t="shared" si="51"/>
        <v>IO_S050301</v>
      </c>
      <c r="T173" s="334" t="str">
        <f t="shared" ca="1" si="52"/>
        <v>2025100101</v>
      </c>
      <c r="U173" s="334" t="str">
        <f t="shared" si="53"/>
        <v>T05_HLT_TMP</v>
      </c>
      <c r="V173" s="334" t="str">
        <f t="shared" si="54"/>
        <v>SYM_FLG_6</v>
      </c>
      <c r="W173" s="334" t="str">
        <f t="shared" si="55"/>
        <v>症状フラグ_腹痛</v>
      </c>
      <c r="X173" s="334" t="str">
        <f t="shared" si="56"/>
        <v>TEXT</v>
      </c>
      <c r="Y173" s="334" t="str">
        <f t="shared" si="57"/>
        <v>CELL</v>
      </c>
      <c r="Z173" s="334">
        <f t="shared" si="58"/>
        <v>172</v>
      </c>
      <c r="AA173" s="334">
        <f t="shared" si="59"/>
        <v>12</v>
      </c>
      <c r="AB173" s="334" t="str">
        <f t="shared" si="60"/>
        <v>« NULL »</v>
      </c>
      <c r="AC173" s="334" t="str">
        <f t="shared" si="61"/>
        <v>0</v>
      </c>
      <c r="AD173" s="334" t="str">
        <f t="shared" si="62"/>
        <v>« NULL »</v>
      </c>
      <c r="AE173" s="334" t="str">
        <f t="shared" si="63"/>
        <v>0</v>
      </c>
      <c r="AF173" s="334" t="str">
        <f t="shared" si="64"/>
        <v>1.00</v>
      </c>
      <c r="AG173" s="334" t="str">
        <f t="shared" si="65"/>
        <v>0</v>
      </c>
      <c r="AH173" s="334" t="str">
        <f t="shared" si="66"/>
        <v>fBiz0000000000</v>
      </c>
      <c r="AI173" s="334" t="str">
        <f t="shared" ca="1" si="67"/>
        <v>2026/01/06 00:00:00</v>
      </c>
      <c r="AJ173" s="334" t="str">
        <f t="shared" si="68"/>
        <v>fBiz0000000000</v>
      </c>
      <c r="AK173" s="335" t="str">
        <f t="shared" ca="1" si="69"/>
        <v>2026/01/06 00:00:00</v>
      </c>
      <c r="AL17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'SYM_FLG_6', '症状フラグ_腹痛', 'TEXT', 'CELL', 172, 12, NULL ,'0', NULL ,'0', '1.00', 0, 'fBiz0000000000', '2026/01/06 00:00:00', 'fBiz0000000000', '2026/01/06 00:00:00' );</v>
      </c>
      <c r="AM173" s="347" t="s">
        <v>1774</v>
      </c>
    </row>
    <row r="174" spans="1:39" ht="17.25" customHeight="1">
      <c r="A174" s="265">
        <f t="shared" ref="A174:A201" si="72">ROW()-2</f>
        <v>172</v>
      </c>
      <c r="B174" s="263" t="s">
        <v>640</v>
      </c>
      <c r="C174" s="258" t="s">
        <v>1083</v>
      </c>
      <c r="D174" s="260" t="s">
        <v>965</v>
      </c>
      <c r="E174" s="238" t="s">
        <v>232</v>
      </c>
      <c r="F174" s="746" t="s">
        <v>189</v>
      </c>
      <c r="G174" s="747"/>
      <c r="H174" s="748">
        <v>1</v>
      </c>
      <c r="I174" s="749"/>
      <c r="J174" s="327" t="str">
        <f t="shared" si="71"/>
        <v>TEXT</v>
      </c>
      <c r="K174" s="271" t="s">
        <v>1033</v>
      </c>
      <c r="L174" s="328" t="str" cm="1">
        <f t="array" aca="1" ref="L174" ca="1">IFERROR(IF($C174="","",IF($K174="","",IF($K174=入力用マスタ!$H$7,_xlfn.TEXTBEFORE(_xlfn.TEXTAFTER(CELL("filename",$A$1),"["),"]"),IF($J174="DATE",IF(INDIRECT($B174&amp;"!"&amp;$C174)="","",INDIRECT($B174&amp;"!"&amp;$C174)),IF($J174="TEXT",IF(INDIRECT($B174&amp;"!"&amp;$C174)="","",""&amp;INDIRECT($B174&amp;"!"&amp;$C174)&amp;""),IF($J174="NUM",VALUE(IF(INDIRECT($B174&amp;"!"&amp;$C174)="","",INDIRECT($B174&amp;"!"&amp;$C174))),"")))))),"")</f>
        <v>□</v>
      </c>
      <c r="M174" s="337" t="str">
        <f ca="1">IFERROR(TEXT(IF($C174="","",IF($K174="","",IF($K174=入力用マスタ!$H$5,IF($L174="■","1",IF($L174="□","",IF($L174="●","1",IF($L174="○","","")))),IF($K174=入力用マスタ!$H$6,IF($L174="▼選択▼","",MATCH($L174,INDIRECT("入力用マスタ!"&amp;IF(COUNTIF(入力用マスタ!$E$2:$E$4,$L174),"E",IF(COUNTIF(入力用マスタ!$F$2:$F$4,$L174),"F",IF(COUNTIF(入力用マスタ!$G$2:$G$4,$L174),"G","")))&amp;"3:"&amp;IF(COUNTIF(入力用マスタ!$E$2:$E$4,$L174),"E",IF(COUNTIF(入力用マスタ!$F$2:$F$4,$L174),"F",IF(COUNTIF(入力用マスタ!$G$2:$G$4,$L174),"G","")))&amp;"4"),0)),"")))),"@"),"")</f>
        <v/>
      </c>
      <c r="N174" s="337" t="str" cm="1">
        <f t="array" aca="1" ref="N174" ca="1">IFERROR(TEXT(IF($C174="","",IF($K174="","",IF($K174=入力用マスタ!$H$4,_xlfn.LET(_xlpm.refs, _xlfn.TEXTSPLIT($C174,","),_xlpm.sheetName, $B174,_xlpm.values,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4" s="338">
        <f t="shared" si="49"/>
        <v>173</v>
      </c>
      <c r="P174" s="339">
        <f>IF($K174="","",IF($K174=入力用マスタ!$H$3,COLUMN($P174)-5,IF($K174=入力用マスタ!$H$5,COLUMN($P174)-4,IF($K174=入力用マスタ!$H$6,COLUMN($P174)-4,IF($K174=入力用マスタ!$H$5,COLUMN($P174)-4,IF($K174=入力用マスタ!$H$4,COLUMN($P174)-3,COLUMN($P174)-5))))))</f>
        <v>12</v>
      </c>
      <c r="Q174" s="345" t="str">
        <f>IF($C174="","",IF($C174="-","",IF($K174=入力用マスタ!$H$4&amp;"!",HYPERLINK("#"&amp;$B174&amp;"!"&amp;IFERROR(LEFT($C174,FIND(",", $C174)-1),$C174),"【"&amp;IFERROR(LEFT($C174,FIND(",", $C174)-1),$C174)&amp;"】"),HYPERLINK("#"&amp;$B174&amp;"!"&amp;IFERROR(LEFT($C174,FIND(",", $C174)-1),$C174),"【"&amp;IFERROR(LEFT($C174,FIND(",", $C174)-1),$C174)&amp;"】"))))</f>
        <v>【N99】</v>
      </c>
      <c r="R174" s="344" t="str">
        <f t="shared" si="50"/>
        <v>0000000000000</v>
      </c>
      <c r="S174" s="334" t="str">
        <f t="shared" si="51"/>
        <v>IO_S050301</v>
      </c>
      <c r="T174" s="334" t="str">
        <f t="shared" ca="1" si="52"/>
        <v>2025100101</v>
      </c>
      <c r="U174" s="334" t="str">
        <f t="shared" si="53"/>
        <v>T05_HLT_TMP</v>
      </c>
      <c r="V174" s="334" t="str">
        <f t="shared" si="54"/>
        <v>SYM_FLG_7</v>
      </c>
      <c r="W174" s="334" t="str">
        <f t="shared" si="55"/>
        <v>症状フラグ_頭痛</v>
      </c>
      <c r="X174" s="334" t="str">
        <f t="shared" si="56"/>
        <v>TEXT</v>
      </c>
      <c r="Y174" s="334" t="str">
        <f t="shared" si="57"/>
        <v>CELL</v>
      </c>
      <c r="Z174" s="334">
        <f t="shared" si="58"/>
        <v>173</v>
      </c>
      <c r="AA174" s="334">
        <f t="shared" si="59"/>
        <v>12</v>
      </c>
      <c r="AB174" s="334" t="str">
        <f t="shared" si="60"/>
        <v>« NULL »</v>
      </c>
      <c r="AC174" s="334" t="str">
        <f t="shared" si="61"/>
        <v>0</v>
      </c>
      <c r="AD174" s="334" t="str">
        <f t="shared" si="62"/>
        <v>« NULL »</v>
      </c>
      <c r="AE174" s="334" t="str">
        <f t="shared" si="63"/>
        <v>0</v>
      </c>
      <c r="AF174" s="334" t="str">
        <f t="shared" si="64"/>
        <v>1.00</v>
      </c>
      <c r="AG174" s="334" t="str">
        <f t="shared" si="65"/>
        <v>0</v>
      </c>
      <c r="AH174" s="334" t="str">
        <f t="shared" si="66"/>
        <v>fBiz0000000000</v>
      </c>
      <c r="AI174" s="334" t="str">
        <f t="shared" ca="1" si="67"/>
        <v>2026/01/06 00:00:00</v>
      </c>
      <c r="AJ174" s="334" t="str">
        <f t="shared" si="68"/>
        <v>fBiz0000000000</v>
      </c>
      <c r="AK174" s="335" t="str">
        <f t="shared" ca="1" si="69"/>
        <v>2026/01/06 00:00:00</v>
      </c>
      <c r="AL17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'SYM_FLG_7', '症状フラグ_頭痛', 'TEXT', 'CELL', 173, 12, NULL ,'0', NULL ,'0', '1.00', 0, 'fBiz0000000000', '2026/01/06 00:00:00', 'fBiz0000000000', '2026/01/06 00:00:00' );</v>
      </c>
      <c r="AM174" s="347" t="s">
        <v>1774</v>
      </c>
    </row>
    <row r="175" spans="1:39" ht="17.25" customHeight="1">
      <c r="A175" s="265">
        <f t="shared" si="72"/>
        <v>173</v>
      </c>
      <c r="B175" s="263" t="s">
        <v>640</v>
      </c>
      <c r="C175" s="258" t="s">
        <v>1084</v>
      </c>
      <c r="D175" s="260" t="s">
        <v>966</v>
      </c>
      <c r="E175" s="238" t="s">
        <v>233</v>
      </c>
      <c r="F175" s="746" t="s">
        <v>189</v>
      </c>
      <c r="G175" s="747"/>
      <c r="H175" s="748">
        <v>1</v>
      </c>
      <c r="I175" s="749"/>
      <c r="J175" s="327" t="str">
        <f t="shared" si="71"/>
        <v>TEXT</v>
      </c>
      <c r="K175" s="271" t="s">
        <v>1033</v>
      </c>
      <c r="L175" s="328" t="str" cm="1">
        <f t="array" aca="1" ref="L175" ca="1">IFERROR(IF($C175="","",IF($K175="","",IF($K175=入力用マスタ!$H$7,_xlfn.TEXTBEFORE(_xlfn.TEXTAFTER(CELL("filename",$A$1),"["),"]"),IF($J175="DATE",IF(INDIRECT($B175&amp;"!"&amp;$C175)="","",INDIRECT($B175&amp;"!"&amp;$C175)),IF($J175="TEXT",IF(INDIRECT($B175&amp;"!"&amp;$C175)="","",""&amp;INDIRECT($B175&amp;"!"&amp;$C175)&amp;""),IF($J175="NUM",VALUE(IF(INDIRECT($B175&amp;"!"&amp;$C175)="","",INDIRECT($B175&amp;"!"&amp;$C175))),"")))))),"")</f>
        <v>□</v>
      </c>
      <c r="M175" s="337" t="str">
        <f ca="1">IFERROR(TEXT(IF($C175="","",IF($K175="","",IF($K175=入力用マスタ!$H$5,IF($L175="■","1",IF($L175="□","",IF($L175="●","1",IF($L175="○","","")))),IF($K175=入力用マスタ!$H$6,IF($L175="▼選択▼","",MATCH($L175,INDIRECT("入力用マスタ!"&amp;IF(COUNTIF(入力用マスタ!$E$2:$E$4,$L175),"E",IF(COUNTIF(入力用マスタ!$F$2:$F$4,$L175),"F",IF(COUNTIF(入力用マスタ!$G$2:$G$4,$L175),"G","")))&amp;"3:"&amp;IF(COUNTIF(入力用マスタ!$E$2:$E$4,$L175),"E",IF(COUNTIF(入力用マスタ!$F$2:$F$4,$L175),"F",IF(COUNTIF(入力用マスタ!$G$2:$G$4,$L175),"G","")))&amp;"4"),0)),"")))),"@"),"")</f>
        <v/>
      </c>
      <c r="N175" s="337" t="str" cm="1">
        <f t="array" aca="1" ref="N175" ca="1">IFERROR(TEXT(IF($C175="","",IF($K175="","",IF($K175=入力用マスタ!$H$4,_xlfn.LET(_xlpm.refs, _xlfn.TEXTSPLIT($C175,","),_xlpm.sheetName, $B175,_xlpm.values,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5" s="338">
        <f t="shared" si="49"/>
        <v>174</v>
      </c>
      <c r="P175" s="339">
        <f>IF($K175="","",IF($K175=入力用マスタ!$H$3,COLUMN($P175)-5,IF($K175=入力用マスタ!$H$5,COLUMN($P175)-4,IF($K175=入力用マスタ!$H$6,COLUMN($P175)-4,IF($K175=入力用マスタ!$H$5,COLUMN($P175)-4,IF($K175=入力用マスタ!$H$4,COLUMN($P175)-3,COLUMN($P175)-5))))))</f>
        <v>12</v>
      </c>
      <c r="Q175" s="345" t="str">
        <f>IF($C175="","",IF($C175="-","",IF($K175=入力用マスタ!$H$4&amp;"!",HYPERLINK("#"&amp;$B175&amp;"!"&amp;IFERROR(LEFT($C175,FIND(",", $C175)-1),$C175),"【"&amp;IFERROR(LEFT($C175,FIND(",", $C175)-1),$C175)&amp;"】"),HYPERLINK("#"&amp;$B175&amp;"!"&amp;IFERROR(LEFT($C175,FIND(",", $C175)-1),$C175),"【"&amp;IFERROR(LEFT($C175,FIND(",", $C175)-1),$C175)&amp;"】"))))</f>
        <v>【U99】</v>
      </c>
      <c r="R175" s="344" t="str">
        <f t="shared" si="50"/>
        <v>0000000000000</v>
      </c>
      <c r="S175" s="334" t="str">
        <f t="shared" si="51"/>
        <v>IO_S050301</v>
      </c>
      <c r="T175" s="334" t="str">
        <f t="shared" ca="1" si="52"/>
        <v>2025100101</v>
      </c>
      <c r="U175" s="334" t="str">
        <f t="shared" si="53"/>
        <v>T05_HLT_TMP</v>
      </c>
      <c r="V175" s="334" t="str">
        <f t="shared" si="54"/>
        <v>SYM_FLG_8</v>
      </c>
      <c r="W175" s="334" t="str">
        <f t="shared" si="55"/>
        <v>症状フラグ_その他の体の痛み</v>
      </c>
      <c r="X175" s="334" t="str">
        <f t="shared" si="56"/>
        <v>TEXT</v>
      </c>
      <c r="Y175" s="334" t="str">
        <f t="shared" si="57"/>
        <v>CELL</v>
      </c>
      <c r="Z175" s="334">
        <f t="shared" si="58"/>
        <v>174</v>
      </c>
      <c r="AA175" s="334">
        <f t="shared" si="59"/>
        <v>12</v>
      </c>
      <c r="AB175" s="334" t="str">
        <f t="shared" si="60"/>
        <v>« NULL »</v>
      </c>
      <c r="AC175" s="334" t="str">
        <f t="shared" si="61"/>
        <v>0</v>
      </c>
      <c r="AD175" s="334" t="str">
        <f t="shared" si="62"/>
        <v>« NULL »</v>
      </c>
      <c r="AE175" s="334" t="str">
        <f t="shared" si="63"/>
        <v>0</v>
      </c>
      <c r="AF175" s="334" t="str">
        <f t="shared" si="64"/>
        <v>1.00</v>
      </c>
      <c r="AG175" s="334" t="str">
        <f t="shared" si="65"/>
        <v>0</v>
      </c>
      <c r="AH175" s="334" t="str">
        <f t="shared" si="66"/>
        <v>fBiz0000000000</v>
      </c>
      <c r="AI175" s="334" t="str">
        <f t="shared" ca="1" si="67"/>
        <v>2026/01/06 00:00:00</v>
      </c>
      <c r="AJ175" s="334" t="str">
        <f t="shared" si="68"/>
        <v>fBiz0000000000</v>
      </c>
      <c r="AK175" s="335" t="str">
        <f t="shared" ca="1" si="69"/>
        <v>2026/01/06 00:00:00</v>
      </c>
      <c r="AL17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'SYM_FLG_8', '症状フラグ_その他の体の痛み', 'TEXT', 'CELL', 174, 12, NULL ,'0', NULL ,'0', '1.00', 0, 'fBiz0000000000', '2026/01/06 00:00:00', 'fBiz0000000000', '2026/01/06 00:00:00' );</v>
      </c>
      <c r="AM175" s="347" t="s">
        <v>1774</v>
      </c>
    </row>
    <row r="176" spans="1:39" ht="17.25" customHeight="1">
      <c r="A176" s="265">
        <f t="shared" si="72"/>
        <v>174</v>
      </c>
      <c r="B176" s="263" t="s">
        <v>640</v>
      </c>
      <c r="C176" s="258" t="s">
        <v>1085</v>
      </c>
      <c r="D176" s="260" t="s">
        <v>967</v>
      </c>
      <c r="E176" s="238" t="s">
        <v>234</v>
      </c>
      <c r="F176" s="746" t="s">
        <v>189</v>
      </c>
      <c r="G176" s="747"/>
      <c r="H176" s="748">
        <v>1</v>
      </c>
      <c r="I176" s="749"/>
      <c r="J176" s="327" t="str">
        <f t="shared" si="71"/>
        <v>TEXT</v>
      </c>
      <c r="K176" s="271" t="s">
        <v>1033</v>
      </c>
      <c r="L176" s="328" t="str" cm="1">
        <f t="array" aca="1" ref="L176" ca="1">IFERROR(IF($C176="","",IF($K176="","",IF($K176=入力用マスタ!$H$7,_xlfn.TEXTBEFORE(_xlfn.TEXTAFTER(CELL("filename",$A$1),"["),"]"),IF($J176="DATE",IF(INDIRECT($B176&amp;"!"&amp;$C176)="","",INDIRECT($B176&amp;"!"&amp;$C176)),IF($J176="TEXT",IF(INDIRECT($B176&amp;"!"&amp;$C176)="","",""&amp;INDIRECT($B176&amp;"!"&amp;$C176)&amp;""),IF($J176="NUM",VALUE(IF(INDIRECT($B176&amp;"!"&amp;$C176)="","",INDIRECT($B176&amp;"!"&amp;$C176))),"")))))),"")</f>
        <v>□</v>
      </c>
      <c r="M176" s="337" t="str">
        <f ca="1">IFERROR(TEXT(IF($C176="","",IF($K176="","",IF($K176=入力用マスタ!$H$5,IF($L176="■","1",IF($L176="□","",IF($L176="●","1",IF($L176="○","","")))),IF($K176=入力用マスタ!$H$6,IF($L176="▼選択▼","",MATCH($L176,INDIRECT("入力用マスタ!"&amp;IF(COUNTIF(入力用マスタ!$E$2:$E$4,$L176),"E",IF(COUNTIF(入力用マスタ!$F$2:$F$4,$L176),"F",IF(COUNTIF(入力用マスタ!$G$2:$G$4,$L176),"G","")))&amp;"3:"&amp;IF(COUNTIF(入力用マスタ!$E$2:$E$4,$L176),"E",IF(COUNTIF(入力用マスタ!$F$2:$F$4,$L176),"F",IF(COUNTIF(入力用マスタ!$G$2:$G$4,$L176),"G","")))&amp;"4"),0)),"")))),"@"),"")</f>
        <v/>
      </c>
      <c r="N176" s="337" t="str" cm="1">
        <f t="array" aca="1" ref="N176" ca="1">IFERROR(TEXT(IF($C176="","",IF($K176="","",IF($K176=入力用マスタ!$H$4,_xlfn.LET(_xlpm.refs, _xlfn.TEXTSPLIT($C176,","),_xlpm.sheetName, $B176,_xlpm.values,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6" s="338">
        <f t="shared" si="49"/>
        <v>175</v>
      </c>
      <c r="P176" s="339">
        <f>IF($K176="","",IF($K176=入力用マスタ!$H$3,COLUMN($P176)-5,IF($K176=入力用マスタ!$H$5,COLUMN($P176)-4,IF($K176=入力用マスタ!$H$6,COLUMN($P176)-4,IF($K176=入力用マスタ!$H$5,COLUMN($P176)-4,IF($K176=入力用マスタ!$H$4,COLUMN($P176)-3,COLUMN($P176)-5))))))</f>
        <v>12</v>
      </c>
      <c r="Q176" s="345" t="str">
        <f>IF($C176="","",IF($C176="-","",IF($K176=入力用マスタ!$H$4&amp;"!",HYPERLINK("#"&amp;$B176&amp;"!"&amp;IFERROR(LEFT($C176,FIND(",", $C176)-1),$C176),"【"&amp;IFERROR(LEFT($C176,FIND(",", $C176)-1),$C176)&amp;"】"),HYPERLINK("#"&amp;$B176&amp;"!"&amp;IFERROR(LEFT($C176,FIND(",", $C176)-1),$C176),"【"&amp;IFERROR(LEFT($C176,FIND(",", $C176)-1),$C176)&amp;"】"))))</f>
        <v>【H100】</v>
      </c>
      <c r="R176" s="344" t="str">
        <f t="shared" si="50"/>
        <v>0000000000000</v>
      </c>
      <c r="S176" s="334" t="str">
        <f t="shared" si="51"/>
        <v>IO_S050301</v>
      </c>
      <c r="T176" s="334" t="str">
        <f t="shared" ca="1" si="52"/>
        <v>2025100101</v>
      </c>
      <c r="U176" s="334" t="str">
        <f t="shared" si="53"/>
        <v>T05_HLT_TMP</v>
      </c>
      <c r="V176" s="334" t="str">
        <f t="shared" si="54"/>
        <v>SYM_FLG_9</v>
      </c>
      <c r="W176" s="334" t="str">
        <f t="shared" si="55"/>
        <v>症状フラグ_倦怠感</v>
      </c>
      <c r="X176" s="334" t="str">
        <f t="shared" si="56"/>
        <v>TEXT</v>
      </c>
      <c r="Y176" s="334" t="str">
        <f t="shared" si="57"/>
        <v>CELL</v>
      </c>
      <c r="Z176" s="334">
        <f t="shared" si="58"/>
        <v>175</v>
      </c>
      <c r="AA176" s="334">
        <f t="shared" si="59"/>
        <v>12</v>
      </c>
      <c r="AB176" s="334" t="str">
        <f t="shared" si="60"/>
        <v>« NULL »</v>
      </c>
      <c r="AC176" s="334" t="str">
        <f t="shared" si="61"/>
        <v>0</v>
      </c>
      <c r="AD176" s="334" t="str">
        <f t="shared" si="62"/>
        <v>« NULL »</v>
      </c>
      <c r="AE176" s="334" t="str">
        <f t="shared" si="63"/>
        <v>0</v>
      </c>
      <c r="AF176" s="334" t="str">
        <f t="shared" si="64"/>
        <v>1.00</v>
      </c>
      <c r="AG176" s="334" t="str">
        <f t="shared" si="65"/>
        <v>0</v>
      </c>
      <c r="AH176" s="334" t="str">
        <f t="shared" si="66"/>
        <v>fBiz0000000000</v>
      </c>
      <c r="AI176" s="334" t="str">
        <f t="shared" ca="1" si="67"/>
        <v>2026/01/06 00:00:00</v>
      </c>
      <c r="AJ176" s="334" t="str">
        <f t="shared" si="68"/>
        <v>fBiz0000000000</v>
      </c>
      <c r="AK176" s="335" t="str">
        <f t="shared" ca="1" si="69"/>
        <v>2026/01/06 00:00:00</v>
      </c>
      <c r="AL17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'SYM_FLG_9', '症状フラグ_倦怠感', 'TEXT', 'CELL', 175, 12, NULL ,'0', NULL ,'0', '1.00', 0, 'fBiz0000000000', '2026/01/06 00:00:00', 'fBiz0000000000', '2026/01/06 00:00:00' );</v>
      </c>
      <c r="AM176" s="347" t="s">
        <v>1774</v>
      </c>
    </row>
    <row r="177" spans="1:39" ht="17.25" customHeight="1">
      <c r="A177" s="265">
        <f t="shared" si="72"/>
        <v>175</v>
      </c>
      <c r="B177" s="263" t="s">
        <v>640</v>
      </c>
      <c r="C177" s="258" t="s">
        <v>1086</v>
      </c>
      <c r="D177" s="260" t="s">
        <v>968</v>
      </c>
      <c r="E177" s="238" t="s">
        <v>235</v>
      </c>
      <c r="F177" s="746" t="s">
        <v>189</v>
      </c>
      <c r="G177" s="747"/>
      <c r="H177" s="748">
        <v>1</v>
      </c>
      <c r="I177" s="749"/>
      <c r="J177" s="327" t="str">
        <f t="shared" si="71"/>
        <v>TEXT</v>
      </c>
      <c r="K177" s="271" t="s">
        <v>1033</v>
      </c>
      <c r="L177" s="328" t="str" cm="1">
        <f t="array" aca="1" ref="L177" ca="1">IFERROR(IF($C177="","",IF($K177="","",IF($K177=入力用マスタ!$H$7,_xlfn.TEXTBEFORE(_xlfn.TEXTAFTER(CELL("filename",$A$1),"["),"]"),IF($J177="DATE",IF(INDIRECT($B177&amp;"!"&amp;$C177)="","",INDIRECT($B177&amp;"!"&amp;$C177)),IF($J177="TEXT",IF(INDIRECT($B177&amp;"!"&amp;$C177)="","",""&amp;INDIRECT($B177&amp;"!"&amp;$C177)&amp;""),IF($J177="NUM",VALUE(IF(INDIRECT($B177&amp;"!"&amp;$C177)="","",INDIRECT($B177&amp;"!"&amp;$C177))),"")))))),"")</f>
        <v>□</v>
      </c>
      <c r="M177" s="337" t="str">
        <f ca="1">IFERROR(TEXT(IF($C177="","",IF($K177="","",IF($K177=入力用マスタ!$H$5,IF($L177="■","1",IF($L177="□","",IF($L177="●","1",IF($L177="○","","")))),IF($K177=入力用マスタ!$H$6,IF($L177="▼選択▼","",MATCH($L177,INDIRECT("入力用マスタ!"&amp;IF(COUNTIF(入力用マスタ!$E$2:$E$4,$L177),"E",IF(COUNTIF(入力用マスタ!$F$2:$F$4,$L177),"F",IF(COUNTIF(入力用マスタ!$G$2:$G$4,$L177),"G","")))&amp;"3:"&amp;IF(COUNTIF(入力用マスタ!$E$2:$E$4,$L177),"E",IF(COUNTIF(入力用マスタ!$F$2:$F$4,$L177),"F",IF(COUNTIF(入力用マスタ!$G$2:$G$4,$L177),"G","")))&amp;"4"),0)),"")))),"@"),"")</f>
        <v/>
      </c>
      <c r="N177" s="337" t="str" cm="1">
        <f t="array" aca="1" ref="N177" ca="1">IFERROR(TEXT(IF($C177="","",IF($K177="","",IF($K177=入力用マスタ!$H$4,_xlfn.LET(_xlpm.refs, _xlfn.TEXTSPLIT($C177,","),_xlpm.sheetName, $B177,_xlpm.values,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7" s="338">
        <f t="shared" si="49"/>
        <v>176</v>
      </c>
      <c r="P177" s="339">
        <f>IF($K177="","",IF($K177=入力用マスタ!$H$3,COLUMN($P177)-5,IF($K177=入力用マスタ!$H$5,COLUMN($P177)-4,IF($K177=入力用マスタ!$H$6,COLUMN($P177)-4,IF($K177=入力用マスタ!$H$5,COLUMN($P177)-4,IF($K177=入力用マスタ!$H$4,COLUMN($P177)-3,COLUMN($P177)-5))))))</f>
        <v>12</v>
      </c>
      <c r="Q177" s="345" t="str">
        <f>IF($C177="","",IF($C177="-","",IF($K177=入力用マスタ!$H$4&amp;"!",HYPERLINK("#"&amp;$B177&amp;"!"&amp;IFERROR(LEFT($C177,FIND(",", $C177)-1),$C177),"【"&amp;IFERROR(LEFT($C177,FIND(",", $C177)-1),$C177)&amp;"】"),HYPERLINK("#"&amp;$B177&amp;"!"&amp;IFERROR(LEFT($C177,FIND(",", $C177)-1),$C177),"【"&amp;IFERROR(LEFT($C177,FIND(",", $C177)-1),$C177)&amp;"】"))))</f>
        <v>【N100】</v>
      </c>
      <c r="R177" s="344" t="str">
        <f t="shared" si="50"/>
        <v>0000000000000</v>
      </c>
      <c r="S177" s="334" t="str">
        <f t="shared" si="51"/>
        <v>IO_S050301</v>
      </c>
      <c r="T177" s="334" t="str">
        <f t="shared" ca="1" si="52"/>
        <v>2025100101</v>
      </c>
      <c r="U177" s="334" t="str">
        <f t="shared" si="53"/>
        <v>T05_HLT_TMP</v>
      </c>
      <c r="V177" s="334" t="str">
        <f t="shared" si="54"/>
        <v>SYM_FLG_10</v>
      </c>
      <c r="W177" s="334" t="str">
        <f t="shared" si="55"/>
        <v>症状フラグ_めまい・ふらつき</v>
      </c>
      <c r="X177" s="334" t="str">
        <f t="shared" si="56"/>
        <v>TEXT</v>
      </c>
      <c r="Y177" s="334" t="str">
        <f t="shared" si="57"/>
        <v>CELL</v>
      </c>
      <c r="Z177" s="334">
        <f t="shared" si="58"/>
        <v>176</v>
      </c>
      <c r="AA177" s="334">
        <f t="shared" si="59"/>
        <v>12</v>
      </c>
      <c r="AB177" s="334" t="str">
        <f t="shared" si="60"/>
        <v>« NULL »</v>
      </c>
      <c r="AC177" s="334" t="str">
        <f t="shared" si="61"/>
        <v>0</v>
      </c>
      <c r="AD177" s="334" t="str">
        <f t="shared" si="62"/>
        <v>« NULL »</v>
      </c>
      <c r="AE177" s="334" t="str">
        <f t="shared" si="63"/>
        <v>0</v>
      </c>
      <c r="AF177" s="334" t="str">
        <f t="shared" si="64"/>
        <v>1.00</v>
      </c>
      <c r="AG177" s="334" t="str">
        <f t="shared" si="65"/>
        <v>0</v>
      </c>
      <c r="AH177" s="334" t="str">
        <f t="shared" si="66"/>
        <v>fBiz0000000000</v>
      </c>
      <c r="AI177" s="334" t="str">
        <f t="shared" ca="1" si="67"/>
        <v>2026/01/06 00:00:00</v>
      </c>
      <c r="AJ177" s="334" t="str">
        <f t="shared" si="68"/>
        <v>fBiz0000000000</v>
      </c>
      <c r="AK177" s="335" t="str">
        <f t="shared" ca="1" si="69"/>
        <v>2026/01/06 00:00:00</v>
      </c>
      <c r="AL17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'SYM_FLG_10', '症状フラグ_めまい・ふらつき', 'TEXT', 'CELL', 176, 12, NULL ,'0', NULL ,'0', '1.00', 0, 'fBiz0000000000', '2026/01/06 00:00:00', 'fBiz0000000000', '2026/01/06 00:00:00' );</v>
      </c>
      <c r="AM177" s="347" t="s">
        <v>1774</v>
      </c>
    </row>
    <row r="178" spans="1:39" ht="17.25" customHeight="1">
      <c r="A178" s="265">
        <f t="shared" si="72"/>
        <v>176</v>
      </c>
      <c r="B178" s="263" t="s">
        <v>640</v>
      </c>
      <c r="C178" s="258" t="s">
        <v>1087</v>
      </c>
      <c r="D178" s="260" t="s">
        <v>969</v>
      </c>
      <c r="E178" s="238" t="s">
        <v>236</v>
      </c>
      <c r="F178" s="746" t="s">
        <v>189</v>
      </c>
      <c r="G178" s="747"/>
      <c r="H178" s="748">
        <v>1</v>
      </c>
      <c r="I178" s="749"/>
      <c r="J178" s="327" t="str">
        <f t="shared" si="71"/>
        <v>TEXT</v>
      </c>
      <c r="K178" s="271" t="s">
        <v>1033</v>
      </c>
      <c r="L178" s="328" t="str" cm="1">
        <f t="array" aca="1" ref="L178" ca="1">IFERROR(IF($C178="","",IF($K178="","",IF($K178=入力用マスタ!$H$7,_xlfn.TEXTBEFORE(_xlfn.TEXTAFTER(CELL("filename",$A$1),"["),"]"),IF($J178="DATE",IF(INDIRECT($B178&amp;"!"&amp;$C178)="","",INDIRECT($B178&amp;"!"&amp;$C178)),IF($J178="TEXT",IF(INDIRECT($B178&amp;"!"&amp;$C178)="","",""&amp;INDIRECT($B178&amp;"!"&amp;$C178)&amp;""),IF($J178="NUM",VALUE(IF(INDIRECT($B178&amp;"!"&amp;$C178)="","",INDIRECT($B178&amp;"!"&amp;$C178))),"")))))),"")</f>
        <v>□</v>
      </c>
      <c r="M178" s="337" t="str">
        <f ca="1">IFERROR(TEXT(IF($C178="","",IF($K178="","",IF($K178=入力用マスタ!$H$5,IF($L178="■","1",IF($L178="□","",IF($L178="●","1",IF($L178="○","","")))),IF($K178=入力用マスタ!$H$6,IF($L178="▼選択▼","",MATCH($L178,INDIRECT("入力用マスタ!"&amp;IF(COUNTIF(入力用マスタ!$E$2:$E$4,$L178),"E",IF(COUNTIF(入力用マスタ!$F$2:$F$4,$L178),"F",IF(COUNTIF(入力用マスタ!$G$2:$G$4,$L178),"G","")))&amp;"3:"&amp;IF(COUNTIF(入力用マスタ!$E$2:$E$4,$L178),"E",IF(COUNTIF(入力用マスタ!$F$2:$F$4,$L178),"F",IF(COUNTIF(入力用マスタ!$G$2:$G$4,$L178),"G","")))&amp;"4"),0)),"")))),"@"),"")</f>
        <v/>
      </c>
      <c r="N178" s="337" t="str" cm="1">
        <f t="array" aca="1" ref="N178" ca="1">IFERROR(TEXT(IF($C178="","",IF($K178="","",IF($K178=入力用マスタ!$H$4,_xlfn.LET(_xlpm.refs, _xlfn.TEXTSPLIT($C178,","),_xlpm.sheetName, $B178,_xlpm.values,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8" s="338">
        <f t="shared" si="49"/>
        <v>177</v>
      </c>
      <c r="P178" s="339">
        <f>IF($K178="","",IF($K178=入力用マスタ!$H$3,COLUMN($P178)-5,IF($K178=入力用マスタ!$H$5,COLUMN($P178)-4,IF($K178=入力用マスタ!$H$6,COLUMN($P178)-4,IF($K178=入力用マスタ!$H$5,COLUMN($P178)-4,IF($K178=入力用マスタ!$H$4,COLUMN($P178)-3,COLUMN($P178)-5))))))</f>
        <v>12</v>
      </c>
      <c r="Q178" s="345" t="str">
        <f>IF($C178="","",IF($C178="-","",IF($K178=入力用マスタ!$H$4&amp;"!",HYPERLINK("#"&amp;$B178&amp;"!"&amp;IFERROR(LEFT($C178,FIND(",", $C178)-1),$C178),"【"&amp;IFERROR(LEFT($C178,FIND(",", $C178)-1),$C178)&amp;"】"),HYPERLINK("#"&amp;$B178&amp;"!"&amp;IFERROR(LEFT($C178,FIND(",", $C178)-1),$C178),"【"&amp;IFERROR(LEFT($C178,FIND(",", $C178)-1),$C178)&amp;"】"))))</f>
        <v>【U100】</v>
      </c>
      <c r="R178" s="344" t="str">
        <f t="shared" si="50"/>
        <v>0000000000000</v>
      </c>
      <c r="S178" s="334" t="str">
        <f t="shared" si="51"/>
        <v>IO_S050301</v>
      </c>
      <c r="T178" s="334" t="str">
        <f t="shared" ca="1" si="52"/>
        <v>2025100101</v>
      </c>
      <c r="U178" s="334" t="str">
        <f t="shared" si="53"/>
        <v>T05_HLT_TMP</v>
      </c>
      <c r="V178" s="334" t="str">
        <f t="shared" si="54"/>
        <v>SYM_FLG_11</v>
      </c>
      <c r="W178" s="334" t="str">
        <f t="shared" si="55"/>
        <v>症状フラグ_動悸</v>
      </c>
      <c r="X178" s="334" t="str">
        <f t="shared" si="56"/>
        <v>TEXT</v>
      </c>
      <c r="Y178" s="334" t="str">
        <f t="shared" si="57"/>
        <v>CELL</v>
      </c>
      <c r="Z178" s="334">
        <f t="shared" si="58"/>
        <v>177</v>
      </c>
      <c r="AA178" s="334">
        <f t="shared" si="59"/>
        <v>12</v>
      </c>
      <c r="AB178" s="334" t="str">
        <f t="shared" si="60"/>
        <v>« NULL »</v>
      </c>
      <c r="AC178" s="334" t="str">
        <f t="shared" si="61"/>
        <v>0</v>
      </c>
      <c r="AD178" s="334" t="str">
        <f t="shared" si="62"/>
        <v>« NULL »</v>
      </c>
      <c r="AE178" s="334" t="str">
        <f t="shared" si="63"/>
        <v>0</v>
      </c>
      <c r="AF178" s="334" t="str">
        <f t="shared" si="64"/>
        <v>1.00</v>
      </c>
      <c r="AG178" s="334" t="str">
        <f t="shared" si="65"/>
        <v>0</v>
      </c>
      <c r="AH178" s="334" t="str">
        <f t="shared" si="66"/>
        <v>fBiz0000000000</v>
      </c>
      <c r="AI178" s="334" t="str">
        <f t="shared" ca="1" si="67"/>
        <v>2026/01/06 00:00:00</v>
      </c>
      <c r="AJ178" s="334" t="str">
        <f t="shared" si="68"/>
        <v>fBiz0000000000</v>
      </c>
      <c r="AK178" s="335" t="str">
        <f t="shared" ca="1" si="69"/>
        <v>2026/01/06 00:00:00</v>
      </c>
      <c r="AL17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'SYM_FLG_11', '症状フラグ_動悸', 'TEXT', 'CELL', 177, 12, NULL ,'0', NULL ,'0', '1.00', 0, 'fBiz0000000000', '2026/01/06 00:00:00', 'fBiz0000000000', '2026/01/06 00:00:00' );</v>
      </c>
      <c r="AM178" s="347" t="s">
        <v>1774</v>
      </c>
    </row>
    <row r="179" spans="1:39" ht="17.25" customHeight="1">
      <c r="A179" s="265">
        <f t="shared" si="72"/>
        <v>177</v>
      </c>
      <c r="B179" s="263" t="s">
        <v>640</v>
      </c>
      <c r="C179" s="258" t="s">
        <v>1088</v>
      </c>
      <c r="D179" s="260" t="s">
        <v>970</v>
      </c>
      <c r="E179" s="238" t="s">
        <v>237</v>
      </c>
      <c r="F179" s="746" t="s">
        <v>189</v>
      </c>
      <c r="G179" s="747"/>
      <c r="H179" s="748">
        <v>1</v>
      </c>
      <c r="I179" s="749"/>
      <c r="J179" s="327" t="str">
        <f t="shared" si="71"/>
        <v>TEXT</v>
      </c>
      <c r="K179" s="271" t="s">
        <v>1033</v>
      </c>
      <c r="L179" s="328" t="str" cm="1">
        <f t="array" aca="1" ref="L179" ca="1">IFERROR(IF($C179="","",IF($K179="","",IF($K179=入力用マスタ!$H$7,_xlfn.TEXTBEFORE(_xlfn.TEXTAFTER(CELL("filename",$A$1),"["),"]"),IF($J179="DATE",IF(INDIRECT($B179&amp;"!"&amp;$C179)="","",INDIRECT($B179&amp;"!"&amp;$C179)),IF($J179="TEXT",IF(INDIRECT($B179&amp;"!"&amp;$C179)="","",""&amp;INDIRECT($B179&amp;"!"&amp;$C179)&amp;""),IF($J179="NUM",VALUE(IF(INDIRECT($B179&amp;"!"&amp;$C179)="","",INDIRECT($B179&amp;"!"&amp;$C179))),"")))))),"")</f>
        <v>□</v>
      </c>
      <c r="M179" s="337" t="str">
        <f ca="1">IFERROR(TEXT(IF($C179="","",IF($K179="","",IF($K179=入力用マスタ!$H$5,IF($L179="■","1",IF($L179="□","",IF($L179="●","1",IF($L179="○","","")))),IF($K179=入力用マスタ!$H$6,IF($L179="▼選択▼","",MATCH($L179,INDIRECT("入力用マスタ!"&amp;IF(COUNTIF(入力用マスタ!$E$2:$E$4,$L179),"E",IF(COUNTIF(入力用マスタ!$F$2:$F$4,$L179),"F",IF(COUNTIF(入力用マスタ!$G$2:$G$4,$L179),"G","")))&amp;"3:"&amp;IF(COUNTIF(入力用マスタ!$E$2:$E$4,$L179),"E",IF(COUNTIF(入力用マスタ!$F$2:$F$4,$L179),"F",IF(COUNTIF(入力用マスタ!$G$2:$G$4,$L179),"G","")))&amp;"4"),0)),"")))),"@"),"")</f>
        <v/>
      </c>
      <c r="N179" s="337" t="str" cm="1">
        <f t="array" aca="1" ref="N179" ca="1">IFERROR(TEXT(IF($C179="","",IF($K179="","",IF($K179=入力用マスタ!$H$4,_xlfn.LET(_xlpm.refs, _xlfn.TEXTSPLIT($C179,","),_xlpm.sheetName, $B179,_xlpm.values,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79" s="338">
        <f t="shared" si="49"/>
        <v>178</v>
      </c>
      <c r="P179" s="339">
        <f>IF($K179="","",IF($K179=入力用マスタ!$H$3,COLUMN($P179)-5,IF($K179=入力用マスタ!$H$5,COLUMN($P179)-4,IF($K179=入力用マスタ!$H$6,COLUMN($P179)-4,IF($K179=入力用マスタ!$H$5,COLUMN($P179)-4,IF($K179=入力用マスタ!$H$4,COLUMN($P179)-3,COLUMN($P179)-5))))))</f>
        <v>12</v>
      </c>
      <c r="Q179" s="345" t="str">
        <f>IF($C179="","",IF($C179="-","",IF($K179=入力用マスタ!$H$4&amp;"!",HYPERLINK("#"&amp;$B179&amp;"!"&amp;IFERROR(LEFT($C179,FIND(",", $C179)-1),$C179),"【"&amp;IFERROR(LEFT($C179,FIND(",", $C179)-1),$C179)&amp;"】"),HYPERLINK("#"&amp;$B179&amp;"!"&amp;IFERROR(LEFT($C179,FIND(",", $C179)-1),$C179),"【"&amp;IFERROR(LEFT($C179,FIND(",", $C179)-1),$C179)&amp;"】"))))</f>
        <v>【AB100】</v>
      </c>
      <c r="R179" s="344" t="str">
        <f t="shared" si="50"/>
        <v>0000000000000</v>
      </c>
      <c r="S179" s="334" t="str">
        <f t="shared" si="51"/>
        <v>IO_S050301</v>
      </c>
      <c r="T179" s="334" t="str">
        <f t="shared" ca="1" si="52"/>
        <v>2025100101</v>
      </c>
      <c r="U179" s="334" t="str">
        <f t="shared" si="53"/>
        <v>T05_HLT_TMP</v>
      </c>
      <c r="V179" s="334" t="str">
        <f t="shared" si="54"/>
        <v>SYM_FLG_12</v>
      </c>
      <c r="W179" s="334" t="str">
        <f t="shared" si="55"/>
        <v>症状フラグ_息切れ・呼吸困難</v>
      </c>
      <c r="X179" s="334" t="str">
        <f t="shared" si="56"/>
        <v>TEXT</v>
      </c>
      <c r="Y179" s="334" t="str">
        <f t="shared" si="57"/>
        <v>CELL</v>
      </c>
      <c r="Z179" s="334">
        <f t="shared" si="58"/>
        <v>178</v>
      </c>
      <c r="AA179" s="334">
        <f t="shared" si="59"/>
        <v>12</v>
      </c>
      <c r="AB179" s="334" t="str">
        <f t="shared" si="60"/>
        <v>« NULL »</v>
      </c>
      <c r="AC179" s="334" t="str">
        <f t="shared" si="61"/>
        <v>0</v>
      </c>
      <c r="AD179" s="334" t="str">
        <f t="shared" si="62"/>
        <v>« NULL »</v>
      </c>
      <c r="AE179" s="334" t="str">
        <f t="shared" si="63"/>
        <v>0</v>
      </c>
      <c r="AF179" s="334" t="str">
        <f t="shared" si="64"/>
        <v>1.00</v>
      </c>
      <c r="AG179" s="334" t="str">
        <f t="shared" si="65"/>
        <v>0</v>
      </c>
      <c r="AH179" s="334" t="str">
        <f t="shared" si="66"/>
        <v>fBiz0000000000</v>
      </c>
      <c r="AI179" s="334" t="str">
        <f t="shared" ca="1" si="67"/>
        <v>2026/01/06 00:00:00</v>
      </c>
      <c r="AJ179" s="334" t="str">
        <f t="shared" si="68"/>
        <v>fBiz0000000000</v>
      </c>
      <c r="AK179" s="335" t="str">
        <f t="shared" ca="1" si="69"/>
        <v>2026/01/06 00:00:00</v>
      </c>
      <c r="AL17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'SYM_FLG_12', '症状フラグ_息切れ・呼吸困難', 'TEXT', 'CELL', 178, 12, NULL ,'0', NULL ,'0', '1.00', 0, 'fBiz0000000000', '2026/01/06 00:00:00', 'fBiz0000000000', '2026/01/06 00:00:00' );</v>
      </c>
      <c r="AM179" s="347" t="s">
        <v>1774</v>
      </c>
    </row>
    <row r="180" spans="1:39" ht="17.25" customHeight="1">
      <c r="A180" s="265">
        <f t="shared" si="72"/>
        <v>178</v>
      </c>
      <c r="B180" s="263" t="s">
        <v>640</v>
      </c>
      <c r="C180" s="258" t="s">
        <v>1089</v>
      </c>
      <c r="D180" s="260" t="s">
        <v>971</v>
      </c>
      <c r="E180" s="238" t="s">
        <v>238</v>
      </c>
      <c r="F180" s="746" t="s">
        <v>189</v>
      </c>
      <c r="G180" s="747"/>
      <c r="H180" s="748">
        <v>1</v>
      </c>
      <c r="I180" s="749"/>
      <c r="J180" s="327" t="str">
        <f t="shared" si="71"/>
        <v>TEXT</v>
      </c>
      <c r="K180" s="271" t="s">
        <v>1033</v>
      </c>
      <c r="L180" s="328" t="str" cm="1">
        <f t="array" aca="1" ref="L180" ca="1">IFERROR(IF($C180="","",IF($K180="","",IF($K180=入力用マスタ!$H$7,_xlfn.TEXTBEFORE(_xlfn.TEXTAFTER(CELL("filename",$A$1),"["),"]"),IF($J180="DATE",IF(INDIRECT($B180&amp;"!"&amp;$C180)="","",INDIRECT($B180&amp;"!"&amp;$C180)),IF($J180="TEXT",IF(INDIRECT($B180&amp;"!"&amp;$C180)="","",""&amp;INDIRECT($B180&amp;"!"&amp;$C180)&amp;""),IF($J180="NUM",VALUE(IF(INDIRECT($B180&amp;"!"&amp;$C180)="","",INDIRECT($B180&amp;"!"&amp;$C180))),"")))))),"")</f>
        <v>□</v>
      </c>
      <c r="M180" s="337" t="str">
        <f ca="1">IFERROR(TEXT(IF($C180="","",IF($K180="","",IF($K180=入力用マスタ!$H$5,IF($L180="■","1",IF($L180="□","",IF($L180="●","1",IF($L180="○","","")))),IF($K180=入力用マスタ!$H$6,IF($L180="▼選択▼","",MATCH($L180,INDIRECT("入力用マスタ!"&amp;IF(COUNTIF(入力用マスタ!$E$2:$E$4,$L180),"E",IF(COUNTIF(入力用マスタ!$F$2:$F$4,$L180),"F",IF(COUNTIF(入力用マスタ!$G$2:$G$4,$L180),"G","")))&amp;"3:"&amp;IF(COUNTIF(入力用マスタ!$E$2:$E$4,$L180),"E",IF(COUNTIF(入力用マスタ!$F$2:$F$4,$L180),"F",IF(COUNTIF(入力用マスタ!$G$2:$G$4,$L180),"G","")))&amp;"4"),0)),"")))),"@"),"")</f>
        <v/>
      </c>
      <c r="N180" s="337" t="str" cm="1">
        <f t="array" aca="1" ref="N180" ca="1">IFERROR(TEXT(IF($C180="","",IF($K180="","",IF($K180=入力用マスタ!$H$4,_xlfn.LET(_xlpm.refs, _xlfn.TEXTSPLIT($C180,","),_xlpm.sheetName, $B180,_xlpm.values,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0" s="338">
        <f t="shared" si="49"/>
        <v>179</v>
      </c>
      <c r="P180" s="339">
        <f>IF($K180="","",IF($K180=入力用マスタ!$H$3,COLUMN($P180)-5,IF($K180=入力用マスタ!$H$5,COLUMN($P180)-4,IF($K180=入力用マスタ!$H$6,COLUMN($P180)-4,IF($K180=入力用マスタ!$H$5,COLUMN($P180)-4,IF($K180=入力用マスタ!$H$4,COLUMN($P180)-3,COLUMN($P180)-5))))))</f>
        <v>12</v>
      </c>
      <c r="Q180" s="345" t="str">
        <f>IF($C180="","",IF($C180="-","",IF($K180=入力用マスタ!$H$4&amp;"!",HYPERLINK("#"&amp;$B180&amp;"!"&amp;IFERROR(LEFT($C180,FIND(",", $C180)-1),$C180),"【"&amp;IFERROR(LEFT($C180,FIND(",", $C180)-1),$C180)&amp;"】"),HYPERLINK("#"&amp;$B180&amp;"!"&amp;IFERROR(LEFT($C180,FIND(",", $C180)-1),$C180),"【"&amp;IFERROR(LEFT($C180,FIND(",", $C180)-1),$C180)&amp;"】"))))</f>
        <v>【H101】</v>
      </c>
      <c r="R180" s="344" t="str">
        <f t="shared" si="50"/>
        <v>0000000000000</v>
      </c>
      <c r="S180" s="334" t="str">
        <f t="shared" si="51"/>
        <v>IO_S050301</v>
      </c>
      <c r="T180" s="334" t="str">
        <f t="shared" ca="1" si="52"/>
        <v>2025100101</v>
      </c>
      <c r="U180" s="334" t="str">
        <f t="shared" si="53"/>
        <v>T05_HLT_TMP</v>
      </c>
      <c r="V180" s="334" t="str">
        <f t="shared" si="54"/>
        <v>SYM_FLG_13</v>
      </c>
      <c r="W180" s="334" t="str">
        <f t="shared" si="55"/>
        <v>症状フラグ_けいれん・失神</v>
      </c>
      <c r="X180" s="334" t="str">
        <f t="shared" si="56"/>
        <v>TEXT</v>
      </c>
      <c r="Y180" s="334" t="str">
        <f t="shared" si="57"/>
        <v>CELL</v>
      </c>
      <c r="Z180" s="334">
        <f t="shared" si="58"/>
        <v>179</v>
      </c>
      <c r="AA180" s="334">
        <f t="shared" si="59"/>
        <v>12</v>
      </c>
      <c r="AB180" s="334" t="str">
        <f t="shared" si="60"/>
        <v>« NULL »</v>
      </c>
      <c r="AC180" s="334" t="str">
        <f t="shared" si="61"/>
        <v>0</v>
      </c>
      <c r="AD180" s="334" t="str">
        <f t="shared" si="62"/>
        <v>« NULL »</v>
      </c>
      <c r="AE180" s="334" t="str">
        <f t="shared" si="63"/>
        <v>0</v>
      </c>
      <c r="AF180" s="334" t="str">
        <f t="shared" si="64"/>
        <v>1.00</v>
      </c>
      <c r="AG180" s="334" t="str">
        <f t="shared" si="65"/>
        <v>0</v>
      </c>
      <c r="AH180" s="334" t="str">
        <f t="shared" si="66"/>
        <v>fBiz0000000000</v>
      </c>
      <c r="AI180" s="334" t="str">
        <f t="shared" ca="1" si="67"/>
        <v>2026/01/06 00:00:00</v>
      </c>
      <c r="AJ180" s="334" t="str">
        <f t="shared" si="68"/>
        <v>fBiz0000000000</v>
      </c>
      <c r="AK180" s="335" t="str">
        <f t="shared" ca="1" si="69"/>
        <v>2026/01/06 00:00:00</v>
      </c>
      <c r="AL18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'SYM_FLG_13', '症状フラグ_けいれん・失神', 'TEXT', 'CELL', 179, 12, NULL ,'0', NULL ,'0', '1.00', 0, 'fBiz0000000000', '2026/01/06 00:00:00', 'fBiz0000000000', '2026/01/06 00:00:00' );</v>
      </c>
      <c r="AM180" s="347" t="s">
        <v>1774</v>
      </c>
    </row>
    <row r="181" spans="1:39" ht="17.25" customHeight="1">
      <c r="A181" s="265">
        <f t="shared" si="72"/>
        <v>179</v>
      </c>
      <c r="B181" s="263" t="s">
        <v>640</v>
      </c>
      <c r="C181" s="258" t="s">
        <v>1090</v>
      </c>
      <c r="D181" s="260" t="s">
        <v>972</v>
      </c>
      <c r="E181" s="238" t="s">
        <v>239</v>
      </c>
      <c r="F181" s="746" t="s">
        <v>189</v>
      </c>
      <c r="G181" s="747"/>
      <c r="H181" s="748">
        <v>1</v>
      </c>
      <c r="I181" s="749"/>
      <c r="J181" s="327" t="str">
        <f t="shared" si="71"/>
        <v>TEXT</v>
      </c>
      <c r="K181" s="271" t="s">
        <v>1033</v>
      </c>
      <c r="L181" s="328" t="str" cm="1">
        <f t="array" aca="1" ref="L181" ca="1">IFERROR(IF($C181="","",IF($K181="","",IF($K181=入力用マスタ!$H$7,_xlfn.TEXTBEFORE(_xlfn.TEXTAFTER(CELL("filename",$A$1),"["),"]"),IF($J181="DATE",IF(INDIRECT($B181&amp;"!"&amp;$C181)="","",INDIRECT($B181&amp;"!"&amp;$C181)),IF($J181="TEXT",IF(INDIRECT($B181&amp;"!"&amp;$C181)="","",""&amp;INDIRECT($B181&amp;"!"&amp;$C181)&amp;""),IF($J181="NUM",VALUE(IF(INDIRECT($B181&amp;"!"&amp;$C181)="","",INDIRECT($B181&amp;"!"&amp;$C181))),"")))))),"")</f>
        <v>□</v>
      </c>
      <c r="M181" s="337" t="str">
        <f ca="1">IFERROR(TEXT(IF($C181="","",IF($K181="","",IF($K181=入力用マスタ!$H$5,IF($L181="■","1",IF($L181="□","",IF($L181="●","1",IF($L181="○","","")))),IF($K181=入力用マスタ!$H$6,IF($L181="▼選択▼","",MATCH($L181,INDIRECT("入力用マスタ!"&amp;IF(COUNTIF(入力用マスタ!$E$2:$E$4,$L181),"E",IF(COUNTIF(入力用マスタ!$F$2:$F$4,$L181),"F",IF(COUNTIF(入力用マスタ!$G$2:$G$4,$L181),"G","")))&amp;"3:"&amp;IF(COUNTIF(入力用マスタ!$E$2:$E$4,$L181),"E",IF(COUNTIF(入力用マスタ!$F$2:$F$4,$L181),"F",IF(COUNTIF(入力用マスタ!$G$2:$G$4,$L181),"G","")))&amp;"4"),0)),"")))),"@"),"")</f>
        <v/>
      </c>
      <c r="N181" s="337" t="str" cm="1">
        <f t="array" aca="1" ref="N181" ca="1">IFERROR(TEXT(IF($C181="","",IF($K181="","",IF($K181=入力用マスタ!$H$4,_xlfn.LET(_xlpm.refs, _xlfn.TEXTSPLIT($C181,","),_xlpm.sheetName, $B181,_xlpm.values,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1" s="338">
        <f t="shared" si="49"/>
        <v>180</v>
      </c>
      <c r="P181" s="339">
        <f>IF($K181="","",IF($K181=入力用マスタ!$H$3,COLUMN($P181)-5,IF($K181=入力用マスタ!$H$5,COLUMN($P181)-4,IF($K181=入力用マスタ!$H$6,COLUMN($P181)-4,IF($K181=入力用マスタ!$H$5,COLUMN($P181)-4,IF($K181=入力用マスタ!$H$4,COLUMN($P181)-3,COLUMN($P181)-5))))))</f>
        <v>12</v>
      </c>
      <c r="Q181" s="345" t="str">
        <f>IF($C181="","",IF($C181="-","",IF($K181=入力用マスタ!$H$4&amp;"!",HYPERLINK("#"&amp;$B181&amp;"!"&amp;IFERROR(LEFT($C181,FIND(",", $C181)-1),$C181),"【"&amp;IFERROR(LEFT($C181,FIND(",", $C181)-1),$C181)&amp;"】"),HYPERLINK("#"&amp;$B181&amp;"!"&amp;IFERROR(LEFT($C181,FIND(",", $C181)-1),$C181),"【"&amp;IFERROR(LEFT($C181,FIND(",", $C181)-1),$C181)&amp;"】"))))</f>
        <v>【N101】</v>
      </c>
      <c r="R181" s="344" t="str">
        <f t="shared" si="50"/>
        <v>0000000000000</v>
      </c>
      <c r="S181" s="334" t="str">
        <f t="shared" si="51"/>
        <v>IO_S050301</v>
      </c>
      <c r="T181" s="334" t="str">
        <f t="shared" ca="1" si="52"/>
        <v>2025100101</v>
      </c>
      <c r="U181" s="334" t="str">
        <f t="shared" si="53"/>
        <v>T05_HLT_TMP</v>
      </c>
      <c r="V181" s="334" t="str">
        <f t="shared" si="54"/>
        <v>SYM_FLG_14</v>
      </c>
      <c r="W181" s="334" t="str">
        <f t="shared" si="55"/>
        <v>症状フラグ_かゆみ・発疹</v>
      </c>
      <c r="X181" s="334" t="str">
        <f t="shared" si="56"/>
        <v>TEXT</v>
      </c>
      <c r="Y181" s="334" t="str">
        <f t="shared" si="57"/>
        <v>CELL</v>
      </c>
      <c r="Z181" s="334">
        <f t="shared" si="58"/>
        <v>180</v>
      </c>
      <c r="AA181" s="334">
        <f t="shared" si="59"/>
        <v>12</v>
      </c>
      <c r="AB181" s="334" t="str">
        <f t="shared" si="60"/>
        <v>« NULL »</v>
      </c>
      <c r="AC181" s="334" t="str">
        <f t="shared" si="61"/>
        <v>0</v>
      </c>
      <c r="AD181" s="334" t="str">
        <f t="shared" si="62"/>
        <v>« NULL »</v>
      </c>
      <c r="AE181" s="334" t="str">
        <f t="shared" si="63"/>
        <v>0</v>
      </c>
      <c r="AF181" s="334" t="str">
        <f t="shared" si="64"/>
        <v>1.00</v>
      </c>
      <c r="AG181" s="334" t="str">
        <f t="shared" si="65"/>
        <v>0</v>
      </c>
      <c r="AH181" s="334" t="str">
        <f t="shared" si="66"/>
        <v>fBiz0000000000</v>
      </c>
      <c r="AI181" s="334" t="str">
        <f t="shared" ca="1" si="67"/>
        <v>2026/01/06 00:00:00</v>
      </c>
      <c r="AJ181" s="334" t="str">
        <f t="shared" si="68"/>
        <v>fBiz0000000000</v>
      </c>
      <c r="AK181" s="335" t="str">
        <f t="shared" ca="1" si="69"/>
        <v>2026/01/06 00:00:00</v>
      </c>
      <c r="AL18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'SYM_FLG_14', '症状フラグ_かゆみ・発疹', 'TEXT', 'CELL', 180, 12, NULL ,'0', NULL ,'0', '1.00', 0, 'fBiz0000000000', '2026/01/06 00:00:00', 'fBiz0000000000', '2026/01/06 00:00:00' );</v>
      </c>
      <c r="AM181" s="347" t="s">
        <v>1774</v>
      </c>
    </row>
    <row r="182" spans="1:39" ht="17.25" customHeight="1">
      <c r="A182" s="265">
        <f t="shared" si="72"/>
        <v>180</v>
      </c>
      <c r="B182" s="263" t="s">
        <v>640</v>
      </c>
      <c r="C182" s="258" t="s">
        <v>1091</v>
      </c>
      <c r="D182" s="260" t="s">
        <v>973</v>
      </c>
      <c r="E182" s="238" t="s">
        <v>240</v>
      </c>
      <c r="F182" s="746" t="s">
        <v>189</v>
      </c>
      <c r="G182" s="747"/>
      <c r="H182" s="748">
        <v>1</v>
      </c>
      <c r="I182" s="749"/>
      <c r="J182" s="327" t="str">
        <f t="shared" si="71"/>
        <v>TEXT</v>
      </c>
      <c r="K182" s="271" t="s">
        <v>1033</v>
      </c>
      <c r="L182" s="328" t="str" cm="1">
        <f t="array" aca="1" ref="L182" ca="1">IFERROR(IF($C182="","",IF($K182="","",IF($K182=入力用マスタ!$H$7,_xlfn.TEXTBEFORE(_xlfn.TEXTAFTER(CELL("filename",$A$1),"["),"]"),IF($J182="DATE",IF(INDIRECT($B182&amp;"!"&amp;$C182)="","",INDIRECT($B182&amp;"!"&amp;$C182)),IF($J182="TEXT",IF(INDIRECT($B182&amp;"!"&amp;$C182)="","",""&amp;INDIRECT($B182&amp;"!"&amp;$C182)&amp;""),IF($J182="NUM",VALUE(IF(INDIRECT($B182&amp;"!"&amp;$C182)="","",INDIRECT($B182&amp;"!"&amp;$C182))),"")))))),"")</f>
        <v>□</v>
      </c>
      <c r="M182" s="337" t="str">
        <f ca="1">IFERROR(TEXT(IF($C182="","",IF($K182="","",IF($K182=入力用マスタ!$H$5,IF($L182="■","1",IF($L182="□","",IF($L182="●","1",IF($L182="○","","")))),IF($K182=入力用マスタ!$H$6,IF($L182="▼選択▼","",MATCH($L182,INDIRECT("入力用マスタ!"&amp;IF(COUNTIF(入力用マスタ!$E$2:$E$4,$L182),"E",IF(COUNTIF(入力用マスタ!$F$2:$F$4,$L182),"F",IF(COUNTIF(入力用マスタ!$G$2:$G$4,$L182),"G","")))&amp;"3:"&amp;IF(COUNTIF(入力用マスタ!$E$2:$E$4,$L182),"E",IF(COUNTIF(入力用マスタ!$F$2:$F$4,$L182),"F",IF(COUNTIF(入力用マスタ!$G$2:$G$4,$L182),"G","")))&amp;"4"),0)),"")))),"@"),"")</f>
        <v/>
      </c>
      <c r="N182" s="337" t="str" cm="1">
        <f t="array" aca="1" ref="N182" ca="1">IFERROR(TEXT(IF($C182="","",IF($K182="","",IF($K182=入力用マスタ!$H$4,_xlfn.LET(_xlpm.refs, _xlfn.TEXTSPLIT($C182,","),_xlpm.sheetName, $B182,_xlpm.values,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2" s="338">
        <f t="shared" si="49"/>
        <v>181</v>
      </c>
      <c r="P182" s="339">
        <f>IF($K182="","",IF($K182=入力用マスタ!$H$3,COLUMN($P182)-5,IF($K182=入力用マスタ!$H$5,COLUMN($P182)-4,IF($K182=入力用マスタ!$H$6,COLUMN($P182)-4,IF($K182=入力用マスタ!$H$5,COLUMN($P182)-4,IF($K182=入力用マスタ!$H$4,COLUMN($P182)-3,COLUMN($P182)-5))))))</f>
        <v>12</v>
      </c>
      <c r="Q182" s="345" t="str">
        <f>IF($C182="","",IF($C182="-","",IF($K182=入力用マスタ!$H$4&amp;"!",HYPERLINK("#"&amp;$B182&amp;"!"&amp;IFERROR(LEFT($C182,FIND(",", $C182)-1),$C182),"【"&amp;IFERROR(LEFT($C182,FIND(",", $C182)-1),$C182)&amp;"】"),HYPERLINK("#"&amp;$B182&amp;"!"&amp;IFERROR(LEFT($C182,FIND(",", $C182)-1),$C182),"【"&amp;IFERROR(LEFT($C182,FIND(",", $C182)-1),$C182)&amp;"】"))))</f>
        <v>【U101】</v>
      </c>
      <c r="R182" s="344" t="str">
        <f t="shared" si="50"/>
        <v>0000000000000</v>
      </c>
      <c r="S182" s="334" t="str">
        <f t="shared" si="51"/>
        <v>IO_S050301</v>
      </c>
      <c r="T182" s="334" t="str">
        <f t="shared" ca="1" si="52"/>
        <v>2025100101</v>
      </c>
      <c r="U182" s="334" t="str">
        <f t="shared" si="53"/>
        <v>T05_HLT_TMP</v>
      </c>
      <c r="V182" s="334" t="str">
        <f t="shared" si="54"/>
        <v>SYM_FLG_15</v>
      </c>
      <c r="W182" s="334" t="str">
        <f t="shared" si="55"/>
        <v>症状フラグ_手足の浮腫</v>
      </c>
      <c r="X182" s="334" t="str">
        <f t="shared" si="56"/>
        <v>TEXT</v>
      </c>
      <c r="Y182" s="334" t="str">
        <f t="shared" si="57"/>
        <v>CELL</v>
      </c>
      <c r="Z182" s="334">
        <f t="shared" si="58"/>
        <v>181</v>
      </c>
      <c r="AA182" s="334">
        <f t="shared" si="59"/>
        <v>12</v>
      </c>
      <c r="AB182" s="334" t="str">
        <f t="shared" si="60"/>
        <v>« NULL »</v>
      </c>
      <c r="AC182" s="334" t="str">
        <f t="shared" si="61"/>
        <v>0</v>
      </c>
      <c r="AD182" s="334" t="str">
        <f t="shared" si="62"/>
        <v>« NULL »</v>
      </c>
      <c r="AE182" s="334" t="str">
        <f t="shared" si="63"/>
        <v>0</v>
      </c>
      <c r="AF182" s="334" t="str">
        <f t="shared" si="64"/>
        <v>1.00</v>
      </c>
      <c r="AG182" s="334" t="str">
        <f t="shared" si="65"/>
        <v>0</v>
      </c>
      <c r="AH182" s="334" t="str">
        <f t="shared" si="66"/>
        <v>fBiz0000000000</v>
      </c>
      <c r="AI182" s="334" t="str">
        <f t="shared" ca="1" si="67"/>
        <v>2026/01/06 00:00:00</v>
      </c>
      <c r="AJ182" s="334" t="str">
        <f t="shared" si="68"/>
        <v>fBiz0000000000</v>
      </c>
      <c r="AK182" s="335" t="str">
        <f t="shared" ca="1" si="69"/>
        <v>2026/01/06 00:00:00</v>
      </c>
      <c r="AL18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'SYM_FLG_15', '症状フラグ_手足の浮腫', 'TEXT', 'CELL', 181, 12, NULL ,'0', NULL ,'0', '1.00', 0, 'fBiz0000000000', '2026/01/06 00:00:00', 'fBiz0000000000', '2026/01/06 00:00:00' );</v>
      </c>
      <c r="AM182" s="347" t="s">
        <v>1774</v>
      </c>
    </row>
    <row r="183" spans="1:39" ht="17.25" customHeight="1">
      <c r="A183" s="265">
        <f t="shared" si="72"/>
        <v>181</v>
      </c>
      <c r="B183" s="263" t="s">
        <v>640</v>
      </c>
      <c r="C183" s="258" t="s">
        <v>1092</v>
      </c>
      <c r="D183" s="260" t="s">
        <v>974</v>
      </c>
      <c r="E183" s="238" t="s">
        <v>397</v>
      </c>
      <c r="F183" s="746" t="s">
        <v>189</v>
      </c>
      <c r="G183" s="747"/>
      <c r="H183" s="748">
        <v>1</v>
      </c>
      <c r="I183" s="749"/>
      <c r="J183" s="327" t="str">
        <f t="shared" si="71"/>
        <v>TEXT</v>
      </c>
      <c r="K183" s="271" t="s">
        <v>1033</v>
      </c>
      <c r="L183" s="328" t="str" cm="1">
        <f t="array" aca="1" ref="L183" ca="1">IFERROR(IF($C183="","",IF($K183="","",IF($K183=入力用マスタ!$H$7,_xlfn.TEXTBEFORE(_xlfn.TEXTAFTER(CELL("filename",$A$1),"["),"]"),IF($J183="DATE",IF(INDIRECT($B183&amp;"!"&amp;$C183)="","",INDIRECT($B183&amp;"!"&amp;$C183)),IF($J183="TEXT",IF(INDIRECT($B183&amp;"!"&amp;$C183)="","",""&amp;INDIRECT($B183&amp;"!"&amp;$C183)&amp;""),IF($J183="NUM",VALUE(IF(INDIRECT($B183&amp;"!"&amp;$C183)="","",INDIRECT($B183&amp;"!"&amp;$C183))),"")))))),"")</f>
        <v>□</v>
      </c>
      <c r="M183" s="337" t="str">
        <f ca="1">IFERROR(TEXT(IF($C183="","",IF($K183="","",IF($K183=入力用マスタ!$H$5,IF($L183="■","1",IF($L183="□","",IF($L183="●","1",IF($L183="○","","")))),IF($K183=入力用マスタ!$H$6,IF($L183="▼選択▼","",MATCH($L183,INDIRECT("入力用マスタ!"&amp;IF(COUNTIF(入力用マスタ!$E$2:$E$4,$L183),"E",IF(COUNTIF(入力用マスタ!$F$2:$F$4,$L183),"F",IF(COUNTIF(入力用マスタ!$G$2:$G$4,$L183),"G","")))&amp;"3:"&amp;IF(COUNTIF(入力用マスタ!$E$2:$E$4,$L183),"E",IF(COUNTIF(入力用マスタ!$F$2:$F$4,$L183),"F",IF(COUNTIF(入力用マスタ!$G$2:$G$4,$L183),"G","")))&amp;"4"),0)),"")))),"@"),"")</f>
        <v/>
      </c>
      <c r="N183" s="337" t="str" cm="1">
        <f t="array" aca="1" ref="N183" ca="1">IFERROR(TEXT(IF($C183="","",IF($K183="","",IF($K183=入力用マスタ!$H$4,_xlfn.LET(_xlpm.refs, _xlfn.TEXTSPLIT($C183,","),_xlpm.sheetName, $B183,_xlpm.values,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3" s="338">
        <f t="shared" si="49"/>
        <v>182</v>
      </c>
      <c r="P183" s="339">
        <f>IF($K183="","",IF($K183=入力用マスタ!$H$3,COLUMN($P183)-5,IF($K183=入力用マスタ!$H$5,COLUMN($P183)-4,IF($K183=入力用マスタ!$H$6,COLUMN($P183)-4,IF($K183=入力用マスタ!$H$5,COLUMN($P183)-4,IF($K183=入力用マスタ!$H$4,COLUMN($P183)-3,COLUMN($P183)-5))))))</f>
        <v>12</v>
      </c>
      <c r="Q183" s="345" t="str">
        <f>IF($C183="","",IF($C183="-","",IF($K183=入力用マスタ!$H$4&amp;"!",HYPERLINK("#"&amp;$B183&amp;"!"&amp;IFERROR(LEFT($C183,FIND(",", $C183)-1),$C183),"【"&amp;IFERROR(LEFT($C183,FIND(",", $C183)-1),$C183)&amp;"】"),HYPERLINK("#"&amp;$B183&amp;"!"&amp;IFERROR(LEFT($C183,FIND(",", $C183)-1),$C183),"【"&amp;IFERROR(LEFT($C183,FIND(",", $C183)-1),$C183)&amp;"】"))))</f>
        <v>【AB101】</v>
      </c>
      <c r="R183" s="344" t="str">
        <f t="shared" si="50"/>
        <v>0000000000000</v>
      </c>
      <c r="S183" s="334" t="str">
        <f t="shared" si="51"/>
        <v>IO_S050301</v>
      </c>
      <c r="T183" s="334" t="str">
        <f t="shared" ca="1" si="52"/>
        <v>2025100101</v>
      </c>
      <c r="U183" s="334" t="str">
        <f t="shared" si="53"/>
        <v>T05_HLT_TMP</v>
      </c>
      <c r="V183" s="334" t="str">
        <f t="shared" si="54"/>
        <v>SYM_FLG_16</v>
      </c>
      <c r="W183" s="334" t="str">
        <f t="shared" si="55"/>
        <v>症状フラグ_発熱</v>
      </c>
      <c r="X183" s="334" t="str">
        <f t="shared" si="56"/>
        <v>TEXT</v>
      </c>
      <c r="Y183" s="334" t="str">
        <f t="shared" si="57"/>
        <v>CELL</v>
      </c>
      <c r="Z183" s="334">
        <f t="shared" si="58"/>
        <v>182</v>
      </c>
      <c r="AA183" s="334">
        <f t="shared" si="59"/>
        <v>12</v>
      </c>
      <c r="AB183" s="334" t="str">
        <f t="shared" si="60"/>
        <v>« NULL »</v>
      </c>
      <c r="AC183" s="334" t="str">
        <f t="shared" si="61"/>
        <v>0</v>
      </c>
      <c r="AD183" s="334" t="str">
        <f t="shared" si="62"/>
        <v>« NULL »</v>
      </c>
      <c r="AE183" s="334" t="str">
        <f t="shared" si="63"/>
        <v>0</v>
      </c>
      <c r="AF183" s="334" t="str">
        <f t="shared" si="64"/>
        <v>1.00</v>
      </c>
      <c r="AG183" s="334" t="str">
        <f t="shared" si="65"/>
        <v>0</v>
      </c>
      <c r="AH183" s="334" t="str">
        <f t="shared" si="66"/>
        <v>fBiz0000000000</v>
      </c>
      <c r="AI183" s="334" t="str">
        <f t="shared" ca="1" si="67"/>
        <v>2026/01/06 00:00:00</v>
      </c>
      <c r="AJ183" s="334" t="str">
        <f t="shared" si="68"/>
        <v>fBiz0000000000</v>
      </c>
      <c r="AK183" s="335" t="str">
        <f t="shared" ca="1" si="69"/>
        <v>2026/01/06 00:00:00</v>
      </c>
      <c r="AL18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'SYM_FLG_16', '症状フラグ_発熱', 'TEXT', 'CELL', 182, 12, NULL ,'0', NULL ,'0', '1.00', 0, 'fBiz0000000000', '2026/01/06 00:00:00', 'fBiz0000000000', '2026/01/06 00:00:00' );</v>
      </c>
      <c r="AM183" s="347" t="s">
        <v>1774</v>
      </c>
    </row>
    <row r="184" spans="1:39" ht="17.25" customHeight="1">
      <c r="A184" s="265">
        <f t="shared" si="72"/>
        <v>182</v>
      </c>
      <c r="B184" s="263" t="s">
        <v>640</v>
      </c>
      <c r="C184" s="258" t="s">
        <v>1093</v>
      </c>
      <c r="D184" s="260" t="s">
        <v>975</v>
      </c>
      <c r="E184" s="238" t="s">
        <v>735</v>
      </c>
      <c r="F184" s="746" t="s">
        <v>189</v>
      </c>
      <c r="G184" s="747"/>
      <c r="H184" s="748">
        <v>1</v>
      </c>
      <c r="I184" s="749"/>
      <c r="J184" s="327" t="str">
        <f t="shared" si="71"/>
        <v>TEXT</v>
      </c>
      <c r="K184" s="271" t="s">
        <v>1033</v>
      </c>
      <c r="L184" s="328" t="str" cm="1">
        <f t="array" aca="1" ref="L184" ca="1">IFERROR(IF($C184="","",IF($K184="","",IF($K184=入力用マスタ!$H$7,_xlfn.TEXTBEFORE(_xlfn.TEXTAFTER(CELL("filename",$A$1),"["),"]"),IF($J184="DATE",IF(INDIRECT($B184&amp;"!"&amp;$C184)="","",INDIRECT($B184&amp;"!"&amp;$C184)),IF($J184="TEXT",IF(INDIRECT($B184&amp;"!"&amp;$C184)="","",""&amp;INDIRECT($B184&amp;"!"&amp;$C184)&amp;""),IF($J184="NUM",VALUE(IF(INDIRECT($B184&amp;"!"&amp;$C184)="","",INDIRECT($B184&amp;"!"&amp;$C184))),"")))))),"")</f>
        <v>□</v>
      </c>
      <c r="M184" s="337" t="str">
        <f ca="1">IFERROR(TEXT(IF($C184="","",IF($K184="","",IF($K184=入力用マスタ!$H$5,IF($L184="■","1",IF($L184="□","",IF($L184="●","1",IF($L184="○","","")))),IF($K184=入力用マスタ!$H$6,IF($L184="▼選択▼","",MATCH($L184,INDIRECT("入力用マスタ!"&amp;IF(COUNTIF(入力用マスタ!$E$2:$E$4,$L184),"E",IF(COUNTIF(入力用マスタ!$F$2:$F$4,$L184),"F",IF(COUNTIF(入力用マスタ!$G$2:$G$4,$L184),"G","")))&amp;"3:"&amp;IF(COUNTIF(入力用マスタ!$E$2:$E$4,$L184),"E",IF(COUNTIF(入力用マスタ!$F$2:$F$4,$L184),"F",IF(COUNTIF(入力用マスタ!$G$2:$G$4,$L184),"G","")))&amp;"4"),0)),"")))),"@"),"")</f>
        <v/>
      </c>
      <c r="N184" s="337" t="str" cm="1">
        <f t="array" aca="1" ref="N184" ca="1">IFERROR(TEXT(IF($C184="","",IF($K184="","",IF($K184=入力用マスタ!$H$4,_xlfn.LET(_xlpm.refs, _xlfn.TEXTSPLIT($C184,","),_xlpm.sheetName, $B184,_xlpm.values,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4" s="338">
        <f t="shared" si="49"/>
        <v>183</v>
      </c>
      <c r="P184" s="339">
        <f>IF($K184="","",IF($K184=入力用マスタ!$H$3,COLUMN($P184)-5,IF($K184=入力用マスタ!$H$5,COLUMN($P184)-4,IF($K184=入力用マスタ!$H$6,COLUMN($P184)-4,IF($K184=入力用マスタ!$H$5,COLUMN($P184)-4,IF($K184=入力用マスタ!$H$4,COLUMN($P184)-3,COLUMN($P184)-5))))))</f>
        <v>12</v>
      </c>
      <c r="Q184" s="345" t="str">
        <f>IF($C184="","",IF($C184="-","",IF($K184=入力用マスタ!$H$4&amp;"!",HYPERLINK("#"&amp;$B184&amp;"!"&amp;IFERROR(LEFT($C184,FIND(",", $C184)-1),$C184),"【"&amp;IFERROR(LEFT($C184,FIND(",", $C184)-1),$C184)&amp;"】"),HYPERLINK("#"&amp;$B184&amp;"!"&amp;IFERROR(LEFT($C184,FIND(",", $C184)-1),$C184),"【"&amp;IFERROR(LEFT($C184,FIND(",", $C184)-1),$C184)&amp;"】"))))</f>
        <v>【H102】</v>
      </c>
      <c r="R184" s="344" t="str">
        <f t="shared" si="50"/>
        <v>0000000000000</v>
      </c>
      <c r="S184" s="334" t="str">
        <f t="shared" si="51"/>
        <v>IO_S050301</v>
      </c>
      <c r="T184" s="334" t="str">
        <f t="shared" ca="1" si="52"/>
        <v>2025100101</v>
      </c>
      <c r="U184" s="334" t="str">
        <f t="shared" si="53"/>
        <v>T05_HLT_TMP</v>
      </c>
      <c r="V184" s="334" t="str">
        <f t="shared" si="54"/>
        <v>SYM_FLG_17</v>
      </c>
      <c r="W184" s="334" t="str">
        <f t="shared" si="55"/>
        <v>症状フラグ_月経不順</v>
      </c>
      <c r="X184" s="334" t="str">
        <f t="shared" si="56"/>
        <v>TEXT</v>
      </c>
      <c r="Y184" s="334" t="str">
        <f t="shared" si="57"/>
        <v>CELL</v>
      </c>
      <c r="Z184" s="334">
        <f t="shared" si="58"/>
        <v>183</v>
      </c>
      <c r="AA184" s="334">
        <f t="shared" si="59"/>
        <v>12</v>
      </c>
      <c r="AB184" s="334" t="str">
        <f t="shared" si="60"/>
        <v>« NULL »</v>
      </c>
      <c r="AC184" s="334" t="str">
        <f t="shared" si="61"/>
        <v>0</v>
      </c>
      <c r="AD184" s="334" t="str">
        <f t="shared" si="62"/>
        <v>« NULL »</v>
      </c>
      <c r="AE184" s="334" t="str">
        <f t="shared" si="63"/>
        <v>0</v>
      </c>
      <c r="AF184" s="334" t="str">
        <f t="shared" si="64"/>
        <v>1.00</v>
      </c>
      <c r="AG184" s="334" t="str">
        <f t="shared" si="65"/>
        <v>0</v>
      </c>
      <c r="AH184" s="334" t="str">
        <f t="shared" si="66"/>
        <v>fBiz0000000000</v>
      </c>
      <c r="AI184" s="334" t="str">
        <f t="shared" ca="1" si="67"/>
        <v>2026/01/06 00:00:00</v>
      </c>
      <c r="AJ184" s="334" t="str">
        <f t="shared" si="68"/>
        <v>fBiz0000000000</v>
      </c>
      <c r="AK184" s="335" t="str">
        <f t="shared" ca="1" si="69"/>
        <v>2026/01/06 00:00:00</v>
      </c>
      <c r="AL18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'SYM_FLG_17', '症状フラグ_月経不順', 'TEXT', 'CELL', 183, 12, NULL ,'0', NULL ,'0', '1.00', 0, 'fBiz0000000000', '2026/01/06 00:00:00', 'fBiz0000000000', '2026/01/06 00:00:00' );</v>
      </c>
      <c r="AM184" s="347" t="s">
        <v>1774</v>
      </c>
    </row>
    <row r="185" spans="1:39" ht="17.25" customHeight="1">
      <c r="A185" s="265">
        <f t="shared" si="72"/>
        <v>183</v>
      </c>
      <c r="B185" s="263" t="s">
        <v>640</v>
      </c>
      <c r="C185" s="258" t="s">
        <v>1094</v>
      </c>
      <c r="D185" s="260" t="s">
        <v>1784</v>
      </c>
      <c r="E185" s="238" t="s">
        <v>736</v>
      </c>
      <c r="F185" s="746" t="s">
        <v>189</v>
      </c>
      <c r="G185" s="747"/>
      <c r="H185" s="748">
        <v>1</v>
      </c>
      <c r="I185" s="749"/>
      <c r="J185" s="327" t="str">
        <f t="shared" si="71"/>
        <v>TEXT</v>
      </c>
      <c r="K185" s="271" t="s">
        <v>1033</v>
      </c>
      <c r="L185" s="328" t="str" cm="1">
        <f t="array" aca="1" ref="L185" ca="1">IFERROR(IF($C185="","",IF($K185="","",IF($K185=入力用マスタ!$H$7,_xlfn.TEXTBEFORE(_xlfn.TEXTAFTER(CELL("filename",$A$1),"["),"]"),IF($J185="DATE",IF(INDIRECT($B185&amp;"!"&amp;$C185)="","",INDIRECT($B185&amp;"!"&amp;$C185)),IF($J185="TEXT",IF(INDIRECT($B185&amp;"!"&amp;$C185)="","",""&amp;INDIRECT($B185&amp;"!"&amp;$C185)&amp;""),IF($J185="NUM",VALUE(IF(INDIRECT($B185&amp;"!"&amp;$C185)="","",INDIRECT($B185&amp;"!"&amp;$C185))),"")))))),"")</f>
        <v>□</v>
      </c>
      <c r="M185" s="337" t="str">
        <f ca="1">IFERROR(TEXT(IF($C185="","",IF($K185="","",IF($K185=入力用マスタ!$H$5,IF($L185="■","1",IF($L185="□","",IF($L185="●","1",IF($L185="○","","")))),IF($K185=入力用マスタ!$H$6,IF($L185="▼選択▼","",MATCH($L185,INDIRECT("入力用マスタ!"&amp;IF(COUNTIF(入力用マスタ!$E$2:$E$4,$L185),"E",IF(COUNTIF(入力用マスタ!$F$2:$F$4,$L185),"F",IF(COUNTIF(入力用マスタ!$G$2:$G$4,$L185),"G","")))&amp;"3:"&amp;IF(COUNTIF(入力用マスタ!$E$2:$E$4,$L185),"E",IF(COUNTIF(入力用マスタ!$F$2:$F$4,$L185),"F",IF(COUNTIF(入力用マスタ!$G$2:$G$4,$L185),"G","")))&amp;"4"),0)),"")))),"@"),"")</f>
        <v/>
      </c>
      <c r="N185" s="337" t="str" cm="1">
        <f t="array" aca="1" ref="N185" ca="1">IFERROR(TEXT(IF($C185="","",IF($K185="","",IF($K185=入力用マスタ!$H$4,_xlfn.LET(_xlpm.refs, _xlfn.TEXTSPLIT($C185,","),_xlpm.sheetName, $B185,_xlpm.values,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5" s="338">
        <f t="shared" si="49"/>
        <v>184</v>
      </c>
      <c r="P185" s="339">
        <f>IF($K185="","",IF($K185=入力用マスタ!$H$3,COLUMN($P185)-5,IF($K185=入力用マスタ!$H$5,COLUMN($P185)-4,IF($K185=入力用マスタ!$H$6,COLUMN($P185)-4,IF($K185=入力用マスタ!$H$5,COLUMN($P185)-4,IF($K185=入力用マスタ!$H$4,COLUMN($P185)-3,COLUMN($P185)-5))))))</f>
        <v>12</v>
      </c>
      <c r="Q185" s="345" t="str">
        <f>IF($C185="","",IF($C185="-","",IF($K185=入力用マスタ!$H$4&amp;"!",HYPERLINK("#"&amp;$B185&amp;"!"&amp;IFERROR(LEFT($C185,FIND(",", $C185)-1),$C185),"【"&amp;IFERROR(LEFT($C185,FIND(",", $C185)-1),$C185)&amp;"】"),HYPERLINK("#"&amp;$B185&amp;"!"&amp;IFERROR(LEFT($C185,FIND(",", $C185)-1),$C185),"【"&amp;IFERROR(LEFT($C185,FIND(",", $C185)-1),$C185)&amp;"】"))))</f>
        <v>【N102】</v>
      </c>
      <c r="R185" s="344" t="str">
        <f t="shared" si="50"/>
        <v>0000000000000</v>
      </c>
      <c r="S185" s="334" t="str">
        <f t="shared" si="51"/>
        <v>IO_S050301</v>
      </c>
      <c r="T185" s="334" t="str">
        <f t="shared" ca="1" si="52"/>
        <v>2025100101</v>
      </c>
      <c r="U185" s="334" t="str">
        <f t="shared" si="53"/>
        <v>T05_HLT_TMP</v>
      </c>
      <c r="V185" s="334" t="str">
        <f t="shared" si="54"/>
        <v>SYM_FLG_18</v>
      </c>
      <c r="W185" s="334" t="str">
        <f t="shared" si="55"/>
        <v>症状フラグ_不正性器出血</v>
      </c>
      <c r="X185" s="334" t="str">
        <f t="shared" si="56"/>
        <v>TEXT</v>
      </c>
      <c r="Y185" s="334" t="str">
        <f t="shared" si="57"/>
        <v>CELL</v>
      </c>
      <c r="Z185" s="334">
        <f t="shared" si="58"/>
        <v>184</v>
      </c>
      <c r="AA185" s="334">
        <f t="shared" si="59"/>
        <v>12</v>
      </c>
      <c r="AB185" s="334" t="str">
        <f t="shared" si="60"/>
        <v>« NULL »</v>
      </c>
      <c r="AC185" s="334" t="str">
        <f t="shared" si="61"/>
        <v>0</v>
      </c>
      <c r="AD185" s="334" t="str">
        <f t="shared" si="62"/>
        <v>« NULL »</v>
      </c>
      <c r="AE185" s="334" t="str">
        <f t="shared" si="63"/>
        <v>0</v>
      </c>
      <c r="AF185" s="334" t="str">
        <f t="shared" si="64"/>
        <v>1.00</v>
      </c>
      <c r="AG185" s="334" t="str">
        <f t="shared" si="65"/>
        <v>0</v>
      </c>
      <c r="AH185" s="334" t="str">
        <f t="shared" si="66"/>
        <v>fBiz0000000000</v>
      </c>
      <c r="AI185" s="334" t="str">
        <f t="shared" ca="1" si="67"/>
        <v>2026/01/06 00:00:00</v>
      </c>
      <c r="AJ185" s="334" t="str">
        <f t="shared" si="68"/>
        <v>fBiz0000000000</v>
      </c>
      <c r="AK185" s="335" t="str">
        <f t="shared" ca="1" si="69"/>
        <v>2026/01/06 00:00:00</v>
      </c>
      <c r="AL18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'SYM_FLG_18', '症状フラグ_不正性器出血', 'TEXT', 'CELL', 184, 12, NULL ,'0', NULL ,'0', '1.00', 0, 'fBiz0000000000', '2026/01/06 00:00:00', 'fBiz0000000000', '2026/01/06 00:00:00' );</v>
      </c>
      <c r="AM185" s="347" t="s">
        <v>1774</v>
      </c>
    </row>
    <row r="186" spans="1:39" ht="17.25" customHeight="1">
      <c r="A186" s="265">
        <f t="shared" si="72"/>
        <v>184</v>
      </c>
      <c r="B186" s="263" t="s">
        <v>640</v>
      </c>
      <c r="C186" s="258" t="s">
        <v>1095</v>
      </c>
      <c r="D186" s="260" t="s">
        <v>1785</v>
      </c>
      <c r="E186" s="238" t="s">
        <v>737</v>
      </c>
      <c r="F186" s="746" t="s">
        <v>189</v>
      </c>
      <c r="G186" s="747"/>
      <c r="H186" s="748">
        <v>1</v>
      </c>
      <c r="I186" s="749"/>
      <c r="J186" s="327" t="str">
        <f t="shared" si="71"/>
        <v>TEXT</v>
      </c>
      <c r="K186" s="271" t="s">
        <v>1033</v>
      </c>
      <c r="L186" s="328" t="str" cm="1">
        <f t="array" aca="1" ref="L186" ca="1">IFERROR(IF($C186="","",IF($K186="","",IF($K186=入力用マスタ!$H$7,_xlfn.TEXTBEFORE(_xlfn.TEXTAFTER(CELL("filename",$A$1),"["),"]"),IF($J186="DATE",IF(INDIRECT($B186&amp;"!"&amp;$C186)="","",INDIRECT($B186&amp;"!"&amp;$C186)),IF($J186="TEXT",IF(INDIRECT($B186&amp;"!"&amp;$C186)="","",""&amp;INDIRECT($B186&amp;"!"&amp;$C186)&amp;""),IF($J186="NUM",VALUE(IF(INDIRECT($B186&amp;"!"&amp;$C186)="","",INDIRECT($B186&amp;"!"&amp;$C186))),"")))))),"")</f>
        <v>□</v>
      </c>
      <c r="M186" s="337" t="str">
        <f ca="1">IFERROR(TEXT(IF($C186="","",IF($K186="","",IF($K186=入力用マスタ!$H$5,IF($L186="■","1",IF($L186="□","",IF($L186="●","1",IF($L186="○","","")))),IF($K186=入力用マスタ!$H$6,IF($L186="▼選択▼","",MATCH($L186,INDIRECT("入力用マスタ!"&amp;IF(COUNTIF(入力用マスタ!$E$2:$E$4,$L186),"E",IF(COUNTIF(入力用マスタ!$F$2:$F$4,$L186),"F",IF(COUNTIF(入力用マスタ!$G$2:$G$4,$L186),"G","")))&amp;"3:"&amp;IF(COUNTIF(入力用マスタ!$E$2:$E$4,$L186),"E",IF(COUNTIF(入力用マスタ!$F$2:$F$4,$L186),"F",IF(COUNTIF(入力用マスタ!$G$2:$G$4,$L186),"G","")))&amp;"4"),0)),"")))),"@"),"")</f>
        <v/>
      </c>
      <c r="N186" s="337" t="str" cm="1">
        <f t="array" aca="1" ref="N186" ca="1">IFERROR(TEXT(IF($C186="","",IF($K186="","",IF($K186=入力用マスタ!$H$4,_xlfn.LET(_xlpm.refs, _xlfn.TEXTSPLIT($C186,","),_xlpm.sheetName, $B186,_xlpm.values,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6" s="338">
        <f t="shared" si="49"/>
        <v>185</v>
      </c>
      <c r="P186" s="339">
        <f>IF($K186="","",IF($K186=入力用マスタ!$H$3,COLUMN($P186)-5,IF($K186=入力用マスタ!$H$5,COLUMN($P186)-4,IF($K186=入力用マスタ!$H$6,COLUMN($P186)-4,IF($K186=入力用マスタ!$H$5,COLUMN($P186)-4,IF($K186=入力用マスタ!$H$4,COLUMN($P186)-3,COLUMN($P186)-5))))))</f>
        <v>12</v>
      </c>
      <c r="Q186" s="345" t="str">
        <f>IF($C186="","",IF($C186="-","",IF($K186=入力用マスタ!$H$4&amp;"!",HYPERLINK("#"&amp;$B186&amp;"!"&amp;IFERROR(LEFT($C186,FIND(",", $C186)-1),$C186),"【"&amp;IFERROR(LEFT($C186,FIND(",", $C186)-1),$C186)&amp;"】"),HYPERLINK("#"&amp;$B186&amp;"!"&amp;IFERROR(LEFT($C186,FIND(",", $C186)-1),$C186),"【"&amp;IFERROR(LEFT($C186,FIND(",", $C186)-1),$C186)&amp;"】"))))</f>
        <v>【U102】</v>
      </c>
      <c r="R186" s="344" t="str">
        <f t="shared" si="50"/>
        <v>0000000000000</v>
      </c>
      <c r="S186" s="334" t="str">
        <f t="shared" si="51"/>
        <v>IO_S050301</v>
      </c>
      <c r="T186" s="334" t="str">
        <f t="shared" ca="1" si="52"/>
        <v>2025100101</v>
      </c>
      <c r="U186" s="334" t="str">
        <f t="shared" si="53"/>
        <v>T05_HLT_TMP</v>
      </c>
      <c r="V186" s="334" t="str">
        <f t="shared" si="54"/>
        <v>SYM_FLG_19</v>
      </c>
      <c r="W186" s="334" t="str">
        <f t="shared" si="55"/>
        <v>症状フラグ_排尿回数の増加</v>
      </c>
      <c r="X186" s="334" t="str">
        <f t="shared" si="56"/>
        <v>TEXT</v>
      </c>
      <c r="Y186" s="334" t="str">
        <f t="shared" si="57"/>
        <v>CELL</v>
      </c>
      <c r="Z186" s="334">
        <f t="shared" si="58"/>
        <v>185</v>
      </c>
      <c r="AA186" s="334">
        <f t="shared" si="59"/>
        <v>12</v>
      </c>
      <c r="AB186" s="334" t="str">
        <f t="shared" si="60"/>
        <v>« NULL »</v>
      </c>
      <c r="AC186" s="334" t="str">
        <f t="shared" si="61"/>
        <v>0</v>
      </c>
      <c r="AD186" s="334" t="str">
        <f t="shared" si="62"/>
        <v>« NULL »</v>
      </c>
      <c r="AE186" s="334" t="str">
        <f t="shared" si="63"/>
        <v>0</v>
      </c>
      <c r="AF186" s="334" t="str">
        <f t="shared" si="64"/>
        <v>1.00</v>
      </c>
      <c r="AG186" s="334" t="str">
        <f t="shared" si="65"/>
        <v>0</v>
      </c>
      <c r="AH186" s="334" t="str">
        <f t="shared" si="66"/>
        <v>fBiz0000000000</v>
      </c>
      <c r="AI186" s="334" t="str">
        <f t="shared" ca="1" si="67"/>
        <v>2026/01/06 00:00:00</v>
      </c>
      <c r="AJ186" s="334" t="str">
        <f t="shared" si="68"/>
        <v>fBiz0000000000</v>
      </c>
      <c r="AK186" s="335" t="str">
        <f t="shared" ca="1" si="69"/>
        <v>2026/01/06 00:00:00</v>
      </c>
      <c r="AL186"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'SYM_FLG_19', '症状フラグ_排尿回数の増加', 'TEXT', 'CELL', 185, 12, NULL ,'0', NULL ,'0', '1.00', 0, 'fBiz0000000000', '2026/01/06 00:00:00', 'fBiz0000000000', '2026/01/06 00:00:00' );</v>
      </c>
      <c r="AM186" s="347" t="s">
        <v>1774</v>
      </c>
    </row>
    <row r="187" spans="1:39" ht="17.25" customHeight="1">
      <c r="A187" s="265">
        <f t="shared" si="72"/>
        <v>185</v>
      </c>
      <c r="B187" s="263" t="s">
        <v>640</v>
      </c>
      <c r="C187" s="258" t="s">
        <v>1096</v>
      </c>
      <c r="D187" s="260" t="s">
        <v>976</v>
      </c>
      <c r="E187" s="238" t="s">
        <v>738</v>
      </c>
      <c r="F187" s="746" t="s">
        <v>189</v>
      </c>
      <c r="G187" s="747"/>
      <c r="H187" s="748">
        <v>1</v>
      </c>
      <c r="I187" s="749"/>
      <c r="J187" s="327" t="str">
        <f t="shared" si="71"/>
        <v>TEXT</v>
      </c>
      <c r="K187" s="271" t="s">
        <v>1033</v>
      </c>
      <c r="L187" s="328" t="str" cm="1">
        <f t="array" aca="1" ref="L187" ca="1">IFERROR(IF($C187="","",IF($K187="","",IF($K187=入力用マスタ!$H$7,_xlfn.TEXTBEFORE(_xlfn.TEXTAFTER(CELL("filename",$A$1),"["),"]"),IF($J187="DATE",IF(INDIRECT($B187&amp;"!"&amp;$C187)="","",INDIRECT($B187&amp;"!"&amp;$C187)),IF($J187="TEXT",IF(INDIRECT($B187&amp;"!"&amp;$C187)="","",""&amp;INDIRECT($B187&amp;"!"&amp;$C187)&amp;""),IF($J187="NUM",VALUE(IF(INDIRECT($B187&amp;"!"&amp;$C187)="","",INDIRECT($B187&amp;"!"&amp;$C187))),"")))))),"")</f>
        <v>□</v>
      </c>
      <c r="M187" s="337" t="str">
        <f ca="1">IFERROR(TEXT(IF($C187="","",IF($K187="","",IF($K187=入力用マスタ!$H$5,IF($L187="■","1",IF($L187="□","",IF($L187="●","1",IF($L187="○","","")))),IF($K187=入力用マスタ!$H$6,IF($L187="▼選択▼","",MATCH($L187,INDIRECT("入力用マスタ!"&amp;IF(COUNTIF(入力用マスタ!$E$2:$E$4,$L187),"E",IF(COUNTIF(入力用マスタ!$F$2:$F$4,$L187),"F",IF(COUNTIF(入力用マスタ!$G$2:$G$4,$L187),"G","")))&amp;"3:"&amp;IF(COUNTIF(入力用マスタ!$E$2:$E$4,$L187),"E",IF(COUNTIF(入力用マスタ!$F$2:$F$4,$L187),"F",IF(COUNTIF(入力用マスタ!$G$2:$G$4,$L187),"G","")))&amp;"4"),0)),"")))),"@"),"")</f>
        <v/>
      </c>
      <c r="N187" s="337" t="str" cm="1">
        <f t="array" aca="1" ref="N187" ca="1">IFERROR(TEXT(IF($C187="","",IF($K187="","",IF($K187=入力用マスタ!$H$4,_xlfn.LET(_xlpm.refs, _xlfn.TEXTSPLIT($C187,","),_xlpm.sheetName, $B187,_xlpm.values,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7" s="338">
        <f t="shared" si="49"/>
        <v>186</v>
      </c>
      <c r="P187" s="339">
        <f>IF($K187="","",IF($K187=入力用マスタ!$H$3,COLUMN($P187)-5,IF($K187=入力用マスタ!$H$5,COLUMN($P187)-4,IF($K187=入力用マスタ!$H$6,COLUMN($P187)-4,IF($K187=入力用マスタ!$H$5,COLUMN($P187)-4,IF($K187=入力用マスタ!$H$4,COLUMN($P187)-3,COLUMN($P187)-5))))))</f>
        <v>12</v>
      </c>
      <c r="Q187" s="345" t="str">
        <f>IF($C187="","",IF($C187="-","",IF($K187=入力用マスタ!$H$4&amp;"!",HYPERLINK("#"&amp;$B187&amp;"!"&amp;IFERROR(LEFT($C187,FIND(",", $C187)-1),$C187),"【"&amp;IFERROR(LEFT($C187,FIND(",", $C187)-1),$C187)&amp;"】"),HYPERLINK("#"&amp;$B187&amp;"!"&amp;IFERROR(LEFT($C187,FIND(",", $C187)-1),$C187),"【"&amp;IFERROR(LEFT($C187,FIND(",", $C187)-1),$C187)&amp;"】"))))</f>
        <v>【AB102】</v>
      </c>
      <c r="R187" s="344" t="str">
        <f t="shared" si="50"/>
        <v>0000000000000</v>
      </c>
      <c r="S187" s="334" t="str">
        <f t="shared" si="51"/>
        <v>IO_S050301</v>
      </c>
      <c r="T187" s="334" t="str">
        <f t="shared" ca="1" si="52"/>
        <v>2025100101</v>
      </c>
      <c r="U187" s="334" t="str">
        <f t="shared" si="53"/>
        <v>T05_HLT_TMP</v>
      </c>
      <c r="V187" s="334" t="str">
        <f t="shared" si="54"/>
        <v>SYM_FLG_20</v>
      </c>
      <c r="W187" s="334" t="str">
        <f t="shared" si="55"/>
        <v>症状フラグ_排便回数の増加</v>
      </c>
      <c r="X187" s="334" t="str">
        <f t="shared" si="56"/>
        <v>TEXT</v>
      </c>
      <c r="Y187" s="334" t="str">
        <f t="shared" si="57"/>
        <v>CELL</v>
      </c>
      <c r="Z187" s="334">
        <f t="shared" si="58"/>
        <v>186</v>
      </c>
      <c r="AA187" s="334">
        <f t="shared" si="59"/>
        <v>12</v>
      </c>
      <c r="AB187" s="334" t="str">
        <f t="shared" si="60"/>
        <v>« NULL »</v>
      </c>
      <c r="AC187" s="334" t="str">
        <f t="shared" si="61"/>
        <v>0</v>
      </c>
      <c r="AD187" s="334" t="str">
        <f t="shared" si="62"/>
        <v>« NULL »</v>
      </c>
      <c r="AE187" s="334" t="str">
        <f t="shared" si="63"/>
        <v>0</v>
      </c>
      <c r="AF187" s="334" t="str">
        <f t="shared" si="64"/>
        <v>1.00</v>
      </c>
      <c r="AG187" s="334" t="str">
        <f t="shared" si="65"/>
        <v>0</v>
      </c>
      <c r="AH187" s="334" t="str">
        <f t="shared" si="66"/>
        <v>fBiz0000000000</v>
      </c>
      <c r="AI187" s="334" t="str">
        <f t="shared" ca="1" si="67"/>
        <v>2026/01/06 00:00:00</v>
      </c>
      <c r="AJ187" s="334" t="str">
        <f t="shared" si="68"/>
        <v>fBiz0000000000</v>
      </c>
      <c r="AK187" s="335" t="str">
        <f t="shared" ca="1" si="69"/>
        <v>2026/01/06 00:00:00</v>
      </c>
      <c r="AL187"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'SYM_FLG_20', '症状フラグ_排便回数の増加', 'TEXT', 'CELL', 186, 12, NULL ,'0', NULL ,'0', '1.00', 0, 'fBiz0000000000', '2026/01/06 00:00:00', 'fBiz0000000000', '2026/01/06 00:00:00' );</v>
      </c>
      <c r="AM187" s="347" t="s">
        <v>1774</v>
      </c>
    </row>
    <row r="188" spans="1:39" ht="17.25" customHeight="1">
      <c r="A188" s="265">
        <f t="shared" si="72"/>
        <v>186</v>
      </c>
      <c r="B188" s="263" t="s">
        <v>640</v>
      </c>
      <c r="C188" s="258" t="s">
        <v>1097</v>
      </c>
      <c r="D188" s="260" t="s">
        <v>977</v>
      </c>
      <c r="E188" s="238" t="s">
        <v>910</v>
      </c>
      <c r="F188" s="746" t="s">
        <v>189</v>
      </c>
      <c r="G188" s="747"/>
      <c r="H188" s="748">
        <v>1</v>
      </c>
      <c r="I188" s="749"/>
      <c r="J188" s="327" t="str">
        <f t="shared" si="71"/>
        <v>TEXT</v>
      </c>
      <c r="K188" s="271" t="s">
        <v>1033</v>
      </c>
      <c r="L188" s="328" t="str" cm="1">
        <f t="array" aca="1" ref="L188" ca="1">IFERROR(IF($C188="","",IF($K188="","",IF($K188=入力用マスタ!$H$7,_xlfn.TEXTBEFORE(_xlfn.TEXTAFTER(CELL("filename",$A$1),"["),"]"),IF($J188="DATE",IF(INDIRECT($B188&amp;"!"&amp;$C188)="","",INDIRECT($B188&amp;"!"&amp;$C188)),IF($J188="TEXT",IF(INDIRECT($B188&amp;"!"&amp;$C188)="","",""&amp;INDIRECT($B188&amp;"!"&amp;$C188)&amp;""),IF($J188="NUM",VALUE(IF(INDIRECT($B188&amp;"!"&amp;$C188)="","",INDIRECT($B188&amp;"!"&amp;$C188))),"")))))),"")</f>
        <v>□</v>
      </c>
      <c r="M188" s="337" t="str">
        <f ca="1">IFERROR(TEXT(IF($C188="","",IF($K188="","",IF($K188=入力用マスタ!$H$5,IF($L188="■","1",IF($L188="□","",IF($L188="●","1",IF($L188="○","","")))),IF($K188=入力用マスタ!$H$6,IF($L188="▼選択▼","",MATCH($L188,INDIRECT("入力用マスタ!"&amp;IF(COUNTIF(入力用マスタ!$E$2:$E$4,$L188),"E",IF(COUNTIF(入力用マスタ!$F$2:$F$4,$L188),"F",IF(COUNTIF(入力用マスタ!$G$2:$G$4,$L188),"G","")))&amp;"3:"&amp;IF(COUNTIF(入力用マスタ!$E$2:$E$4,$L188),"E",IF(COUNTIF(入力用マスタ!$F$2:$F$4,$L188),"F",IF(COUNTIF(入力用マスタ!$G$2:$G$4,$L188),"G","")))&amp;"4"),0)),"")))),"@"),"")</f>
        <v/>
      </c>
      <c r="N188" s="337" t="str" cm="1">
        <f t="array" aca="1" ref="N188" ca="1">IFERROR(TEXT(IF($C188="","",IF($K188="","",IF($K188=入力用マスタ!$H$4,_xlfn.LET(_xlpm.refs, _xlfn.TEXTSPLIT($C188,","),_xlpm.sheetName, $B188,_xlpm.values,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8" s="338">
        <f t="shared" si="49"/>
        <v>187</v>
      </c>
      <c r="P188" s="339">
        <f>IF($K188="","",IF($K188=入力用マスタ!$H$3,COLUMN($P188)-5,IF($K188=入力用マスタ!$H$5,COLUMN($P188)-4,IF($K188=入力用マスタ!$H$6,COLUMN($P188)-4,IF($K188=入力用マスタ!$H$5,COLUMN($P188)-4,IF($K188=入力用マスタ!$H$4,COLUMN($P188)-3,COLUMN($P188)-5))))))</f>
        <v>12</v>
      </c>
      <c r="Q188" s="345" t="str">
        <f>IF($C188="","",IF($C188="-","",IF($K188=入力用マスタ!$H$4&amp;"!",HYPERLINK("#"&amp;$B188&amp;"!"&amp;IFERROR(LEFT($C188,FIND(",", $C188)-1),$C188),"【"&amp;IFERROR(LEFT($C188,FIND(",", $C188)-1),$C188)&amp;"】"),HYPERLINK("#"&amp;$B188&amp;"!"&amp;IFERROR(LEFT($C188,FIND(",", $C188)-1),$C188),"【"&amp;IFERROR(LEFT($C188,FIND(",", $C188)-1),$C188)&amp;"】"))))</f>
        <v>【H103】</v>
      </c>
      <c r="R188" s="344" t="str">
        <f t="shared" si="50"/>
        <v>0000000000000</v>
      </c>
      <c r="S188" s="334" t="str">
        <f t="shared" si="51"/>
        <v>IO_S050301</v>
      </c>
      <c r="T188" s="334" t="str">
        <f t="shared" ca="1" si="52"/>
        <v>2025100101</v>
      </c>
      <c r="U188" s="334" t="str">
        <f t="shared" si="53"/>
        <v>T05_HLT_TMP</v>
      </c>
      <c r="V188" s="334" t="str">
        <f t="shared" si="54"/>
        <v>SYM_FLG_21</v>
      </c>
      <c r="W188" s="334" t="str">
        <f t="shared" si="55"/>
        <v>症状フラグ_自覚症状なし</v>
      </c>
      <c r="X188" s="334" t="str">
        <f t="shared" si="56"/>
        <v>TEXT</v>
      </c>
      <c r="Y188" s="334" t="str">
        <f t="shared" si="57"/>
        <v>CELL</v>
      </c>
      <c r="Z188" s="334">
        <f t="shared" si="58"/>
        <v>187</v>
      </c>
      <c r="AA188" s="334">
        <f t="shared" si="59"/>
        <v>12</v>
      </c>
      <c r="AB188" s="334" t="str">
        <f t="shared" si="60"/>
        <v>« NULL »</v>
      </c>
      <c r="AC188" s="334" t="str">
        <f t="shared" si="61"/>
        <v>0</v>
      </c>
      <c r="AD188" s="334" t="str">
        <f t="shared" si="62"/>
        <v>« NULL »</v>
      </c>
      <c r="AE188" s="334" t="str">
        <f t="shared" si="63"/>
        <v>0</v>
      </c>
      <c r="AF188" s="334" t="str">
        <f t="shared" si="64"/>
        <v>1.00</v>
      </c>
      <c r="AG188" s="334" t="str">
        <f t="shared" si="65"/>
        <v>0</v>
      </c>
      <c r="AH188" s="334" t="str">
        <f t="shared" si="66"/>
        <v>fBiz0000000000</v>
      </c>
      <c r="AI188" s="334" t="str">
        <f t="shared" ca="1" si="67"/>
        <v>2026/01/06 00:00:00</v>
      </c>
      <c r="AJ188" s="334" t="str">
        <f t="shared" si="68"/>
        <v>fBiz0000000000</v>
      </c>
      <c r="AK188" s="335" t="str">
        <f t="shared" ca="1" si="69"/>
        <v>2026/01/06 00:00:00</v>
      </c>
      <c r="AL188"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'SYM_FLG_21', '症状フラグ_自覚症状なし', 'TEXT', 'CELL', 187, 12, NULL ,'0', NULL ,'0', '1.00', 0, 'fBiz0000000000', '2026/01/06 00:00:00', 'fBiz0000000000', '2026/01/06 00:00:00' );</v>
      </c>
      <c r="AM188" s="347" t="s">
        <v>1774</v>
      </c>
    </row>
    <row r="189" spans="1:39" ht="17.25" customHeight="1">
      <c r="A189" s="265">
        <f t="shared" si="72"/>
        <v>187</v>
      </c>
      <c r="B189" s="263" t="s">
        <v>640</v>
      </c>
      <c r="C189" s="258" t="s">
        <v>1098</v>
      </c>
      <c r="D189" s="260" t="s">
        <v>978</v>
      </c>
      <c r="E189" s="238" t="s">
        <v>911</v>
      </c>
      <c r="F189" s="746" t="s">
        <v>189</v>
      </c>
      <c r="G189" s="747"/>
      <c r="H189" s="748">
        <v>20</v>
      </c>
      <c r="I189" s="749"/>
      <c r="J189" s="327" t="str">
        <f t="shared" si="71"/>
        <v>TEXT</v>
      </c>
      <c r="K189" s="271" t="s">
        <v>653</v>
      </c>
      <c r="L189" s="328" t="str" cm="1">
        <f t="array" aca="1" ref="L189" ca="1">IFERROR(IF($C189="","",IF($K189="","",IF($K189=入力用マスタ!$H$7,_xlfn.TEXTBEFORE(_xlfn.TEXTAFTER(CELL("filename",$A$1),"["),"]"),IF($J189="DATE",IF(INDIRECT($B189&amp;"!"&amp;$C189)="","",INDIRECT($B189&amp;"!"&amp;$C189)),IF($J189="TEXT",IF(INDIRECT($B189&amp;"!"&amp;$C189)="","",""&amp;INDIRECT($B189&amp;"!"&amp;$C189)&amp;""),IF($J189="NUM",VALUE(IF(INDIRECT($B189&amp;"!"&amp;$C189)="","",INDIRECT($B189&amp;"!"&amp;$C189))),"")))))),"")</f>
        <v/>
      </c>
      <c r="M189" s="337" t="str">
        <f ca="1">IFERROR(TEXT(IF($C189="","",IF($K189="","",IF($K189=入力用マスタ!$H$5,IF($L189="■","1",IF($L189="□","",IF($L189="●","1",IF($L189="○","","")))),IF($K189=入力用マスタ!$H$6,IF($L189="▼選択▼","",MATCH($L189,INDIRECT("入力用マスタ!"&amp;IF(COUNTIF(入力用マスタ!$E$2:$E$4,$L189),"E",IF(COUNTIF(入力用マスタ!$F$2:$F$4,$L189),"F",IF(COUNTIF(入力用マスタ!$G$2:$G$4,$L189),"G","")))&amp;"3:"&amp;IF(COUNTIF(入力用マスタ!$E$2:$E$4,$L189),"E",IF(COUNTIF(入力用マスタ!$F$2:$F$4,$L189),"F",IF(COUNTIF(入力用マスタ!$G$2:$G$4,$L189),"G","")))&amp;"4"),0)),"")))),"@"),"")</f>
        <v/>
      </c>
      <c r="N189" s="337" t="str" cm="1">
        <f t="array" aca="1" ref="N189" ca="1">IFERROR(TEXT(IF($C189="","",IF($K189="","",IF($K189=入力用マスタ!$H$4,_xlfn.LET(_xlpm.refs, _xlfn.TEXTSPLIT($C189,","),_xlpm.sheetName, $B189,_xlpm.values,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89" s="338">
        <f t="shared" si="49"/>
        <v>188</v>
      </c>
      <c r="P189" s="339">
        <f>IF($K189="","",IF($K189=入力用マスタ!$H$3,COLUMN($P189)-5,IF($K189=入力用マスタ!$H$5,COLUMN($P189)-4,IF($K189=入力用マスタ!$H$6,COLUMN($P189)-4,IF($K189=入力用マスタ!$H$5,COLUMN($P189)-4,IF($K189=入力用マスタ!$H$4,COLUMN($P189)-3,COLUMN($P189)-5))))))</f>
        <v>11</v>
      </c>
      <c r="Q189" s="345" t="str">
        <f>IF($C189="","",IF($C189="-","",IF($K189=入力用マスタ!$H$4&amp;"!",HYPERLINK("#"&amp;$B189&amp;"!"&amp;IFERROR(LEFT($C189,FIND(",", $C189)-1),$C189),"【"&amp;IFERROR(LEFT($C189,FIND(",", $C189)-1),$C189)&amp;"】"),HYPERLINK("#"&amp;$B189&amp;"!"&amp;IFERROR(LEFT($C189,FIND(",", $C189)-1),$C189),"【"&amp;IFERROR(LEFT($C189,FIND(",", $C189)-1),$C189)&amp;"】"))))</f>
        <v>【AD99】</v>
      </c>
      <c r="R189" s="344" t="str">
        <f t="shared" si="50"/>
        <v>0000000000000</v>
      </c>
      <c r="S189" s="334" t="str">
        <f t="shared" si="51"/>
        <v>IO_S050301</v>
      </c>
      <c r="T189" s="334" t="str">
        <f t="shared" ca="1" si="52"/>
        <v>2025100101</v>
      </c>
      <c r="U189" s="334" t="str">
        <f t="shared" si="53"/>
        <v>T05_HLT_TMP</v>
      </c>
      <c r="V189" s="334" t="str">
        <f t="shared" si="54"/>
        <v>SYM_OTHER</v>
      </c>
      <c r="W189" s="334" t="str">
        <f t="shared" si="55"/>
        <v>症状_その他の体の痛み</v>
      </c>
      <c r="X189" s="334" t="str">
        <f t="shared" si="56"/>
        <v>TEXT</v>
      </c>
      <c r="Y189" s="334" t="str">
        <f t="shared" si="57"/>
        <v>CELL</v>
      </c>
      <c r="Z189" s="334">
        <f t="shared" si="58"/>
        <v>188</v>
      </c>
      <c r="AA189" s="334">
        <f t="shared" si="59"/>
        <v>11</v>
      </c>
      <c r="AB189" s="334" t="str">
        <f t="shared" si="60"/>
        <v>« NULL »</v>
      </c>
      <c r="AC189" s="334" t="str">
        <f t="shared" si="61"/>
        <v>0</v>
      </c>
      <c r="AD189" s="334" t="str">
        <f t="shared" si="62"/>
        <v>« NULL »</v>
      </c>
      <c r="AE189" s="334" t="str">
        <f t="shared" si="63"/>
        <v>0</v>
      </c>
      <c r="AF189" s="334" t="str">
        <f t="shared" si="64"/>
        <v>1.00</v>
      </c>
      <c r="AG189" s="334" t="str">
        <f t="shared" si="65"/>
        <v>0</v>
      </c>
      <c r="AH189" s="334" t="str">
        <f t="shared" si="66"/>
        <v>fBiz0000000000</v>
      </c>
      <c r="AI189" s="334" t="str">
        <f t="shared" ca="1" si="67"/>
        <v>2026/01/06 00:00:00</v>
      </c>
      <c r="AJ189" s="334" t="str">
        <f t="shared" si="68"/>
        <v>fBiz0000000000</v>
      </c>
      <c r="AK189" s="335" t="str">
        <f t="shared" ca="1" si="69"/>
        <v>2026/01/06 00:00:00</v>
      </c>
      <c r="AL189"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'SYM_OTHER', '症状_その他の体の痛み', 'TEXT', 'CELL', 188, 11, NULL ,'0', NULL ,'0', '1.00', 0, 'fBiz0000000000', '2026/01/06 00:00:00', 'fBiz0000000000', '2026/01/06 00:00:00' );</v>
      </c>
      <c r="AM189" s="347" t="s">
        <v>1774</v>
      </c>
    </row>
    <row r="190" spans="1:39" ht="17.25" customHeight="1">
      <c r="A190" s="265">
        <f t="shared" si="72"/>
        <v>188</v>
      </c>
      <c r="B190" s="263" t="s">
        <v>640</v>
      </c>
      <c r="C190" s="258" t="s">
        <v>1099</v>
      </c>
      <c r="D190" s="260" t="s">
        <v>1421</v>
      </c>
      <c r="E190" s="238" t="s">
        <v>398</v>
      </c>
      <c r="F190" s="746" t="s">
        <v>189</v>
      </c>
      <c r="G190" s="747"/>
      <c r="H190" s="748">
        <v>1</v>
      </c>
      <c r="I190" s="749"/>
      <c r="J190" s="327" t="str">
        <f t="shared" si="71"/>
        <v>TEXT</v>
      </c>
      <c r="K190" s="271" t="s">
        <v>656</v>
      </c>
      <c r="L190" s="328" t="str" cm="1">
        <f t="array" aca="1" ref="L190" ca="1">IFERROR(IF($C190="","",IF($K190="","",IF($K190=入力用マスタ!$H$7,_xlfn.TEXTBEFORE(_xlfn.TEXTAFTER(CELL("filename",$A$1),"["),"]"),IF($J190="DATE",IF(INDIRECT($B190&amp;"!"&amp;$C190)="","",INDIRECT($B190&amp;"!"&amp;$C190)),IF($J190="TEXT",IF(INDIRECT($B190&amp;"!"&amp;$C190)="","",""&amp;INDIRECT($B190&amp;"!"&amp;$C190)&amp;""),IF($J190="NUM",VALUE(IF(INDIRECT($B190&amp;"!"&amp;$C190)="","",INDIRECT($B190&amp;"!"&amp;$C190))),"")))))),"")</f>
        <v/>
      </c>
      <c r="M190" s="337" t="str">
        <f ca="1">IFERROR(TEXT(IF($C190="","",IF($K190="","",IF($K190=入力用マスタ!$H$5,IF($L190="■","1",IF($L190="□","",IF($L190="●","1",IF($L190="○","","")))),IF($K190=入力用マスタ!$H$6,IF($L190="▼選択▼","",MATCH($L190,INDIRECT("入力用マスタ!"&amp;IF(COUNTIF(入力用マスタ!$E$2:$E$4,$L190),"E",IF(COUNTIF(入力用マスタ!$F$2:$F$4,$L190),"F",IF(COUNTIF(入力用マスタ!$G$2:$G$4,$L190),"G","")))&amp;"3:"&amp;IF(COUNTIF(入力用マスタ!$E$2:$E$4,$L190),"E",IF(COUNTIF(入力用マスタ!$F$2:$F$4,$L190),"F",IF(COUNTIF(入力用マスタ!$G$2:$G$4,$L190),"G","")))&amp;"4"),0)),"")))),"@"),"")</f>
        <v/>
      </c>
      <c r="N190" s="337" t="str" cm="1">
        <f t="array" aca="1" ref="N190" ca="1">IFERROR(TEXT(IF($C190="","",IF($K190="","",IF($K190=入力用マスタ!$H$4,_xlfn.LET(_xlpm.refs, _xlfn.TEXTSPLIT($C190,","),_xlpm.sheetName, $B190,_xlpm.values,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0" s="338">
        <f t="shared" si="49"/>
        <v>189</v>
      </c>
      <c r="P190" s="339">
        <f>IF($K190="","",IF($K190=入力用マスタ!$H$3,COLUMN($P190)-5,IF($K190=入力用マスタ!$H$5,COLUMN($P190)-4,IF($K190=入力用マスタ!$H$6,COLUMN($P190)-4,IF($K190=入力用マスタ!$H$5,COLUMN($P190)-4,IF($K190=入力用マスタ!$H$4,COLUMN($P190)-3,COLUMN($P190)-5))))))</f>
        <v>13</v>
      </c>
      <c r="Q190" s="345" t="str">
        <f>IF($C190="","",IF($C190="-","",IF($K190=入力用マスタ!$H$4&amp;"!",HYPERLINK("#"&amp;$B190&amp;"!"&amp;IFERROR(LEFT($C190,FIND(",", $C190)-1),$C190),"【"&amp;IFERROR(LEFT($C190,FIND(",", $C190)-1),$C190)&amp;"】"),HYPERLINK("#"&amp;$B190&amp;"!"&amp;IFERROR(LEFT($C190,FIND(",", $C190)-1),$C190),"【"&amp;IFERROR(LEFT($C190,FIND(",", $C190)-1),$C190)&amp;"】"))))</f>
        <v>【H106】</v>
      </c>
      <c r="R190" s="344" t="str">
        <f t="shared" si="50"/>
        <v>0000000000000</v>
      </c>
      <c r="S190" s="334" t="str">
        <f t="shared" si="51"/>
        <v>IO_S050301</v>
      </c>
      <c r="T190" s="334" t="str">
        <f t="shared" ca="1" si="52"/>
        <v>2025100101</v>
      </c>
      <c r="U190" s="334" t="str">
        <f t="shared" si="53"/>
        <v>T05_HLT_TMP</v>
      </c>
      <c r="V190" s="334" t="str">
        <f t="shared" si="54"/>
        <v>SYM_OTR_CD</v>
      </c>
      <c r="W190" s="334" t="str">
        <f t="shared" si="55"/>
        <v>その他の症状有無コード</v>
      </c>
      <c r="X190" s="334" t="str">
        <f t="shared" si="56"/>
        <v>TEXT</v>
      </c>
      <c r="Y190" s="334" t="str">
        <f t="shared" si="57"/>
        <v>CELL</v>
      </c>
      <c r="Z190" s="334">
        <f t="shared" si="58"/>
        <v>189</v>
      </c>
      <c r="AA190" s="334">
        <f t="shared" si="59"/>
        <v>13</v>
      </c>
      <c r="AB190" s="334" t="str">
        <f t="shared" si="60"/>
        <v>« NULL »</v>
      </c>
      <c r="AC190" s="334" t="str">
        <f t="shared" si="61"/>
        <v>0</v>
      </c>
      <c r="AD190" s="346" t="s">
        <v>1807</v>
      </c>
      <c r="AE190" s="334" t="str">
        <f t="shared" si="63"/>
        <v>0</v>
      </c>
      <c r="AF190" s="334" t="str">
        <f t="shared" si="64"/>
        <v>1.00</v>
      </c>
      <c r="AG190" s="334" t="str">
        <f t="shared" si="65"/>
        <v>0</v>
      </c>
      <c r="AH190" s="334" t="str">
        <f t="shared" si="66"/>
        <v>fBiz0000000000</v>
      </c>
      <c r="AI190" s="334" t="str">
        <f t="shared" ca="1" si="67"/>
        <v>2026/01/06 00:00:00</v>
      </c>
      <c r="AJ190" s="334" t="str">
        <f t="shared" si="68"/>
        <v>fBiz0000000000</v>
      </c>
      <c r="AK190" s="335" t="str">
        <f t="shared" ca="1" si="69"/>
        <v>2026/01/06 00:00:00</v>
      </c>
      <c r="AL190"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'SYM_OTR_CD', 'その他の症状有無コード', 'TEXT', 'CELL', 189, 13, NULL ,'0',EXIST_JP,'0', '1.00', 0, 'fBiz0000000000', '2026/01/06 00:00:00', 'fBiz0000000000', '2026/01/06 00:00:00' );</v>
      </c>
      <c r="AM190" s="347" t="s">
        <v>1774</v>
      </c>
    </row>
    <row r="191" spans="1:39" ht="17.25" customHeight="1">
      <c r="A191" s="265">
        <f t="shared" si="72"/>
        <v>189</v>
      </c>
      <c r="B191" s="263" t="s">
        <v>640</v>
      </c>
      <c r="C191" s="258" t="s">
        <v>1100</v>
      </c>
      <c r="D191" s="260" t="s">
        <v>1422</v>
      </c>
      <c r="E191" s="238" t="s">
        <v>399</v>
      </c>
      <c r="F191" s="746" t="s">
        <v>189</v>
      </c>
      <c r="G191" s="747"/>
      <c r="H191" s="748">
        <v>295</v>
      </c>
      <c r="I191" s="749"/>
      <c r="J191" s="327" t="str">
        <f t="shared" si="71"/>
        <v>TEXT</v>
      </c>
      <c r="K191" s="271" t="s">
        <v>653</v>
      </c>
      <c r="L191" s="328" t="str" cm="1">
        <f t="array" aca="1" ref="L191" ca="1">IFERROR(IF($C191="","",IF($K191="","",IF($K191=入力用マスタ!$H$7,_xlfn.TEXTBEFORE(_xlfn.TEXTAFTER(CELL("filename",$A$1),"["),"]"),IF($J191="DATE",IF(INDIRECT($B191&amp;"!"&amp;$C191)="","",INDIRECT($B191&amp;"!"&amp;$C191)),IF($J191="TEXT",IF(INDIRECT($B191&amp;"!"&amp;$C191)="","",""&amp;INDIRECT($B191&amp;"!"&amp;$C191)&amp;""),IF($J191="NUM",VALUE(IF(INDIRECT($B191&amp;"!"&amp;$C191)="","",INDIRECT($B191&amp;"!"&amp;$C191))),"")))))),"")</f>
        <v/>
      </c>
      <c r="M191" s="337" t="str">
        <f ca="1">IFERROR(TEXT(IF($C191="","",IF($K191="","",IF($K191=入力用マスタ!$H$5,IF($L191="■","1",IF($L191="□","",IF($L191="●","1",IF($L191="○","","")))),IF($K191=入力用マスタ!$H$6,IF($L191="▼選択▼","",MATCH($L191,INDIRECT("入力用マスタ!"&amp;IF(COUNTIF(入力用マスタ!$E$2:$E$4,$L191),"E",IF(COUNTIF(入力用マスタ!$F$2:$F$4,$L191),"F",IF(COUNTIF(入力用マスタ!$G$2:$G$4,$L191),"G","")))&amp;"3:"&amp;IF(COUNTIF(入力用マスタ!$E$2:$E$4,$L191),"E",IF(COUNTIF(入力用マスタ!$F$2:$F$4,$L191),"F",IF(COUNTIF(入力用マスタ!$G$2:$G$4,$L191),"G","")))&amp;"4"),0)),"")))),"@"),"")</f>
        <v/>
      </c>
      <c r="N191" s="337" t="str" cm="1">
        <f t="array" aca="1" ref="N191" ca="1">IFERROR(TEXT(IF($C191="","",IF($K191="","",IF($K191=入力用マスタ!$H$4,_xlfn.LET(_xlpm.refs, _xlfn.TEXTSPLIT($C191,","),_xlpm.sheetName, $B191,_xlpm.values,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1" s="338">
        <f t="shared" si="49"/>
        <v>190</v>
      </c>
      <c r="P191" s="339">
        <f>IF($K191="","",IF($K191=入力用マスタ!$H$3,COLUMN($P191)-5,IF($K191=入力用マスタ!$H$5,COLUMN($P191)-4,IF($K191=入力用マスタ!$H$6,COLUMN($P191)-4,IF($K191=入力用マスタ!$H$5,COLUMN($P191)-4,IF($K191=入力用マスタ!$H$4,COLUMN($P191)-3,COLUMN($P191)-5))))))</f>
        <v>11</v>
      </c>
      <c r="Q191" s="345" t="str">
        <f>IF($C191="","",IF($C191="-","",IF($K191=入力用マスタ!$H$4&amp;"!",HYPERLINK("#"&amp;$B191&amp;"!"&amp;IFERROR(LEFT($C191,FIND(",", $C191)-1),$C191),"【"&amp;IFERROR(LEFT($C191,FIND(",", $C191)-1),$C191)&amp;"】"),HYPERLINK("#"&amp;$B191&amp;"!"&amp;IFERROR(LEFT($C191,FIND(",", $C191)-1),$C191),"【"&amp;IFERROR(LEFT($C191,FIND(",", $C191)-1),$C191)&amp;"】"))))</f>
        <v>【I108】</v>
      </c>
      <c r="R191" s="344" t="str">
        <f t="shared" si="50"/>
        <v>0000000000000</v>
      </c>
      <c r="S191" s="334" t="str">
        <f t="shared" si="51"/>
        <v>IO_S050301</v>
      </c>
      <c r="T191" s="334" t="str">
        <f t="shared" ca="1" si="52"/>
        <v>2025100101</v>
      </c>
      <c r="U191" s="334" t="str">
        <f t="shared" si="53"/>
        <v>T05_HLT_TMP</v>
      </c>
      <c r="V191" s="334" t="str">
        <f t="shared" si="54"/>
        <v>SYM_OTR_ETC</v>
      </c>
      <c r="W191" s="334" t="str">
        <f t="shared" si="55"/>
        <v>その他の症状詳細</v>
      </c>
      <c r="X191" s="334" t="str">
        <f t="shared" si="56"/>
        <v>TEXT</v>
      </c>
      <c r="Y191" s="334" t="str">
        <f t="shared" si="57"/>
        <v>CELL</v>
      </c>
      <c r="Z191" s="334">
        <f t="shared" si="58"/>
        <v>190</v>
      </c>
      <c r="AA191" s="334">
        <f t="shared" si="59"/>
        <v>11</v>
      </c>
      <c r="AB191" s="334" t="str">
        <f t="shared" si="60"/>
        <v>« NULL »</v>
      </c>
      <c r="AC191" s="334" t="str">
        <f t="shared" si="61"/>
        <v>0</v>
      </c>
      <c r="AD191" s="334" t="str">
        <f t="shared" si="62"/>
        <v>« NULL »</v>
      </c>
      <c r="AE191" s="334" t="str">
        <f t="shared" si="63"/>
        <v>0</v>
      </c>
      <c r="AF191" s="334" t="str">
        <f t="shared" si="64"/>
        <v>1.00</v>
      </c>
      <c r="AG191" s="334" t="str">
        <f t="shared" si="65"/>
        <v>0</v>
      </c>
      <c r="AH191" s="334" t="str">
        <f t="shared" si="66"/>
        <v>fBiz0000000000</v>
      </c>
      <c r="AI191" s="334" t="str">
        <f t="shared" ca="1" si="67"/>
        <v>2026/01/06 00:00:00</v>
      </c>
      <c r="AJ191" s="334" t="str">
        <f t="shared" si="68"/>
        <v>fBiz0000000000</v>
      </c>
      <c r="AK191" s="335" t="str">
        <f t="shared" ca="1" si="69"/>
        <v>2026/01/06 00:00:00</v>
      </c>
      <c r="AL191"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'SYM_OTR_ETC', 'その他の症状詳細', 'TEXT', 'CELL', 190, 11, NULL ,'0', NULL ,'0', '1.00', 0, 'fBiz0000000000', '2026/01/06 00:00:00', 'fBiz0000000000', '2026/01/06 00:00:00' );</v>
      </c>
      <c r="AM191" s="347" t="s">
        <v>1774</v>
      </c>
    </row>
    <row r="192" spans="1:39" ht="17.25" customHeight="1">
      <c r="A192" s="265">
        <f t="shared" si="72"/>
        <v>190</v>
      </c>
      <c r="B192" s="263" t="s">
        <v>640</v>
      </c>
      <c r="C192" s="258" t="s">
        <v>1101</v>
      </c>
      <c r="D192" s="260" t="s">
        <v>979</v>
      </c>
      <c r="E192" s="238" t="s">
        <v>912</v>
      </c>
      <c r="F192" s="746" t="s">
        <v>189</v>
      </c>
      <c r="G192" s="747"/>
      <c r="H192" s="748">
        <v>1</v>
      </c>
      <c r="I192" s="749"/>
      <c r="J192" s="327" t="str">
        <f t="shared" si="71"/>
        <v>TEXT</v>
      </c>
      <c r="K192" s="271" t="s">
        <v>656</v>
      </c>
      <c r="L192" s="328" t="str" cm="1">
        <f t="array" aca="1" ref="L192" ca="1">IFERROR(IF($C192="","",IF($K192="","",IF($K192=入力用マスタ!$H$7,_xlfn.TEXTBEFORE(_xlfn.TEXTAFTER(CELL("filename",$A$1),"["),"]"),IF($J192="DATE",IF(INDIRECT($B192&amp;"!"&amp;$C192)="","",INDIRECT($B192&amp;"!"&amp;$C192)),IF($J192="TEXT",IF(INDIRECT($B192&amp;"!"&amp;$C192)="","",""&amp;INDIRECT($B192&amp;"!"&amp;$C192)&amp;""),IF($J192="NUM",VALUE(IF(INDIRECT($B192&amp;"!"&amp;$C192)="","",INDIRECT($B192&amp;"!"&amp;$C192))),"")))))),"")</f>
        <v/>
      </c>
      <c r="M192" s="337" t="str">
        <f ca="1">IFERROR(TEXT(IF($C192="","",IF($K192="","",IF($K192=入力用マスタ!$H$5,IF($L192="■","1",IF($L192="□","",IF($L192="●","1",IF($L192="○","","")))),IF($K192=入力用マスタ!$H$6,IF($L192="▼選択▼","",MATCH($L192,INDIRECT("入力用マスタ!"&amp;IF(COUNTIF(入力用マスタ!$E$2:$E$4,$L192),"E",IF(COUNTIF(入力用マスタ!$F$2:$F$4,$L192),"F",IF(COUNTIF(入力用マスタ!$G$2:$G$4,$L192),"G","")))&amp;"3:"&amp;IF(COUNTIF(入力用マスタ!$E$2:$E$4,$L192),"E",IF(COUNTIF(入力用マスタ!$F$2:$F$4,$L192),"F",IF(COUNTIF(入力用マスタ!$G$2:$G$4,$L192),"G","")))&amp;"4"),0)),"")))),"@"),"")</f>
        <v/>
      </c>
      <c r="N192" s="337" t="str" cm="1">
        <f t="array" aca="1" ref="N192" ca="1">IFERROR(TEXT(IF($C192="","",IF($K192="","",IF($K192=入力用マスタ!$H$4,_xlfn.LET(_xlpm.refs, _xlfn.TEXTSPLIT($C192,","),_xlpm.sheetName, $B192,_xlpm.values,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2" s="338">
        <f t="shared" si="49"/>
        <v>191</v>
      </c>
      <c r="P192" s="339">
        <f>IF($K192="","",IF($K192=入力用マスタ!$H$3,COLUMN($P192)-5,IF($K192=入力用マスタ!$H$5,COLUMN($P192)-4,IF($K192=入力用マスタ!$H$6,COLUMN($P192)-4,IF($K192=入力用マスタ!$H$5,COLUMN($P192)-4,IF($K192=入力用マスタ!$H$4,COLUMN($P192)-3,COLUMN($P192)-5))))))</f>
        <v>13</v>
      </c>
      <c r="Q192" s="345" t="str">
        <f>IF($C192="","",IF($C192="-","",IF($K192=入力用マスタ!$H$4&amp;"!",HYPERLINK("#"&amp;$B192&amp;"!"&amp;IFERROR(LEFT($C192,FIND(",", $C192)-1),$C192),"【"&amp;IFERROR(LEFT($C192,FIND(",", $C192)-1),$C192)&amp;"】"),HYPERLINK("#"&amp;$B192&amp;"!"&amp;IFERROR(LEFT($C192,FIND(",", $C192)-1),$C192),"【"&amp;IFERROR(LEFT($C192,FIND(",", $C192)-1),$C192)&amp;"】"))))</f>
        <v>【H113】</v>
      </c>
      <c r="R192" s="344" t="str">
        <f t="shared" si="50"/>
        <v>0000000000000</v>
      </c>
      <c r="S192" s="334" t="str">
        <f t="shared" si="51"/>
        <v>IO_S050301</v>
      </c>
      <c r="T192" s="334" t="str">
        <f t="shared" ca="1" si="52"/>
        <v>2025100101</v>
      </c>
      <c r="U192" s="334" t="str">
        <f t="shared" si="53"/>
        <v>T05_HLT_TMP</v>
      </c>
      <c r="V192" s="334" t="str">
        <f t="shared" si="54"/>
        <v>SIM_CASE_STAT_CD</v>
      </c>
      <c r="W192" s="334" t="str">
        <f t="shared" si="55"/>
        <v>同症状の有無コード</v>
      </c>
      <c r="X192" s="334" t="str">
        <f t="shared" si="56"/>
        <v>TEXT</v>
      </c>
      <c r="Y192" s="334" t="str">
        <f t="shared" si="57"/>
        <v>CELL</v>
      </c>
      <c r="Z192" s="334">
        <f t="shared" si="58"/>
        <v>191</v>
      </c>
      <c r="AA192" s="334">
        <f t="shared" si="59"/>
        <v>13</v>
      </c>
      <c r="AB192" s="334" t="str">
        <f t="shared" si="60"/>
        <v>« NULL »</v>
      </c>
      <c r="AC192" s="334" t="str">
        <f t="shared" si="61"/>
        <v>0</v>
      </c>
      <c r="AD192" s="346" t="s">
        <v>1808</v>
      </c>
      <c r="AE192" s="334" t="str">
        <f t="shared" si="63"/>
        <v>0</v>
      </c>
      <c r="AF192" s="334" t="str">
        <f t="shared" si="64"/>
        <v>1.00</v>
      </c>
      <c r="AG192" s="334" t="str">
        <f t="shared" si="65"/>
        <v>0</v>
      </c>
      <c r="AH192" s="334" t="str">
        <f t="shared" si="66"/>
        <v>fBiz0000000000</v>
      </c>
      <c r="AI192" s="334" t="str">
        <f t="shared" ca="1" si="67"/>
        <v>2026/01/06 00:00:00</v>
      </c>
      <c r="AJ192" s="334" t="str">
        <f t="shared" si="68"/>
        <v>fBiz0000000000</v>
      </c>
      <c r="AK192" s="335" t="str">
        <f t="shared" ca="1" si="69"/>
        <v>2026/01/06 00:00:00</v>
      </c>
      <c r="AL192"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'SIM_CASE_STAT_CD', '同症状の有無コード', 'TEXT', 'CELL', 191, 13, NULL ,'0',PRESENCE_STATUS,'0', '1.00', 0, 'fBiz0000000000', '2026/01/06 00:00:00', 'fBiz0000000000', '2026/01/06 00:00:00' );</v>
      </c>
      <c r="AM192" s="347" t="s">
        <v>1774</v>
      </c>
    </row>
    <row r="193" spans="1:39" ht="17.25" customHeight="1">
      <c r="A193" s="265">
        <f t="shared" si="72"/>
        <v>191</v>
      </c>
      <c r="B193" s="263" t="s">
        <v>640</v>
      </c>
      <c r="C193" s="258" t="s">
        <v>1102</v>
      </c>
      <c r="D193" s="260" t="s">
        <v>1423</v>
      </c>
      <c r="E193" s="238" t="s">
        <v>387</v>
      </c>
      <c r="F193" s="746" t="s">
        <v>167</v>
      </c>
      <c r="G193" s="747"/>
      <c r="H193" s="748"/>
      <c r="I193" s="749"/>
      <c r="J193" s="327" t="str">
        <f t="shared" si="71"/>
        <v>DATE</v>
      </c>
      <c r="K193" s="271" t="s">
        <v>653</v>
      </c>
      <c r="L193" s="341" t="str" cm="1">
        <f t="array" aca="1" ref="L193" ca="1">IFERROR(IF($C193="","",IF($K193="","",IF($K193=入力用マスタ!$H$7,_xlfn.TEXTBEFORE(_xlfn.TEXTAFTER(CELL("filename",$A$1),"["),"]"),IF($J193="DATE",IF(INDIRECT($B193&amp;"!"&amp;$C193)="","",INDIRECT($B193&amp;"!"&amp;$C193)),IF($J193="TEXT",IF(INDIRECT($B193&amp;"!"&amp;$C193)="","",""&amp;INDIRECT($B193&amp;"!"&amp;$C193)&amp;""),IF($J193="NUM",VALUE(IF(INDIRECT($B193&amp;"!"&amp;$C193)="","",INDIRECT($B193&amp;"!"&amp;$C193))),"")))))),"")</f>
        <v/>
      </c>
      <c r="M193" s="337" t="str">
        <f ca="1">IFERROR(TEXT(IF($C193="","",IF($K193="","",IF($K193=入力用マスタ!$H$5,IF($L193="■","1",IF($L193="□","",IF($L193="●","1",IF($L193="○","","")))),IF($K193=入力用マスタ!$H$6,IF($L193="▼選択▼","",MATCH($L193,INDIRECT("入力用マスタ!"&amp;IF(COUNTIF(入力用マスタ!$E$2:$E$4,$L193),"E",IF(COUNTIF(入力用マスタ!$F$2:$F$4,$L193),"F",IF(COUNTIF(入力用マスタ!$G$2:$G$4,$L193),"G","")))&amp;"3:"&amp;IF(COUNTIF(入力用マスタ!$E$2:$E$4,$L193),"E",IF(COUNTIF(入力用マスタ!$F$2:$F$4,$L193),"F",IF(COUNTIF(入力用マスタ!$G$2:$G$4,$L193),"G","")))&amp;"4"),0)),"")))),"@"),"")</f>
        <v/>
      </c>
      <c r="N193" s="337" t="str" cm="1">
        <f t="array" aca="1" ref="N193" ca="1">IFERROR(TEXT(IF($C193="","",IF($K193="","",IF($K193=入力用マスタ!$H$4,_xlfn.LET(_xlpm.refs, _xlfn.TEXTSPLIT($C193,","),_xlpm.sheetName, $B193,_xlpm.values,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3" s="338">
        <f t="shared" si="49"/>
        <v>192</v>
      </c>
      <c r="P193" s="339">
        <f>IF($K193="","",IF($K193=入力用マスタ!$H$3,COLUMN($P193)-5,IF($K193=入力用マスタ!$H$5,COLUMN($P193)-4,IF($K193=入力用マスタ!$H$6,COLUMN($P193)-4,IF($K193=入力用マスタ!$H$5,COLUMN($P193)-4,IF($K193=入力用マスタ!$H$4,COLUMN($P193)-3,COLUMN($P193)-5))))))</f>
        <v>11</v>
      </c>
      <c r="Q193" s="345" t="str">
        <f>IF($C193="","",IF($C193="-","",IF($K193=入力用マスタ!$H$4&amp;"!",HYPERLINK("#"&amp;$B193&amp;"!"&amp;IFERROR(LEFT($C193,FIND(",", $C193)-1),$C193),"【"&amp;IFERROR(LEFT($C193,FIND(",", $C193)-1),$C193)&amp;"】"),HYPERLINK("#"&amp;$B193&amp;"!"&amp;IFERROR(LEFT($C193,FIND(",", $C193)-1),$C193),"【"&amp;IFERROR(LEFT($C193,FIND(",", $C193)-1),$C193)&amp;"】"))))</f>
        <v>【H114】</v>
      </c>
      <c r="R193" s="344" t="str">
        <f t="shared" si="50"/>
        <v>0000000000000</v>
      </c>
      <c r="S193" s="334" t="str">
        <f t="shared" si="51"/>
        <v>IO_S050301</v>
      </c>
      <c r="T193" s="334" t="str">
        <f t="shared" ca="1" si="52"/>
        <v>2025100101</v>
      </c>
      <c r="U193" s="334" t="str">
        <f t="shared" si="53"/>
        <v>T05_HLT_TMP</v>
      </c>
      <c r="V193" s="334" t="str">
        <f t="shared" si="54"/>
        <v>USE_DATE</v>
      </c>
      <c r="W193" s="334" t="str">
        <f t="shared" si="55"/>
        <v>摂取開始年月日</v>
      </c>
      <c r="X193" s="334" t="str">
        <f t="shared" si="56"/>
        <v>DATE</v>
      </c>
      <c r="Y193" s="334" t="str">
        <f t="shared" si="57"/>
        <v>CELL</v>
      </c>
      <c r="Z193" s="334">
        <f t="shared" si="58"/>
        <v>192</v>
      </c>
      <c r="AA193" s="334">
        <f t="shared" si="59"/>
        <v>11</v>
      </c>
      <c r="AB193" s="334" t="str">
        <f t="shared" si="60"/>
        <v>« NULL »</v>
      </c>
      <c r="AC193" s="334" t="str">
        <f t="shared" si="61"/>
        <v>0</v>
      </c>
      <c r="AD193" s="334" t="str">
        <f t="shared" si="62"/>
        <v>« NULL »</v>
      </c>
      <c r="AE193" s="334" t="str">
        <f t="shared" si="63"/>
        <v>0</v>
      </c>
      <c r="AF193" s="334" t="str">
        <f t="shared" si="64"/>
        <v>1.00</v>
      </c>
      <c r="AG193" s="334" t="str">
        <f t="shared" si="65"/>
        <v>0</v>
      </c>
      <c r="AH193" s="334" t="str">
        <f t="shared" si="66"/>
        <v>fBiz0000000000</v>
      </c>
      <c r="AI193" s="334" t="str">
        <f t="shared" ca="1" si="67"/>
        <v>2026/01/06 00:00:00</v>
      </c>
      <c r="AJ193" s="334" t="str">
        <f t="shared" si="68"/>
        <v>fBiz0000000000</v>
      </c>
      <c r="AK193" s="335" t="str">
        <f t="shared" ca="1" si="69"/>
        <v>2026/01/06 00:00:00</v>
      </c>
      <c r="AL193"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 '摂取開始年月日', 'DATE', 'CELL', 192, 11, NULL ,'0', NULL ,'0', '1.00', 0, 'fBiz0000000000', '2026/01/06 00:00:00', 'fBiz0000000000', '2026/01/06 00:00:00' );</v>
      </c>
      <c r="AM193" s="347" t="s">
        <v>1774</v>
      </c>
    </row>
    <row r="194" spans="1:39" ht="17.25" customHeight="1">
      <c r="A194" s="265">
        <f t="shared" si="72"/>
        <v>192</v>
      </c>
      <c r="B194" s="263" t="s">
        <v>640</v>
      </c>
      <c r="C194" s="258" t="s">
        <v>1103</v>
      </c>
      <c r="D194" s="260" t="s">
        <v>1424</v>
      </c>
      <c r="E194" s="238" t="s">
        <v>388</v>
      </c>
      <c r="F194" s="746" t="s">
        <v>189</v>
      </c>
      <c r="G194" s="747"/>
      <c r="H194" s="748">
        <v>15</v>
      </c>
      <c r="I194" s="749"/>
      <c r="J194" s="327" t="str">
        <f t="shared" si="71"/>
        <v>TEXT</v>
      </c>
      <c r="K194" s="271" t="s">
        <v>653</v>
      </c>
      <c r="L194" s="328" t="str" cm="1">
        <f t="array" aca="1" ref="L194" ca="1">IFERROR(IF($C194="","",IF($K194="","",IF($K194=入力用マスタ!$H$7,_xlfn.TEXTBEFORE(_xlfn.TEXTAFTER(CELL("filename",$A$1),"["),"]"),IF($J194="DATE",IF(INDIRECT($B194&amp;"!"&amp;$C194)="","",INDIRECT($B194&amp;"!"&amp;$C194)),IF($J194="TEXT",IF(INDIRECT($B194&amp;"!"&amp;$C194)="","",""&amp;INDIRECT($B194&amp;"!"&amp;$C194)&amp;""),IF($J194="NUM",VALUE(IF(INDIRECT($B194&amp;"!"&amp;$C194)="","",INDIRECT($B194&amp;"!"&amp;$C194))),"")))))),"")</f>
        <v/>
      </c>
      <c r="M194" s="337" t="str">
        <f ca="1">IFERROR(TEXT(IF($C194="","",IF($K194="","",IF($K194=入力用マスタ!$H$5,IF($L194="■","1",IF($L194="□","",IF($L194="●","1",IF($L194="○","","")))),IF($K194=入力用マスタ!$H$6,IF($L194="▼選択▼","",MATCH($L194,INDIRECT("入力用マスタ!"&amp;IF(COUNTIF(入力用マスタ!$E$2:$E$4,$L194),"E",IF(COUNTIF(入力用マスタ!$F$2:$F$4,$L194),"F",IF(COUNTIF(入力用マスタ!$G$2:$G$4,$L194),"G","")))&amp;"3:"&amp;IF(COUNTIF(入力用マスタ!$E$2:$E$4,$L194),"E",IF(COUNTIF(入力用マスタ!$F$2:$F$4,$L194),"F",IF(COUNTIF(入力用マスタ!$G$2:$G$4,$L194),"G","")))&amp;"4"),0)),"")))),"@"),"")</f>
        <v/>
      </c>
      <c r="N194" s="337" t="str" cm="1">
        <f t="array" aca="1" ref="N194" ca="1">IFERROR(TEXT(IF($C194="","",IF($K194="","",IF($K194=入力用マスタ!$H$4,_xlfn.LET(_xlpm.refs, _xlfn.TEXTSPLIT($C194,","),_xlpm.sheetName, $B194,_xlpm.values,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4" s="338">
        <f t="shared" si="49"/>
        <v>193</v>
      </c>
      <c r="P194" s="339">
        <f>IF($K194="","",IF($K194=入力用マスタ!$H$3,COLUMN($P194)-5,IF($K194=入力用マスタ!$H$5,COLUMN($P194)-4,IF($K194=入力用マスタ!$H$6,COLUMN($P194)-4,IF($K194=入力用マスタ!$H$5,COLUMN($P194)-4,IF($K194=入力用マスタ!$H$4,COLUMN($P194)-3,COLUMN($P194)-5))))))</f>
        <v>11</v>
      </c>
      <c r="Q194" s="345" t="str">
        <f>IF($C194="","",IF($C194="-","",IF($K194=入力用マスタ!$H$4&amp;"!",HYPERLINK("#"&amp;$B194&amp;"!"&amp;IFERROR(LEFT($C194,FIND(",", $C194)-1),$C194),"【"&amp;IFERROR(LEFT($C194,FIND(",", $C194)-1),$C194)&amp;"】"),HYPERLINK("#"&amp;$B194&amp;"!"&amp;IFERROR(LEFT($C194,FIND(",", $C194)-1),$C194),"【"&amp;IFERROR(LEFT($C194,FIND(",", $C194)-1),$C194)&amp;"】"))))</f>
        <v>【J115】</v>
      </c>
      <c r="R194" s="344" t="str">
        <f t="shared" si="50"/>
        <v>0000000000000</v>
      </c>
      <c r="S194" s="334" t="str">
        <f t="shared" si="51"/>
        <v>IO_S050301</v>
      </c>
      <c r="T194" s="334" t="str">
        <f t="shared" ca="1" si="52"/>
        <v>2025100101</v>
      </c>
      <c r="U194" s="334" t="str">
        <f t="shared" si="53"/>
        <v>T05_HLT_TMP</v>
      </c>
      <c r="V194" s="334" t="str">
        <f t="shared" si="54"/>
        <v>USE_DATE_OTHER</v>
      </c>
      <c r="W194" s="334" t="str">
        <f t="shared" si="55"/>
        <v>摂取開始年月日_その他</v>
      </c>
      <c r="X194" s="334" t="str">
        <f t="shared" si="56"/>
        <v>TEXT</v>
      </c>
      <c r="Y194" s="334" t="str">
        <f t="shared" si="57"/>
        <v>CELL</v>
      </c>
      <c r="Z194" s="334">
        <f t="shared" si="58"/>
        <v>193</v>
      </c>
      <c r="AA194" s="334">
        <f t="shared" si="59"/>
        <v>11</v>
      </c>
      <c r="AB194" s="334" t="str">
        <f t="shared" si="60"/>
        <v>« NULL »</v>
      </c>
      <c r="AC194" s="334" t="str">
        <f t="shared" si="61"/>
        <v>0</v>
      </c>
      <c r="AD194" s="334" t="str">
        <f t="shared" si="62"/>
        <v>« NULL »</v>
      </c>
      <c r="AE194" s="334" t="str">
        <f t="shared" si="63"/>
        <v>0</v>
      </c>
      <c r="AF194" s="334" t="str">
        <f t="shared" si="64"/>
        <v>1.00</v>
      </c>
      <c r="AG194" s="334" t="str">
        <f t="shared" si="65"/>
        <v>0</v>
      </c>
      <c r="AH194" s="334" t="str">
        <f t="shared" si="66"/>
        <v>fBiz0000000000</v>
      </c>
      <c r="AI194" s="334" t="str">
        <f t="shared" ca="1" si="67"/>
        <v>2026/01/06 00:00:00</v>
      </c>
      <c r="AJ194" s="334" t="str">
        <f t="shared" si="68"/>
        <v>fBiz0000000000</v>
      </c>
      <c r="AK194" s="335" t="str">
        <f t="shared" ca="1" si="69"/>
        <v>2026/01/06 00:00:00</v>
      </c>
      <c r="AL194"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'USE_DATE_OTHER', '摂取開始年月日_その他', 'TEXT', 'CELL', 193, 11, NULL ,'0', NULL ,'0', '1.00', 0, 'fBiz0000000000', '2026/01/06 00:00:00', 'fBiz0000000000', '2026/01/06 00:00:00' );</v>
      </c>
      <c r="AM194" s="347" t="s">
        <v>1774</v>
      </c>
    </row>
    <row r="195" spans="1:39" ht="17.25" customHeight="1">
      <c r="A195" s="265">
        <f t="shared" si="72"/>
        <v>193</v>
      </c>
      <c r="B195" s="263" t="s">
        <v>640</v>
      </c>
      <c r="C195" s="258" t="s">
        <v>1104</v>
      </c>
      <c r="D195" s="260" t="s">
        <v>1425</v>
      </c>
      <c r="E195" s="238" t="s">
        <v>389</v>
      </c>
      <c r="F195" s="746" t="s">
        <v>189</v>
      </c>
      <c r="G195" s="747"/>
      <c r="H195" s="748">
        <v>1</v>
      </c>
      <c r="I195" s="749"/>
      <c r="J195" s="327" t="str">
        <f t="shared" si="71"/>
        <v>TEXT</v>
      </c>
      <c r="K195" s="271" t="s">
        <v>1032</v>
      </c>
      <c r="L195" s="328" t="str" cm="1">
        <f t="array" aca="1" ref="L195" ca="1">IFERROR(IF($C195="","",IF($K195="","",IF($K195=入力用マスタ!$H$7,_xlfn.TEXTBEFORE(_xlfn.TEXTAFTER(CELL("filename",$A$1),"["),"]"),IF($J195="DATE",IF(INDIRECT($B195&amp;"!"&amp;$C195)="","",INDIRECT($B195&amp;"!"&amp;$C195)),IF($J195="TEXT",IF(INDIRECT($B195&amp;"!"&amp;$C195)="","",""&amp;INDIRECT($B195&amp;"!"&amp;$C195)&amp;""),IF($J195="NUM",VALUE(IF(INDIRECT($B195&amp;"!"&amp;$C195)="","",INDIRECT($B195&amp;"!"&amp;$C195))),"")))))),"")</f>
        <v>○</v>
      </c>
      <c r="M195" s="337" t="str">
        <f ca="1">IFERROR(TEXT(IF($C195="","",IF($K195="","",IF($K195=入力用マスタ!$H$5,IF($L195="■","1",IF($L195="□","",IF($L195="●","1",IF($L195="○","","")))),IF($K195=入力用マスタ!$H$6,IF($L195="▼選択▼","",MATCH($L195,INDIRECT("入力用マスタ!"&amp;IF(COUNTIF(入力用マスタ!$E$2:$E$4,$L195),"E",IF(COUNTIF(入力用マスタ!$F$2:$F$4,$L195),"F",IF(COUNTIF(入力用マスタ!$G$2:$G$4,$L195),"G","")))&amp;"3:"&amp;IF(COUNTIF(入力用マスタ!$E$2:$E$4,$L195),"E",IF(COUNTIF(入力用マスタ!$F$2:$F$4,$L195),"F",IF(COUNTIF(入力用マスタ!$G$2:$G$4,$L195),"G","")))&amp;"4"),0)),"")))),"@"),"")</f>
        <v/>
      </c>
      <c r="N195" s="337" t="str" cm="1">
        <f t="array" aca="1" ref="N195" ca="1">IFERROR(TEXT(IF($C195="","",IF($K195="","",IF($K195=入力用マスタ!$H$4,_xlfn.LET(_xlpm.refs, _xlfn.TEXTSPLIT($C195,","),_xlpm.sheetName, $B195,_xlpm.values,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5" s="338">
        <f t="shared" si="49"/>
        <v>194</v>
      </c>
      <c r="P195" s="339">
        <f>IF($K195="","",IF($K195=入力用マスタ!$H$3,COLUMN($P195)-5,IF($K195=入力用マスタ!$H$5,COLUMN($P195)-4,IF($K195=入力用マスタ!$H$6,COLUMN($P195)-4,IF($K195=入力用マスタ!$H$5,COLUMN($P195)-4,IF($K195=入力用マスタ!$H$4,COLUMN($P195)-3,COLUMN($P195)-5))))))</f>
        <v>12</v>
      </c>
      <c r="Q195" s="345" t="str">
        <f>IF($C195="","",IF($C195="-","",IF($K195=入力用マスタ!$H$4&amp;"!",HYPERLINK("#"&amp;$B195&amp;"!"&amp;IFERROR(LEFT($C195,FIND(",", $C195)-1),$C195),"【"&amp;IFERROR(LEFT($C195,FIND(",", $C195)-1),$C195)&amp;"】"),HYPERLINK("#"&amp;$B195&amp;"!"&amp;IFERROR(LEFT($C195,FIND(",", $C195)-1),$C195),"【"&amp;IFERROR(LEFT($C195,FIND(",", $C195)-1),$C195)&amp;"】"))))</f>
        <v>【H116】</v>
      </c>
      <c r="R195" s="344" t="str">
        <f t="shared" si="50"/>
        <v>0000000000000</v>
      </c>
      <c r="S195" s="334" t="str">
        <f t="shared" si="51"/>
        <v>IO_S050301</v>
      </c>
      <c r="T195" s="334" t="str">
        <f t="shared" ca="1" si="52"/>
        <v>2025100101</v>
      </c>
      <c r="U195" s="334" t="str">
        <f t="shared" si="53"/>
        <v>T05_HLT_TMP</v>
      </c>
      <c r="V195" s="334" t="str">
        <f t="shared" si="54"/>
        <v>USE_DATE_UNFLG</v>
      </c>
      <c r="W195" s="334" t="str">
        <f t="shared" si="55"/>
        <v>摂取開始年月日_不明フラグ</v>
      </c>
      <c r="X195" s="334" t="str">
        <f t="shared" si="56"/>
        <v>TEXT</v>
      </c>
      <c r="Y195" s="334" t="str">
        <f t="shared" si="57"/>
        <v>CELL</v>
      </c>
      <c r="Z195" s="334">
        <f t="shared" si="58"/>
        <v>194</v>
      </c>
      <c r="AA195" s="334">
        <f t="shared" si="59"/>
        <v>12</v>
      </c>
      <c r="AB195" s="334" t="str">
        <f t="shared" si="60"/>
        <v>« NULL »</v>
      </c>
      <c r="AC195" s="334" t="str">
        <f t="shared" si="61"/>
        <v>0</v>
      </c>
      <c r="AD195" s="334" t="str">
        <f t="shared" si="62"/>
        <v>« NULL »</v>
      </c>
      <c r="AE195" s="334" t="str">
        <f t="shared" si="63"/>
        <v>0</v>
      </c>
      <c r="AF195" s="334" t="str">
        <f t="shared" si="64"/>
        <v>1.00</v>
      </c>
      <c r="AG195" s="334" t="str">
        <f t="shared" si="65"/>
        <v>0</v>
      </c>
      <c r="AH195" s="334" t="str">
        <f t="shared" si="66"/>
        <v>fBiz0000000000</v>
      </c>
      <c r="AI195" s="334" t="str">
        <f t="shared" ca="1" si="67"/>
        <v>2026/01/06 00:00:00</v>
      </c>
      <c r="AJ195" s="334" t="str">
        <f t="shared" si="68"/>
        <v>fBiz0000000000</v>
      </c>
      <c r="AK195" s="335" t="str">
        <f t="shared" ca="1" si="69"/>
        <v>2026/01/06 00:00:00</v>
      </c>
      <c r="AL195" s="336" t="str">
        <f t="shared" ca="1" si="70"/>
        <v>INSERT INTO m01_rep_position ( ORG_NO, FORM_ID, REP_VER, DM_CD, DM_KMK_CD, DM_KMK_NM, DM_DATA_TYPE, EX_TYPE, EX_LINE, EX_COLUMN, EX_OB_NM, DROP_DOWN_FLG, CLASS_ID, del_flg, pg_version_no, db_version_no, ret_id, ret_date, up_id, up_date ) VALUES ( '0000000000000', 'IO_S050301', '2025100101', 'T05_HLT_TMP', 'USE_DATE_UNFLG', '摂取開始年月日_不明フラグ', 'TEXT', 'CELL', 194, 12, NULL ,'0', NULL ,'0', '1.00', 0, 'fBiz0000000000', '2026/01/06 00:00:00', 'fBiz0000000000', '2026/01/06 00:00:00' );</v>
      </c>
      <c r="AM195" s="347" t="s">
        <v>1774</v>
      </c>
    </row>
    <row r="196" spans="1:39" ht="17.25" customHeight="1">
      <c r="A196" s="265">
        <f t="shared" si="72"/>
        <v>194</v>
      </c>
      <c r="B196" s="263" t="s">
        <v>640</v>
      </c>
      <c r="C196" s="258" t="s">
        <v>1105</v>
      </c>
      <c r="D196" s="260" t="s">
        <v>1426</v>
      </c>
      <c r="E196" s="238" t="s">
        <v>390</v>
      </c>
      <c r="F196" s="746" t="s">
        <v>167</v>
      </c>
      <c r="G196" s="747"/>
      <c r="H196" s="748"/>
      <c r="I196" s="749"/>
      <c r="J196" s="327" t="str">
        <f t="shared" si="71"/>
        <v>DATE</v>
      </c>
      <c r="K196" s="271" t="s">
        <v>653</v>
      </c>
      <c r="L196" s="341" t="str" cm="1">
        <f t="array" aca="1" ref="L196" ca="1">IFERROR(IF($C196="","",IF($K196="","",IF($K196=入力用マスタ!$H$7,_xlfn.TEXTBEFORE(_xlfn.TEXTAFTER(CELL("filename",$A$1),"["),"]"),IF($J196="DATE",IF(INDIRECT($B196&amp;"!"&amp;$C196)="","",INDIRECT($B196&amp;"!"&amp;$C196)),IF($J196="TEXT",IF(INDIRECT($B196&amp;"!"&amp;$C196)="","",""&amp;INDIRECT($B196&amp;"!"&amp;$C196)&amp;""),IF($J196="NUM",VALUE(IF(INDIRECT($B196&amp;"!"&amp;$C196)="","",INDIRECT($B196&amp;"!"&amp;$C196))),"")))))),"")</f>
        <v/>
      </c>
      <c r="M196" s="337" t="str">
        <f ca="1">IFERROR(TEXT(IF($C196="","",IF($K196="","",IF($K196=入力用マスタ!$H$5,IF($L196="■","1",IF($L196="□","",IF($L196="●","1",IF($L196="○","","")))),IF($K196=入力用マスタ!$H$6,IF($L196="▼選択▼","",MATCH($L196,INDIRECT("入力用マスタ!"&amp;IF(COUNTIF(入力用マスタ!$E$2:$E$4,$L196),"E",IF(COUNTIF(入力用マスタ!$F$2:$F$4,$L196),"F",IF(COUNTIF(入力用マスタ!$G$2:$G$4,$L196),"G","")))&amp;"3:"&amp;IF(COUNTIF(入力用マスタ!$E$2:$E$4,$L196),"E",IF(COUNTIF(入力用マスタ!$F$2:$F$4,$L196),"F",IF(COUNTIF(入力用マスタ!$G$2:$G$4,$L196),"G","")))&amp;"4"),0)),"")))),"@"),"")</f>
        <v/>
      </c>
      <c r="N196" s="337" t="str" cm="1">
        <f t="array" aca="1" ref="N196" ca="1">IFERROR(TEXT(IF($C196="","",IF($K196="","",IF($K196=入力用マスタ!$H$4,_xlfn.LET(_xlpm.refs, _xlfn.TEXTSPLIT($C196,","),_xlpm.sheetName, $B196,_xlpm.values,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6" s="338">
        <f t="shared" ref="O196:O259" si="73">IF($K196="","",ROW($O196)-1)</f>
        <v>195</v>
      </c>
      <c r="P196" s="339">
        <f>IF($K196="","",IF($K196=入力用マスタ!$H$3,COLUMN($P196)-5,IF($K196=入力用マスタ!$H$5,COLUMN($P196)-4,IF($K196=入力用マスタ!$H$6,COLUMN($P196)-4,IF($K196=入力用マスタ!$H$5,COLUMN($P196)-4,IF($K196=入力用マスタ!$H$4,COLUMN($P196)-3,COLUMN($P196)-5))))))</f>
        <v>11</v>
      </c>
      <c r="Q196" s="345" t="str">
        <f>IF($C196="","",IF($C196="-","",IF($K196=入力用マスタ!$H$4&amp;"!",HYPERLINK("#"&amp;$B196&amp;"!"&amp;IFERROR(LEFT($C196,FIND(",", $C196)-1),$C196),"【"&amp;IFERROR(LEFT($C196,FIND(",", $C196)-1),$C196)&amp;"】"),HYPERLINK("#"&amp;$B196&amp;"!"&amp;IFERROR(LEFT($C196,FIND(",", $C196)-1),$C196),"【"&amp;IFERROR(LEFT($C196,FIND(",", $C196)-1),$C196)&amp;"】"))))</f>
        <v>【Y114】</v>
      </c>
      <c r="R196" s="344" t="str">
        <f t="shared" ref="R196:R259" si="74">IF($C196="","",IF($C196="-","","0000000000000"))</f>
        <v>0000000000000</v>
      </c>
      <c r="S196" s="334" t="str">
        <f t="shared" ref="S196:S259" si="75">IF($C196="","",IF($C196="-","","IO_S050301"))</f>
        <v>IO_S050301</v>
      </c>
      <c r="T196" s="334" t="str">
        <f t="shared" ref="T196:T259" ca="1" si="76">IF($C196="","",IF($C196="-","",VLOOKUP($T$2,$E:$P,8,FALSE)))</f>
        <v>2025100101</v>
      </c>
      <c r="U196" s="334" t="str">
        <f t="shared" ref="U196:U259" si="77">IF($C196="","",IF($C196="-","","T05_HLT_TMP"))</f>
        <v>T05_HLT_TMP</v>
      </c>
      <c r="V196" s="334" t="str">
        <f t="shared" ref="V196:V259" si="78">IF($C196="","",IF($C196="-","",$E196))</f>
        <v>STOP_DATE</v>
      </c>
      <c r="W196" s="334" t="str">
        <f t="shared" ref="W196:W259" si="79">IF($C196="","",IF($C196="-","",$D196))</f>
        <v>摂取中止年月日</v>
      </c>
      <c r="X196" s="334" t="str">
        <f t="shared" ref="X196:X259" si="80">IF($C196="","",IF($C196="-","",$J196))</f>
        <v>DATE</v>
      </c>
      <c r="Y196" s="334" t="str">
        <f t="shared" ref="Y196:Y259" si="81">IF($C196="","",IF($C196="-","","CELL"))</f>
        <v>CELL</v>
      </c>
      <c r="Z196" s="334">
        <f t="shared" ref="Z196:Z259" si="82">IF($C196="","",IF($C196="-","",$O196))</f>
        <v>195</v>
      </c>
      <c r="AA196" s="334">
        <f t="shared" ref="AA196:AA259" si="83">IF($C196="","",IF($C196="-","",$P196))</f>
        <v>11</v>
      </c>
      <c r="AB196" s="334" t="str">
        <f t="shared" ref="AB196:AB259" si="84">IF($C196="","",IF($C196="-","","« NULL »"))</f>
        <v>« NULL »</v>
      </c>
      <c r="AC196" s="334" t="str">
        <f t="shared" ref="AC196:AC259" si="85">IF($C196="","",IF($C196="-","","0"))</f>
        <v>0</v>
      </c>
      <c r="AD196" s="334" t="str">
        <f t="shared" ref="AD196:AD259" si="86">IF($C196="","",IF($C196="-","","« NULL »"))</f>
        <v>« NULL »</v>
      </c>
      <c r="AE196" s="334" t="str">
        <f t="shared" ref="AE196:AE259" si="87">IF($C196="","",IF($C196="-","","0"))</f>
        <v>0</v>
      </c>
      <c r="AF196" s="334" t="str">
        <f t="shared" ref="AF196:AF259" si="88">IF($C196="","",IF($C196="-","","1.00"))</f>
        <v>1.00</v>
      </c>
      <c r="AG196" s="334" t="str">
        <f t="shared" ref="AG196:AG259" si="89">IF($C196="","",IF($C196="-","","0"))</f>
        <v>0</v>
      </c>
      <c r="AH196" s="334" t="str">
        <f t="shared" ref="AH196:AH259" si="90">IF($C196="","",IF($C196="-","","fBiz0000000000"))</f>
        <v>fBiz0000000000</v>
      </c>
      <c r="AI196" s="334" t="str">
        <f t="shared" ref="AI196:AI259" ca="1" si="91">IF($C196="","",IF($C196="-","",TEXT(TODAY(),"yyyy/mm/dd hh:mm:ss")))</f>
        <v>2026/01/06 00:00:00</v>
      </c>
      <c r="AJ196" s="334" t="str">
        <f t="shared" ref="AJ196:AJ259" si="92">IF($C196="","",IF($C196="-","","fBiz0000000000"))</f>
        <v>fBiz0000000000</v>
      </c>
      <c r="AK196" s="335" t="str">
        <f t="shared" ref="AK196:AK259" ca="1" si="93">IF($C196="","",IF($C196="-","",TEXT(TODAY(),"yyyy/mm/dd hh:mm:ss")))</f>
        <v>2026/01/06 00:00:00</v>
      </c>
      <c r="AL196" s="336" t="str">
        <f t="shared" ref="AL196:AL259" ca="1" si="94">IF(C196="","",IF(C196="-","","INSERT INTO m01_rep_position ( "&amp;$R$2&amp;", "&amp;$S$2&amp;", "&amp;$T$2&amp;", "&amp;$U$2&amp;", "&amp;$V$2&amp;", "&amp;$W$2&amp;", "&amp;$X$2&amp;", "&amp;$Y$2&amp;", "&amp;$Z$2&amp;", "&amp;$AA$2&amp;", "&amp;$AB$2&amp;", "&amp;$AC$2&amp;", "&amp;$AD$2&amp;", "&amp;$AE$2&amp;", "&amp;$AF$2&amp;", "&amp;$AG$2&amp;", "&amp;$AH$2&amp;", "&amp;$AI$2&amp;", "&amp;$AJ$2&amp;", "&amp;$AK$2&amp;" ) VALUES ( '"&amp;R196&amp;"', '"&amp;S196&amp;"', '"&amp;T196&amp;"', '"&amp;U196&amp;"', '"&amp;V196&amp;"', '"&amp;W196&amp;"', '"&amp;X196&amp;"', '"&amp;Y196&amp;"', "&amp;Z196&amp;", "&amp;AA196&amp;","&amp;SUBSTITUTE(SUBSTITUTE(AB196,"«",""),"»","")&amp;",'"&amp;AC196&amp;"',"&amp;SUBSTITUTE(SUBSTITUTE(AD196,"«",""),"»","")&amp;",'"&amp;AE196&amp;"', '"&amp;AF196&amp;"', "&amp;AG196&amp;", '"&amp;AH196&amp;"', '"&amp;AI196&amp;"', '"&amp;AJ196&amp;"', '"&amp;AK196&amp;"'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 '摂取中止年月日', 'DATE', 'CELL', 195, 11, NULL ,'0', NULL ,'0', '1.00', 0, 'fBiz0000000000', '2026/01/06 00:00:00', 'fBiz0000000000', '2026/01/06 00:00:00' );</v>
      </c>
      <c r="AM196" s="347" t="s">
        <v>1774</v>
      </c>
    </row>
    <row r="197" spans="1:39" ht="17.25" customHeight="1">
      <c r="A197" s="265">
        <f t="shared" si="72"/>
        <v>195</v>
      </c>
      <c r="B197" s="263" t="s">
        <v>640</v>
      </c>
      <c r="C197" s="258" t="s">
        <v>1106</v>
      </c>
      <c r="D197" s="260" t="s">
        <v>1427</v>
      </c>
      <c r="E197" s="238" t="s">
        <v>391</v>
      </c>
      <c r="F197" s="746" t="s">
        <v>189</v>
      </c>
      <c r="G197" s="747"/>
      <c r="H197" s="748">
        <v>15</v>
      </c>
      <c r="I197" s="749"/>
      <c r="J197" s="327" t="str">
        <f t="shared" ref="J197:J260" si="95">IF($F197="VARCHAR","TEXT",IF($F197="DATE","DATE",IF($F197="NUMERIC","NUM",IF($F197="BYTEA","BYTE",""))))</f>
        <v>TEXT</v>
      </c>
      <c r="K197" s="271" t="s">
        <v>653</v>
      </c>
      <c r="L197" s="328" t="str" cm="1">
        <f t="array" aca="1" ref="L197" ca="1">IFERROR(IF($C197="","",IF($K197="","",IF($K197=入力用マスタ!$H$7,_xlfn.TEXTBEFORE(_xlfn.TEXTAFTER(CELL("filename",$A$1),"["),"]"),IF($J197="DATE",IF(INDIRECT($B197&amp;"!"&amp;$C197)="","",INDIRECT($B197&amp;"!"&amp;$C197)),IF($J197="TEXT",IF(INDIRECT($B197&amp;"!"&amp;$C197)="","",""&amp;INDIRECT($B197&amp;"!"&amp;$C197)&amp;""),IF($J197="NUM",VALUE(IF(INDIRECT($B197&amp;"!"&amp;$C197)="","",INDIRECT($B197&amp;"!"&amp;$C197))),"")))))),"")</f>
        <v/>
      </c>
      <c r="M197" s="337" t="str">
        <f ca="1">IFERROR(TEXT(IF($C197="","",IF($K197="","",IF($K197=入力用マスタ!$H$5,IF($L197="■","1",IF($L197="□","",IF($L197="●","1",IF($L197="○","","")))),IF($K197=入力用マスタ!$H$6,IF($L197="▼選択▼","",MATCH($L197,INDIRECT("入力用マスタ!"&amp;IF(COUNTIF(入力用マスタ!$E$2:$E$4,$L197),"E",IF(COUNTIF(入力用マスタ!$F$2:$F$4,$L197),"F",IF(COUNTIF(入力用マスタ!$G$2:$G$4,$L197),"G","")))&amp;"3:"&amp;IF(COUNTIF(入力用マスタ!$E$2:$E$4,$L197),"E",IF(COUNTIF(入力用マスタ!$F$2:$F$4,$L197),"F",IF(COUNTIF(入力用マスタ!$G$2:$G$4,$L197),"G","")))&amp;"4"),0)),"")))),"@"),"")</f>
        <v/>
      </c>
      <c r="N197" s="337" t="str" cm="1">
        <f t="array" aca="1" ref="N197" ca="1">IFERROR(TEXT(IF($C197="","",IF($K197="","",IF($K197=入力用マスタ!$H$4,_xlfn.LET(_xlpm.refs, _xlfn.TEXTSPLIT($C197,","),_xlpm.sheetName, $B197,_xlpm.values,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7" s="338">
        <f t="shared" si="73"/>
        <v>196</v>
      </c>
      <c r="P197" s="339">
        <f>IF($K197="","",IF($K197=入力用マスタ!$H$3,COLUMN($P197)-5,IF($K197=入力用マスタ!$H$5,COLUMN($P197)-4,IF($K197=入力用マスタ!$H$6,COLUMN($P197)-4,IF($K197=入力用マスタ!$H$5,COLUMN($P197)-4,IF($K197=入力用マスタ!$H$4,COLUMN($P197)-3,COLUMN($P197)-5))))))</f>
        <v>11</v>
      </c>
      <c r="Q197" s="345" t="str">
        <f>IF($C197="","",IF($C197="-","",IF($K197=入力用マスタ!$H$4&amp;"!",HYPERLINK("#"&amp;$B197&amp;"!"&amp;IFERROR(LEFT($C197,FIND(",", $C197)-1),$C197),"【"&amp;IFERROR(LEFT($C197,FIND(",", $C197)-1),$C197)&amp;"】"),HYPERLINK("#"&amp;$B197&amp;"!"&amp;IFERROR(LEFT($C197,FIND(",", $C197)-1),$C197),"【"&amp;IFERROR(LEFT($C197,FIND(",", $C197)-1),$C197)&amp;"】"))))</f>
        <v>【AA115】</v>
      </c>
      <c r="R197" s="344" t="str">
        <f t="shared" si="74"/>
        <v>0000000000000</v>
      </c>
      <c r="S197" s="334" t="str">
        <f t="shared" si="75"/>
        <v>IO_S050301</v>
      </c>
      <c r="T197" s="334" t="str">
        <f t="shared" ca="1" si="76"/>
        <v>2025100101</v>
      </c>
      <c r="U197" s="334" t="str">
        <f t="shared" si="77"/>
        <v>T05_HLT_TMP</v>
      </c>
      <c r="V197" s="334" t="str">
        <f t="shared" si="78"/>
        <v>STOP_DATE_OTHER</v>
      </c>
      <c r="W197" s="334" t="str">
        <f t="shared" si="79"/>
        <v>摂取中止年月日_その他</v>
      </c>
      <c r="X197" s="334" t="str">
        <f t="shared" si="80"/>
        <v>TEXT</v>
      </c>
      <c r="Y197" s="334" t="str">
        <f t="shared" si="81"/>
        <v>CELL</v>
      </c>
      <c r="Z197" s="334">
        <f t="shared" si="82"/>
        <v>196</v>
      </c>
      <c r="AA197" s="334">
        <f t="shared" si="83"/>
        <v>11</v>
      </c>
      <c r="AB197" s="334" t="str">
        <f t="shared" si="84"/>
        <v>« NULL »</v>
      </c>
      <c r="AC197" s="334" t="str">
        <f t="shared" si="85"/>
        <v>0</v>
      </c>
      <c r="AD197" s="334" t="str">
        <f t="shared" si="86"/>
        <v>« NULL »</v>
      </c>
      <c r="AE197" s="334" t="str">
        <f t="shared" si="87"/>
        <v>0</v>
      </c>
      <c r="AF197" s="334" t="str">
        <f t="shared" si="88"/>
        <v>1.00</v>
      </c>
      <c r="AG197" s="334" t="str">
        <f t="shared" si="89"/>
        <v>0</v>
      </c>
      <c r="AH197" s="334" t="str">
        <f t="shared" si="90"/>
        <v>fBiz0000000000</v>
      </c>
      <c r="AI197" s="334" t="str">
        <f t="shared" ca="1" si="91"/>
        <v>2026/01/06 00:00:00</v>
      </c>
      <c r="AJ197" s="334" t="str">
        <f t="shared" si="92"/>
        <v>fBiz0000000000</v>
      </c>
      <c r="AK197" s="335" t="str">
        <f t="shared" ca="1" si="93"/>
        <v>2026/01/06 00:00:00</v>
      </c>
      <c r="AL19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'STOP_DATE_OTHER', '摂取中止年月日_その他', 'TEXT', 'CELL', 196, 11, NULL ,'0', NULL ,'0', '1.00', 0, 'fBiz0000000000', '2026/01/06 00:00:00', 'fBiz0000000000', '2026/01/06 00:00:00' );</v>
      </c>
      <c r="AM197" s="347" t="s">
        <v>1774</v>
      </c>
    </row>
    <row r="198" spans="1:39" ht="17.25" customHeight="1">
      <c r="A198" s="265">
        <f t="shared" si="72"/>
        <v>196</v>
      </c>
      <c r="B198" s="263" t="s">
        <v>640</v>
      </c>
      <c r="C198" s="258" t="s">
        <v>1107</v>
      </c>
      <c r="D198" s="260" t="s">
        <v>1428</v>
      </c>
      <c r="E198" s="238" t="s">
        <v>392</v>
      </c>
      <c r="F198" s="746" t="s">
        <v>189</v>
      </c>
      <c r="G198" s="747"/>
      <c r="H198" s="748">
        <v>1</v>
      </c>
      <c r="I198" s="749"/>
      <c r="J198" s="327" t="str">
        <f t="shared" si="95"/>
        <v>TEXT</v>
      </c>
      <c r="K198" s="271" t="s">
        <v>1032</v>
      </c>
      <c r="L198" s="328" t="str" cm="1">
        <f t="array" aca="1" ref="L198" ca="1">IFERROR(IF($C198="","",IF($K198="","",IF($K198=入力用マスタ!$H$7,_xlfn.TEXTBEFORE(_xlfn.TEXTAFTER(CELL("filename",$A$1),"["),"]"),IF($J198="DATE",IF(INDIRECT($B198&amp;"!"&amp;$C198)="","",INDIRECT($B198&amp;"!"&amp;$C198)),IF($J198="TEXT",IF(INDIRECT($B198&amp;"!"&amp;$C198)="","",""&amp;INDIRECT($B198&amp;"!"&amp;$C198)&amp;""),IF($J198="NUM",VALUE(IF(INDIRECT($B198&amp;"!"&amp;$C198)="","",INDIRECT($B198&amp;"!"&amp;$C198))),"")))))),"")</f>
        <v>○</v>
      </c>
      <c r="M198" s="337" t="str">
        <f ca="1">IFERROR(TEXT(IF($C198="","",IF($K198="","",IF($K198=入力用マスタ!$H$5,IF($L198="■","1",IF($L198="□","",IF($L198="●","1",IF($L198="○","","")))),IF($K198=入力用マスタ!$H$6,IF($L198="▼選択▼","",MATCH($L198,INDIRECT("入力用マスタ!"&amp;IF(COUNTIF(入力用マスタ!$E$2:$E$4,$L198),"E",IF(COUNTIF(入力用マスタ!$F$2:$F$4,$L198),"F",IF(COUNTIF(入力用マスタ!$G$2:$G$4,$L198),"G","")))&amp;"3:"&amp;IF(COUNTIF(入力用マスタ!$E$2:$E$4,$L198),"E",IF(COUNTIF(入力用マスタ!$F$2:$F$4,$L198),"F",IF(COUNTIF(入力用マスタ!$G$2:$G$4,$L198),"G","")))&amp;"4"),0)),"")))),"@"),"")</f>
        <v/>
      </c>
      <c r="N198" s="337" t="str" cm="1">
        <f t="array" aca="1" ref="N198" ca="1">IFERROR(TEXT(IF($C198="","",IF($K198="","",IF($K198=入力用マスタ!$H$4,_xlfn.LET(_xlpm.refs, _xlfn.TEXTSPLIT($C198,","),_xlpm.sheetName, $B198,_xlpm.values,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8" s="338">
        <f t="shared" si="73"/>
        <v>197</v>
      </c>
      <c r="P198" s="339">
        <f>IF($K198="","",IF($K198=入力用マスタ!$H$3,COLUMN($P198)-5,IF($K198=入力用マスタ!$H$5,COLUMN($P198)-4,IF($K198=入力用マスタ!$H$6,COLUMN($P198)-4,IF($K198=入力用マスタ!$H$5,COLUMN($P198)-4,IF($K198=入力用マスタ!$H$4,COLUMN($P198)-3,COLUMN($P198)-5))))))</f>
        <v>12</v>
      </c>
      <c r="Q198" s="345" t="str">
        <f>IF($C198="","",IF($C198="-","",IF($K198=入力用マスタ!$H$4&amp;"!",HYPERLINK("#"&amp;$B198&amp;"!"&amp;IFERROR(LEFT($C198,FIND(",", $C198)-1),$C198),"【"&amp;IFERROR(LEFT($C198,FIND(",", $C198)-1),$C198)&amp;"】"),HYPERLINK("#"&amp;$B198&amp;"!"&amp;IFERROR(LEFT($C198,FIND(",", $C198)-1),$C198),"【"&amp;IFERROR(LEFT($C198,FIND(",", $C198)-1),$C198)&amp;"】"))))</f>
        <v>【Y116】</v>
      </c>
      <c r="R198" s="344" t="str">
        <f t="shared" si="74"/>
        <v>0000000000000</v>
      </c>
      <c r="S198" s="334" t="str">
        <f t="shared" si="75"/>
        <v>IO_S050301</v>
      </c>
      <c r="T198" s="334" t="str">
        <f t="shared" ca="1" si="76"/>
        <v>2025100101</v>
      </c>
      <c r="U198" s="334" t="str">
        <f t="shared" si="77"/>
        <v>T05_HLT_TMP</v>
      </c>
      <c r="V198" s="334" t="str">
        <f t="shared" si="78"/>
        <v>STOP_DATE_UNFLG</v>
      </c>
      <c r="W198" s="334" t="str">
        <f t="shared" si="79"/>
        <v>摂取中止年月日_不明フラグ</v>
      </c>
      <c r="X198" s="334" t="str">
        <f t="shared" si="80"/>
        <v>TEXT</v>
      </c>
      <c r="Y198" s="334" t="str">
        <f t="shared" si="81"/>
        <v>CELL</v>
      </c>
      <c r="Z198" s="334">
        <f t="shared" si="82"/>
        <v>197</v>
      </c>
      <c r="AA198" s="334">
        <f t="shared" si="83"/>
        <v>12</v>
      </c>
      <c r="AB198" s="334" t="str">
        <f t="shared" si="84"/>
        <v>« NULL »</v>
      </c>
      <c r="AC198" s="334" t="str">
        <f t="shared" si="85"/>
        <v>0</v>
      </c>
      <c r="AD198" s="334" t="str">
        <f t="shared" si="86"/>
        <v>« NULL »</v>
      </c>
      <c r="AE198" s="334" t="str">
        <f t="shared" si="87"/>
        <v>0</v>
      </c>
      <c r="AF198" s="334" t="str">
        <f t="shared" si="88"/>
        <v>1.00</v>
      </c>
      <c r="AG198" s="334" t="str">
        <f t="shared" si="89"/>
        <v>0</v>
      </c>
      <c r="AH198" s="334" t="str">
        <f t="shared" si="90"/>
        <v>fBiz0000000000</v>
      </c>
      <c r="AI198" s="334" t="str">
        <f t="shared" ca="1" si="91"/>
        <v>2026/01/06 00:00:00</v>
      </c>
      <c r="AJ198" s="334" t="str">
        <f t="shared" si="92"/>
        <v>fBiz0000000000</v>
      </c>
      <c r="AK198" s="335" t="str">
        <f t="shared" ca="1" si="93"/>
        <v>2026/01/06 00:00:00</v>
      </c>
      <c r="AL19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'STOP_DATE_UNFLG', '摂取中止年月日_不明フラグ', 'TEXT', 'CELL', 197, 12, NULL ,'0', NULL ,'0', '1.00', 0, 'fBiz0000000000', '2026/01/06 00:00:00', 'fBiz0000000000', '2026/01/06 00:00:00' );</v>
      </c>
      <c r="AM198" s="347" t="s">
        <v>1774</v>
      </c>
    </row>
    <row r="199" spans="1:39" ht="17.25" customHeight="1">
      <c r="A199" s="265">
        <f t="shared" si="72"/>
        <v>197</v>
      </c>
      <c r="B199" s="263" t="s">
        <v>640</v>
      </c>
      <c r="C199" s="258" t="s">
        <v>1108</v>
      </c>
      <c r="D199" s="260" t="s">
        <v>1429</v>
      </c>
      <c r="E199" s="238" t="s">
        <v>400</v>
      </c>
      <c r="F199" s="746" t="s">
        <v>167</v>
      </c>
      <c r="G199" s="747"/>
      <c r="H199" s="748"/>
      <c r="I199" s="749"/>
      <c r="J199" s="327" t="str">
        <f t="shared" si="95"/>
        <v>DATE</v>
      </c>
      <c r="K199" s="271" t="s">
        <v>653</v>
      </c>
      <c r="L199" s="341" t="str" cm="1">
        <f t="array" aca="1" ref="L199" ca="1">IFERROR(IF($C199="","",IF($K199="","",IF($K199=入力用マスタ!$H$7,_xlfn.TEXTBEFORE(_xlfn.TEXTAFTER(CELL("filename",$A$1),"["),"]"),IF($J199="DATE",IF(INDIRECT($B199&amp;"!"&amp;$C199)="","",INDIRECT($B199&amp;"!"&amp;$C199)),IF($J199="TEXT",IF(INDIRECT($B199&amp;"!"&amp;$C199)="","",""&amp;INDIRECT($B199&amp;"!"&amp;$C199)&amp;""),IF($J199="NUM",VALUE(IF(INDIRECT($B199&amp;"!"&amp;$C199)="","",INDIRECT($B199&amp;"!"&amp;$C199))),"")))))),"")</f>
        <v/>
      </c>
      <c r="M199" s="337" t="str">
        <f ca="1">IFERROR(TEXT(IF($C199="","",IF($K199="","",IF($K199=入力用マスタ!$H$5,IF($L199="■","1",IF($L199="□","",IF($L199="●","1",IF($L199="○","","")))),IF($K199=入力用マスタ!$H$6,IF($L199="▼選択▼","",MATCH($L199,INDIRECT("入力用マスタ!"&amp;IF(COUNTIF(入力用マスタ!$E$2:$E$4,$L199),"E",IF(COUNTIF(入力用マスタ!$F$2:$F$4,$L199),"F",IF(COUNTIF(入力用マスタ!$G$2:$G$4,$L199),"G","")))&amp;"3:"&amp;IF(COUNTIF(入力用マスタ!$E$2:$E$4,$L199),"E",IF(COUNTIF(入力用マスタ!$F$2:$F$4,$L199),"F",IF(COUNTIF(入力用マスタ!$G$2:$G$4,$L199),"G","")))&amp;"4"),0)),"")))),"@"),"")</f>
        <v/>
      </c>
      <c r="N199" s="337" t="str" cm="1">
        <f t="array" aca="1" ref="N199" ca="1">IFERROR(TEXT(IF($C199="","",IF($K199="","",IF($K199=入力用マスタ!$H$4,_xlfn.LET(_xlpm.refs, _xlfn.TEXTSPLIT($C199,","),_xlpm.sheetName, $B199,_xlpm.values,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199" s="338">
        <f t="shared" si="73"/>
        <v>198</v>
      </c>
      <c r="P199" s="339">
        <f>IF($K199="","",IF($K199=入力用マスタ!$H$3,COLUMN($P199)-5,IF($K199=入力用マスタ!$H$5,COLUMN($P199)-4,IF($K199=入力用マスタ!$H$6,COLUMN($P199)-4,IF($K199=入力用マスタ!$H$5,COLUMN($P199)-4,IF($K199=入力用マスタ!$H$4,COLUMN($P199)-3,COLUMN($P199)-5))))))</f>
        <v>11</v>
      </c>
      <c r="Q199" s="345" t="str">
        <f>IF($C199="","",IF($C199="-","",IF($K199=入力用マスタ!$H$4&amp;"!",HYPERLINK("#"&amp;$B199&amp;"!"&amp;IFERROR(LEFT($C199,FIND(",", $C199)-1),$C199),"【"&amp;IFERROR(LEFT($C199,FIND(",", $C199)-1),$C199)&amp;"】"),HYPERLINK("#"&amp;$B199&amp;"!"&amp;IFERROR(LEFT($C199,FIND(",", $C199)-1),$C199),"【"&amp;IFERROR(LEFT($C199,FIND(",", $C199)-1),$C199)&amp;"】"))))</f>
        <v>【H117】</v>
      </c>
      <c r="R199" s="344" t="str">
        <f t="shared" si="74"/>
        <v>0000000000000</v>
      </c>
      <c r="S199" s="334" t="str">
        <f t="shared" si="75"/>
        <v>IO_S050301</v>
      </c>
      <c r="T199" s="334" t="str">
        <f t="shared" ca="1" si="76"/>
        <v>2025100101</v>
      </c>
      <c r="U199" s="334" t="str">
        <f t="shared" si="77"/>
        <v>T05_HLT_TMP</v>
      </c>
      <c r="V199" s="334" t="str">
        <f t="shared" si="78"/>
        <v>SYM_DATE</v>
      </c>
      <c r="W199" s="334" t="str">
        <f t="shared" si="79"/>
        <v>症状発現年月日</v>
      </c>
      <c r="X199" s="334" t="str">
        <f t="shared" si="80"/>
        <v>DATE</v>
      </c>
      <c r="Y199" s="334" t="str">
        <f t="shared" si="81"/>
        <v>CELL</v>
      </c>
      <c r="Z199" s="334">
        <f t="shared" si="82"/>
        <v>198</v>
      </c>
      <c r="AA199" s="334">
        <f t="shared" si="83"/>
        <v>11</v>
      </c>
      <c r="AB199" s="334" t="str">
        <f t="shared" si="84"/>
        <v>« NULL »</v>
      </c>
      <c r="AC199" s="334" t="str">
        <f t="shared" si="85"/>
        <v>0</v>
      </c>
      <c r="AD199" s="334" t="str">
        <f t="shared" si="86"/>
        <v>« NULL »</v>
      </c>
      <c r="AE199" s="334" t="str">
        <f t="shared" si="87"/>
        <v>0</v>
      </c>
      <c r="AF199" s="334" t="str">
        <f t="shared" si="88"/>
        <v>1.00</v>
      </c>
      <c r="AG199" s="334" t="str">
        <f t="shared" si="89"/>
        <v>0</v>
      </c>
      <c r="AH199" s="334" t="str">
        <f t="shared" si="90"/>
        <v>fBiz0000000000</v>
      </c>
      <c r="AI199" s="334" t="str">
        <f t="shared" ca="1" si="91"/>
        <v>2026/01/06 00:00:00</v>
      </c>
      <c r="AJ199" s="334" t="str">
        <f t="shared" si="92"/>
        <v>fBiz0000000000</v>
      </c>
      <c r="AK199" s="335" t="str">
        <f t="shared" ca="1" si="93"/>
        <v>2026/01/06 00:00:00</v>
      </c>
      <c r="AL19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 '症状発現年月日', 'DATE', 'CELL', 198, 11, NULL ,'0', NULL ,'0', '1.00', 0, 'fBiz0000000000', '2026/01/06 00:00:00', 'fBiz0000000000', '2026/01/06 00:00:00' );</v>
      </c>
      <c r="AM199" s="347" t="s">
        <v>1774</v>
      </c>
    </row>
    <row r="200" spans="1:39" ht="17.25" customHeight="1">
      <c r="A200" s="265">
        <f t="shared" si="72"/>
        <v>198</v>
      </c>
      <c r="B200" s="263" t="s">
        <v>640</v>
      </c>
      <c r="C200" s="258" t="s">
        <v>1109</v>
      </c>
      <c r="D200" s="260" t="s">
        <v>1430</v>
      </c>
      <c r="E200" s="238" t="s">
        <v>401</v>
      </c>
      <c r="F200" s="746" t="s">
        <v>648</v>
      </c>
      <c r="G200" s="747"/>
      <c r="H200" s="748">
        <v>4</v>
      </c>
      <c r="I200" s="749"/>
      <c r="J200" s="327" t="str">
        <f t="shared" si="95"/>
        <v>NUM</v>
      </c>
      <c r="K200" s="271" t="s">
        <v>653</v>
      </c>
      <c r="L200" s="328" t="str" cm="1">
        <f t="array" aca="1" ref="L200" ca="1">IFERROR(IF($C200="","",IF($K200="","",IF($K200=入力用マスタ!$H$7,_xlfn.TEXTBEFORE(_xlfn.TEXTAFTER(CELL("filename",$A$1),"["),"]"),IF($J200="DATE",IF(INDIRECT($B200&amp;"!"&amp;$C200)="","",INDIRECT($B200&amp;"!"&amp;$C200)),IF($J200="TEXT",IF(INDIRECT($B200&amp;"!"&amp;$C200)="","",""&amp;INDIRECT($B200&amp;"!"&amp;$C200)&amp;""),IF($J200="NUM",VALUE(IF(INDIRECT($B200&amp;"!"&amp;$C200)="","",INDIRECT($B200&amp;"!"&amp;$C200))),"")))))),"")</f>
        <v/>
      </c>
      <c r="M200" s="337" t="str">
        <f ca="1">IFERROR(TEXT(IF($C200="","",IF($K200="","",IF($K200=入力用マスタ!$H$5,IF($L200="■","1",IF($L200="□","",IF($L200="●","1",IF($L200="○","","")))),IF($K200=入力用マスタ!$H$6,IF($L200="▼選択▼","",MATCH($L200,INDIRECT("入力用マスタ!"&amp;IF(COUNTIF(入力用マスタ!$E$2:$E$4,$L200),"E",IF(COUNTIF(入力用マスタ!$F$2:$F$4,$L200),"F",IF(COUNTIF(入力用マスタ!$G$2:$G$4,$L200),"G","")))&amp;"3:"&amp;IF(COUNTIF(入力用マスタ!$E$2:$E$4,$L200),"E",IF(COUNTIF(入力用マスタ!$F$2:$F$4,$L200),"F",IF(COUNTIF(入力用マスタ!$G$2:$G$4,$L200),"G","")))&amp;"4"),0)),"")))),"@"),"")</f>
        <v/>
      </c>
      <c r="N200" s="337" t="str" cm="1">
        <f t="array" aca="1" ref="N200" ca="1">IFERROR(TEXT(IF($C200="","",IF($K200="","",IF($K200=入力用マスタ!$H$4,_xlfn.LET(_xlpm.refs, _xlfn.TEXTSPLIT($C200,","),_xlpm.sheetName, $B200,_xlpm.values,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0" s="338">
        <f t="shared" si="73"/>
        <v>199</v>
      </c>
      <c r="P200" s="339">
        <f>IF($K200="","",IF($K200=入力用マスタ!$H$3,COLUMN($P200)-5,IF($K200=入力用マスタ!$H$5,COLUMN($P200)-4,IF($K200=入力用マスタ!$H$6,COLUMN($P200)-4,IF($K200=入力用マスタ!$H$5,COLUMN($P200)-4,IF($K200=入力用マスタ!$H$4,COLUMN($P200)-3,COLUMN($P200)-5))))))</f>
        <v>11</v>
      </c>
      <c r="Q200" s="345" t="str">
        <f>IF($C200="","",IF($C200="-","",IF($K200=入力用マスタ!$H$4&amp;"!",HYPERLINK("#"&amp;$B200&amp;"!"&amp;IFERROR(LEFT($C200,FIND(",", $C200)-1),$C200),"【"&amp;IFERROR(LEFT($C200,FIND(",", $C200)-1),$C200)&amp;"】"),HYPERLINK("#"&amp;$B200&amp;"!"&amp;IFERROR(LEFT($C200,FIND(",", $C200)-1),$C200),"【"&amp;IFERROR(LEFT($C200,FIND(",", $C200)-1),$C200)&amp;"】"))))</f>
        <v>【U117】</v>
      </c>
      <c r="R200" s="344" t="str">
        <f t="shared" si="74"/>
        <v>0000000000000</v>
      </c>
      <c r="S200" s="334" t="str">
        <f t="shared" si="75"/>
        <v>IO_S050301</v>
      </c>
      <c r="T200" s="334" t="str">
        <f t="shared" ca="1" si="76"/>
        <v>2025100101</v>
      </c>
      <c r="U200" s="334" t="str">
        <f t="shared" si="77"/>
        <v>T05_HLT_TMP</v>
      </c>
      <c r="V200" s="334" t="str">
        <f t="shared" si="78"/>
        <v>SYM_DATE_DAYS</v>
      </c>
      <c r="W200" s="334" t="str">
        <f t="shared" si="79"/>
        <v>症状発現年月日_摂取経過</v>
      </c>
      <c r="X200" s="334" t="str">
        <f t="shared" si="80"/>
        <v>NUM</v>
      </c>
      <c r="Y200" s="334" t="str">
        <f t="shared" si="81"/>
        <v>CELL</v>
      </c>
      <c r="Z200" s="334">
        <f t="shared" si="82"/>
        <v>199</v>
      </c>
      <c r="AA200" s="334">
        <f t="shared" si="83"/>
        <v>11</v>
      </c>
      <c r="AB200" s="334" t="str">
        <f t="shared" si="84"/>
        <v>« NULL »</v>
      </c>
      <c r="AC200" s="334" t="str">
        <f t="shared" si="85"/>
        <v>0</v>
      </c>
      <c r="AD200" s="334" t="str">
        <f t="shared" si="86"/>
        <v>« NULL »</v>
      </c>
      <c r="AE200" s="334" t="str">
        <f t="shared" si="87"/>
        <v>0</v>
      </c>
      <c r="AF200" s="334" t="str">
        <f t="shared" si="88"/>
        <v>1.00</v>
      </c>
      <c r="AG200" s="334" t="str">
        <f t="shared" si="89"/>
        <v>0</v>
      </c>
      <c r="AH200" s="334" t="str">
        <f t="shared" si="90"/>
        <v>fBiz0000000000</v>
      </c>
      <c r="AI200" s="334" t="str">
        <f t="shared" ca="1" si="91"/>
        <v>2026/01/06 00:00:00</v>
      </c>
      <c r="AJ200" s="334" t="str">
        <f t="shared" si="92"/>
        <v>fBiz0000000000</v>
      </c>
      <c r="AK200" s="335" t="str">
        <f t="shared" ca="1" si="93"/>
        <v>2026/01/06 00:00:00</v>
      </c>
      <c r="AL20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'SYM_DATE_DAYS', '症状発現年月日_摂取経過', 'NUM', 'CELL', 199, 11, NULL ,'0', NULL ,'0', '1.00', 0, 'fBiz0000000000', '2026/01/06 00:00:00', 'fBiz0000000000', '2026/01/06 00:00:00' );</v>
      </c>
      <c r="AM200" s="347" t="s">
        <v>1774</v>
      </c>
    </row>
    <row r="201" spans="1:39" ht="17.25" customHeight="1">
      <c r="A201" s="265">
        <f t="shared" si="72"/>
        <v>199</v>
      </c>
      <c r="B201" s="263" t="s">
        <v>640</v>
      </c>
      <c r="C201" s="258" t="s">
        <v>1110</v>
      </c>
      <c r="D201" s="260" t="s">
        <v>980</v>
      </c>
      <c r="E201" s="238" t="s">
        <v>913</v>
      </c>
      <c r="F201" s="746" t="s">
        <v>189</v>
      </c>
      <c r="G201" s="747"/>
      <c r="H201" s="748">
        <v>1</v>
      </c>
      <c r="I201" s="749"/>
      <c r="J201" s="327" t="str">
        <f t="shared" si="95"/>
        <v>TEXT</v>
      </c>
      <c r="K201" s="271" t="s">
        <v>1755</v>
      </c>
      <c r="L201" s="328" t="str" cm="1">
        <f t="array" aca="1" ref="L201" ca="1">IFERROR(IF($C201="","",IF($K201="","",IF($K201=入力用マスタ!$H$7,_xlfn.TEXTBEFORE(_xlfn.TEXTAFTER(CELL("filename",$A$1),"["),"]"),IF($J201="DATE",IF(INDIRECT($B201&amp;"!"&amp;$C201)="","",INDIRECT($B201&amp;"!"&amp;$C201)),IF($J201="TEXT",IF(INDIRECT($B201&amp;"!"&amp;$C201)="","",""&amp;INDIRECT($B201&amp;"!"&amp;$C201)&amp;""),IF($J201="NUM",VALUE(IF(INDIRECT($B201&amp;"!"&amp;$C201)="","",INDIRECT($B201&amp;"!"&amp;$C201))),"")))))),"")</f>
        <v>▼選択▼</v>
      </c>
      <c r="M201" s="337" t="str">
        <f ca="1">IFERROR(TEXT(IF($C201="","",IF($K201="","",IF($K201=入力用マスタ!$H$5,IF($L201="■","1",IF($L201="□","",IF($L201="●","1",IF($L201="○","","")))),IF($K201=入力用マスタ!$H$6,IF($L201="▼選択▼","",MATCH($L201,INDIRECT("入力用マスタ!"&amp;IF(COUNTIF(入力用マスタ!$E$2:$E$4,$L201),"E",IF(COUNTIF(入力用マスタ!$F$2:$F$4,$L201),"F",IF(COUNTIF(入力用マスタ!$G$2:$G$4,$L201),"G","")))&amp;"3:"&amp;IF(COUNTIF(入力用マスタ!$E$2:$E$4,$L201),"E",IF(COUNTIF(入力用マスタ!$F$2:$F$4,$L201),"F",IF(COUNTIF(入力用マスタ!$G$2:$G$4,$L201),"G","")))&amp;"4"),0)),"")))),"@"),"")</f>
        <v/>
      </c>
      <c r="N201" s="337" t="str" cm="1">
        <f t="array" aca="1" ref="N201" ca="1">IFERROR(TEXT(IF($C201="","",IF($K201="","",IF($K201=入力用マスタ!$H$4,_xlfn.LET(_xlpm.refs, _xlfn.TEXTSPLIT($C201,","),_xlpm.sheetName, $B201,_xlpm.values,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1" s="338">
        <f t="shared" si="73"/>
        <v>200</v>
      </c>
      <c r="P201" s="339">
        <f>IF($K201="","",IF($K201=入力用マスタ!$H$3,COLUMN($P201)-5,IF($K201=入力用マスタ!$H$5,COLUMN($P201)-4,IF($K201=入力用マスタ!$H$6,COLUMN($P201)-4,IF($K201=入力用マスタ!$H$5,COLUMN($P201)-4,IF($K201=入力用マスタ!$H$4,COLUMN($P201)-3,COLUMN($P201)-5))))))</f>
        <v>12</v>
      </c>
      <c r="Q201" s="345" t="str">
        <f>IF($C201="","",IF($C201="-","",IF($K201=入力用マスタ!$H$4&amp;"!",HYPERLINK("#"&amp;$B201&amp;"!"&amp;IFERROR(LEFT($C201,FIND(",", $C201)-1),$C201),"【"&amp;IFERROR(LEFT($C201,FIND(",", $C201)-1),$C201)&amp;"】"),HYPERLINK("#"&amp;$B201&amp;"!"&amp;IFERROR(LEFT($C201,FIND(",", $C201)-1),$C201),"【"&amp;IFERROR(LEFT($C201,FIND(",", $C201)-1),$C201)&amp;"】"))))</f>
        <v>【W117】</v>
      </c>
      <c r="R201" s="344" t="str">
        <f t="shared" si="74"/>
        <v>0000000000000</v>
      </c>
      <c r="S201" s="334" t="str">
        <f t="shared" si="75"/>
        <v>IO_S050301</v>
      </c>
      <c r="T201" s="334" t="str">
        <f t="shared" ca="1" si="76"/>
        <v>2025100101</v>
      </c>
      <c r="U201" s="334" t="str">
        <f t="shared" si="77"/>
        <v>T05_HLT_TMP</v>
      </c>
      <c r="V201" s="334" t="str">
        <f t="shared" si="78"/>
        <v>SYM_DATE_INTK_CD</v>
      </c>
      <c r="W201" s="334" t="str">
        <f t="shared" si="79"/>
        <v>症状発現年月日_摂取経過日数_時間コード</v>
      </c>
      <c r="X201" s="334" t="str">
        <f t="shared" si="80"/>
        <v>TEXT</v>
      </c>
      <c r="Y201" s="334" t="str">
        <f t="shared" si="81"/>
        <v>CELL</v>
      </c>
      <c r="Z201" s="334">
        <f t="shared" si="82"/>
        <v>200</v>
      </c>
      <c r="AA201" s="334">
        <f t="shared" si="83"/>
        <v>12</v>
      </c>
      <c r="AB201" s="334" t="str">
        <f t="shared" si="84"/>
        <v>« NULL »</v>
      </c>
      <c r="AC201" s="334" t="str">
        <f t="shared" si="85"/>
        <v>0</v>
      </c>
      <c r="AD201" s="346" t="s">
        <v>1809</v>
      </c>
      <c r="AE201" s="334" t="str">
        <f t="shared" si="87"/>
        <v>0</v>
      </c>
      <c r="AF201" s="334" t="str">
        <f t="shared" si="88"/>
        <v>1.00</v>
      </c>
      <c r="AG201" s="334" t="str">
        <f t="shared" si="89"/>
        <v>0</v>
      </c>
      <c r="AH201" s="334" t="str">
        <f t="shared" si="90"/>
        <v>fBiz0000000000</v>
      </c>
      <c r="AI201" s="334" t="str">
        <f t="shared" ca="1" si="91"/>
        <v>2026/01/06 00:00:00</v>
      </c>
      <c r="AJ201" s="334" t="str">
        <f t="shared" si="92"/>
        <v>fBiz0000000000</v>
      </c>
      <c r="AK201" s="335" t="str">
        <f t="shared" ca="1" si="93"/>
        <v>2026/01/06 00:00:00</v>
      </c>
      <c r="AL20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'SYM_DATE_INTK_CD', '症状発現年月日_摂取経過日数_時間コード', 'TEXT', 'CELL', 200, 12, NULL ,'0',INTAKE,'0', '1.00', 0, 'fBiz0000000000', '2026/01/06 00:00:00', 'fBiz0000000000', '2026/01/06 00:00:00' );</v>
      </c>
      <c r="AM201" s="347" t="s">
        <v>1774</v>
      </c>
    </row>
    <row r="202" spans="1:39" ht="17.25" customHeight="1">
      <c r="A202" s="265">
        <f t="shared" ref="A202:A219" si="96">ROW()-2</f>
        <v>200</v>
      </c>
      <c r="B202" s="263" t="s">
        <v>640</v>
      </c>
      <c r="C202" s="258" t="s">
        <v>1111</v>
      </c>
      <c r="D202" s="260" t="s">
        <v>1431</v>
      </c>
      <c r="E202" s="238" t="s">
        <v>402</v>
      </c>
      <c r="F202" s="746" t="s">
        <v>189</v>
      </c>
      <c r="G202" s="747"/>
      <c r="H202" s="748">
        <v>35</v>
      </c>
      <c r="I202" s="749"/>
      <c r="J202" s="327" t="str">
        <f t="shared" si="95"/>
        <v>TEXT</v>
      </c>
      <c r="K202" s="271" t="s">
        <v>653</v>
      </c>
      <c r="L202" s="328" t="str" cm="1">
        <f t="array" aca="1" ref="L202" ca="1">IFERROR(IF($C202="","",IF($K202="","",IF($K202=入力用マスタ!$H$7,_xlfn.TEXTBEFORE(_xlfn.TEXTAFTER(CELL("filename",$A$1),"["),"]"),IF($J202="DATE",IF(INDIRECT($B202&amp;"!"&amp;$C202)="","",INDIRECT($B202&amp;"!"&amp;$C202)),IF($J202="TEXT",IF(INDIRECT($B202&amp;"!"&amp;$C202)="","",""&amp;INDIRECT($B202&amp;"!"&amp;$C202)&amp;""),IF($J202="NUM",VALUE(IF(INDIRECT($B202&amp;"!"&amp;$C202)="","",INDIRECT($B202&amp;"!"&amp;$C202))),"")))))),"")</f>
        <v/>
      </c>
      <c r="M202" s="337" t="str">
        <f ca="1">IFERROR(TEXT(IF($C202="","",IF($K202="","",IF($K202=入力用マスタ!$H$5,IF($L202="■","1",IF($L202="□","",IF($L202="●","1",IF($L202="○","","")))),IF($K202=入力用マスタ!$H$6,IF($L202="▼選択▼","",MATCH($L202,INDIRECT("入力用マスタ!"&amp;IF(COUNTIF(入力用マスタ!$E$2:$E$4,$L202),"E",IF(COUNTIF(入力用マスタ!$F$2:$F$4,$L202),"F",IF(COUNTIF(入力用マスタ!$G$2:$G$4,$L202),"G","")))&amp;"3:"&amp;IF(COUNTIF(入力用マスタ!$E$2:$E$4,$L202),"E",IF(COUNTIF(入力用マスタ!$F$2:$F$4,$L202),"F",IF(COUNTIF(入力用マスタ!$G$2:$G$4,$L202),"G","")))&amp;"4"),0)),"")))),"@"),"")</f>
        <v/>
      </c>
      <c r="N202" s="337" t="str" cm="1">
        <f t="array" aca="1" ref="N202" ca="1">IFERROR(TEXT(IF($C202="","",IF($K202="","",IF($K202=入力用マスタ!$H$4,_xlfn.LET(_xlpm.refs, _xlfn.TEXTSPLIT($C202,","),_xlpm.sheetName, $B202,_xlpm.values,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2" s="338">
        <f t="shared" si="73"/>
        <v>201</v>
      </c>
      <c r="P202" s="339">
        <f>IF($K202="","",IF($K202=入力用マスタ!$H$3,COLUMN($P202)-5,IF($K202=入力用マスタ!$H$5,COLUMN($P202)-4,IF($K202=入力用マスタ!$H$6,COLUMN($P202)-4,IF($K202=入力用マスタ!$H$5,COLUMN($P202)-4,IF($K202=入力用マスタ!$H$4,COLUMN($P202)-3,COLUMN($P202)-5))))))</f>
        <v>11</v>
      </c>
      <c r="Q202" s="345" t="str">
        <f>IF($C202="","",IF($C202="-","",IF($K202=入力用マスタ!$H$4&amp;"!",HYPERLINK("#"&amp;$B202&amp;"!"&amp;IFERROR(LEFT($C202,FIND(",", $C202)-1),$C202),"【"&amp;IFERROR(LEFT($C202,FIND(",", $C202)-1),$C202)&amp;"】"),HYPERLINK("#"&amp;$B202&amp;"!"&amp;IFERROR(LEFT($C202,FIND(",", $C202)-1),$C202),"【"&amp;IFERROR(LEFT($C202,FIND(",", $C202)-1),$C202)&amp;"】"))))</f>
        <v>【K118】</v>
      </c>
      <c r="R202" s="344" t="str">
        <f t="shared" si="74"/>
        <v>0000000000000</v>
      </c>
      <c r="S202" s="334" t="str">
        <f t="shared" si="75"/>
        <v>IO_S050301</v>
      </c>
      <c r="T202" s="334" t="str">
        <f t="shared" ca="1" si="76"/>
        <v>2025100101</v>
      </c>
      <c r="U202" s="334" t="str">
        <f t="shared" si="77"/>
        <v>T05_HLT_TMP</v>
      </c>
      <c r="V202" s="334" t="str">
        <f t="shared" si="78"/>
        <v>SYM_DATE_OTHER</v>
      </c>
      <c r="W202" s="334" t="str">
        <f t="shared" si="79"/>
        <v>症状発現年月日_その他</v>
      </c>
      <c r="X202" s="334" t="str">
        <f t="shared" si="80"/>
        <v>TEXT</v>
      </c>
      <c r="Y202" s="334" t="str">
        <f t="shared" si="81"/>
        <v>CELL</v>
      </c>
      <c r="Z202" s="334">
        <f t="shared" si="82"/>
        <v>201</v>
      </c>
      <c r="AA202" s="334">
        <f t="shared" si="83"/>
        <v>11</v>
      </c>
      <c r="AB202" s="334" t="str">
        <f t="shared" si="84"/>
        <v>« NULL »</v>
      </c>
      <c r="AC202" s="334" t="str">
        <f t="shared" si="85"/>
        <v>0</v>
      </c>
      <c r="AD202" s="334" t="str">
        <f t="shared" si="86"/>
        <v>« NULL »</v>
      </c>
      <c r="AE202" s="334" t="str">
        <f t="shared" si="87"/>
        <v>0</v>
      </c>
      <c r="AF202" s="334" t="str">
        <f t="shared" si="88"/>
        <v>1.00</v>
      </c>
      <c r="AG202" s="334" t="str">
        <f t="shared" si="89"/>
        <v>0</v>
      </c>
      <c r="AH202" s="334" t="str">
        <f t="shared" si="90"/>
        <v>fBiz0000000000</v>
      </c>
      <c r="AI202" s="334" t="str">
        <f t="shared" ca="1" si="91"/>
        <v>2026/01/06 00:00:00</v>
      </c>
      <c r="AJ202" s="334" t="str">
        <f t="shared" si="92"/>
        <v>fBiz0000000000</v>
      </c>
      <c r="AK202" s="335" t="str">
        <f t="shared" ca="1" si="93"/>
        <v>2026/01/06 00:00:00</v>
      </c>
      <c r="AL20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'SYM_DATE_OTHER', '症状発現年月日_その他', 'TEXT', 'CELL', 201, 11, NULL ,'0', NULL ,'0', '1.00', 0, 'fBiz0000000000', '2026/01/06 00:00:00', 'fBiz0000000000', '2026/01/06 00:00:00' );</v>
      </c>
      <c r="AM202" s="347" t="s">
        <v>1774</v>
      </c>
    </row>
    <row r="203" spans="1:39" ht="17.25" customHeight="1">
      <c r="A203" s="265">
        <f t="shared" si="96"/>
        <v>201</v>
      </c>
      <c r="B203" s="263" t="s">
        <v>640</v>
      </c>
      <c r="C203" s="258" t="s">
        <v>1112</v>
      </c>
      <c r="D203" s="260" t="s">
        <v>1432</v>
      </c>
      <c r="E203" s="238" t="s">
        <v>403</v>
      </c>
      <c r="F203" s="746" t="s">
        <v>189</v>
      </c>
      <c r="G203" s="747"/>
      <c r="H203" s="748">
        <v>1</v>
      </c>
      <c r="I203" s="749"/>
      <c r="J203" s="327" t="str">
        <f t="shared" si="95"/>
        <v>TEXT</v>
      </c>
      <c r="K203" s="271" t="s">
        <v>1033</v>
      </c>
      <c r="L203" s="328" t="str" cm="1">
        <f t="array" aca="1" ref="L203" ca="1">IFERROR(IF($C203="","",IF($K203="","",IF($K203=入力用マスタ!$H$7,_xlfn.TEXTBEFORE(_xlfn.TEXTAFTER(CELL("filename",$A$1),"["),"]"),IF($J203="DATE",IF(INDIRECT($B203&amp;"!"&amp;$C203)="","",INDIRECT($B203&amp;"!"&amp;$C203)),IF($J203="TEXT",IF(INDIRECT($B203&amp;"!"&amp;$C203)="","",""&amp;INDIRECT($B203&amp;"!"&amp;$C203)&amp;""),IF($J203="NUM",VALUE(IF(INDIRECT($B203&amp;"!"&amp;$C203)="","",INDIRECT($B203&amp;"!"&amp;$C203))),"")))))),"")</f>
        <v>○</v>
      </c>
      <c r="M203" s="337" t="str">
        <f ca="1">IFERROR(TEXT(IF($C203="","",IF($K203="","",IF($K203=入力用マスタ!$H$5,IF($L203="■","1",IF($L203="□","",IF($L203="●","1",IF($L203="○","","")))),IF($K203=入力用マスタ!$H$6,IF($L203="▼選択▼","",MATCH($L203,INDIRECT("入力用マスタ!"&amp;IF(COUNTIF(入力用マスタ!$E$2:$E$4,$L203),"E",IF(COUNTIF(入力用マスタ!$F$2:$F$4,$L203),"F",IF(COUNTIF(入力用マスタ!$G$2:$G$4,$L203),"G","")))&amp;"3:"&amp;IF(COUNTIF(入力用マスタ!$E$2:$E$4,$L203),"E",IF(COUNTIF(入力用マスタ!$F$2:$F$4,$L203),"F",IF(COUNTIF(入力用マスタ!$G$2:$G$4,$L203),"G","")))&amp;"4"),0)),"")))),"@"),"")</f>
        <v/>
      </c>
      <c r="N203" s="337" t="str" cm="1">
        <f t="array" aca="1" ref="N203" ca="1">IFERROR(TEXT(IF($C203="","",IF($K203="","",IF($K203=入力用マスタ!$H$4,_xlfn.LET(_xlpm.refs, _xlfn.TEXTSPLIT($C203,","),_xlpm.sheetName, $B203,_xlpm.values,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3" s="338">
        <f t="shared" si="73"/>
        <v>202</v>
      </c>
      <c r="P203" s="339">
        <f>IF($K203="","",IF($K203=入力用マスタ!$H$3,COLUMN($P203)-5,IF($K203=入力用マスタ!$H$5,COLUMN($P203)-4,IF($K203=入力用マスタ!$H$6,COLUMN($P203)-4,IF($K203=入力用マスタ!$H$5,COLUMN($P203)-4,IF($K203=入力用マスタ!$H$4,COLUMN($P203)-3,COLUMN($P203)-5))))))</f>
        <v>12</v>
      </c>
      <c r="Q203" s="345" t="str">
        <f>IF($C203="","",IF($C203="-","",IF($K203=入力用マスタ!$H$4&amp;"!",HYPERLINK("#"&amp;$B203&amp;"!"&amp;IFERROR(LEFT($C203,FIND(",", $C203)-1),$C203),"【"&amp;IFERROR(LEFT($C203,FIND(",", $C203)-1),$C203)&amp;"】"),HYPERLINK("#"&amp;$B203&amp;"!"&amp;IFERROR(LEFT($C203,FIND(",", $C203)-1),$C203),"【"&amp;IFERROR(LEFT($C203,FIND(",", $C203)-1),$C203)&amp;"】"))))</f>
        <v>【AH118】</v>
      </c>
      <c r="R203" s="344" t="str">
        <f t="shared" si="74"/>
        <v>0000000000000</v>
      </c>
      <c r="S203" s="334" t="str">
        <f t="shared" si="75"/>
        <v>IO_S050301</v>
      </c>
      <c r="T203" s="334" t="str">
        <f t="shared" ca="1" si="76"/>
        <v>2025100101</v>
      </c>
      <c r="U203" s="334" t="str">
        <f t="shared" si="77"/>
        <v>T05_HLT_TMP</v>
      </c>
      <c r="V203" s="334" t="str">
        <f t="shared" si="78"/>
        <v>SYM_DATE_UNFLG</v>
      </c>
      <c r="W203" s="334" t="str">
        <f t="shared" si="79"/>
        <v>症状発現年月日_不明フラグ</v>
      </c>
      <c r="X203" s="334" t="str">
        <f t="shared" si="80"/>
        <v>TEXT</v>
      </c>
      <c r="Y203" s="334" t="str">
        <f t="shared" si="81"/>
        <v>CELL</v>
      </c>
      <c r="Z203" s="334">
        <f t="shared" si="82"/>
        <v>202</v>
      </c>
      <c r="AA203" s="334">
        <f t="shared" si="83"/>
        <v>12</v>
      </c>
      <c r="AB203" s="334" t="str">
        <f t="shared" si="84"/>
        <v>« NULL »</v>
      </c>
      <c r="AC203" s="334" t="str">
        <f t="shared" si="85"/>
        <v>0</v>
      </c>
      <c r="AD203" s="334" t="str">
        <f t="shared" si="86"/>
        <v>« NULL »</v>
      </c>
      <c r="AE203" s="334" t="str">
        <f t="shared" si="87"/>
        <v>0</v>
      </c>
      <c r="AF203" s="334" t="str">
        <f t="shared" si="88"/>
        <v>1.00</v>
      </c>
      <c r="AG203" s="334" t="str">
        <f t="shared" si="89"/>
        <v>0</v>
      </c>
      <c r="AH203" s="334" t="str">
        <f t="shared" si="90"/>
        <v>fBiz0000000000</v>
      </c>
      <c r="AI203" s="334" t="str">
        <f t="shared" ca="1" si="91"/>
        <v>2026/01/06 00:00:00</v>
      </c>
      <c r="AJ203" s="334" t="str">
        <f t="shared" si="92"/>
        <v>fBiz0000000000</v>
      </c>
      <c r="AK203" s="335" t="str">
        <f t="shared" ca="1" si="93"/>
        <v>2026/01/06 00:00:00</v>
      </c>
      <c r="AL20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'SYM_DATE_UNFLG', '症状発現年月日_不明フラグ', 'TEXT', 'CELL', 202, 12, NULL ,'0', NULL ,'0', '1.00', 0, 'fBiz0000000000', '2026/01/06 00:00:00', 'fBiz0000000000', '2026/01/06 00:00:00' );</v>
      </c>
      <c r="AM203" s="347" t="s">
        <v>1774</v>
      </c>
    </row>
    <row r="204" spans="1:39" ht="17.25" customHeight="1">
      <c r="A204" s="265">
        <f t="shared" si="96"/>
        <v>202</v>
      </c>
      <c r="B204" s="263" t="s">
        <v>640</v>
      </c>
      <c r="C204" s="258" t="s">
        <v>1113</v>
      </c>
      <c r="D204" s="260" t="s">
        <v>981</v>
      </c>
      <c r="E204" s="238" t="s">
        <v>404</v>
      </c>
      <c r="F204" s="746" t="s">
        <v>189</v>
      </c>
      <c r="G204" s="747"/>
      <c r="H204" s="748">
        <v>1</v>
      </c>
      <c r="I204" s="749"/>
      <c r="J204" s="327" t="str">
        <f t="shared" si="95"/>
        <v>TEXT</v>
      </c>
      <c r="K204" s="271" t="s">
        <v>1033</v>
      </c>
      <c r="L204" s="328" t="str" cm="1">
        <f t="array" aca="1" ref="L204" ca="1">IFERROR(IF($C204="","",IF($K204="","",IF($K204=入力用マスタ!$H$7,_xlfn.TEXTBEFORE(_xlfn.TEXTAFTER(CELL("filename",$A$1),"["),"]"),IF($J204="DATE",IF(INDIRECT($B204&amp;"!"&amp;$C204)="","",INDIRECT($B204&amp;"!"&amp;$C204)),IF($J204="TEXT",IF(INDIRECT($B204&amp;"!"&amp;$C204)="","",""&amp;INDIRECT($B204&amp;"!"&amp;$C204)&amp;""),IF($J204="NUM",VALUE(IF(INDIRECT($B204&amp;"!"&amp;$C204)="","",INDIRECT($B204&amp;"!"&amp;$C204))),"")))))),"")</f>
        <v>□</v>
      </c>
      <c r="M204" s="337" t="str">
        <f ca="1">IFERROR(TEXT(IF($C204="","",IF($K204="","",IF($K204=入力用マスタ!$H$5,IF($L204="■","1",IF($L204="□","",IF($L204="●","1",IF($L204="○","","")))),IF($K204=入力用マスタ!$H$6,IF($L204="▼選択▼","",MATCH($L204,INDIRECT("入力用マスタ!"&amp;IF(COUNTIF(入力用マスタ!$E$2:$E$4,$L204),"E",IF(COUNTIF(入力用マスタ!$F$2:$F$4,$L204),"F",IF(COUNTIF(入力用マスタ!$G$2:$G$4,$L204),"G","")))&amp;"3:"&amp;IF(COUNTIF(入力用マスタ!$E$2:$E$4,$L204),"E",IF(COUNTIF(入力用マスタ!$F$2:$F$4,$L204),"F",IF(COUNTIF(入力用マスタ!$G$2:$G$4,$L204),"G","")))&amp;"4"),0)),"")))),"@"),"")</f>
        <v/>
      </c>
      <c r="N204" s="337" t="str" cm="1">
        <f t="array" aca="1" ref="N204" ca="1">IFERROR(TEXT(IF($C204="","",IF($K204="","",IF($K204=入力用マスタ!$H$4,_xlfn.LET(_xlpm.refs, _xlfn.TEXTSPLIT($C204,","),_xlpm.sheetName, $B204,_xlpm.values,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4" s="338">
        <f t="shared" si="73"/>
        <v>203</v>
      </c>
      <c r="P204" s="339">
        <f>IF($K204="","",IF($K204=入力用マスタ!$H$3,COLUMN($P204)-5,IF($K204=入力用マスタ!$H$5,COLUMN($P204)-4,IF($K204=入力用マスタ!$H$6,COLUMN($P204)-4,IF($K204=入力用マスタ!$H$5,COLUMN($P204)-4,IF($K204=入力用マスタ!$H$4,COLUMN($P204)-3,COLUMN($P204)-5))))))</f>
        <v>12</v>
      </c>
      <c r="Q204" s="345" t="str">
        <f>IF($C204="","",IF($C204="-","",IF($K204=入力用マスタ!$H$4&amp;"!",HYPERLINK("#"&amp;$B204&amp;"!"&amp;IFERROR(LEFT($C204,FIND(",", $C204)-1),$C204),"【"&amp;IFERROR(LEFT($C204,FIND(",", $C204)-1),$C204)&amp;"】"),HYPERLINK("#"&amp;$B204&amp;"!"&amp;IFERROR(LEFT($C204,FIND(",", $C204)-1),$C204),"【"&amp;IFERROR(LEFT($C204,FIND(",", $C204)-1),$C204)&amp;"】"))))</f>
        <v>【H119】</v>
      </c>
      <c r="R204" s="344" t="str">
        <f t="shared" si="74"/>
        <v>0000000000000</v>
      </c>
      <c r="S204" s="334" t="str">
        <f t="shared" si="75"/>
        <v>IO_S050301</v>
      </c>
      <c r="T204" s="334" t="str">
        <f t="shared" ca="1" si="76"/>
        <v>2025100101</v>
      </c>
      <c r="U204" s="334" t="str">
        <f t="shared" si="77"/>
        <v>T05_HLT_TMP</v>
      </c>
      <c r="V204" s="334" t="str">
        <f t="shared" si="78"/>
        <v>USG_FLG_1</v>
      </c>
      <c r="W204" s="334" t="str">
        <f t="shared" si="79"/>
        <v>摂取状況フラグ_中止</v>
      </c>
      <c r="X204" s="334" t="str">
        <f t="shared" si="80"/>
        <v>TEXT</v>
      </c>
      <c r="Y204" s="334" t="str">
        <f t="shared" si="81"/>
        <v>CELL</v>
      </c>
      <c r="Z204" s="334">
        <f t="shared" si="82"/>
        <v>203</v>
      </c>
      <c r="AA204" s="334">
        <f t="shared" si="83"/>
        <v>12</v>
      </c>
      <c r="AB204" s="334" t="str">
        <f t="shared" si="84"/>
        <v>« NULL »</v>
      </c>
      <c r="AC204" s="334" t="str">
        <f t="shared" si="85"/>
        <v>0</v>
      </c>
      <c r="AD204" s="334" t="str">
        <f t="shared" si="86"/>
        <v>« NULL »</v>
      </c>
      <c r="AE204" s="334" t="str">
        <f t="shared" si="87"/>
        <v>0</v>
      </c>
      <c r="AF204" s="334" t="str">
        <f t="shared" si="88"/>
        <v>1.00</v>
      </c>
      <c r="AG204" s="334" t="str">
        <f t="shared" si="89"/>
        <v>0</v>
      </c>
      <c r="AH204" s="334" t="str">
        <f t="shared" si="90"/>
        <v>fBiz0000000000</v>
      </c>
      <c r="AI204" s="334" t="str">
        <f t="shared" ca="1" si="91"/>
        <v>2026/01/06 00:00:00</v>
      </c>
      <c r="AJ204" s="334" t="str">
        <f t="shared" si="92"/>
        <v>fBiz0000000000</v>
      </c>
      <c r="AK204" s="335" t="str">
        <f t="shared" ca="1" si="93"/>
        <v>2026/01/06 00:00:00</v>
      </c>
      <c r="AL20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'USG_FLG_1', '摂取状況フラグ_中止', 'TEXT', 'CELL', 203, 12, NULL ,'0', NULL ,'0', '1.00', 0, 'fBiz0000000000', '2026/01/06 00:00:00', 'fBiz0000000000', '2026/01/06 00:00:00' );</v>
      </c>
      <c r="AM204" s="347" t="s">
        <v>1774</v>
      </c>
    </row>
    <row r="205" spans="1:39" ht="17.25" customHeight="1">
      <c r="A205" s="265">
        <f t="shared" si="96"/>
        <v>203</v>
      </c>
      <c r="B205" s="263" t="s">
        <v>640</v>
      </c>
      <c r="C205" s="258" t="s">
        <v>1114</v>
      </c>
      <c r="D205" s="260" t="s">
        <v>982</v>
      </c>
      <c r="E205" s="238" t="s">
        <v>241</v>
      </c>
      <c r="F205" s="746" t="s">
        <v>189</v>
      </c>
      <c r="G205" s="747"/>
      <c r="H205" s="748">
        <v>1</v>
      </c>
      <c r="I205" s="749"/>
      <c r="J205" s="327" t="str">
        <f t="shared" si="95"/>
        <v>TEXT</v>
      </c>
      <c r="K205" s="271" t="s">
        <v>1033</v>
      </c>
      <c r="L205" s="328" t="str" cm="1">
        <f t="array" aca="1" ref="L205" ca="1">IFERROR(IF($C205="","",IF($K205="","",IF($K205=入力用マスタ!$H$7,_xlfn.TEXTBEFORE(_xlfn.TEXTAFTER(CELL("filename",$A$1),"["),"]"),IF($J205="DATE",IF(INDIRECT($B205&amp;"!"&amp;$C205)="","",INDIRECT($B205&amp;"!"&amp;$C205)),IF($J205="TEXT",IF(INDIRECT($B205&amp;"!"&amp;$C205)="","",""&amp;INDIRECT($B205&amp;"!"&amp;$C205)&amp;""),IF($J205="NUM",VALUE(IF(INDIRECT($B205&amp;"!"&amp;$C205)="","",INDIRECT($B205&amp;"!"&amp;$C205))),"")))))),"")</f>
        <v>□</v>
      </c>
      <c r="M205" s="337" t="str">
        <f ca="1">IFERROR(TEXT(IF($C205="","",IF($K205="","",IF($K205=入力用マスタ!$H$5,IF($L205="■","1",IF($L205="□","",IF($L205="●","1",IF($L205="○","","")))),IF($K205=入力用マスタ!$H$6,IF($L205="▼選択▼","",MATCH($L205,INDIRECT("入力用マスタ!"&amp;IF(COUNTIF(入力用マスタ!$E$2:$E$4,$L205),"E",IF(COUNTIF(入力用マスタ!$F$2:$F$4,$L205),"F",IF(COUNTIF(入力用マスタ!$G$2:$G$4,$L205),"G","")))&amp;"3:"&amp;IF(COUNTIF(入力用マスタ!$E$2:$E$4,$L205),"E",IF(COUNTIF(入力用マスタ!$F$2:$F$4,$L205),"F",IF(COUNTIF(入力用マスタ!$G$2:$G$4,$L205),"G","")))&amp;"4"),0)),"")))),"@"),"")</f>
        <v/>
      </c>
      <c r="N205" s="337" t="str" cm="1">
        <f t="array" aca="1" ref="N205" ca="1">IFERROR(TEXT(IF($C205="","",IF($K205="","",IF($K205=入力用マスタ!$H$4,_xlfn.LET(_xlpm.refs, _xlfn.TEXTSPLIT($C205,","),_xlpm.sheetName, $B205,_xlpm.values,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5" s="338">
        <f t="shared" si="73"/>
        <v>204</v>
      </c>
      <c r="P205" s="339">
        <f>IF($K205="","",IF($K205=入力用マスタ!$H$3,COLUMN($P205)-5,IF($K205=入力用マスタ!$H$5,COLUMN($P205)-4,IF($K205=入力用マスタ!$H$6,COLUMN($P205)-4,IF($K205=入力用マスタ!$H$5,COLUMN($P205)-4,IF($K205=入力用マスタ!$H$4,COLUMN($P205)-3,COLUMN($P205)-5))))))</f>
        <v>12</v>
      </c>
      <c r="Q205" s="345" t="str">
        <f>IF($C205="","",IF($C205="-","",IF($K205=入力用マスタ!$H$4&amp;"!",HYPERLINK("#"&amp;$B205&amp;"!"&amp;IFERROR(LEFT($C205,FIND(",", $C205)-1),$C205),"【"&amp;IFERROR(LEFT($C205,FIND(",", $C205)-1),$C205)&amp;"】"),HYPERLINK("#"&amp;$B205&amp;"!"&amp;IFERROR(LEFT($C205,FIND(",", $C205)-1),$C205),"【"&amp;IFERROR(LEFT($C205,FIND(",", $C205)-1),$C205)&amp;"】"))))</f>
        <v>【H120】</v>
      </c>
      <c r="R205" s="344" t="str">
        <f t="shared" si="74"/>
        <v>0000000000000</v>
      </c>
      <c r="S205" s="334" t="str">
        <f t="shared" si="75"/>
        <v>IO_S050301</v>
      </c>
      <c r="T205" s="334" t="str">
        <f t="shared" ca="1" si="76"/>
        <v>2025100101</v>
      </c>
      <c r="U205" s="334" t="str">
        <f t="shared" si="77"/>
        <v>T05_HLT_TMP</v>
      </c>
      <c r="V205" s="334" t="str">
        <f t="shared" si="78"/>
        <v>USG_FLG_2</v>
      </c>
      <c r="W205" s="334" t="str">
        <f t="shared" si="79"/>
        <v>摂取状況フラグ_再摂取</v>
      </c>
      <c r="X205" s="334" t="str">
        <f t="shared" si="80"/>
        <v>TEXT</v>
      </c>
      <c r="Y205" s="334" t="str">
        <f t="shared" si="81"/>
        <v>CELL</v>
      </c>
      <c r="Z205" s="334">
        <f t="shared" si="82"/>
        <v>204</v>
      </c>
      <c r="AA205" s="334">
        <f t="shared" si="83"/>
        <v>12</v>
      </c>
      <c r="AB205" s="334" t="str">
        <f t="shared" si="84"/>
        <v>« NULL »</v>
      </c>
      <c r="AC205" s="334" t="str">
        <f t="shared" si="85"/>
        <v>0</v>
      </c>
      <c r="AD205" s="334" t="str">
        <f t="shared" si="86"/>
        <v>« NULL »</v>
      </c>
      <c r="AE205" s="334" t="str">
        <f t="shared" si="87"/>
        <v>0</v>
      </c>
      <c r="AF205" s="334" t="str">
        <f t="shared" si="88"/>
        <v>1.00</v>
      </c>
      <c r="AG205" s="334" t="str">
        <f t="shared" si="89"/>
        <v>0</v>
      </c>
      <c r="AH205" s="334" t="str">
        <f t="shared" si="90"/>
        <v>fBiz0000000000</v>
      </c>
      <c r="AI205" s="334" t="str">
        <f t="shared" ca="1" si="91"/>
        <v>2026/01/06 00:00:00</v>
      </c>
      <c r="AJ205" s="334" t="str">
        <f t="shared" si="92"/>
        <v>fBiz0000000000</v>
      </c>
      <c r="AK205" s="335" t="str">
        <f t="shared" ca="1" si="93"/>
        <v>2026/01/06 00:00:00</v>
      </c>
      <c r="AL20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'USG_FLG_2', '摂取状況フラグ_再摂取', 'TEXT', 'CELL', 204, 12, NULL ,'0', NULL ,'0', '1.00', 0, 'fBiz0000000000', '2026/01/06 00:00:00', 'fBiz0000000000', '2026/01/06 00:00:00' );</v>
      </c>
      <c r="AM205" s="347" t="s">
        <v>1774</v>
      </c>
    </row>
    <row r="206" spans="1:39" ht="17.25" customHeight="1">
      <c r="A206" s="265">
        <f t="shared" si="96"/>
        <v>204</v>
      </c>
      <c r="B206" s="263" t="s">
        <v>640</v>
      </c>
      <c r="C206" s="258" t="s">
        <v>1115</v>
      </c>
      <c r="D206" s="260" t="s">
        <v>983</v>
      </c>
      <c r="E206" s="238" t="s">
        <v>242</v>
      </c>
      <c r="F206" s="746" t="s">
        <v>189</v>
      </c>
      <c r="G206" s="747"/>
      <c r="H206" s="748">
        <v>1</v>
      </c>
      <c r="I206" s="749"/>
      <c r="J206" s="327" t="str">
        <f t="shared" si="95"/>
        <v>TEXT</v>
      </c>
      <c r="K206" s="271" t="s">
        <v>1033</v>
      </c>
      <c r="L206" s="328" t="str" cm="1">
        <f t="array" aca="1" ref="L206" ca="1">IFERROR(IF($C206="","",IF($K206="","",IF($K206=入力用マスタ!$H$7,_xlfn.TEXTBEFORE(_xlfn.TEXTAFTER(CELL("filename",$A$1),"["),"]"),IF($J206="DATE",IF(INDIRECT($B206&amp;"!"&amp;$C206)="","",INDIRECT($B206&amp;"!"&amp;$C206)),IF($J206="TEXT",IF(INDIRECT($B206&amp;"!"&amp;$C206)="","",""&amp;INDIRECT($B206&amp;"!"&amp;$C206)&amp;""),IF($J206="NUM",VALUE(IF(INDIRECT($B206&amp;"!"&amp;$C206)="","",INDIRECT($B206&amp;"!"&amp;$C206))),"")))))),"")</f>
        <v>□</v>
      </c>
      <c r="M206" s="337" t="str">
        <f ca="1">IFERROR(TEXT(IF($C206="","",IF($K206="","",IF($K206=入力用マスタ!$H$5,IF($L206="■","1",IF($L206="□","",IF($L206="●","1",IF($L206="○","","")))),IF($K206=入力用マスタ!$H$6,IF($L206="▼選択▼","",MATCH($L206,INDIRECT("入力用マスタ!"&amp;IF(COUNTIF(入力用マスタ!$E$2:$E$4,$L206),"E",IF(COUNTIF(入力用マスタ!$F$2:$F$4,$L206),"F",IF(COUNTIF(入力用マスタ!$G$2:$G$4,$L206),"G","")))&amp;"3:"&amp;IF(COUNTIF(入力用マスタ!$E$2:$E$4,$L206),"E",IF(COUNTIF(入力用マスタ!$F$2:$F$4,$L206),"F",IF(COUNTIF(入力用マスタ!$G$2:$G$4,$L206),"G","")))&amp;"4"),0)),"")))),"@"),"")</f>
        <v/>
      </c>
      <c r="N206" s="337" t="str" cm="1">
        <f t="array" aca="1" ref="N206" ca="1">IFERROR(TEXT(IF($C206="","",IF($K206="","",IF($K206=入力用マスタ!$H$4,_xlfn.LET(_xlpm.refs, _xlfn.TEXTSPLIT($C206,","),_xlpm.sheetName, $B206,_xlpm.values,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6" s="338">
        <f t="shared" si="73"/>
        <v>205</v>
      </c>
      <c r="P206" s="339">
        <f>IF($K206="","",IF($K206=入力用マスタ!$H$3,COLUMN($P206)-5,IF($K206=入力用マスタ!$H$5,COLUMN($P206)-4,IF($K206=入力用マスタ!$H$6,COLUMN($P206)-4,IF($K206=入力用マスタ!$H$5,COLUMN($P206)-4,IF($K206=入力用マスタ!$H$4,COLUMN($P206)-3,COLUMN($P206)-5))))))</f>
        <v>12</v>
      </c>
      <c r="Q206" s="345" t="str">
        <f>IF($C206="","",IF($C206="-","",IF($K206=入力用マスタ!$H$4&amp;"!",HYPERLINK("#"&amp;$B206&amp;"!"&amp;IFERROR(LEFT($C206,FIND(",", $C206)-1),$C206),"【"&amp;IFERROR(LEFT($C206,FIND(",", $C206)-1),$C206)&amp;"】"),HYPERLINK("#"&amp;$B206&amp;"!"&amp;IFERROR(LEFT($C206,FIND(",", $C206)-1),$C206),"【"&amp;IFERROR(LEFT($C206,FIND(",", $C206)-1),$C206)&amp;"】"))))</f>
        <v>【H125】</v>
      </c>
      <c r="R206" s="344" t="str">
        <f t="shared" si="74"/>
        <v>0000000000000</v>
      </c>
      <c r="S206" s="334" t="str">
        <f t="shared" si="75"/>
        <v>IO_S050301</v>
      </c>
      <c r="T206" s="334" t="str">
        <f t="shared" ca="1" si="76"/>
        <v>2025100101</v>
      </c>
      <c r="U206" s="334" t="str">
        <f t="shared" si="77"/>
        <v>T05_HLT_TMP</v>
      </c>
      <c r="V206" s="334" t="str">
        <f t="shared" si="78"/>
        <v>USG_FLG_3</v>
      </c>
      <c r="W206" s="334" t="str">
        <f t="shared" si="79"/>
        <v>摂取状況フラグ_減量</v>
      </c>
      <c r="X206" s="334" t="str">
        <f t="shared" si="80"/>
        <v>TEXT</v>
      </c>
      <c r="Y206" s="334" t="str">
        <f t="shared" si="81"/>
        <v>CELL</v>
      </c>
      <c r="Z206" s="334">
        <f t="shared" si="82"/>
        <v>205</v>
      </c>
      <c r="AA206" s="334">
        <f t="shared" si="83"/>
        <v>12</v>
      </c>
      <c r="AB206" s="334" t="str">
        <f t="shared" si="84"/>
        <v>« NULL »</v>
      </c>
      <c r="AC206" s="334" t="str">
        <f t="shared" si="85"/>
        <v>0</v>
      </c>
      <c r="AD206" s="334" t="str">
        <f t="shared" si="86"/>
        <v>« NULL »</v>
      </c>
      <c r="AE206" s="334" t="str">
        <f t="shared" si="87"/>
        <v>0</v>
      </c>
      <c r="AF206" s="334" t="str">
        <f t="shared" si="88"/>
        <v>1.00</v>
      </c>
      <c r="AG206" s="334" t="str">
        <f t="shared" si="89"/>
        <v>0</v>
      </c>
      <c r="AH206" s="334" t="str">
        <f t="shared" si="90"/>
        <v>fBiz0000000000</v>
      </c>
      <c r="AI206" s="334" t="str">
        <f t="shared" ca="1" si="91"/>
        <v>2026/01/06 00:00:00</v>
      </c>
      <c r="AJ206" s="334" t="str">
        <f t="shared" si="92"/>
        <v>fBiz0000000000</v>
      </c>
      <c r="AK206" s="335" t="str">
        <f t="shared" ca="1" si="93"/>
        <v>2026/01/06 00:00:00</v>
      </c>
      <c r="AL20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'USG_FLG_3', '摂取状況フラグ_減量', 'TEXT', 'CELL', 205, 12, NULL ,'0', NULL ,'0', '1.00', 0, 'fBiz0000000000', '2026/01/06 00:00:00', 'fBiz0000000000', '2026/01/06 00:00:00' );</v>
      </c>
      <c r="AM206" s="347" t="s">
        <v>1774</v>
      </c>
    </row>
    <row r="207" spans="1:39" ht="17.25" customHeight="1">
      <c r="A207" s="265">
        <f t="shared" si="96"/>
        <v>205</v>
      </c>
      <c r="B207" s="263" t="s">
        <v>640</v>
      </c>
      <c r="C207" s="258" t="s">
        <v>1116</v>
      </c>
      <c r="D207" s="260" t="s">
        <v>984</v>
      </c>
      <c r="E207" s="238" t="s">
        <v>243</v>
      </c>
      <c r="F207" s="746" t="s">
        <v>189</v>
      </c>
      <c r="G207" s="747"/>
      <c r="H207" s="748">
        <v>1</v>
      </c>
      <c r="I207" s="749"/>
      <c r="J207" s="327" t="str">
        <f t="shared" si="95"/>
        <v>TEXT</v>
      </c>
      <c r="K207" s="271" t="s">
        <v>1033</v>
      </c>
      <c r="L207" s="328" t="str" cm="1">
        <f t="array" aca="1" ref="L207" ca="1">IFERROR(IF($C207="","",IF($K207="","",IF($K207=入力用マスタ!$H$7,_xlfn.TEXTBEFORE(_xlfn.TEXTAFTER(CELL("filename",$A$1),"["),"]"),IF($J207="DATE",IF(INDIRECT($B207&amp;"!"&amp;$C207)="","",INDIRECT($B207&amp;"!"&amp;$C207)),IF($J207="TEXT",IF(INDIRECT($B207&amp;"!"&amp;$C207)="","",""&amp;INDIRECT($B207&amp;"!"&amp;$C207)&amp;""),IF($J207="NUM",VALUE(IF(INDIRECT($B207&amp;"!"&amp;$C207)="","",INDIRECT($B207&amp;"!"&amp;$C207))),"")))))),"")</f>
        <v>□</v>
      </c>
      <c r="M207" s="337" t="str">
        <f ca="1">IFERROR(TEXT(IF($C207="","",IF($K207="","",IF($K207=入力用マスタ!$H$5,IF($L207="■","1",IF($L207="□","",IF($L207="●","1",IF($L207="○","","")))),IF($K207=入力用マスタ!$H$6,IF($L207="▼選択▼","",MATCH($L207,INDIRECT("入力用マスタ!"&amp;IF(COUNTIF(入力用マスタ!$E$2:$E$4,$L207),"E",IF(COUNTIF(入力用マスタ!$F$2:$F$4,$L207),"F",IF(COUNTIF(入力用マスタ!$G$2:$G$4,$L207),"G","")))&amp;"3:"&amp;IF(COUNTIF(入力用マスタ!$E$2:$E$4,$L207),"E",IF(COUNTIF(入力用マスタ!$F$2:$F$4,$L207),"F",IF(COUNTIF(入力用マスタ!$G$2:$G$4,$L207),"G","")))&amp;"4"),0)),"")))),"@"),"")</f>
        <v/>
      </c>
      <c r="N207" s="337" t="str" cm="1">
        <f t="array" aca="1" ref="N207" ca="1">IFERROR(TEXT(IF($C207="","",IF($K207="","",IF($K207=入力用マスタ!$H$4,_xlfn.LET(_xlpm.refs, _xlfn.TEXTSPLIT($C207,","),_xlpm.sheetName, $B207,_xlpm.values,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7" s="338">
        <f t="shared" si="73"/>
        <v>206</v>
      </c>
      <c r="P207" s="339">
        <f>IF($K207="","",IF($K207=入力用マスタ!$H$3,COLUMN($P207)-5,IF($K207=入力用マスタ!$H$5,COLUMN($P207)-4,IF($K207=入力用マスタ!$H$6,COLUMN($P207)-4,IF($K207=入力用マスタ!$H$5,COLUMN($P207)-4,IF($K207=入力用マスタ!$H$4,COLUMN($P207)-3,COLUMN($P207)-5))))))</f>
        <v>12</v>
      </c>
      <c r="Q207" s="345" t="str">
        <f>IF($C207="","",IF($C207="-","",IF($K207=入力用マスタ!$H$4&amp;"!",HYPERLINK("#"&amp;$B207&amp;"!"&amp;IFERROR(LEFT($C207,FIND(",", $C207)-1),$C207),"【"&amp;IFERROR(LEFT($C207,FIND(",", $C207)-1),$C207)&amp;"】"),HYPERLINK("#"&amp;$B207&amp;"!"&amp;IFERROR(LEFT($C207,FIND(",", $C207)-1),$C207),"【"&amp;IFERROR(LEFT($C207,FIND(",", $C207)-1),$C207)&amp;"】"))))</f>
        <v>【H126】</v>
      </c>
      <c r="R207" s="344" t="str">
        <f t="shared" si="74"/>
        <v>0000000000000</v>
      </c>
      <c r="S207" s="334" t="str">
        <f t="shared" si="75"/>
        <v>IO_S050301</v>
      </c>
      <c r="T207" s="334" t="str">
        <f t="shared" ca="1" si="76"/>
        <v>2025100101</v>
      </c>
      <c r="U207" s="334" t="str">
        <f t="shared" si="77"/>
        <v>T05_HLT_TMP</v>
      </c>
      <c r="V207" s="334" t="str">
        <f t="shared" si="78"/>
        <v>USG_FLG_4</v>
      </c>
      <c r="W207" s="334" t="str">
        <f t="shared" si="79"/>
        <v>摂取状況フラグ_増量</v>
      </c>
      <c r="X207" s="334" t="str">
        <f t="shared" si="80"/>
        <v>TEXT</v>
      </c>
      <c r="Y207" s="334" t="str">
        <f t="shared" si="81"/>
        <v>CELL</v>
      </c>
      <c r="Z207" s="334">
        <f t="shared" si="82"/>
        <v>206</v>
      </c>
      <c r="AA207" s="334">
        <f t="shared" si="83"/>
        <v>12</v>
      </c>
      <c r="AB207" s="334" t="str">
        <f t="shared" si="84"/>
        <v>« NULL »</v>
      </c>
      <c r="AC207" s="334" t="str">
        <f t="shared" si="85"/>
        <v>0</v>
      </c>
      <c r="AD207" s="334" t="str">
        <f t="shared" si="86"/>
        <v>« NULL »</v>
      </c>
      <c r="AE207" s="334" t="str">
        <f t="shared" si="87"/>
        <v>0</v>
      </c>
      <c r="AF207" s="334" t="str">
        <f t="shared" si="88"/>
        <v>1.00</v>
      </c>
      <c r="AG207" s="334" t="str">
        <f t="shared" si="89"/>
        <v>0</v>
      </c>
      <c r="AH207" s="334" t="str">
        <f t="shared" si="90"/>
        <v>fBiz0000000000</v>
      </c>
      <c r="AI207" s="334" t="str">
        <f t="shared" ca="1" si="91"/>
        <v>2026/01/06 00:00:00</v>
      </c>
      <c r="AJ207" s="334" t="str">
        <f t="shared" si="92"/>
        <v>fBiz0000000000</v>
      </c>
      <c r="AK207" s="335" t="str">
        <f t="shared" ca="1" si="93"/>
        <v>2026/01/06 00:00:00</v>
      </c>
      <c r="AL20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'USG_FLG_4', '摂取状況フラグ_増量', 'TEXT', 'CELL', 206, 12, NULL ,'0', NULL ,'0', '1.00', 0, 'fBiz0000000000', '2026/01/06 00:00:00', 'fBiz0000000000', '2026/01/06 00:00:00' );</v>
      </c>
      <c r="AM207" s="347" t="s">
        <v>1774</v>
      </c>
    </row>
    <row r="208" spans="1:39" ht="17.25" customHeight="1">
      <c r="A208" s="265">
        <f t="shared" si="96"/>
        <v>206</v>
      </c>
      <c r="B208" s="263" t="s">
        <v>640</v>
      </c>
      <c r="C208" s="258" t="s">
        <v>1117</v>
      </c>
      <c r="D208" s="260" t="s">
        <v>1786</v>
      </c>
      <c r="E208" s="238" t="s">
        <v>244</v>
      </c>
      <c r="F208" s="746" t="s">
        <v>189</v>
      </c>
      <c r="G208" s="747"/>
      <c r="H208" s="748">
        <v>1</v>
      </c>
      <c r="I208" s="749"/>
      <c r="J208" s="327" t="str">
        <f t="shared" si="95"/>
        <v>TEXT</v>
      </c>
      <c r="K208" s="271" t="s">
        <v>1033</v>
      </c>
      <c r="L208" s="328" t="str" cm="1">
        <f t="array" aca="1" ref="L208" ca="1">IFERROR(IF($C208="","",IF($K208="","",IF($K208=入力用マスタ!$H$7,_xlfn.TEXTBEFORE(_xlfn.TEXTAFTER(CELL("filename",$A$1),"["),"]"),IF($J208="DATE",IF(INDIRECT($B208&amp;"!"&amp;$C208)="","",INDIRECT($B208&amp;"!"&amp;$C208)),IF($J208="TEXT",IF(INDIRECT($B208&amp;"!"&amp;$C208)="","",""&amp;INDIRECT($B208&amp;"!"&amp;$C208)&amp;""),IF($J208="NUM",VALUE(IF(INDIRECT($B208&amp;"!"&amp;$C208)="","",INDIRECT($B208&amp;"!"&amp;$C208))),"")))))),"")</f>
        <v>□</v>
      </c>
      <c r="M208" s="337" t="str">
        <f ca="1">IFERROR(TEXT(IF($C208="","",IF($K208="","",IF($K208=入力用マスタ!$H$5,IF($L208="■","1",IF($L208="□","",IF($L208="●","1",IF($L208="○","","")))),IF($K208=入力用マスタ!$H$6,IF($L208="▼選択▼","",MATCH($L208,INDIRECT("入力用マスタ!"&amp;IF(COUNTIF(入力用マスタ!$E$2:$E$4,$L208),"E",IF(COUNTIF(入力用マスタ!$F$2:$F$4,$L208),"F",IF(COUNTIF(入力用マスタ!$G$2:$G$4,$L208),"G","")))&amp;"3:"&amp;IF(COUNTIF(入力用マスタ!$E$2:$E$4,$L208),"E",IF(COUNTIF(入力用マスタ!$F$2:$F$4,$L208),"F",IF(COUNTIF(入力用マスタ!$G$2:$G$4,$L208),"G","")))&amp;"4"),0)),"")))),"@"),"")</f>
        <v/>
      </c>
      <c r="N208" s="337" t="str" cm="1">
        <f t="array" aca="1" ref="N208" ca="1">IFERROR(TEXT(IF($C208="","",IF($K208="","",IF($K208=入力用マスタ!$H$4,_xlfn.LET(_xlpm.refs, _xlfn.TEXTSPLIT($C208,","),_xlpm.sheetName, $B208,_xlpm.values,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8" s="338">
        <f t="shared" si="73"/>
        <v>207</v>
      </c>
      <c r="P208" s="339">
        <f>IF($K208="","",IF($K208=入力用マスタ!$H$3,COLUMN($P208)-5,IF($K208=入力用マスタ!$H$5,COLUMN($P208)-4,IF($K208=入力用マスタ!$H$6,COLUMN($P208)-4,IF($K208=入力用マスタ!$H$5,COLUMN($P208)-4,IF($K208=入力用マスタ!$H$4,COLUMN($P208)-3,COLUMN($P208)-5))))))</f>
        <v>12</v>
      </c>
      <c r="Q208" s="345" t="str">
        <f>IF($C208="","",IF($C208="-","",IF($K208=入力用マスタ!$H$4&amp;"!",HYPERLINK("#"&amp;$B208&amp;"!"&amp;IFERROR(LEFT($C208,FIND(",", $C208)-1),$C208),"【"&amp;IFERROR(LEFT($C208,FIND(",", $C208)-1),$C208)&amp;"】"),HYPERLINK("#"&amp;$B208&amp;"!"&amp;IFERROR(LEFT($C208,FIND(",", $C208)-1),$C208),"【"&amp;IFERROR(LEFT($C208,FIND(",", $C208)-1),$C208)&amp;"】"))))</f>
        <v>【H129】</v>
      </c>
      <c r="R208" s="344" t="str">
        <f t="shared" si="74"/>
        <v>0000000000000</v>
      </c>
      <c r="S208" s="334" t="str">
        <f t="shared" si="75"/>
        <v>IO_S050301</v>
      </c>
      <c r="T208" s="334" t="str">
        <f t="shared" ca="1" si="76"/>
        <v>2025100101</v>
      </c>
      <c r="U208" s="334" t="str">
        <f t="shared" si="77"/>
        <v>T05_HLT_TMP</v>
      </c>
      <c r="V208" s="334" t="str">
        <f t="shared" si="78"/>
        <v>USG_FLG_5</v>
      </c>
      <c r="W208" s="334" t="str">
        <f t="shared" si="79"/>
        <v>摂取状況フラグ_継続</v>
      </c>
      <c r="X208" s="334" t="str">
        <f t="shared" si="80"/>
        <v>TEXT</v>
      </c>
      <c r="Y208" s="334" t="str">
        <f t="shared" si="81"/>
        <v>CELL</v>
      </c>
      <c r="Z208" s="334">
        <f t="shared" si="82"/>
        <v>207</v>
      </c>
      <c r="AA208" s="334">
        <f t="shared" si="83"/>
        <v>12</v>
      </c>
      <c r="AB208" s="334" t="str">
        <f t="shared" si="84"/>
        <v>« NULL »</v>
      </c>
      <c r="AC208" s="334" t="str">
        <f t="shared" si="85"/>
        <v>0</v>
      </c>
      <c r="AD208" s="334" t="str">
        <f t="shared" si="86"/>
        <v>« NULL »</v>
      </c>
      <c r="AE208" s="334" t="str">
        <f t="shared" si="87"/>
        <v>0</v>
      </c>
      <c r="AF208" s="334" t="str">
        <f t="shared" si="88"/>
        <v>1.00</v>
      </c>
      <c r="AG208" s="334" t="str">
        <f t="shared" si="89"/>
        <v>0</v>
      </c>
      <c r="AH208" s="334" t="str">
        <f t="shared" si="90"/>
        <v>fBiz0000000000</v>
      </c>
      <c r="AI208" s="334" t="str">
        <f t="shared" ca="1" si="91"/>
        <v>2026/01/06 00:00:00</v>
      </c>
      <c r="AJ208" s="334" t="str">
        <f t="shared" si="92"/>
        <v>fBiz0000000000</v>
      </c>
      <c r="AK208" s="335" t="str">
        <f t="shared" ca="1" si="93"/>
        <v>2026/01/06 00:00:00</v>
      </c>
      <c r="AL20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'USG_FLG_5', '摂取状況フラグ_継続', 'TEXT', 'CELL', 207, 12, NULL ,'0', NULL ,'0', '1.00', 0, 'fBiz0000000000', '2026/01/06 00:00:00', 'fBiz0000000000', '2026/01/06 00:00:00' );</v>
      </c>
      <c r="AM208" s="347" t="s">
        <v>1774</v>
      </c>
    </row>
    <row r="209" spans="1:39" ht="17.25" customHeight="1">
      <c r="A209" s="265">
        <f t="shared" si="96"/>
        <v>207</v>
      </c>
      <c r="B209" s="263" t="s">
        <v>640</v>
      </c>
      <c r="C209" s="258" t="s">
        <v>1118</v>
      </c>
      <c r="D209" s="260" t="s">
        <v>1787</v>
      </c>
      <c r="E209" s="238" t="s">
        <v>405</v>
      </c>
      <c r="F209" s="746" t="s">
        <v>189</v>
      </c>
      <c r="G209" s="747"/>
      <c r="H209" s="748">
        <v>1</v>
      </c>
      <c r="I209" s="749"/>
      <c r="J209" s="327" t="str">
        <f t="shared" si="95"/>
        <v>TEXT</v>
      </c>
      <c r="K209" s="271" t="s">
        <v>1033</v>
      </c>
      <c r="L209" s="328" t="str" cm="1">
        <f t="array" aca="1" ref="L209" ca="1">IFERROR(IF($C209="","",IF($K209="","",IF($K209=入力用マスタ!$H$7,_xlfn.TEXTBEFORE(_xlfn.TEXTAFTER(CELL("filename",$A$1),"["),"]"),IF($J209="DATE",IF(INDIRECT($B209&amp;"!"&amp;$C209)="","",INDIRECT($B209&amp;"!"&amp;$C209)),IF($J209="TEXT",IF(INDIRECT($B209&amp;"!"&amp;$C209)="","",""&amp;INDIRECT($B209&amp;"!"&amp;$C209)&amp;""),IF($J209="NUM",VALUE(IF(INDIRECT($B209&amp;"!"&amp;$C209)="","",INDIRECT($B209&amp;"!"&amp;$C209))),"")))))),"")</f>
        <v>□</v>
      </c>
      <c r="M209" s="337" t="str">
        <f ca="1">IFERROR(TEXT(IF($C209="","",IF($K209="","",IF($K209=入力用マスタ!$H$5,IF($L209="■","1",IF($L209="□","",IF($L209="●","1",IF($L209="○","","")))),IF($K209=入力用マスタ!$H$6,IF($L209="▼選択▼","",MATCH($L209,INDIRECT("入力用マスタ!"&amp;IF(COUNTIF(入力用マスタ!$E$2:$E$4,$L209),"E",IF(COUNTIF(入力用マスタ!$F$2:$F$4,$L209),"F",IF(COUNTIF(入力用マスタ!$G$2:$G$4,$L209),"G","")))&amp;"3:"&amp;IF(COUNTIF(入力用マスタ!$E$2:$E$4,$L209),"E",IF(COUNTIF(入力用マスタ!$F$2:$F$4,$L209),"F",IF(COUNTIF(入力用マスタ!$G$2:$G$4,$L209),"G","")))&amp;"4"),0)),"")))),"@"),"")</f>
        <v/>
      </c>
      <c r="N209" s="337" t="str" cm="1">
        <f t="array" aca="1" ref="N209" ca="1">IFERROR(TEXT(IF($C209="","",IF($K209="","",IF($K209=入力用マスタ!$H$4,_xlfn.LET(_xlpm.refs, _xlfn.TEXTSPLIT($C209,","),_xlpm.sheetName, $B209,_xlpm.values,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09" s="338">
        <f t="shared" si="73"/>
        <v>208</v>
      </c>
      <c r="P209" s="339">
        <f>IF($K209="","",IF($K209=入力用マスタ!$H$3,COLUMN($P209)-5,IF($K209=入力用マスタ!$H$5,COLUMN($P209)-4,IF($K209=入力用マスタ!$H$6,COLUMN($P209)-4,IF($K209=入力用マスタ!$H$5,COLUMN($P209)-4,IF($K209=入力用マスタ!$H$4,COLUMN($P209)-3,COLUMN($P209)-5))))))</f>
        <v>12</v>
      </c>
      <c r="Q209" s="345" t="str">
        <f>IF($C209="","",IF($C209="-","",IF($K209=入力用マスタ!$H$4&amp;"!",HYPERLINK("#"&amp;$B209&amp;"!"&amp;IFERROR(LEFT($C209,FIND(",", $C209)-1),$C209),"【"&amp;IFERROR(LEFT($C209,FIND(",", $C209)-1),$C209)&amp;"】"),HYPERLINK("#"&amp;$B209&amp;"!"&amp;IFERROR(LEFT($C209,FIND(",", $C209)-1),$C209),"【"&amp;IFERROR(LEFT($C209,FIND(",", $C209)-1),$C209)&amp;"】"))))</f>
        <v>【H132】</v>
      </c>
      <c r="R209" s="344" t="str">
        <f t="shared" si="74"/>
        <v>0000000000000</v>
      </c>
      <c r="S209" s="334" t="str">
        <f t="shared" si="75"/>
        <v>IO_S050301</v>
      </c>
      <c r="T209" s="334" t="str">
        <f t="shared" ca="1" si="76"/>
        <v>2025100101</v>
      </c>
      <c r="U209" s="334" t="str">
        <f t="shared" si="77"/>
        <v>T05_HLT_TMP</v>
      </c>
      <c r="V209" s="334" t="str">
        <f t="shared" si="78"/>
        <v>USG_FLG_6</v>
      </c>
      <c r="W209" s="334" t="str">
        <f t="shared" si="79"/>
        <v>摂取状況フラグ_不明</v>
      </c>
      <c r="X209" s="334" t="str">
        <f t="shared" si="80"/>
        <v>TEXT</v>
      </c>
      <c r="Y209" s="334" t="str">
        <f t="shared" si="81"/>
        <v>CELL</v>
      </c>
      <c r="Z209" s="334">
        <f t="shared" si="82"/>
        <v>208</v>
      </c>
      <c r="AA209" s="334">
        <f t="shared" si="83"/>
        <v>12</v>
      </c>
      <c r="AB209" s="334" t="str">
        <f t="shared" si="84"/>
        <v>« NULL »</v>
      </c>
      <c r="AC209" s="334" t="str">
        <f t="shared" si="85"/>
        <v>0</v>
      </c>
      <c r="AD209" s="334" t="str">
        <f t="shared" si="86"/>
        <v>« NULL »</v>
      </c>
      <c r="AE209" s="334" t="str">
        <f t="shared" si="87"/>
        <v>0</v>
      </c>
      <c r="AF209" s="334" t="str">
        <f t="shared" si="88"/>
        <v>1.00</v>
      </c>
      <c r="AG209" s="334" t="str">
        <f t="shared" si="89"/>
        <v>0</v>
      </c>
      <c r="AH209" s="334" t="str">
        <f t="shared" si="90"/>
        <v>fBiz0000000000</v>
      </c>
      <c r="AI209" s="334" t="str">
        <f t="shared" ca="1" si="91"/>
        <v>2026/01/06 00:00:00</v>
      </c>
      <c r="AJ209" s="334" t="str">
        <f t="shared" si="92"/>
        <v>fBiz0000000000</v>
      </c>
      <c r="AK209" s="335" t="str">
        <f t="shared" ca="1" si="93"/>
        <v>2026/01/06 00:00:00</v>
      </c>
      <c r="AL20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'USG_FLG_6', '摂取状況フラグ_不明', 'TEXT', 'CELL', 208, 12, NULL ,'0', NULL ,'0', '1.00', 0, 'fBiz0000000000', '2026/01/06 00:00:00', 'fBiz0000000000', '2026/01/06 00:00:00' );</v>
      </c>
      <c r="AM209" s="347" t="s">
        <v>1774</v>
      </c>
    </row>
    <row r="210" spans="1:39" ht="17.25" customHeight="1">
      <c r="A210" s="265">
        <f t="shared" si="96"/>
        <v>208</v>
      </c>
      <c r="B210" s="263" t="s">
        <v>640</v>
      </c>
      <c r="C210" s="258" t="s">
        <v>1119</v>
      </c>
      <c r="D210" s="260" t="s">
        <v>1433</v>
      </c>
      <c r="E210" s="238" t="s">
        <v>406</v>
      </c>
      <c r="F210" s="746" t="s">
        <v>189</v>
      </c>
      <c r="G210" s="747"/>
      <c r="H210" s="748">
        <v>1</v>
      </c>
      <c r="I210" s="749"/>
      <c r="J210" s="327" t="str">
        <f t="shared" si="95"/>
        <v>TEXT</v>
      </c>
      <c r="K210" s="271" t="s">
        <v>656</v>
      </c>
      <c r="L210" s="328" t="str" cm="1">
        <f t="array" aca="1" ref="L210" ca="1">IFERROR(IF($C210="","",IF($K210="","",IF($K210=入力用マスタ!$H$7,_xlfn.TEXTBEFORE(_xlfn.TEXTAFTER(CELL("filename",$A$1),"["),"]"),IF($J210="DATE",IF(INDIRECT($B210&amp;"!"&amp;$C210)="","",INDIRECT($B210&amp;"!"&amp;$C210)),IF($J210="TEXT",IF(INDIRECT($B210&amp;"!"&amp;$C210)="","",""&amp;INDIRECT($B210&amp;"!"&amp;$C210)&amp;""),IF($J210="NUM",VALUE(IF(INDIRECT($B210&amp;"!"&amp;$C210)="","",INDIRECT($B210&amp;"!"&amp;$C210))),"")))))),"")</f>
        <v/>
      </c>
      <c r="M210" s="337" t="str">
        <f ca="1">IFERROR(TEXT(IF($C210="","",IF($K210="","",IF($K210=入力用マスタ!$H$5,IF($L210="■","1",IF($L210="□","",IF($L210="●","1",IF($L210="○","","")))),IF($K210=入力用マスタ!$H$6,IF($L210="▼選択▼","",MATCH($L210,INDIRECT("入力用マスタ!"&amp;IF(COUNTIF(入力用マスタ!$E$2:$E$4,$L210),"E",IF(COUNTIF(入力用マスタ!$F$2:$F$4,$L210),"F",IF(COUNTIF(入力用マスタ!$G$2:$G$4,$L210),"G","")))&amp;"3:"&amp;IF(COUNTIF(入力用マスタ!$E$2:$E$4,$L210),"E",IF(COUNTIF(入力用マスタ!$F$2:$F$4,$L210),"F",IF(COUNTIF(入力用マスタ!$G$2:$G$4,$L210),"G","")))&amp;"4"),0)),"")))),"@"),"")</f>
        <v/>
      </c>
      <c r="N210" s="337" t="str" cm="1">
        <f t="array" aca="1" ref="N210" ca="1">IFERROR(TEXT(IF($C210="","",IF($K210="","",IF($K210=入力用マスタ!$H$4,_xlfn.LET(_xlpm.refs, _xlfn.TEXTSPLIT($C210,","),_xlpm.sheetName, $B210,_xlpm.values,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0" s="338">
        <f t="shared" si="73"/>
        <v>209</v>
      </c>
      <c r="P210" s="339">
        <f>IF($K210="","",IF($K210=入力用マスタ!$H$3,COLUMN($P210)-5,IF($K210=入力用マスタ!$H$5,COLUMN($P210)-4,IF($K210=入力用マスタ!$H$6,COLUMN($P210)-4,IF($K210=入力用マスタ!$H$5,COLUMN($P210)-4,IF($K210=入力用マスタ!$H$4,COLUMN($P210)-3,COLUMN($P210)-5))))))</f>
        <v>13</v>
      </c>
      <c r="Q210" s="345" t="str">
        <f>IF($C210="","",IF($C210="-","",IF($K210=入力用マスタ!$H$4&amp;"!",HYPERLINK("#"&amp;$B210&amp;"!"&amp;IFERROR(LEFT($C210,FIND(",", $C210)-1),$C210),"【"&amp;IFERROR(LEFT($C210,FIND(",", $C210)-1),$C210)&amp;"】"),HYPERLINK("#"&amp;$B210&amp;"!"&amp;IFERROR(LEFT($C210,FIND(",", $C210)-1),$C210),"【"&amp;IFERROR(LEFT($C210,FIND(",", $C210)-1),$C210)&amp;"】"))))</f>
        <v>【W119】</v>
      </c>
      <c r="R210" s="344" t="str">
        <f t="shared" si="74"/>
        <v>0000000000000</v>
      </c>
      <c r="S210" s="334" t="str">
        <f t="shared" si="75"/>
        <v>IO_S050301</v>
      </c>
      <c r="T210" s="334" t="str">
        <f t="shared" ca="1" si="76"/>
        <v>2025100101</v>
      </c>
      <c r="U210" s="334" t="str">
        <f t="shared" si="77"/>
        <v>T05_HLT_TMP</v>
      </c>
      <c r="V210" s="334" t="str">
        <f t="shared" si="78"/>
        <v>USG_HEA_CD</v>
      </c>
      <c r="W210" s="334" t="str">
        <f t="shared" si="79"/>
        <v>摂取状況_中止後改善有無コード</v>
      </c>
      <c r="X210" s="334" t="str">
        <f t="shared" si="80"/>
        <v>TEXT</v>
      </c>
      <c r="Y210" s="334" t="str">
        <f t="shared" si="81"/>
        <v>CELL</v>
      </c>
      <c r="Z210" s="334">
        <f t="shared" si="82"/>
        <v>209</v>
      </c>
      <c r="AA210" s="334">
        <f t="shared" si="83"/>
        <v>13</v>
      </c>
      <c r="AB210" s="334" t="str">
        <f t="shared" si="84"/>
        <v>« NULL »</v>
      </c>
      <c r="AC210" s="334" t="str">
        <f t="shared" si="85"/>
        <v>0</v>
      </c>
      <c r="AD210" s="346" t="s">
        <v>1810</v>
      </c>
      <c r="AE210" s="334" t="str">
        <f t="shared" si="87"/>
        <v>0</v>
      </c>
      <c r="AF210" s="334" t="str">
        <f t="shared" si="88"/>
        <v>1.00</v>
      </c>
      <c r="AG210" s="334" t="str">
        <f t="shared" si="89"/>
        <v>0</v>
      </c>
      <c r="AH210" s="334" t="str">
        <f t="shared" si="90"/>
        <v>fBiz0000000000</v>
      </c>
      <c r="AI210" s="334" t="str">
        <f t="shared" ca="1" si="91"/>
        <v>2026/01/06 00:00:00</v>
      </c>
      <c r="AJ210" s="334" t="str">
        <f t="shared" si="92"/>
        <v>fBiz0000000000</v>
      </c>
      <c r="AK210" s="335" t="str">
        <f t="shared" ca="1" si="93"/>
        <v>2026/01/06 00:00:00</v>
      </c>
      <c r="AL21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'USG_HEA_CD', '摂取状況_中止後改善有無コード', 'TEXT', 'CELL', 209, 13, NULL ,'0',EXIST_UNK,'0', '1.00', 0, 'fBiz0000000000', '2026/01/06 00:00:00', 'fBiz0000000000', '2026/01/06 00:00:00' );</v>
      </c>
      <c r="AM210" s="347" t="s">
        <v>1774</v>
      </c>
    </row>
    <row r="211" spans="1:39" ht="17.25" customHeight="1">
      <c r="A211" s="265">
        <f t="shared" si="96"/>
        <v>209</v>
      </c>
      <c r="B211" s="263" t="s">
        <v>640</v>
      </c>
      <c r="C211" s="258" t="s">
        <v>1120</v>
      </c>
      <c r="D211" s="260" t="s">
        <v>1434</v>
      </c>
      <c r="E211" s="238" t="s">
        <v>407</v>
      </c>
      <c r="F211" s="746" t="s">
        <v>189</v>
      </c>
      <c r="G211" s="747"/>
      <c r="H211" s="748">
        <v>1</v>
      </c>
      <c r="I211" s="749"/>
      <c r="J211" s="327" t="str">
        <f t="shared" si="95"/>
        <v>TEXT</v>
      </c>
      <c r="K211" s="271" t="s">
        <v>656</v>
      </c>
      <c r="L211" s="328" t="str" cm="1">
        <f t="array" aca="1" ref="L211" ca="1">IFERROR(IF($C211="","",IF($K211="","",IF($K211=入力用マスタ!$H$7,_xlfn.TEXTBEFORE(_xlfn.TEXTAFTER(CELL("filename",$A$1),"["),"]"),IF($J211="DATE",IF(INDIRECT($B211&amp;"!"&amp;$C211)="","",INDIRECT($B211&amp;"!"&amp;$C211)),IF($J211="TEXT",IF(INDIRECT($B211&amp;"!"&amp;$C211)="","",""&amp;INDIRECT($B211&amp;"!"&amp;$C211)&amp;""),IF($J211="NUM",VALUE(IF(INDIRECT($B211&amp;"!"&amp;$C211)="","",INDIRECT($B211&amp;"!"&amp;$C211))),"")))))),"")</f>
        <v/>
      </c>
      <c r="M211" s="337" t="str">
        <f ca="1">IFERROR(TEXT(IF($C211="","",IF($K211="","",IF($K211=入力用マスタ!$H$5,IF($L211="■","1",IF($L211="□","",IF($L211="●","1",IF($L211="○","","")))),IF($K211=入力用マスタ!$H$6,IF($L211="▼選択▼","",MATCH($L211,INDIRECT("入力用マスタ!"&amp;IF(COUNTIF(入力用マスタ!$E$2:$E$4,$L211),"E",IF(COUNTIF(入力用マスタ!$F$2:$F$4,$L211),"F",IF(COUNTIF(入力用マスタ!$G$2:$G$4,$L211),"G","")))&amp;"3:"&amp;IF(COUNTIF(入力用マスタ!$E$2:$E$4,$L211),"E",IF(COUNTIF(入力用マスタ!$F$2:$F$4,$L211),"F",IF(COUNTIF(入力用マスタ!$G$2:$G$4,$L211),"G","")))&amp;"4"),0)),"")))),"@"),"")</f>
        <v/>
      </c>
      <c r="N211" s="337" t="str" cm="1">
        <f t="array" aca="1" ref="N211" ca="1">IFERROR(TEXT(IF($C211="","",IF($K211="","",IF($K211=入力用マスタ!$H$4,_xlfn.LET(_xlpm.refs, _xlfn.TEXTSPLIT($C211,","),_xlpm.sheetName, $B211,_xlpm.values,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1" s="338">
        <f t="shared" si="73"/>
        <v>210</v>
      </c>
      <c r="P211" s="339">
        <f>IF($K211="","",IF($K211=入力用マスタ!$H$3,COLUMN($P211)-5,IF($K211=入力用マスタ!$H$5,COLUMN($P211)-4,IF($K211=入力用マスタ!$H$6,COLUMN($P211)-4,IF($K211=入力用マスタ!$H$5,COLUMN($P211)-4,IF($K211=入力用マスタ!$H$4,COLUMN($P211)-3,COLUMN($P211)-5))))))</f>
        <v>13</v>
      </c>
      <c r="Q211" s="345" t="str">
        <f>IF($C211="","",IF($C211="-","",IF($K211=入力用マスタ!$H$4&amp;"!",HYPERLINK("#"&amp;$B211&amp;"!"&amp;IFERROR(LEFT($C211,FIND(",", $C211)-1),$C211),"【"&amp;IFERROR(LEFT($C211,FIND(",", $C211)-1),$C211)&amp;"】"),HYPERLINK("#"&amp;$B211&amp;"!"&amp;IFERROR(LEFT($C211,FIND(",", $C211)-1),$C211),"【"&amp;IFERROR(LEFT($C211,FIND(",", $C211)-1),$C211)&amp;"】"))))</f>
        <v>【W120】</v>
      </c>
      <c r="R211" s="344" t="str">
        <f t="shared" si="74"/>
        <v>0000000000000</v>
      </c>
      <c r="S211" s="334" t="str">
        <f t="shared" si="75"/>
        <v>IO_S050301</v>
      </c>
      <c r="T211" s="334" t="str">
        <f t="shared" ca="1" si="76"/>
        <v>2025100101</v>
      </c>
      <c r="U211" s="334" t="str">
        <f t="shared" si="77"/>
        <v>T05_HLT_TMP</v>
      </c>
      <c r="V211" s="334" t="str">
        <f t="shared" si="78"/>
        <v>USG_REL_CD</v>
      </c>
      <c r="W211" s="334" t="str">
        <f t="shared" si="79"/>
        <v>摂取状況_再発有無コード</v>
      </c>
      <c r="X211" s="334" t="str">
        <f t="shared" si="80"/>
        <v>TEXT</v>
      </c>
      <c r="Y211" s="334" t="str">
        <f t="shared" si="81"/>
        <v>CELL</v>
      </c>
      <c r="Z211" s="334">
        <f t="shared" si="82"/>
        <v>210</v>
      </c>
      <c r="AA211" s="334">
        <f t="shared" si="83"/>
        <v>13</v>
      </c>
      <c r="AB211" s="334" t="str">
        <f t="shared" si="84"/>
        <v>« NULL »</v>
      </c>
      <c r="AC211" s="334" t="str">
        <f t="shared" si="85"/>
        <v>0</v>
      </c>
      <c r="AD211" s="346" t="s">
        <v>1810</v>
      </c>
      <c r="AE211" s="334" t="str">
        <f t="shared" si="87"/>
        <v>0</v>
      </c>
      <c r="AF211" s="334" t="str">
        <f t="shared" si="88"/>
        <v>1.00</v>
      </c>
      <c r="AG211" s="334" t="str">
        <f t="shared" si="89"/>
        <v>0</v>
      </c>
      <c r="AH211" s="334" t="str">
        <f t="shared" si="90"/>
        <v>fBiz0000000000</v>
      </c>
      <c r="AI211" s="334" t="str">
        <f t="shared" ca="1" si="91"/>
        <v>2026/01/06 00:00:00</v>
      </c>
      <c r="AJ211" s="334" t="str">
        <f t="shared" si="92"/>
        <v>fBiz0000000000</v>
      </c>
      <c r="AK211" s="335" t="str">
        <f t="shared" ca="1" si="93"/>
        <v>2026/01/06 00:00:00</v>
      </c>
      <c r="AL21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'USG_REL_CD', '摂取状況_再発有無コード', 'TEXT', 'CELL', 210, 13, NULL ,'0',EXIST_UNK,'0', '1.00', 0, 'fBiz0000000000', '2026/01/06 00:00:00', 'fBiz0000000000', '2026/01/06 00:00:00' );</v>
      </c>
      <c r="AM211" s="347" t="s">
        <v>1774</v>
      </c>
    </row>
    <row r="212" spans="1:39" ht="17.25" customHeight="1">
      <c r="A212" s="265">
        <f t="shared" si="96"/>
        <v>210</v>
      </c>
      <c r="B212" s="263" t="s">
        <v>640</v>
      </c>
      <c r="C212" s="258" t="s">
        <v>1121</v>
      </c>
      <c r="D212" s="260" t="s">
        <v>1435</v>
      </c>
      <c r="E212" s="238" t="s">
        <v>408</v>
      </c>
      <c r="F212" s="746" t="s">
        <v>167</v>
      </c>
      <c r="G212" s="747"/>
      <c r="H212" s="748"/>
      <c r="I212" s="749"/>
      <c r="J212" s="327" t="str">
        <f t="shared" si="95"/>
        <v>DATE</v>
      </c>
      <c r="K212" s="271" t="s">
        <v>653</v>
      </c>
      <c r="L212" s="341" t="str" cm="1">
        <f t="array" aca="1" ref="L212" ca="1">IFERROR(IF($C212="","",IF($K212="","",IF($K212=入力用マスタ!$H$7,_xlfn.TEXTBEFORE(_xlfn.TEXTAFTER(CELL("filename",$A$1),"["),"]"),IF($J212="DATE",IF(INDIRECT($B212&amp;"!"&amp;$C212)="","",INDIRECT($B212&amp;"!"&amp;$C212)),IF($J212="TEXT",IF(INDIRECT($B212&amp;"!"&amp;$C212)="","",""&amp;INDIRECT($B212&amp;"!"&amp;$C212)&amp;""),IF($J212="NUM",VALUE(IF(INDIRECT($B212&amp;"!"&amp;$C212)="","",INDIRECT($B212&amp;"!"&amp;$C212))),"")))))),"")</f>
        <v/>
      </c>
      <c r="M212" s="337" t="str">
        <f ca="1">IFERROR(TEXT(IF($C212="","",IF($K212="","",IF($K212=入力用マスタ!$H$5,IF($L212="■","1",IF($L212="□","",IF($L212="●","1",IF($L212="○","","")))),IF($K212=入力用マスタ!$H$6,IF($L212="▼選択▼","",MATCH($L212,INDIRECT("入力用マスタ!"&amp;IF(COUNTIF(入力用マスタ!$E$2:$E$4,$L212),"E",IF(COUNTIF(入力用マスタ!$F$2:$F$4,$L212),"F",IF(COUNTIF(入力用マスタ!$G$2:$G$4,$L212),"G","")))&amp;"3:"&amp;IF(COUNTIF(入力用マスタ!$E$2:$E$4,$L212),"E",IF(COUNTIF(入力用マスタ!$F$2:$F$4,$L212),"F",IF(COUNTIF(入力用マスタ!$G$2:$G$4,$L212),"G","")))&amp;"4"),0)),"")))),"@"),"")</f>
        <v/>
      </c>
      <c r="N212" s="337" t="str" cm="1">
        <f t="array" aca="1" ref="N212" ca="1">IFERROR(TEXT(IF($C212="","",IF($K212="","",IF($K212=入力用マスタ!$H$4,_xlfn.LET(_xlpm.refs, _xlfn.TEXTSPLIT($C212,","),_xlpm.sheetName, $B212,_xlpm.values,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2" s="338">
        <f t="shared" si="73"/>
        <v>211</v>
      </c>
      <c r="P212" s="339">
        <f>IF($K212="","",IF($K212=入力用マスタ!$H$3,COLUMN($P212)-5,IF($K212=入力用マスタ!$H$5,COLUMN($P212)-4,IF($K212=入力用マスタ!$H$6,COLUMN($P212)-4,IF($K212=入力用マスタ!$H$5,COLUMN($P212)-4,IF($K212=入力用マスタ!$H$4,COLUMN($P212)-3,COLUMN($P212)-5))))))</f>
        <v>11</v>
      </c>
      <c r="Q212" s="345" t="str">
        <f>IF($C212="","",IF($C212="-","",IF($K212=入力用マスタ!$H$4&amp;"!",HYPERLINK("#"&amp;$B212&amp;"!"&amp;IFERROR(LEFT($C212,FIND(",", $C212)-1),$C212),"【"&amp;IFERROR(LEFT($C212,FIND(",", $C212)-1),$C212)&amp;"】"),HYPERLINK("#"&amp;$B212&amp;"!"&amp;IFERROR(LEFT($C212,FIND(",", $C212)-1),$C212),"【"&amp;IFERROR(LEFT($C212,FIND(",", $C212)-1),$C212)&amp;"】"))))</f>
        <v>【S121】</v>
      </c>
      <c r="R212" s="344" t="str">
        <f t="shared" si="74"/>
        <v>0000000000000</v>
      </c>
      <c r="S212" s="334" t="str">
        <f t="shared" si="75"/>
        <v>IO_S050301</v>
      </c>
      <c r="T212" s="334" t="str">
        <f t="shared" ca="1" si="76"/>
        <v>2025100101</v>
      </c>
      <c r="U212" s="334" t="str">
        <f t="shared" si="77"/>
        <v>T05_HLT_TMP</v>
      </c>
      <c r="V212" s="334" t="str">
        <f t="shared" si="78"/>
        <v>USG_RUS_DATE</v>
      </c>
      <c r="W212" s="334" t="str">
        <f t="shared" si="79"/>
        <v>摂取状況_再摂取年月日</v>
      </c>
      <c r="X212" s="334" t="str">
        <f t="shared" si="80"/>
        <v>DATE</v>
      </c>
      <c r="Y212" s="334" t="str">
        <f t="shared" si="81"/>
        <v>CELL</v>
      </c>
      <c r="Z212" s="334">
        <f t="shared" si="82"/>
        <v>211</v>
      </c>
      <c r="AA212" s="334">
        <f t="shared" si="83"/>
        <v>11</v>
      </c>
      <c r="AB212" s="334" t="str">
        <f t="shared" si="84"/>
        <v>« NULL »</v>
      </c>
      <c r="AC212" s="334" t="str">
        <f t="shared" si="85"/>
        <v>0</v>
      </c>
      <c r="AD212" s="334" t="str">
        <f t="shared" si="86"/>
        <v>« NULL »</v>
      </c>
      <c r="AE212" s="334" t="str">
        <f t="shared" si="87"/>
        <v>0</v>
      </c>
      <c r="AF212" s="334" t="str">
        <f t="shared" si="88"/>
        <v>1.00</v>
      </c>
      <c r="AG212" s="334" t="str">
        <f t="shared" si="89"/>
        <v>0</v>
      </c>
      <c r="AH212" s="334" t="str">
        <f t="shared" si="90"/>
        <v>fBiz0000000000</v>
      </c>
      <c r="AI212" s="334" t="str">
        <f t="shared" ca="1" si="91"/>
        <v>2026/01/06 00:00:00</v>
      </c>
      <c r="AJ212" s="334" t="str">
        <f t="shared" si="92"/>
        <v>fBiz0000000000</v>
      </c>
      <c r="AK212" s="335" t="str">
        <f t="shared" ca="1" si="93"/>
        <v>2026/01/06 00:00:00</v>
      </c>
      <c r="AL21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 '摂取状況_再摂取年月日', 'DATE', 'CELL', 211, 11, NULL ,'0', NULL ,'0', '1.00', 0, 'fBiz0000000000', '2026/01/06 00:00:00', 'fBiz0000000000', '2026/01/06 00:00:00' );</v>
      </c>
      <c r="AM212" s="347" t="s">
        <v>1774</v>
      </c>
    </row>
    <row r="213" spans="1:39" ht="17.25" customHeight="1">
      <c r="A213" s="265">
        <f t="shared" si="96"/>
        <v>211</v>
      </c>
      <c r="B213" s="263" t="s">
        <v>640</v>
      </c>
      <c r="C213" s="258" t="s">
        <v>1122</v>
      </c>
      <c r="D213" s="260" t="s">
        <v>1436</v>
      </c>
      <c r="E213" s="238" t="s">
        <v>409</v>
      </c>
      <c r="F213" s="746" t="s">
        <v>189</v>
      </c>
      <c r="G213" s="747"/>
      <c r="H213" s="748">
        <v>10</v>
      </c>
      <c r="I213" s="749"/>
      <c r="J213" s="327" t="str">
        <f t="shared" si="95"/>
        <v>TEXT</v>
      </c>
      <c r="K213" s="271" t="s">
        <v>653</v>
      </c>
      <c r="L213" s="328" t="str" cm="1">
        <f t="array" aca="1" ref="L213" ca="1">IFERROR(IF($C213="","",IF($K213="","",IF($K213=入力用マスタ!$H$7,_xlfn.TEXTBEFORE(_xlfn.TEXTAFTER(CELL("filename",$A$1),"["),"]"),IF($J213="DATE",IF(INDIRECT($B213&amp;"!"&amp;$C213)="","",INDIRECT($B213&amp;"!"&amp;$C213)),IF($J213="TEXT",IF(INDIRECT($B213&amp;"!"&amp;$C213)="","",""&amp;INDIRECT($B213&amp;"!"&amp;$C213)&amp;""),IF($J213="NUM",VALUE(IF(INDIRECT($B213&amp;"!"&amp;$C213)="","",INDIRECT($B213&amp;"!"&amp;$C213))),"")))))),"")</f>
        <v/>
      </c>
      <c r="M213" s="337" t="str">
        <f ca="1">IFERROR(TEXT(IF($C213="","",IF($K213="","",IF($K213=入力用マスタ!$H$5,IF($L213="■","1",IF($L213="□","",IF($L213="●","1",IF($L213="○","","")))),IF($K213=入力用マスタ!$H$6,IF($L213="▼選択▼","",MATCH($L213,INDIRECT("入力用マスタ!"&amp;IF(COUNTIF(入力用マスタ!$E$2:$E$4,$L213),"E",IF(COUNTIF(入力用マスタ!$F$2:$F$4,$L213),"F",IF(COUNTIF(入力用マスタ!$G$2:$G$4,$L213),"G","")))&amp;"3:"&amp;IF(COUNTIF(入力用マスタ!$E$2:$E$4,$L213),"E",IF(COUNTIF(入力用マスタ!$F$2:$F$4,$L213),"F",IF(COUNTIF(入力用マスタ!$G$2:$G$4,$L213),"G","")))&amp;"4"),0)),"")))),"@"),"")</f>
        <v/>
      </c>
      <c r="N213" s="337" t="str" cm="1">
        <f t="array" aca="1" ref="N213" ca="1">IFERROR(TEXT(IF($C213="","",IF($K213="","",IF($K213=入力用マスタ!$H$4,_xlfn.LET(_xlpm.refs, _xlfn.TEXTSPLIT($C213,","),_xlpm.sheetName, $B213,_xlpm.values,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3" s="338">
        <f t="shared" si="73"/>
        <v>212</v>
      </c>
      <c r="P213" s="339">
        <f>IF($K213="","",IF($K213=入力用マスタ!$H$3,COLUMN($P213)-5,IF($K213=入力用マスタ!$H$5,COLUMN($P213)-4,IF($K213=入力用マスタ!$H$6,COLUMN($P213)-4,IF($K213=入力用マスタ!$H$5,COLUMN($P213)-4,IF($K213=入力用マスタ!$H$4,COLUMN($P213)-3,COLUMN($P213)-5))))))</f>
        <v>11</v>
      </c>
      <c r="Q213" s="345" t="str">
        <f>IF($C213="","",IF($C213="-","",IF($K213=入力用マスタ!$H$4&amp;"!",HYPERLINK("#"&amp;$B213&amp;"!"&amp;IFERROR(LEFT($C213,FIND(",", $C213)-1),$C213),"【"&amp;IFERROR(LEFT($C213,FIND(",", $C213)-1),$C213)&amp;"】"),HYPERLINK("#"&amp;$B213&amp;"!"&amp;IFERROR(LEFT($C213,FIND(",", $C213)-1),$C213),"【"&amp;IFERROR(LEFT($C213,FIND(",", $C213)-1),$C213)&amp;"】"))))</f>
        <v>【Z121】</v>
      </c>
      <c r="R213" s="344" t="str">
        <f t="shared" si="74"/>
        <v>0000000000000</v>
      </c>
      <c r="S213" s="334" t="str">
        <f t="shared" si="75"/>
        <v>IO_S050301</v>
      </c>
      <c r="T213" s="334" t="str">
        <f t="shared" ca="1" si="76"/>
        <v>2025100101</v>
      </c>
      <c r="U213" s="334" t="str">
        <f t="shared" si="77"/>
        <v>T05_HLT_TMP</v>
      </c>
      <c r="V213" s="334" t="str">
        <f t="shared" si="78"/>
        <v>USG_RUS_DATE_OTHER</v>
      </c>
      <c r="W213" s="334" t="str">
        <f t="shared" si="79"/>
        <v>摂取状況_再摂取年月日_その他</v>
      </c>
      <c r="X213" s="334" t="str">
        <f t="shared" si="80"/>
        <v>TEXT</v>
      </c>
      <c r="Y213" s="334" t="str">
        <f t="shared" si="81"/>
        <v>CELL</v>
      </c>
      <c r="Z213" s="334">
        <f t="shared" si="82"/>
        <v>212</v>
      </c>
      <c r="AA213" s="334">
        <f t="shared" si="83"/>
        <v>11</v>
      </c>
      <c r="AB213" s="334" t="str">
        <f t="shared" si="84"/>
        <v>« NULL »</v>
      </c>
      <c r="AC213" s="334" t="str">
        <f t="shared" si="85"/>
        <v>0</v>
      </c>
      <c r="AD213" s="334" t="str">
        <f t="shared" si="86"/>
        <v>« NULL »</v>
      </c>
      <c r="AE213" s="334" t="str">
        <f t="shared" si="87"/>
        <v>0</v>
      </c>
      <c r="AF213" s="334" t="str">
        <f t="shared" si="88"/>
        <v>1.00</v>
      </c>
      <c r="AG213" s="334" t="str">
        <f t="shared" si="89"/>
        <v>0</v>
      </c>
      <c r="AH213" s="334" t="str">
        <f t="shared" si="90"/>
        <v>fBiz0000000000</v>
      </c>
      <c r="AI213" s="334" t="str">
        <f t="shared" ca="1" si="91"/>
        <v>2026/01/06 00:00:00</v>
      </c>
      <c r="AJ213" s="334" t="str">
        <f t="shared" si="92"/>
        <v>fBiz0000000000</v>
      </c>
      <c r="AK213" s="335" t="str">
        <f t="shared" ca="1" si="93"/>
        <v>2026/01/06 00:00:00</v>
      </c>
      <c r="AL21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'USG_RUS_DATE_OTHER', '摂取状況_再摂取年月日_その他', 'TEXT', 'CELL', 212, 11, NULL ,'0', NULL ,'0', '1.00', 0, 'fBiz0000000000', '2026/01/06 00:00:00', 'fBiz0000000000', '2026/01/06 00:00:00' );</v>
      </c>
      <c r="AM213" s="347" t="s">
        <v>1774</v>
      </c>
    </row>
    <row r="214" spans="1:39" ht="17.25" customHeight="1">
      <c r="A214" s="265">
        <f t="shared" si="96"/>
        <v>212</v>
      </c>
      <c r="B214" s="263" t="s">
        <v>640</v>
      </c>
      <c r="C214" s="258" t="s">
        <v>1123</v>
      </c>
      <c r="D214" s="260" t="s">
        <v>1437</v>
      </c>
      <c r="E214" s="238" t="s">
        <v>410</v>
      </c>
      <c r="F214" s="746" t="s">
        <v>189</v>
      </c>
      <c r="G214" s="747"/>
      <c r="H214" s="748">
        <v>1</v>
      </c>
      <c r="I214" s="749"/>
      <c r="J214" s="327" t="str">
        <f t="shared" si="95"/>
        <v>TEXT</v>
      </c>
      <c r="K214" s="271" t="s">
        <v>1032</v>
      </c>
      <c r="L214" s="328" t="str" cm="1">
        <f t="array" aca="1" ref="L214" ca="1">IFERROR(IF($C214="","",IF($K214="","",IF($K214=入力用マスタ!$H$7,_xlfn.TEXTBEFORE(_xlfn.TEXTAFTER(CELL("filename",$A$1),"["),"]"),IF($J214="DATE",IF(INDIRECT($B214&amp;"!"&amp;$C214)="","",INDIRECT($B214&amp;"!"&amp;$C214)),IF($J214="TEXT",IF(INDIRECT($B214&amp;"!"&amp;$C214)="","",""&amp;INDIRECT($B214&amp;"!"&amp;$C214)&amp;""),IF($J214="NUM",VALUE(IF(INDIRECT($B214&amp;"!"&amp;$C214)="","",INDIRECT($B214&amp;"!"&amp;$C214))),"")))))),"")</f>
        <v>○</v>
      </c>
      <c r="M214" s="337" t="str">
        <f ca="1">IFERROR(TEXT(IF($C214="","",IF($K214="","",IF($K214=入力用マスタ!$H$5,IF($L214="■","1",IF($L214="□","",IF($L214="●","1",IF($L214="○","","")))),IF($K214=入力用マスタ!$H$6,IF($L214="▼選択▼","",MATCH($L214,INDIRECT("入力用マスタ!"&amp;IF(COUNTIF(入力用マスタ!$E$2:$E$4,$L214),"E",IF(COUNTIF(入力用マスタ!$F$2:$F$4,$L214),"F",IF(COUNTIF(入力用マスタ!$G$2:$G$4,$L214),"G","")))&amp;"3:"&amp;IF(COUNTIF(入力用マスタ!$E$2:$E$4,$L214),"E",IF(COUNTIF(入力用マスタ!$F$2:$F$4,$L214),"F",IF(COUNTIF(入力用マスタ!$G$2:$G$4,$L214),"G","")))&amp;"4"),0)),"")))),"@"),"")</f>
        <v/>
      </c>
      <c r="N214" s="337" t="str" cm="1">
        <f t="array" aca="1" ref="N214" ca="1">IFERROR(TEXT(IF($C214="","",IF($K214="","",IF($K214=入力用マスタ!$H$4,_xlfn.LET(_xlpm.refs, _xlfn.TEXTSPLIT($C214,","),_xlpm.sheetName, $B214,_xlpm.values,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4" s="338">
        <f t="shared" si="73"/>
        <v>213</v>
      </c>
      <c r="P214" s="339">
        <f>IF($K214="","",IF($K214=入力用マスタ!$H$3,COLUMN($P214)-5,IF($K214=入力用マスタ!$H$5,COLUMN($P214)-4,IF($K214=入力用マスタ!$H$6,COLUMN($P214)-4,IF($K214=入力用マスタ!$H$5,COLUMN($P214)-4,IF($K214=入力用マスタ!$H$4,COLUMN($P214)-3,COLUMN($P214)-5))))))</f>
        <v>12</v>
      </c>
      <c r="Q214" s="345" t="str">
        <f>IF($C214="","",IF($C214="-","",IF($K214=入力用マスタ!$H$4&amp;"!",HYPERLINK("#"&amp;$B214&amp;"!"&amp;IFERROR(LEFT($C214,FIND(",", $C214)-1),$C214),"【"&amp;IFERROR(LEFT($C214,FIND(",", $C214)-1),$C214)&amp;"】"),HYPERLINK("#"&amp;$B214&amp;"!"&amp;IFERROR(LEFT($C214,FIND(",", $C214)-1),$C214),"【"&amp;IFERROR(LEFT($C214,FIND(",", $C214)-1),$C214)&amp;"】"))))</f>
        <v>【AH121】</v>
      </c>
      <c r="R214" s="344" t="str">
        <f t="shared" si="74"/>
        <v>0000000000000</v>
      </c>
      <c r="S214" s="334" t="str">
        <f t="shared" si="75"/>
        <v>IO_S050301</v>
      </c>
      <c r="T214" s="334" t="str">
        <f t="shared" ca="1" si="76"/>
        <v>2025100101</v>
      </c>
      <c r="U214" s="334" t="str">
        <f t="shared" si="77"/>
        <v>T05_HLT_TMP</v>
      </c>
      <c r="V214" s="334" t="str">
        <f t="shared" si="78"/>
        <v>USG_RUS_DATE_UNFLG</v>
      </c>
      <c r="W214" s="334" t="str">
        <f t="shared" si="79"/>
        <v>摂取状況_再摂取年月日_不明フラグ</v>
      </c>
      <c r="X214" s="334" t="str">
        <f t="shared" si="80"/>
        <v>TEXT</v>
      </c>
      <c r="Y214" s="334" t="str">
        <f t="shared" si="81"/>
        <v>CELL</v>
      </c>
      <c r="Z214" s="334">
        <f t="shared" si="82"/>
        <v>213</v>
      </c>
      <c r="AA214" s="334">
        <f t="shared" si="83"/>
        <v>12</v>
      </c>
      <c r="AB214" s="334" t="str">
        <f t="shared" si="84"/>
        <v>« NULL »</v>
      </c>
      <c r="AC214" s="334" t="str">
        <f t="shared" si="85"/>
        <v>0</v>
      </c>
      <c r="AD214" s="334" t="str">
        <f t="shared" si="86"/>
        <v>« NULL »</v>
      </c>
      <c r="AE214" s="334" t="str">
        <f t="shared" si="87"/>
        <v>0</v>
      </c>
      <c r="AF214" s="334" t="str">
        <f t="shared" si="88"/>
        <v>1.00</v>
      </c>
      <c r="AG214" s="334" t="str">
        <f t="shared" si="89"/>
        <v>0</v>
      </c>
      <c r="AH214" s="334" t="str">
        <f t="shared" si="90"/>
        <v>fBiz0000000000</v>
      </c>
      <c r="AI214" s="334" t="str">
        <f t="shared" ca="1" si="91"/>
        <v>2026/01/06 00:00:00</v>
      </c>
      <c r="AJ214" s="334" t="str">
        <f t="shared" si="92"/>
        <v>fBiz0000000000</v>
      </c>
      <c r="AK214" s="335" t="str">
        <f t="shared" ca="1" si="93"/>
        <v>2026/01/06 00:00:00</v>
      </c>
      <c r="AL21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'USG_RUS_DATE_UNFLG', '摂取状況_再摂取年月日_不明フラグ', 'TEXT', 'CELL', 213, 12, NULL ,'0', NULL ,'0', '1.00', 0, 'fBiz0000000000', '2026/01/06 00:00:00', 'fBiz0000000000', '2026/01/06 00:00:00' );</v>
      </c>
      <c r="AM214" s="347" t="s">
        <v>1774</v>
      </c>
    </row>
    <row r="215" spans="1:39" ht="17.25" customHeight="1">
      <c r="A215" s="265">
        <f t="shared" si="96"/>
        <v>213</v>
      </c>
      <c r="B215" s="263" t="s">
        <v>640</v>
      </c>
      <c r="C215" s="258" t="s">
        <v>1124</v>
      </c>
      <c r="D215" s="260" t="s">
        <v>1438</v>
      </c>
      <c r="E215" s="238" t="s">
        <v>411</v>
      </c>
      <c r="F215" s="746" t="s">
        <v>167</v>
      </c>
      <c r="G215" s="747"/>
      <c r="H215" s="748"/>
      <c r="I215" s="749"/>
      <c r="J215" s="327" t="str">
        <f t="shared" si="95"/>
        <v>DATE</v>
      </c>
      <c r="K215" s="271" t="s">
        <v>653</v>
      </c>
      <c r="L215" s="341" t="str" cm="1">
        <f t="array" aca="1" ref="L215" ca="1">IFERROR(IF($C215="","",IF($K215="","",IF($K215=入力用マスタ!$H$7,_xlfn.TEXTBEFORE(_xlfn.TEXTAFTER(CELL("filename",$A$1),"["),"]"),IF($J215="DATE",IF(INDIRECT($B215&amp;"!"&amp;$C215)="","",INDIRECT($B215&amp;"!"&amp;$C215)),IF($J215="TEXT",IF(INDIRECT($B215&amp;"!"&amp;$C215)="","",""&amp;INDIRECT($B215&amp;"!"&amp;$C215)&amp;""),IF($J215="NUM",VALUE(IF(INDIRECT($B215&amp;"!"&amp;$C215)="","",INDIRECT($B215&amp;"!"&amp;$C215))),"")))))),"")</f>
        <v/>
      </c>
      <c r="M215" s="337" t="str">
        <f ca="1">IFERROR(TEXT(IF($C215="","",IF($K215="","",IF($K215=入力用マスタ!$H$5,IF($L215="■","1",IF($L215="□","",IF($L215="●","1",IF($L215="○","","")))),IF($K215=入力用マスタ!$H$6,IF($L215="▼選択▼","",MATCH($L215,INDIRECT("入力用マスタ!"&amp;IF(COUNTIF(入力用マスタ!$E$2:$E$4,$L215),"E",IF(COUNTIF(入力用マスタ!$F$2:$F$4,$L215),"F",IF(COUNTIF(入力用マスタ!$G$2:$G$4,$L215),"G","")))&amp;"3:"&amp;IF(COUNTIF(入力用マスタ!$E$2:$E$4,$L215),"E",IF(COUNTIF(入力用マスタ!$F$2:$F$4,$L215),"F",IF(COUNTIF(入力用マスタ!$G$2:$G$4,$L215),"G","")))&amp;"4"),0)),"")))),"@"),"")</f>
        <v/>
      </c>
      <c r="N215" s="337" t="str" cm="1">
        <f t="array" aca="1" ref="N215" ca="1">IFERROR(TEXT(IF($C215="","",IF($K215="","",IF($K215=入力用マスタ!$H$4,_xlfn.LET(_xlpm.refs, _xlfn.TEXTSPLIT($C215,","),_xlpm.sheetName, $B215,_xlpm.values,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5" s="338">
        <f t="shared" si="73"/>
        <v>214</v>
      </c>
      <c r="P215" s="339">
        <f>IF($K215="","",IF($K215=入力用マスタ!$H$3,COLUMN($P215)-5,IF($K215=入力用マスタ!$H$5,COLUMN($P215)-4,IF($K215=入力用マスタ!$H$6,COLUMN($P215)-4,IF($K215=入力用マスタ!$H$5,COLUMN($P215)-4,IF($K215=入力用マスタ!$H$4,COLUMN($P215)-3,COLUMN($P215)-5))))))</f>
        <v>11</v>
      </c>
      <c r="Q215" s="345" t="str">
        <f>IF($C215="","",IF($C215="-","",IF($K215=入力用マスタ!$H$4&amp;"!",HYPERLINK("#"&amp;$B215&amp;"!"&amp;IFERROR(LEFT($C215,FIND(",", $C215)-1),$C215),"【"&amp;IFERROR(LEFT($C215,FIND(",", $C215)-1),$C215)&amp;"】"),HYPERLINK("#"&amp;$B215&amp;"!"&amp;IFERROR(LEFT($C215,FIND(",", $C215)-1),$C215),"【"&amp;IFERROR(LEFT($C215,FIND(",", $C215)-1),$C215)&amp;"】"))))</f>
        <v>【S122】</v>
      </c>
      <c r="R215" s="344" t="str">
        <f t="shared" si="74"/>
        <v>0000000000000</v>
      </c>
      <c r="S215" s="334" t="str">
        <f t="shared" si="75"/>
        <v>IO_S050301</v>
      </c>
      <c r="T215" s="334" t="str">
        <f t="shared" ca="1" si="76"/>
        <v>2025100101</v>
      </c>
      <c r="U215" s="334" t="str">
        <f t="shared" si="77"/>
        <v>T05_HLT_TMP</v>
      </c>
      <c r="V215" s="334" t="str">
        <f t="shared" si="78"/>
        <v>USG_REC_DATE</v>
      </c>
      <c r="W215" s="334" t="str">
        <f t="shared" si="79"/>
        <v>摂取状況_再発年月日</v>
      </c>
      <c r="X215" s="334" t="str">
        <f t="shared" si="80"/>
        <v>DATE</v>
      </c>
      <c r="Y215" s="334" t="str">
        <f t="shared" si="81"/>
        <v>CELL</v>
      </c>
      <c r="Z215" s="334">
        <f t="shared" si="82"/>
        <v>214</v>
      </c>
      <c r="AA215" s="334">
        <f t="shared" si="83"/>
        <v>11</v>
      </c>
      <c r="AB215" s="334" t="str">
        <f t="shared" si="84"/>
        <v>« NULL »</v>
      </c>
      <c r="AC215" s="334" t="str">
        <f t="shared" si="85"/>
        <v>0</v>
      </c>
      <c r="AD215" s="334" t="str">
        <f t="shared" si="86"/>
        <v>« NULL »</v>
      </c>
      <c r="AE215" s="334" t="str">
        <f t="shared" si="87"/>
        <v>0</v>
      </c>
      <c r="AF215" s="334" t="str">
        <f t="shared" si="88"/>
        <v>1.00</v>
      </c>
      <c r="AG215" s="334" t="str">
        <f t="shared" si="89"/>
        <v>0</v>
      </c>
      <c r="AH215" s="334" t="str">
        <f t="shared" si="90"/>
        <v>fBiz0000000000</v>
      </c>
      <c r="AI215" s="334" t="str">
        <f t="shared" ca="1" si="91"/>
        <v>2026/01/06 00:00:00</v>
      </c>
      <c r="AJ215" s="334" t="str">
        <f t="shared" si="92"/>
        <v>fBiz0000000000</v>
      </c>
      <c r="AK215" s="335" t="str">
        <f t="shared" ca="1" si="93"/>
        <v>2026/01/06 00:00:00</v>
      </c>
      <c r="AL21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 '摂取状況_再発年月日', 'DATE', 'CELL', 214, 11, NULL ,'0', NULL ,'0', '1.00', 0, 'fBiz0000000000', '2026/01/06 00:00:00', 'fBiz0000000000', '2026/01/06 00:00:00' );</v>
      </c>
      <c r="AM215" s="347" t="s">
        <v>1774</v>
      </c>
    </row>
    <row r="216" spans="1:39" ht="17.25" customHeight="1">
      <c r="A216" s="265">
        <f t="shared" si="96"/>
        <v>214</v>
      </c>
      <c r="B216" s="263" t="s">
        <v>640</v>
      </c>
      <c r="C216" s="258" t="s">
        <v>1125</v>
      </c>
      <c r="D216" s="260" t="s">
        <v>985</v>
      </c>
      <c r="E216" s="238" t="s">
        <v>412</v>
      </c>
      <c r="F216" s="746" t="s">
        <v>189</v>
      </c>
      <c r="G216" s="747"/>
      <c r="H216" s="748">
        <v>10</v>
      </c>
      <c r="I216" s="749"/>
      <c r="J216" s="327" t="str">
        <f t="shared" si="95"/>
        <v>TEXT</v>
      </c>
      <c r="K216" s="271" t="s">
        <v>653</v>
      </c>
      <c r="L216" s="328" t="str" cm="1">
        <f t="array" aca="1" ref="L216" ca="1">IFERROR(IF($C216="","",IF($K216="","",IF($K216=入力用マスタ!$H$7,_xlfn.TEXTBEFORE(_xlfn.TEXTAFTER(CELL("filename",$A$1),"["),"]"),IF($J216="DATE",IF(INDIRECT($B216&amp;"!"&amp;$C216)="","",INDIRECT($B216&amp;"!"&amp;$C216)),IF($J216="TEXT",IF(INDIRECT($B216&amp;"!"&amp;$C216)="","",""&amp;INDIRECT($B216&amp;"!"&amp;$C216)&amp;""),IF($J216="NUM",VALUE(IF(INDIRECT($B216&amp;"!"&amp;$C216)="","",INDIRECT($B216&amp;"!"&amp;$C216))),"")))))),"")</f>
        <v/>
      </c>
      <c r="M216" s="337" t="str">
        <f ca="1">IFERROR(TEXT(IF($C216="","",IF($K216="","",IF($K216=入力用マスタ!$H$5,IF($L216="■","1",IF($L216="□","",IF($L216="●","1",IF($L216="○","","")))),IF($K216=入力用マスタ!$H$6,IF($L216="▼選択▼","",MATCH($L216,INDIRECT("入力用マスタ!"&amp;IF(COUNTIF(入力用マスタ!$E$2:$E$4,$L216),"E",IF(COUNTIF(入力用マスタ!$F$2:$F$4,$L216),"F",IF(COUNTIF(入力用マスタ!$G$2:$G$4,$L216),"G","")))&amp;"3:"&amp;IF(COUNTIF(入力用マスタ!$E$2:$E$4,$L216),"E",IF(COUNTIF(入力用マスタ!$F$2:$F$4,$L216),"F",IF(COUNTIF(入力用マスタ!$G$2:$G$4,$L216),"G","")))&amp;"4"),0)),"")))),"@"),"")</f>
        <v/>
      </c>
      <c r="N216" s="337" t="str" cm="1">
        <f t="array" aca="1" ref="N216" ca="1">IFERROR(TEXT(IF($C216="","",IF($K216="","",IF($K216=入力用マスタ!$H$4,_xlfn.LET(_xlpm.refs, _xlfn.TEXTSPLIT($C216,","),_xlpm.sheetName, $B216,_xlpm.values,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6" s="338">
        <f t="shared" si="73"/>
        <v>215</v>
      </c>
      <c r="P216" s="339">
        <f>IF($K216="","",IF($K216=入力用マスタ!$H$3,COLUMN($P216)-5,IF($K216=入力用マスタ!$H$5,COLUMN($P216)-4,IF($K216=入力用マスタ!$H$6,COLUMN($P216)-4,IF($K216=入力用マスタ!$H$5,COLUMN($P216)-4,IF($K216=入力用マスタ!$H$4,COLUMN($P216)-3,COLUMN($P216)-5))))))</f>
        <v>11</v>
      </c>
      <c r="Q216" s="345" t="str">
        <f>IF($C216="","",IF($C216="-","",IF($K216=入力用マスタ!$H$4&amp;"!",HYPERLINK("#"&amp;$B216&amp;"!"&amp;IFERROR(LEFT($C216,FIND(",", $C216)-1),$C216),"【"&amp;IFERROR(LEFT($C216,FIND(",", $C216)-1),$C216)&amp;"】"),HYPERLINK("#"&amp;$B216&amp;"!"&amp;IFERROR(LEFT($C216,FIND(",", $C216)-1),$C216),"【"&amp;IFERROR(LEFT($C216,FIND(",", $C216)-1),$C216)&amp;"】"))))</f>
        <v>【Z122】</v>
      </c>
      <c r="R216" s="344" t="str">
        <f t="shared" si="74"/>
        <v>0000000000000</v>
      </c>
      <c r="S216" s="334" t="str">
        <f t="shared" si="75"/>
        <v>IO_S050301</v>
      </c>
      <c r="T216" s="334" t="str">
        <f t="shared" ca="1" si="76"/>
        <v>2025100101</v>
      </c>
      <c r="U216" s="334" t="str">
        <f t="shared" si="77"/>
        <v>T05_HLT_TMP</v>
      </c>
      <c r="V216" s="334" t="str">
        <f t="shared" si="78"/>
        <v>USG_REC_DATE_OTHER</v>
      </c>
      <c r="W216" s="334" t="str">
        <f t="shared" si="79"/>
        <v>摂取状況_再発年月日_その他</v>
      </c>
      <c r="X216" s="334" t="str">
        <f t="shared" si="80"/>
        <v>TEXT</v>
      </c>
      <c r="Y216" s="334" t="str">
        <f t="shared" si="81"/>
        <v>CELL</v>
      </c>
      <c r="Z216" s="334">
        <f t="shared" si="82"/>
        <v>215</v>
      </c>
      <c r="AA216" s="334">
        <f t="shared" si="83"/>
        <v>11</v>
      </c>
      <c r="AB216" s="334" t="str">
        <f t="shared" si="84"/>
        <v>« NULL »</v>
      </c>
      <c r="AC216" s="334" t="str">
        <f t="shared" si="85"/>
        <v>0</v>
      </c>
      <c r="AD216" s="334" t="str">
        <f t="shared" si="86"/>
        <v>« NULL »</v>
      </c>
      <c r="AE216" s="334" t="str">
        <f t="shared" si="87"/>
        <v>0</v>
      </c>
      <c r="AF216" s="334" t="str">
        <f t="shared" si="88"/>
        <v>1.00</v>
      </c>
      <c r="AG216" s="334" t="str">
        <f t="shared" si="89"/>
        <v>0</v>
      </c>
      <c r="AH216" s="334" t="str">
        <f t="shared" si="90"/>
        <v>fBiz0000000000</v>
      </c>
      <c r="AI216" s="334" t="str">
        <f t="shared" ca="1" si="91"/>
        <v>2026/01/06 00:00:00</v>
      </c>
      <c r="AJ216" s="334" t="str">
        <f t="shared" si="92"/>
        <v>fBiz0000000000</v>
      </c>
      <c r="AK216" s="335" t="str">
        <f t="shared" ca="1" si="93"/>
        <v>2026/01/06 00:00:00</v>
      </c>
      <c r="AL21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'USG_REC_DATE_OTHER', '摂取状況_再発年月日_その他', 'TEXT', 'CELL', 215, 11, NULL ,'0', NULL ,'0', '1.00', 0, 'fBiz0000000000', '2026/01/06 00:00:00', 'fBiz0000000000', '2026/01/06 00:00:00' );</v>
      </c>
      <c r="AM216" s="347" t="s">
        <v>1774</v>
      </c>
    </row>
    <row r="217" spans="1:39" ht="17.25" customHeight="1">
      <c r="A217" s="265">
        <f t="shared" si="96"/>
        <v>215</v>
      </c>
      <c r="B217" s="263" t="s">
        <v>640</v>
      </c>
      <c r="C217" s="258" t="s">
        <v>1126</v>
      </c>
      <c r="D217" s="260" t="s">
        <v>986</v>
      </c>
      <c r="E217" s="238" t="s">
        <v>413</v>
      </c>
      <c r="F217" s="746" t="s">
        <v>189</v>
      </c>
      <c r="G217" s="747"/>
      <c r="H217" s="748">
        <v>1</v>
      </c>
      <c r="I217" s="749"/>
      <c r="J217" s="327" t="str">
        <f t="shared" si="95"/>
        <v>TEXT</v>
      </c>
      <c r="K217" s="271" t="s">
        <v>1032</v>
      </c>
      <c r="L217" s="328" t="str" cm="1">
        <f t="array" aca="1" ref="L217" ca="1">IFERROR(IF($C217="","",IF($K217="","",IF($K217=入力用マスタ!$H$7,_xlfn.TEXTBEFORE(_xlfn.TEXTAFTER(CELL("filename",$A$1),"["),"]"),IF($J217="DATE",IF(INDIRECT($B217&amp;"!"&amp;$C217)="","",INDIRECT($B217&amp;"!"&amp;$C217)),IF($J217="TEXT",IF(INDIRECT($B217&amp;"!"&amp;$C217)="","",""&amp;INDIRECT($B217&amp;"!"&amp;$C217)&amp;""),IF($J217="NUM",VALUE(IF(INDIRECT($B217&amp;"!"&amp;$C217)="","",INDIRECT($B217&amp;"!"&amp;$C217))),"")))))),"")</f>
        <v>○</v>
      </c>
      <c r="M217" s="337" t="str">
        <f ca="1">IFERROR(TEXT(IF($C217="","",IF($K217="","",IF($K217=入力用マスタ!$H$5,IF($L217="■","1",IF($L217="□","",IF($L217="●","1",IF($L217="○","","")))),IF($K217=入力用マスタ!$H$6,IF($L217="▼選択▼","",MATCH($L217,INDIRECT("入力用マスタ!"&amp;IF(COUNTIF(入力用マスタ!$E$2:$E$4,$L217),"E",IF(COUNTIF(入力用マスタ!$F$2:$F$4,$L217),"F",IF(COUNTIF(入力用マスタ!$G$2:$G$4,$L217),"G","")))&amp;"3:"&amp;IF(COUNTIF(入力用マスタ!$E$2:$E$4,$L217),"E",IF(COUNTIF(入力用マスタ!$F$2:$F$4,$L217),"F",IF(COUNTIF(入力用マスタ!$G$2:$G$4,$L217),"G","")))&amp;"4"),0)),"")))),"@"),"")</f>
        <v/>
      </c>
      <c r="N217" s="337" t="str" cm="1">
        <f t="array" aca="1" ref="N217" ca="1">IFERROR(TEXT(IF($C217="","",IF($K217="","",IF($K217=入力用マスタ!$H$4,_xlfn.LET(_xlpm.refs, _xlfn.TEXTSPLIT($C217,","),_xlpm.sheetName, $B217,_xlpm.values,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7" s="338">
        <f t="shared" si="73"/>
        <v>216</v>
      </c>
      <c r="P217" s="339">
        <f>IF($K217="","",IF($K217=入力用マスタ!$H$3,COLUMN($P217)-5,IF($K217=入力用マスタ!$H$5,COLUMN($P217)-4,IF($K217=入力用マスタ!$H$6,COLUMN($P217)-4,IF($K217=入力用マスタ!$H$5,COLUMN($P217)-4,IF($K217=入力用マスタ!$H$4,COLUMN($P217)-3,COLUMN($P217)-5))))))</f>
        <v>12</v>
      </c>
      <c r="Q217" s="345" t="str">
        <f>IF($C217="","",IF($C217="-","",IF($K217=入力用マスタ!$H$4&amp;"!",HYPERLINK("#"&amp;$B217&amp;"!"&amp;IFERROR(LEFT($C217,FIND(",", $C217)-1),$C217),"【"&amp;IFERROR(LEFT($C217,FIND(",", $C217)-1),$C217)&amp;"】"),HYPERLINK("#"&amp;$B217&amp;"!"&amp;IFERROR(LEFT($C217,FIND(",", $C217)-1),$C217),"【"&amp;IFERROR(LEFT($C217,FIND(",", $C217)-1),$C217)&amp;"】"))))</f>
        <v>【AH122】</v>
      </c>
      <c r="R217" s="344" t="str">
        <f t="shared" si="74"/>
        <v>0000000000000</v>
      </c>
      <c r="S217" s="334" t="str">
        <f t="shared" si="75"/>
        <v>IO_S050301</v>
      </c>
      <c r="T217" s="334" t="str">
        <f t="shared" ca="1" si="76"/>
        <v>2025100101</v>
      </c>
      <c r="U217" s="334" t="str">
        <f t="shared" si="77"/>
        <v>T05_HLT_TMP</v>
      </c>
      <c r="V217" s="334" t="str">
        <f t="shared" si="78"/>
        <v>USG_REC_DATE_UNFLG</v>
      </c>
      <c r="W217" s="334" t="str">
        <f t="shared" si="79"/>
        <v>摂取状況_再発年月日_不明フラグ</v>
      </c>
      <c r="X217" s="334" t="str">
        <f t="shared" si="80"/>
        <v>TEXT</v>
      </c>
      <c r="Y217" s="334" t="str">
        <f t="shared" si="81"/>
        <v>CELL</v>
      </c>
      <c r="Z217" s="334">
        <f t="shared" si="82"/>
        <v>216</v>
      </c>
      <c r="AA217" s="334">
        <f t="shared" si="83"/>
        <v>12</v>
      </c>
      <c r="AB217" s="334" t="str">
        <f t="shared" si="84"/>
        <v>« NULL »</v>
      </c>
      <c r="AC217" s="334" t="str">
        <f t="shared" si="85"/>
        <v>0</v>
      </c>
      <c r="AD217" s="334" t="str">
        <f t="shared" si="86"/>
        <v>« NULL »</v>
      </c>
      <c r="AE217" s="334" t="str">
        <f t="shared" si="87"/>
        <v>0</v>
      </c>
      <c r="AF217" s="334" t="str">
        <f t="shared" si="88"/>
        <v>1.00</v>
      </c>
      <c r="AG217" s="334" t="str">
        <f t="shared" si="89"/>
        <v>0</v>
      </c>
      <c r="AH217" s="334" t="str">
        <f t="shared" si="90"/>
        <v>fBiz0000000000</v>
      </c>
      <c r="AI217" s="334" t="str">
        <f t="shared" ca="1" si="91"/>
        <v>2026/01/06 00:00:00</v>
      </c>
      <c r="AJ217" s="334" t="str">
        <f t="shared" si="92"/>
        <v>fBiz0000000000</v>
      </c>
      <c r="AK217" s="335" t="str">
        <f t="shared" ca="1" si="93"/>
        <v>2026/01/06 00:00:00</v>
      </c>
      <c r="AL21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'USG_REC_DATE_UNFLG', '摂取状況_再発年月日_不明フラグ', 'TEXT', 'CELL', 216, 12, NULL ,'0', NULL ,'0', '1.00', 0, 'fBiz0000000000', '2026/01/06 00:00:00', 'fBiz0000000000', '2026/01/06 00:00:00' );</v>
      </c>
      <c r="AM217" s="347" t="s">
        <v>1774</v>
      </c>
    </row>
    <row r="218" spans="1:39" ht="17.25" customHeight="1">
      <c r="A218" s="265">
        <f t="shared" si="96"/>
        <v>216</v>
      </c>
      <c r="B218" s="263" t="s">
        <v>640</v>
      </c>
      <c r="C218" s="258" t="s">
        <v>1127</v>
      </c>
      <c r="D218" s="260" t="s">
        <v>1439</v>
      </c>
      <c r="E218" s="238" t="s">
        <v>914</v>
      </c>
      <c r="F218" s="746" t="s">
        <v>189</v>
      </c>
      <c r="G218" s="747"/>
      <c r="H218" s="748">
        <v>40</v>
      </c>
      <c r="I218" s="749"/>
      <c r="J218" s="327" t="str">
        <f t="shared" si="95"/>
        <v>TEXT</v>
      </c>
      <c r="K218" s="271" t="s">
        <v>653</v>
      </c>
      <c r="L218" s="328" t="str" cm="1">
        <f t="array" aca="1" ref="L218" ca="1">IFERROR(IF($C218="","",IF($K218="","",IF($K218=入力用マスタ!$H$7,_xlfn.TEXTBEFORE(_xlfn.TEXTAFTER(CELL("filename",$A$1),"["),"]"),IF($J218="DATE",IF(INDIRECT($B218&amp;"!"&amp;$C218)="","",INDIRECT($B218&amp;"!"&amp;$C218)),IF($J218="TEXT",IF(INDIRECT($B218&amp;"!"&amp;$C218)="","",""&amp;INDIRECT($B218&amp;"!"&amp;$C218)&amp;""),IF($J218="NUM",VALUE(IF(INDIRECT($B218&amp;"!"&amp;$C218)="","",INDIRECT($B218&amp;"!"&amp;$C218))),"")))))),"")</f>
        <v/>
      </c>
      <c r="M218" s="337" t="str">
        <f ca="1">IFERROR(TEXT(IF($C218="","",IF($K218="","",IF($K218=入力用マスタ!$H$5,IF($L218="■","1",IF($L218="□","",IF($L218="●","1",IF($L218="○","","")))),IF($K218=入力用マスタ!$H$6,IF($L218="▼選択▼","",MATCH($L218,INDIRECT("入力用マスタ!"&amp;IF(COUNTIF(入力用マスタ!$E$2:$E$4,$L218),"E",IF(COUNTIF(入力用マスタ!$F$2:$F$4,$L218),"F",IF(COUNTIF(入力用マスタ!$G$2:$G$4,$L218),"G","")))&amp;"3:"&amp;IF(COUNTIF(入力用マスタ!$E$2:$E$4,$L218),"E",IF(COUNTIF(入力用マスタ!$F$2:$F$4,$L218),"F",IF(COUNTIF(入力用マスタ!$G$2:$G$4,$L218),"G","")))&amp;"4"),0)),"")))),"@"),"")</f>
        <v/>
      </c>
      <c r="N218" s="337" t="str" cm="1">
        <f t="array" aca="1" ref="N218" ca="1">IFERROR(TEXT(IF($C218="","",IF($K218="","",IF($K218=入力用マスタ!$H$4,_xlfn.LET(_xlpm.refs, _xlfn.TEXTSPLIT($C218,","),_xlpm.sheetName, $B218,_xlpm.values,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8" s="338">
        <f t="shared" si="73"/>
        <v>217</v>
      </c>
      <c r="P218" s="339">
        <f>IF($K218="","",IF($K218=入力用マスタ!$H$3,COLUMN($P218)-5,IF($K218=入力用マスタ!$H$5,COLUMN($P218)-4,IF($K218=入力用マスタ!$H$6,COLUMN($P218)-4,IF($K218=入力用マスタ!$H$5,COLUMN($P218)-4,IF($K218=入力用マスタ!$H$4,COLUMN($P218)-3,COLUMN($P218)-5))))))</f>
        <v>11</v>
      </c>
      <c r="Q218" s="345" t="str">
        <f>IF($C218="","",IF($C218="-","",IF($K218=入力用マスタ!$H$4&amp;"!",HYPERLINK("#"&amp;$B218&amp;"!"&amp;IFERROR(LEFT($C218,FIND(",", $C218)-1),$C218),"【"&amp;IFERROR(LEFT($C218,FIND(",", $C218)-1),$C218)&amp;"】"),HYPERLINK("#"&amp;$B218&amp;"!"&amp;IFERROR(LEFT($C218,FIND(",", $C218)-1),$C218),"【"&amp;IFERROR(LEFT($C218,FIND(",", $C218)-1),$C218)&amp;"】"))))</f>
        <v>【K124】</v>
      </c>
      <c r="R218" s="344" t="str">
        <f t="shared" si="74"/>
        <v>0000000000000</v>
      </c>
      <c r="S218" s="334" t="str">
        <f t="shared" si="75"/>
        <v>IO_S050301</v>
      </c>
      <c r="T218" s="334" t="str">
        <f t="shared" ca="1" si="76"/>
        <v>2025100101</v>
      </c>
      <c r="U218" s="334" t="str">
        <f t="shared" si="77"/>
        <v>T05_HLT_TMP</v>
      </c>
      <c r="V218" s="334" t="str">
        <f t="shared" si="78"/>
        <v>USG_REC_OTHER</v>
      </c>
      <c r="W218" s="334" t="str">
        <f t="shared" si="79"/>
        <v>摂取状況_再発あり_症状詳細</v>
      </c>
      <c r="X218" s="334" t="str">
        <f t="shared" si="80"/>
        <v>TEXT</v>
      </c>
      <c r="Y218" s="334" t="str">
        <f t="shared" si="81"/>
        <v>CELL</v>
      </c>
      <c r="Z218" s="334">
        <f t="shared" si="82"/>
        <v>217</v>
      </c>
      <c r="AA218" s="334">
        <f t="shared" si="83"/>
        <v>11</v>
      </c>
      <c r="AB218" s="334" t="str">
        <f t="shared" si="84"/>
        <v>« NULL »</v>
      </c>
      <c r="AC218" s="334" t="str">
        <f t="shared" si="85"/>
        <v>0</v>
      </c>
      <c r="AD218" s="334" t="str">
        <f t="shared" si="86"/>
        <v>« NULL »</v>
      </c>
      <c r="AE218" s="334" t="str">
        <f t="shared" si="87"/>
        <v>0</v>
      </c>
      <c r="AF218" s="334" t="str">
        <f t="shared" si="88"/>
        <v>1.00</v>
      </c>
      <c r="AG218" s="334" t="str">
        <f t="shared" si="89"/>
        <v>0</v>
      </c>
      <c r="AH218" s="334" t="str">
        <f t="shared" si="90"/>
        <v>fBiz0000000000</v>
      </c>
      <c r="AI218" s="334" t="str">
        <f t="shared" ca="1" si="91"/>
        <v>2026/01/06 00:00:00</v>
      </c>
      <c r="AJ218" s="334" t="str">
        <f t="shared" si="92"/>
        <v>fBiz0000000000</v>
      </c>
      <c r="AK218" s="335" t="str">
        <f t="shared" ca="1" si="93"/>
        <v>2026/01/06 00:00:00</v>
      </c>
      <c r="AL21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'USG_REC_OTHER', '摂取状況_再発あり_症状詳細', 'TEXT', 'CELL', 217, 11, NULL ,'0', NULL ,'0', '1.00', 0, 'fBiz0000000000', '2026/01/06 00:00:00', 'fBiz0000000000', '2026/01/06 00:00:00' );</v>
      </c>
      <c r="AM218" s="347" t="s">
        <v>1774</v>
      </c>
    </row>
    <row r="219" spans="1:39" ht="17.25" customHeight="1">
      <c r="A219" s="265">
        <f t="shared" si="96"/>
        <v>217</v>
      </c>
      <c r="B219" s="263" t="s">
        <v>640</v>
      </c>
      <c r="C219" s="258" t="s">
        <v>1128</v>
      </c>
      <c r="D219" s="260" t="s">
        <v>1440</v>
      </c>
      <c r="E219" s="238" t="s">
        <v>414</v>
      </c>
      <c r="F219" s="746" t="s">
        <v>189</v>
      </c>
      <c r="G219" s="747"/>
      <c r="H219" s="748">
        <v>1</v>
      </c>
      <c r="I219" s="749"/>
      <c r="J219" s="327" t="str">
        <f t="shared" si="95"/>
        <v>TEXT</v>
      </c>
      <c r="K219" s="271" t="s">
        <v>656</v>
      </c>
      <c r="L219" s="328" t="str" cm="1">
        <f t="array" aca="1" ref="L219" ca="1">IFERROR(IF($C219="","",IF($K219="","",IF($K219=入力用マスタ!$H$7,_xlfn.TEXTBEFORE(_xlfn.TEXTAFTER(CELL("filename",$A$1),"["),"]"),IF($J219="DATE",IF(INDIRECT($B219&amp;"!"&amp;$C219)="","",INDIRECT($B219&amp;"!"&amp;$C219)),IF($J219="TEXT",IF(INDIRECT($B219&amp;"!"&amp;$C219)="","",""&amp;INDIRECT($B219&amp;"!"&amp;$C219)&amp;""),IF($J219="NUM",VALUE(IF(INDIRECT($B219&amp;"!"&amp;$C219)="","",INDIRECT($B219&amp;"!"&amp;$C219))),"")))))),"")</f>
        <v/>
      </c>
      <c r="M219" s="337" t="str">
        <f ca="1">IFERROR(TEXT(IF($C219="","",IF($K219="","",IF($K219=入力用マスタ!$H$5,IF($L219="■","1",IF($L219="□","",IF($L219="●","1",IF($L219="○","","")))),IF($K219=入力用マスタ!$H$6,IF($L219="▼選択▼","",MATCH($L219,INDIRECT("入力用マスタ!"&amp;IF(COUNTIF(入力用マスタ!$E$2:$E$4,$L219),"E",IF(COUNTIF(入力用マスタ!$F$2:$F$4,$L219),"F",IF(COUNTIF(入力用マスタ!$G$2:$G$4,$L219),"G","")))&amp;"3:"&amp;IF(COUNTIF(入力用マスタ!$E$2:$E$4,$L219),"E",IF(COUNTIF(入力用マスタ!$F$2:$F$4,$L219),"F",IF(COUNTIF(入力用マスタ!$G$2:$G$4,$L219),"G","")))&amp;"4"),0)),"")))),"@"),"")</f>
        <v/>
      </c>
      <c r="N219" s="337" t="str" cm="1">
        <f t="array" aca="1" ref="N219" ca="1">IFERROR(TEXT(IF($C219="","",IF($K219="","",IF($K219=入力用マスタ!$H$4,_xlfn.LET(_xlpm.refs, _xlfn.TEXTSPLIT($C219,","),_xlpm.sheetName, $B219,_xlpm.values,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19" s="338">
        <f t="shared" si="73"/>
        <v>218</v>
      </c>
      <c r="P219" s="339">
        <f>IF($K219="","",IF($K219=入力用マスタ!$H$3,COLUMN($P219)-5,IF($K219=入力用マスタ!$H$5,COLUMN($P219)-4,IF($K219=入力用マスタ!$H$6,COLUMN($P219)-4,IF($K219=入力用マスタ!$H$5,COLUMN($P219)-4,IF($K219=入力用マスタ!$H$4,COLUMN($P219)-3,COLUMN($P219)-5))))))</f>
        <v>13</v>
      </c>
      <c r="Q219" s="345" t="str">
        <f>IF($C219="","",IF($C219="-","",IF($K219=入力用マスタ!$H$4&amp;"!",HYPERLINK("#"&amp;$B219&amp;"!"&amp;IFERROR(LEFT($C219,FIND(",", $C219)-1),$C219),"【"&amp;IFERROR(LEFT($C219,FIND(",", $C219)-1),$C219)&amp;"】"),HYPERLINK("#"&amp;$B219&amp;"!"&amp;IFERROR(LEFT($C219,FIND(",", $C219)-1),$C219),"【"&amp;IFERROR(LEFT($C219,FIND(",", $C219)-1),$C219)&amp;"】"))))</f>
        <v>【W125】</v>
      </c>
      <c r="R219" s="344" t="str">
        <f t="shared" si="74"/>
        <v>0000000000000</v>
      </c>
      <c r="S219" s="334" t="str">
        <f t="shared" si="75"/>
        <v>IO_S050301</v>
      </c>
      <c r="T219" s="334" t="str">
        <f t="shared" ca="1" si="76"/>
        <v>2025100101</v>
      </c>
      <c r="U219" s="334" t="str">
        <f t="shared" si="77"/>
        <v>T05_HLT_TMP</v>
      </c>
      <c r="V219" s="334" t="str">
        <f t="shared" si="78"/>
        <v>USG_ENH_CD</v>
      </c>
      <c r="W219" s="334" t="str">
        <f t="shared" si="79"/>
        <v>摂取状況_減量後改善有無コード</v>
      </c>
      <c r="X219" s="334" t="str">
        <f t="shared" si="80"/>
        <v>TEXT</v>
      </c>
      <c r="Y219" s="334" t="str">
        <f t="shared" si="81"/>
        <v>CELL</v>
      </c>
      <c r="Z219" s="334">
        <f t="shared" si="82"/>
        <v>218</v>
      </c>
      <c r="AA219" s="334">
        <f t="shared" si="83"/>
        <v>13</v>
      </c>
      <c r="AB219" s="334" t="str">
        <f t="shared" si="84"/>
        <v>« NULL »</v>
      </c>
      <c r="AC219" s="334" t="str">
        <f t="shared" si="85"/>
        <v>0</v>
      </c>
      <c r="AD219" s="346" t="s">
        <v>1810</v>
      </c>
      <c r="AE219" s="334" t="str">
        <f t="shared" si="87"/>
        <v>0</v>
      </c>
      <c r="AF219" s="334" t="str">
        <f t="shared" si="88"/>
        <v>1.00</v>
      </c>
      <c r="AG219" s="334" t="str">
        <f t="shared" si="89"/>
        <v>0</v>
      </c>
      <c r="AH219" s="334" t="str">
        <f t="shared" si="90"/>
        <v>fBiz0000000000</v>
      </c>
      <c r="AI219" s="334" t="str">
        <f t="shared" ca="1" si="91"/>
        <v>2026/01/06 00:00:00</v>
      </c>
      <c r="AJ219" s="334" t="str">
        <f t="shared" si="92"/>
        <v>fBiz0000000000</v>
      </c>
      <c r="AK219" s="335" t="str">
        <f t="shared" ca="1" si="93"/>
        <v>2026/01/06 00:00:00</v>
      </c>
      <c r="AL21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'USG_ENH_CD', '摂取状況_減量後改善有無コード', 'TEXT', 'CELL', 218, 13, NULL ,'0',EXIST_UNK,'0', '1.00', 0, 'fBiz0000000000', '2026/01/06 00:00:00', 'fBiz0000000000', '2026/01/06 00:00:00' );</v>
      </c>
      <c r="AM219" s="347" t="s">
        <v>1774</v>
      </c>
    </row>
    <row r="220" spans="1:39" ht="17.25" customHeight="1">
      <c r="A220" s="265">
        <f t="shared" ref="A220:A283" si="97">ROW()-2</f>
        <v>218</v>
      </c>
      <c r="B220" s="263" t="s">
        <v>640</v>
      </c>
      <c r="C220" s="258" t="s">
        <v>1129</v>
      </c>
      <c r="D220" s="260" t="s">
        <v>1441</v>
      </c>
      <c r="E220" s="238" t="s">
        <v>415</v>
      </c>
      <c r="F220" s="746" t="s">
        <v>189</v>
      </c>
      <c r="G220" s="747"/>
      <c r="H220" s="748">
        <v>1</v>
      </c>
      <c r="I220" s="749"/>
      <c r="J220" s="327" t="str">
        <f t="shared" si="95"/>
        <v>TEXT</v>
      </c>
      <c r="K220" s="271" t="s">
        <v>656</v>
      </c>
      <c r="L220" s="328" t="str" cm="1">
        <f t="array" aca="1" ref="L220" ca="1">IFERROR(IF($C220="","",IF($K220="","",IF($K220=入力用マスタ!$H$7,_xlfn.TEXTBEFORE(_xlfn.TEXTAFTER(CELL("filename",$A$1),"["),"]"),IF($J220="DATE",IF(INDIRECT($B220&amp;"!"&amp;$C220)="","",INDIRECT($B220&amp;"!"&amp;$C220)),IF($J220="TEXT",IF(INDIRECT($B220&amp;"!"&amp;$C220)="","",""&amp;INDIRECT($B220&amp;"!"&amp;$C220)&amp;""),IF($J220="NUM",VALUE(IF(INDIRECT($B220&amp;"!"&amp;$C220)="","",INDIRECT($B220&amp;"!"&amp;$C220))),"")))))),"")</f>
        <v/>
      </c>
      <c r="M220" s="337" t="str">
        <f ca="1">IFERROR(TEXT(IF($C220="","",IF($K220="","",IF($K220=入力用マスタ!$H$5,IF($L220="■","1",IF($L220="□","",IF($L220="●","1",IF($L220="○","","")))),IF($K220=入力用マスタ!$H$6,IF($L220="▼選択▼","",MATCH($L220,INDIRECT("入力用マスタ!"&amp;IF(COUNTIF(入力用マスタ!$E$2:$E$4,$L220),"E",IF(COUNTIF(入力用マスタ!$F$2:$F$4,$L220),"F",IF(COUNTIF(入力用マスタ!$G$2:$G$4,$L220),"G","")))&amp;"3:"&amp;IF(COUNTIF(入力用マスタ!$E$2:$E$4,$L220),"E",IF(COUNTIF(入力用マスタ!$F$2:$F$4,$L220),"F",IF(COUNTIF(入力用マスタ!$G$2:$G$4,$L220),"G","")))&amp;"4"),0)),"")))),"@"),"")</f>
        <v/>
      </c>
      <c r="N220" s="337" t="str" cm="1">
        <f t="array" aca="1" ref="N220" ca="1">IFERROR(TEXT(IF($C220="","",IF($K220="","",IF($K220=入力用マスタ!$H$4,_xlfn.LET(_xlpm.refs, _xlfn.TEXTSPLIT($C220,","),_xlpm.sheetName, $B220,_xlpm.values,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0" s="338">
        <f t="shared" si="73"/>
        <v>219</v>
      </c>
      <c r="P220" s="339">
        <f>IF($K220="","",IF($K220=入力用マスタ!$H$3,COLUMN($P220)-5,IF($K220=入力用マスタ!$H$5,COLUMN($P220)-4,IF($K220=入力用マスタ!$H$6,COLUMN($P220)-4,IF($K220=入力用マスタ!$H$5,COLUMN($P220)-4,IF($K220=入力用マスタ!$H$4,COLUMN($P220)-3,COLUMN($P220)-5))))))</f>
        <v>13</v>
      </c>
      <c r="Q220" s="345" t="str">
        <f>IF($C220="","",IF($C220="-","",IF($K220=入力用マスタ!$H$4&amp;"!",HYPERLINK("#"&amp;$B220&amp;"!"&amp;IFERROR(LEFT($C220,FIND(",", $C220)-1),$C220),"【"&amp;IFERROR(LEFT($C220,FIND(",", $C220)-1),$C220)&amp;"】"),HYPERLINK("#"&amp;$B220&amp;"!"&amp;IFERROR(LEFT($C220,FIND(",", $C220)-1),$C220),"【"&amp;IFERROR(LEFT($C220,FIND(",", $C220)-1),$C220)&amp;"】"))))</f>
        <v>【W126】</v>
      </c>
      <c r="R220" s="344" t="str">
        <f t="shared" si="74"/>
        <v>0000000000000</v>
      </c>
      <c r="S220" s="334" t="str">
        <f t="shared" si="75"/>
        <v>IO_S050301</v>
      </c>
      <c r="T220" s="334" t="str">
        <f t="shared" ca="1" si="76"/>
        <v>2025100101</v>
      </c>
      <c r="U220" s="334" t="str">
        <f t="shared" si="77"/>
        <v>T05_HLT_TMP</v>
      </c>
      <c r="V220" s="334" t="str">
        <f t="shared" si="78"/>
        <v>USG_DEC_CD</v>
      </c>
      <c r="W220" s="334" t="str">
        <f t="shared" si="79"/>
        <v>摂取状況_増量後悪化有無コード</v>
      </c>
      <c r="X220" s="334" t="str">
        <f t="shared" si="80"/>
        <v>TEXT</v>
      </c>
      <c r="Y220" s="334" t="str">
        <f t="shared" si="81"/>
        <v>CELL</v>
      </c>
      <c r="Z220" s="334">
        <f t="shared" si="82"/>
        <v>219</v>
      </c>
      <c r="AA220" s="334">
        <f t="shared" si="83"/>
        <v>13</v>
      </c>
      <c r="AB220" s="334" t="str">
        <f t="shared" si="84"/>
        <v>« NULL »</v>
      </c>
      <c r="AC220" s="334" t="str">
        <f t="shared" si="85"/>
        <v>0</v>
      </c>
      <c r="AD220" s="346" t="s">
        <v>1810</v>
      </c>
      <c r="AE220" s="334" t="str">
        <f t="shared" si="87"/>
        <v>0</v>
      </c>
      <c r="AF220" s="334" t="str">
        <f t="shared" si="88"/>
        <v>1.00</v>
      </c>
      <c r="AG220" s="334" t="str">
        <f t="shared" si="89"/>
        <v>0</v>
      </c>
      <c r="AH220" s="334" t="str">
        <f t="shared" si="90"/>
        <v>fBiz0000000000</v>
      </c>
      <c r="AI220" s="334" t="str">
        <f t="shared" ca="1" si="91"/>
        <v>2026/01/06 00:00:00</v>
      </c>
      <c r="AJ220" s="334" t="str">
        <f t="shared" si="92"/>
        <v>fBiz0000000000</v>
      </c>
      <c r="AK220" s="335" t="str">
        <f t="shared" ca="1" si="93"/>
        <v>2026/01/06 00:00:00</v>
      </c>
      <c r="AL22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'USG_DEC_CD', '摂取状況_増量後悪化有無コード', 'TEXT', 'CELL', 219, 13, NULL ,'0',EXIST_UNK,'0', '1.00', 0, 'fBiz0000000000', '2026/01/06 00:00:00', 'fBiz0000000000', '2026/01/06 00:00:00' );</v>
      </c>
      <c r="AM220" s="347" t="s">
        <v>1774</v>
      </c>
    </row>
    <row r="221" spans="1:39" ht="17.25" customHeight="1">
      <c r="A221" s="265">
        <f t="shared" si="97"/>
        <v>219</v>
      </c>
      <c r="B221" s="263" t="s">
        <v>640</v>
      </c>
      <c r="C221" s="258" t="s">
        <v>1130</v>
      </c>
      <c r="D221" s="260" t="s">
        <v>1442</v>
      </c>
      <c r="E221" s="238" t="s">
        <v>915</v>
      </c>
      <c r="F221" s="746" t="s">
        <v>189</v>
      </c>
      <c r="G221" s="747"/>
      <c r="H221" s="748">
        <v>40</v>
      </c>
      <c r="I221" s="749"/>
      <c r="J221" s="327" t="str">
        <f t="shared" si="95"/>
        <v>TEXT</v>
      </c>
      <c r="K221" s="271" t="s">
        <v>653</v>
      </c>
      <c r="L221" s="328" t="str" cm="1">
        <f t="array" aca="1" ref="L221" ca="1">IFERROR(IF($C221="","",IF($K221="","",IF($K221=入力用マスタ!$H$7,_xlfn.TEXTBEFORE(_xlfn.TEXTAFTER(CELL("filename",$A$1),"["),"]"),IF($J221="DATE",IF(INDIRECT($B221&amp;"!"&amp;$C221)="","",INDIRECT($B221&amp;"!"&amp;$C221)),IF($J221="TEXT",IF(INDIRECT($B221&amp;"!"&amp;$C221)="","",""&amp;INDIRECT($B221&amp;"!"&amp;$C221)&amp;""),IF($J221="NUM",VALUE(IF(INDIRECT($B221&amp;"!"&amp;$C221)="","",INDIRECT($B221&amp;"!"&amp;$C221))),"")))))),"")</f>
        <v/>
      </c>
      <c r="M221" s="337" t="str">
        <f ca="1">IFERROR(TEXT(IF($C221="","",IF($K221="","",IF($K221=入力用マスタ!$H$5,IF($L221="■","1",IF($L221="□","",IF($L221="●","1",IF($L221="○","","")))),IF($K221=入力用マスタ!$H$6,IF($L221="▼選択▼","",MATCH($L221,INDIRECT("入力用マスタ!"&amp;IF(COUNTIF(入力用マスタ!$E$2:$E$4,$L221),"E",IF(COUNTIF(入力用マスタ!$F$2:$F$4,$L221),"F",IF(COUNTIF(入力用マスタ!$G$2:$G$4,$L221),"G","")))&amp;"3:"&amp;IF(COUNTIF(入力用マスタ!$E$2:$E$4,$L221),"E",IF(COUNTIF(入力用マスタ!$F$2:$F$4,$L221),"F",IF(COUNTIF(入力用マスタ!$G$2:$G$4,$L221),"G","")))&amp;"4"),0)),"")))),"@"),"")</f>
        <v/>
      </c>
      <c r="N221" s="337" t="str" cm="1">
        <f t="array" aca="1" ref="N221" ca="1">IFERROR(TEXT(IF($C221="","",IF($K221="","",IF($K221=入力用マスタ!$H$4,_xlfn.LET(_xlpm.refs, _xlfn.TEXTSPLIT($C221,","),_xlpm.sheetName, $B221,_xlpm.values,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1" s="338">
        <f t="shared" si="73"/>
        <v>220</v>
      </c>
      <c r="P221" s="339">
        <f>IF($K221="","",IF($K221=入力用マスタ!$H$3,COLUMN($P221)-5,IF($K221=入力用マスタ!$H$5,COLUMN($P221)-4,IF($K221=入力用マスタ!$H$6,COLUMN($P221)-4,IF($K221=入力用マスタ!$H$5,COLUMN($P221)-4,IF($K221=入力用マスタ!$H$4,COLUMN($P221)-3,COLUMN($P221)-5))))))</f>
        <v>11</v>
      </c>
      <c r="Q221" s="345" t="str">
        <f>IF($C221="","",IF($C221="-","",IF($K221=入力用マスタ!$H$4&amp;"!",HYPERLINK("#"&amp;$B221&amp;"!"&amp;IFERROR(LEFT($C221,FIND(",", $C221)-1),$C221),"【"&amp;IFERROR(LEFT($C221,FIND(",", $C221)-1),$C221)&amp;"】"),HYPERLINK("#"&amp;$B221&amp;"!"&amp;IFERROR(LEFT($C221,FIND(",", $C221)-1),$C221),"【"&amp;IFERROR(LEFT($C221,FIND(",", $C221)-1),$C221)&amp;"】"))))</f>
        <v>【K128】</v>
      </c>
      <c r="R221" s="344" t="str">
        <f t="shared" si="74"/>
        <v>0000000000000</v>
      </c>
      <c r="S221" s="334" t="str">
        <f t="shared" si="75"/>
        <v>IO_S050301</v>
      </c>
      <c r="T221" s="334" t="str">
        <f t="shared" ca="1" si="76"/>
        <v>2025100101</v>
      </c>
      <c r="U221" s="334" t="str">
        <f t="shared" si="77"/>
        <v>T05_HLT_TMP</v>
      </c>
      <c r="V221" s="334" t="str">
        <f t="shared" si="78"/>
        <v>USG_DEC_OTHER</v>
      </c>
      <c r="W221" s="334" t="str">
        <f t="shared" si="79"/>
        <v>摂取状況_増量後悪化_症状詳細</v>
      </c>
      <c r="X221" s="334" t="str">
        <f t="shared" si="80"/>
        <v>TEXT</v>
      </c>
      <c r="Y221" s="334" t="str">
        <f t="shared" si="81"/>
        <v>CELL</v>
      </c>
      <c r="Z221" s="334">
        <f t="shared" si="82"/>
        <v>220</v>
      </c>
      <c r="AA221" s="334">
        <f t="shared" si="83"/>
        <v>11</v>
      </c>
      <c r="AB221" s="334" t="str">
        <f t="shared" si="84"/>
        <v>« NULL »</v>
      </c>
      <c r="AC221" s="334" t="str">
        <f t="shared" si="85"/>
        <v>0</v>
      </c>
      <c r="AD221" s="334" t="str">
        <f t="shared" si="86"/>
        <v>« NULL »</v>
      </c>
      <c r="AE221" s="334" t="str">
        <f t="shared" si="87"/>
        <v>0</v>
      </c>
      <c r="AF221" s="334" t="str">
        <f t="shared" si="88"/>
        <v>1.00</v>
      </c>
      <c r="AG221" s="334" t="str">
        <f t="shared" si="89"/>
        <v>0</v>
      </c>
      <c r="AH221" s="334" t="str">
        <f t="shared" si="90"/>
        <v>fBiz0000000000</v>
      </c>
      <c r="AI221" s="334" t="str">
        <f t="shared" ca="1" si="91"/>
        <v>2026/01/06 00:00:00</v>
      </c>
      <c r="AJ221" s="334" t="str">
        <f t="shared" si="92"/>
        <v>fBiz0000000000</v>
      </c>
      <c r="AK221" s="335" t="str">
        <f t="shared" ca="1" si="93"/>
        <v>2026/01/06 00:00:00</v>
      </c>
      <c r="AL22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'USG_DEC_OTHER', '摂取状況_増量後悪化_症状詳細', 'TEXT', 'CELL', 220, 11, NULL ,'0', NULL ,'0', '1.00', 0, 'fBiz0000000000', '2026/01/06 00:00:00', 'fBiz0000000000', '2026/01/06 00:00:00' );</v>
      </c>
      <c r="AM221" s="347" t="s">
        <v>1774</v>
      </c>
    </row>
    <row r="222" spans="1:39" ht="17.25" customHeight="1">
      <c r="A222" s="265">
        <f t="shared" si="97"/>
        <v>220</v>
      </c>
      <c r="B222" s="263" t="s">
        <v>640</v>
      </c>
      <c r="C222" s="258" t="s">
        <v>1131</v>
      </c>
      <c r="D222" s="260" t="s">
        <v>1443</v>
      </c>
      <c r="E222" s="238" t="s">
        <v>916</v>
      </c>
      <c r="F222" s="746" t="s">
        <v>189</v>
      </c>
      <c r="G222" s="747"/>
      <c r="H222" s="748">
        <v>1</v>
      </c>
      <c r="I222" s="749"/>
      <c r="J222" s="327" t="str">
        <f t="shared" si="95"/>
        <v>TEXT</v>
      </c>
      <c r="K222" s="271" t="s">
        <v>656</v>
      </c>
      <c r="L222" s="328" t="str" cm="1">
        <f t="array" aca="1" ref="L222" ca="1">IFERROR(IF($C222="","",IF($K222="","",IF($K222=入力用マスタ!$H$7,_xlfn.TEXTBEFORE(_xlfn.TEXTAFTER(CELL("filename",$A$1),"["),"]"),IF($J222="DATE",IF(INDIRECT($B222&amp;"!"&amp;$C222)="","",INDIRECT($B222&amp;"!"&amp;$C222)),IF($J222="TEXT",IF(INDIRECT($B222&amp;"!"&amp;$C222)="","",""&amp;INDIRECT($B222&amp;"!"&amp;$C222)&amp;""),IF($J222="NUM",VALUE(IF(INDIRECT($B222&amp;"!"&amp;$C222)="","",INDIRECT($B222&amp;"!"&amp;$C222))),"")))))),"")</f>
        <v/>
      </c>
      <c r="M222" s="337" t="str">
        <f ca="1">IFERROR(TEXT(IF($C222="","",IF($K222="","",IF($K222=入力用マスタ!$H$5,IF($L222="■","1",IF($L222="□","",IF($L222="●","1",IF($L222="○","","")))),IF($K222=入力用マスタ!$H$6,IF($L222="▼選択▼","",MATCH($L222,INDIRECT("入力用マスタ!"&amp;IF(COUNTIF(入力用マスタ!$E$2:$E$4,$L222),"E",IF(COUNTIF(入力用マスタ!$F$2:$F$4,$L222),"F",IF(COUNTIF(入力用マスタ!$G$2:$G$4,$L222),"G","")))&amp;"3:"&amp;IF(COUNTIF(入力用マスタ!$E$2:$E$4,$L222),"E",IF(COUNTIF(入力用マスタ!$F$2:$F$4,$L222),"F",IF(COUNTIF(入力用マスタ!$G$2:$G$4,$L222),"G","")))&amp;"4"),0)),"")))),"@"),"")</f>
        <v/>
      </c>
      <c r="N222" s="337" t="str" cm="1">
        <f t="array" aca="1" ref="N222" ca="1">IFERROR(TEXT(IF($C222="","",IF($K222="","",IF($K222=入力用マスタ!$H$4,_xlfn.LET(_xlpm.refs, _xlfn.TEXTSPLIT($C222,","),_xlpm.sheetName, $B222,_xlpm.values,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2" s="338">
        <f t="shared" si="73"/>
        <v>221</v>
      </c>
      <c r="P222" s="339">
        <f>IF($K222="","",IF($K222=入力用マスタ!$H$3,COLUMN($P222)-5,IF($K222=入力用マスタ!$H$5,COLUMN($P222)-4,IF($K222=入力用マスタ!$H$6,COLUMN($P222)-4,IF($K222=入力用マスタ!$H$5,COLUMN($P222)-4,IF($K222=入力用マスタ!$H$4,COLUMN($P222)-3,COLUMN($P222)-5))))))</f>
        <v>13</v>
      </c>
      <c r="Q222" s="345" t="str">
        <f>IF($C222="","",IF($C222="-","",IF($K222=入力用マスタ!$H$4&amp;"!",HYPERLINK("#"&amp;$B222&amp;"!"&amp;IFERROR(LEFT($C222,FIND(",", $C222)-1),$C222),"【"&amp;IFERROR(LEFT($C222,FIND(",", $C222)-1),$C222)&amp;"】"),HYPERLINK("#"&amp;$B222&amp;"!"&amp;IFERROR(LEFT($C222,FIND(",", $C222)-1),$C222),"【"&amp;IFERROR(LEFT($C222,FIND(",", $C222)-1),$C222)&amp;"】"))))</f>
        <v>【W129】</v>
      </c>
      <c r="R222" s="344" t="str">
        <f t="shared" si="74"/>
        <v>0000000000000</v>
      </c>
      <c r="S222" s="334" t="str">
        <f t="shared" si="75"/>
        <v>IO_S050301</v>
      </c>
      <c r="T222" s="334" t="str">
        <f t="shared" ca="1" si="76"/>
        <v>2025100101</v>
      </c>
      <c r="U222" s="334" t="str">
        <f t="shared" si="77"/>
        <v>T05_HLT_TMP</v>
      </c>
      <c r="V222" s="334" t="str">
        <f t="shared" si="78"/>
        <v>USG_CHG_CD</v>
      </c>
      <c r="W222" s="334" t="str">
        <f t="shared" si="79"/>
        <v>摂取状況_継続後変化有無コード</v>
      </c>
      <c r="X222" s="334" t="str">
        <f t="shared" si="80"/>
        <v>TEXT</v>
      </c>
      <c r="Y222" s="334" t="str">
        <f t="shared" si="81"/>
        <v>CELL</v>
      </c>
      <c r="Z222" s="334">
        <f t="shared" si="82"/>
        <v>221</v>
      </c>
      <c r="AA222" s="334">
        <f t="shared" si="83"/>
        <v>13</v>
      </c>
      <c r="AB222" s="334" t="str">
        <f t="shared" si="84"/>
        <v>« NULL »</v>
      </c>
      <c r="AC222" s="334" t="str">
        <f t="shared" si="85"/>
        <v>0</v>
      </c>
      <c r="AD222" s="346" t="s">
        <v>1810</v>
      </c>
      <c r="AE222" s="334" t="str">
        <f t="shared" si="87"/>
        <v>0</v>
      </c>
      <c r="AF222" s="334" t="str">
        <f t="shared" si="88"/>
        <v>1.00</v>
      </c>
      <c r="AG222" s="334" t="str">
        <f t="shared" si="89"/>
        <v>0</v>
      </c>
      <c r="AH222" s="334" t="str">
        <f t="shared" si="90"/>
        <v>fBiz0000000000</v>
      </c>
      <c r="AI222" s="334" t="str">
        <f t="shared" ca="1" si="91"/>
        <v>2026/01/06 00:00:00</v>
      </c>
      <c r="AJ222" s="334" t="str">
        <f t="shared" si="92"/>
        <v>fBiz0000000000</v>
      </c>
      <c r="AK222" s="335" t="str">
        <f t="shared" ca="1" si="93"/>
        <v>2026/01/06 00:00:00</v>
      </c>
      <c r="AL22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'USG_CHG_CD', '摂取状況_継続後変化有無コード', 'TEXT', 'CELL', 221, 13, NULL ,'0',EXIST_UNK,'0', '1.00', 0, 'fBiz0000000000', '2026/01/06 00:00:00', 'fBiz0000000000', '2026/01/06 00:00:00' );</v>
      </c>
      <c r="AM222" s="347" t="s">
        <v>1774</v>
      </c>
    </row>
    <row r="223" spans="1:39" ht="17.25" customHeight="1">
      <c r="A223" s="265">
        <f t="shared" si="97"/>
        <v>221</v>
      </c>
      <c r="B223" s="263" t="s">
        <v>640</v>
      </c>
      <c r="C223" s="258" t="s">
        <v>1132</v>
      </c>
      <c r="D223" s="260" t="s">
        <v>1444</v>
      </c>
      <c r="E223" s="238" t="s">
        <v>917</v>
      </c>
      <c r="F223" s="746" t="s">
        <v>189</v>
      </c>
      <c r="G223" s="747"/>
      <c r="H223" s="748">
        <v>40</v>
      </c>
      <c r="I223" s="749"/>
      <c r="J223" s="327" t="str">
        <f t="shared" si="95"/>
        <v>TEXT</v>
      </c>
      <c r="K223" s="271" t="s">
        <v>653</v>
      </c>
      <c r="L223" s="328" t="str" cm="1">
        <f t="array" aca="1" ref="L223" ca="1">IFERROR(IF($C223="","",IF($K223="","",IF($K223=入力用マスタ!$H$7,_xlfn.TEXTBEFORE(_xlfn.TEXTAFTER(CELL("filename",$A$1),"["),"]"),IF($J223="DATE",IF(INDIRECT($B223&amp;"!"&amp;$C223)="","",INDIRECT($B223&amp;"!"&amp;$C223)),IF($J223="TEXT",IF(INDIRECT($B223&amp;"!"&amp;$C223)="","",""&amp;INDIRECT($B223&amp;"!"&amp;$C223)&amp;""),IF($J223="NUM",VALUE(IF(INDIRECT($B223&amp;"!"&amp;$C223)="","",INDIRECT($B223&amp;"!"&amp;$C223))),"")))))),"")</f>
        <v/>
      </c>
      <c r="M223" s="337" t="str">
        <f ca="1">IFERROR(TEXT(IF($C223="","",IF($K223="","",IF($K223=入力用マスタ!$H$5,IF($L223="■","1",IF($L223="□","",IF($L223="●","1",IF($L223="○","","")))),IF($K223=入力用マスタ!$H$6,IF($L223="▼選択▼","",MATCH($L223,INDIRECT("入力用マスタ!"&amp;IF(COUNTIF(入力用マスタ!$E$2:$E$4,$L223),"E",IF(COUNTIF(入力用マスタ!$F$2:$F$4,$L223),"F",IF(COUNTIF(入力用マスタ!$G$2:$G$4,$L223),"G","")))&amp;"3:"&amp;IF(COUNTIF(入力用マスタ!$E$2:$E$4,$L223),"E",IF(COUNTIF(入力用マスタ!$F$2:$F$4,$L223),"F",IF(COUNTIF(入力用マスタ!$G$2:$G$4,$L223),"G","")))&amp;"4"),0)),"")))),"@"),"")</f>
        <v/>
      </c>
      <c r="N223" s="337" t="str" cm="1">
        <f t="array" aca="1" ref="N223" ca="1">IFERROR(TEXT(IF($C223="","",IF($K223="","",IF($K223=入力用マスタ!$H$4,_xlfn.LET(_xlpm.refs, _xlfn.TEXTSPLIT($C223,","),_xlpm.sheetName, $B223,_xlpm.values,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3" s="338">
        <f t="shared" si="73"/>
        <v>222</v>
      </c>
      <c r="P223" s="339">
        <f>IF($K223="","",IF($K223=入力用マスタ!$H$3,COLUMN($P223)-5,IF($K223=入力用マスタ!$H$5,COLUMN($P223)-4,IF($K223=入力用マスタ!$H$6,COLUMN($P223)-4,IF($K223=入力用マスタ!$H$5,COLUMN($P223)-4,IF($K223=入力用マスタ!$H$4,COLUMN($P223)-3,COLUMN($P223)-5))))))</f>
        <v>11</v>
      </c>
      <c r="Q223" s="345" t="str">
        <f>IF($C223="","",IF($C223="-","",IF($K223=入力用マスタ!$H$4&amp;"!",HYPERLINK("#"&amp;$B223&amp;"!"&amp;IFERROR(LEFT($C223,FIND(",", $C223)-1),$C223),"【"&amp;IFERROR(LEFT($C223,FIND(",", $C223)-1),$C223)&amp;"】"),HYPERLINK("#"&amp;$B223&amp;"!"&amp;IFERROR(LEFT($C223,FIND(",", $C223)-1),$C223),"【"&amp;IFERROR(LEFT($C223,FIND(",", $C223)-1),$C223)&amp;"】"))))</f>
        <v>【K131】</v>
      </c>
      <c r="R223" s="344" t="str">
        <f t="shared" si="74"/>
        <v>0000000000000</v>
      </c>
      <c r="S223" s="334" t="str">
        <f t="shared" si="75"/>
        <v>IO_S050301</v>
      </c>
      <c r="T223" s="334" t="str">
        <f t="shared" ca="1" si="76"/>
        <v>2025100101</v>
      </c>
      <c r="U223" s="334" t="str">
        <f t="shared" si="77"/>
        <v>T05_HLT_TMP</v>
      </c>
      <c r="V223" s="334" t="str">
        <f t="shared" si="78"/>
        <v>USG_CHG_OTHER</v>
      </c>
      <c r="W223" s="334" t="str">
        <f t="shared" si="79"/>
        <v>摂取状況_継続後変化_症状詳細</v>
      </c>
      <c r="X223" s="334" t="str">
        <f t="shared" si="80"/>
        <v>TEXT</v>
      </c>
      <c r="Y223" s="334" t="str">
        <f t="shared" si="81"/>
        <v>CELL</v>
      </c>
      <c r="Z223" s="334">
        <f t="shared" si="82"/>
        <v>222</v>
      </c>
      <c r="AA223" s="334">
        <f t="shared" si="83"/>
        <v>11</v>
      </c>
      <c r="AB223" s="334" t="str">
        <f t="shared" si="84"/>
        <v>« NULL »</v>
      </c>
      <c r="AC223" s="334" t="str">
        <f t="shared" si="85"/>
        <v>0</v>
      </c>
      <c r="AD223" s="334" t="str">
        <f t="shared" si="86"/>
        <v>« NULL »</v>
      </c>
      <c r="AE223" s="334" t="str">
        <f t="shared" si="87"/>
        <v>0</v>
      </c>
      <c r="AF223" s="334" t="str">
        <f t="shared" si="88"/>
        <v>1.00</v>
      </c>
      <c r="AG223" s="334" t="str">
        <f t="shared" si="89"/>
        <v>0</v>
      </c>
      <c r="AH223" s="334" t="str">
        <f t="shared" si="90"/>
        <v>fBiz0000000000</v>
      </c>
      <c r="AI223" s="334" t="str">
        <f t="shared" ca="1" si="91"/>
        <v>2026/01/06 00:00:00</v>
      </c>
      <c r="AJ223" s="334" t="str">
        <f t="shared" si="92"/>
        <v>fBiz0000000000</v>
      </c>
      <c r="AK223" s="335" t="str">
        <f t="shared" ca="1" si="93"/>
        <v>2026/01/06 00:00:00</v>
      </c>
      <c r="AL22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'USG_CHG_OTHER', '摂取状況_継続後変化_症状詳細', 'TEXT', 'CELL', 222, 11, NULL ,'0', NULL ,'0', '1.00', 0, 'fBiz0000000000', '2026/01/06 00:00:00', 'fBiz0000000000', '2026/01/06 00:00:00' );</v>
      </c>
      <c r="AM223" s="347" t="s">
        <v>1774</v>
      </c>
    </row>
    <row r="224" spans="1:39" ht="17.25" customHeight="1">
      <c r="A224" s="265">
        <f t="shared" si="97"/>
        <v>222</v>
      </c>
      <c r="B224" s="263" t="s">
        <v>640</v>
      </c>
      <c r="C224" s="258" t="s">
        <v>1133</v>
      </c>
      <c r="D224" s="260" t="s">
        <v>1445</v>
      </c>
      <c r="E224" s="238" t="s">
        <v>393</v>
      </c>
      <c r="F224" s="746" t="s">
        <v>189</v>
      </c>
      <c r="G224" s="747"/>
      <c r="H224" s="748">
        <v>1</v>
      </c>
      <c r="I224" s="749"/>
      <c r="J224" s="327" t="str">
        <f t="shared" si="95"/>
        <v>TEXT</v>
      </c>
      <c r="K224" s="271" t="s">
        <v>1042</v>
      </c>
      <c r="L224" s="328" t="str" cm="1">
        <f t="array" aca="1" ref="L224" ca="1">IFERROR(IF($C224="","",IF($K224="","",IF($K224=入力用マスタ!$H$7,_xlfn.TEXTBEFORE(_xlfn.TEXTAFTER(CELL("filename",$A$1),"["),"]"),IF($J224="DATE",IF(INDIRECT($B224&amp;"!"&amp;$C224)="","",INDIRECT($B224&amp;"!"&amp;$C224)),IF($J224="TEXT",IF(INDIRECT($B224&amp;"!"&amp;$C224)="","",""&amp;INDIRECT($B224&amp;"!"&amp;$C224)&amp;""),IF($J224="NUM",VALUE(IF(INDIRECT($B224&amp;"!"&amp;$C224)="","",INDIRECT($B224&amp;"!"&amp;$C224))),"")))))),"")</f>
        <v>□</v>
      </c>
      <c r="M224" s="337" t="str">
        <f ca="1">IFERROR(TEXT(IF($C224="","",IF($K224="","",IF($K224=入力用マスタ!$H$5,IF($L224="■","1",IF($L224="□","",IF($L224="●","1",IF($L224="○","","")))),IF($K224=入力用マスタ!$H$6,IF($L224="▼選択▼","",MATCH($L224,INDIRECT("入力用マスタ!"&amp;IF(COUNTIF(入力用マスタ!$E$2:$E$4,$L224),"E",IF(COUNTIF(入力用マスタ!$F$2:$F$4,$L224),"F",IF(COUNTIF(入力用マスタ!$G$2:$G$4,$L224),"G","")))&amp;"3:"&amp;IF(COUNTIF(入力用マスタ!$E$2:$E$4,$L224),"E",IF(COUNTIF(入力用マスタ!$F$2:$F$4,$L224),"F",IF(COUNTIF(入力用マスタ!$G$2:$G$4,$L224),"G","")))&amp;"4"),0)),"")))),"@"),"")</f>
        <v/>
      </c>
      <c r="N224" s="337" t="str" cm="1">
        <f t="array" aca="1" ref="N224" ca="1">IFERROR(TEXT(IF($C224="","",IF($K224="","",IF($K224=入力用マスタ!$H$4,_xlfn.LET(_xlpm.refs, _xlfn.TEXTSPLIT($C224,","),_xlpm.sheetName, $B224,_xlpm.values,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4" s="338">
        <f t="shared" si="73"/>
        <v>223</v>
      </c>
      <c r="P224" s="339">
        <f>IF($K224="","",IF($K224=入力用マスタ!$H$3,COLUMN($P224)-5,IF($K224=入力用マスタ!$H$5,COLUMN($P224)-4,IF($K224=入力用マスタ!$H$6,COLUMN($P224)-4,IF($K224=入力用マスタ!$H$5,COLUMN($P224)-4,IF($K224=入力用マスタ!$H$4,COLUMN($P224)-3,COLUMN($P224)-5))))))</f>
        <v>12</v>
      </c>
      <c r="Q224" s="345" t="str">
        <f>IF($C224="","",IF($C224="-","",IF($K224=入力用マスタ!$H$4&amp;"!",HYPERLINK("#"&amp;$B224&amp;"!"&amp;IFERROR(LEFT($C224,FIND(",", $C224)-1),$C224),"【"&amp;IFERROR(LEFT($C224,FIND(",", $C224)-1),$C224)&amp;"】"),HYPERLINK("#"&amp;$B224&amp;"!"&amp;IFERROR(LEFT($C224,FIND(",", $C224)-1),$C224),"【"&amp;IFERROR(LEFT($C224,FIND(",", $C224)-1),$C224)&amp;"】"))))</f>
        <v>【H133】</v>
      </c>
      <c r="R224" s="344" t="str">
        <f t="shared" si="74"/>
        <v>0000000000000</v>
      </c>
      <c r="S224" s="334" t="str">
        <f t="shared" si="75"/>
        <v>IO_S050301</v>
      </c>
      <c r="T224" s="334" t="str">
        <f t="shared" ca="1" si="76"/>
        <v>2025100101</v>
      </c>
      <c r="U224" s="334" t="str">
        <f t="shared" si="77"/>
        <v>T05_HLT_TMP</v>
      </c>
      <c r="V224" s="334" t="str">
        <f t="shared" si="78"/>
        <v>INT_FLG_1</v>
      </c>
      <c r="W224" s="334" t="str">
        <f t="shared" si="79"/>
        <v>1日摂取量フラグ_適量</v>
      </c>
      <c r="X224" s="334" t="str">
        <f t="shared" si="80"/>
        <v>TEXT</v>
      </c>
      <c r="Y224" s="334" t="str">
        <f t="shared" si="81"/>
        <v>CELL</v>
      </c>
      <c r="Z224" s="334">
        <f t="shared" si="82"/>
        <v>223</v>
      </c>
      <c r="AA224" s="334">
        <f t="shared" si="83"/>
        <v>12</v>
      </c>
      <c r="AB224" s="334" t="str">
        <f t="shared" si="84"/>
        <v>« NULL »</v>
      </c>
      <c r="AC224" s="334" t="str">
        <f t="shared" si="85"/>
        <v>0</v>
      </c>
      <c r="AD224" s="334" t="str">
        <f t="shared" si="86"/>
        <v>« NULL »</v>
      </c>
      <c r="AE224" s="334" t="str">
        <f t="shared" si="87"/>
        <v>0</v>
      </c>
      <c r="AF224" s="334" t="str">
        <f t="shared" si="88"/>
        <v>1.00</v>
      </c>
      <c r="AG224" s="334" t="str">
        <f t="shared" si="89"/>
        <v>0</v>
      </c>
      <c r="AH224" s="334" t="str">
        <f t="shared" si="90"/>
        <v>fBiz0000000000</v>
      </c>
      <c r="AI224" s="334" t="str">
        <f t="shared" ca="1" si="91"/>
        <v>2026/01/06 00:00:00</v>
      </c>
      <c r="AJ224" s="334" t="str">
        <f t="shared" si="92"/>
        <v>fBiz0000000000</v>
      </c>
      <c r="AK224" s="335" t="str">
        <f t="shared" ca="1" si="93"/>
        <v>2026/01/06 00:00:00</v>
      </c>
      <c r="AL22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'INT_FLG_1', '1日摂取量フラグ_適量', 'TEXT', 'CELL', 223, 12, NULL ,'0', NULL ,'0', '1.00', 0, 'fBiz0000000000', '2026/01/06 00:00:00', 'fBiz0000000000', '2026/01/06 00:00:00' );</v>
      </c>
      <c r="AM224" s="347" t="s">
        <v>1774</v>
      </c>
    </row>
    <row r="225" spans="1:39" ht="17.25" customHeight="1">
      <c r="A225" s="265">
        <f t="shared" si="97"/>
        <v>223</v>
      </c>
      <c r="B225" s="263" t="s">
        <v>640</v>
      </c>
      <c r="C225" s="258" t="s">
        <v>1134</v>
      </c>
      <c r="D225" s="260" t="s">
        <v>1446</v>
      </c>
      <c r="E225" s="238" t="s">
        <v>222</v>
      </c>
      <c r="F225" s="746" t="s">
        <v>189</v>
      </c>
      <c r="G225" s="747"/>
      <c r="H225" s="748">
        <v>1</v>
      </c>
      <c r="I225" s="749"/>
      <c r="J225" s="327" t="str">
        <f t="shared" si="95"/>
        <v>TEXT</v>
      </c>
      <c r="K225" s="271" t="s">
        <v>1042</v>
      </c>
      <c r="L225" s="328" t="str" cm="1">
        <f t="array" aca="1" ref="L225" ca="1">IFERROR(IF($C225="","",IF($K225="","",IF($K225=入力用マスタ!$H$7,_xlfn.TEXTBEFORE(_xlfn.TEXTAFTER(CELL("filename",$A$1),"["),"]"),IF($J225="DATE",IF(INDIRECT($B225&amp;"!"&amp;$C225)="","",INDIRECT($B225&amp;"!"&amp;$C225)),IF($J225="TEXT",IF(INDIRECT($B225&amp;"!"&amp;$C225)="","",""&amp;INDIRECT($B225&amp;"!"&amp;$C225)&amp;""),IF($J225="NUM",VALUE(IF(INDIRECT($B225&amp;"!"&amp;$C225)="","",INDIRECT($B225&amp;"!"&amp;$C225))),"")))))),"")</f>
        <v>□</v>
      </c>
      <c r="M225" s="337" t="str">
        <f ca="1">IFERROR(TEXT(IF($C225="","",IF($K225="","",IF($K225=入力用マスタ!$H$5,IF($L225="■","1",IF($L225="□","",IF($L225="●","1",IF($L225="○","","")))),IF($K225=入力用マスタ!$H$6,IF($L225="▼選択▼","",MATCH($L225,INDIRECT("入力用マスタ!"&amp;IF(COUNTIF(入力用マスタ!$E$2:$E$4,$L225),"E",IF(COUNTIF(入力用マスタ!$F$2:$F$4,$L225),"F",IF(COUNTIF(入力用マスタ!$G$2:$G$4,$L225),"G","")))&amp;"3:"&amp;IF(COUNTIF(入力用マスタ!$E$2:$E$4,$L225),"E",IF(COUNTIF(入力用マスタ!$F$2:$F$4,$L225),"F",IF(COUNTIF(入力用マスタ!$G$2:$G$4,$L225),"G","")))&amp;"4"),0)),"")))),"@"),"")</f>
        <v/>
      </c>
      <c r="N225" s="337" t="str" cm="1">
        <f t="array" aca="1" ref="N225" ca="1">IFERROR(TEXT(IF($C225="","",IF($K225="","",IF($K225=入力用マスタ!$H$4,_xlfn.LET(_xlpm.refs, _xlfn.TEXTSPLIT($C225,","),_xlpm.sheetName, $B225,_xlpm.values,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5" s="338">
        <f t="shared" si="73"/>
        <v>224</v>
      </c>
      <c r="P225" s="339">
        <f>IF($K225="","",IF($K225=入力用マスタ!$H$3,COLUMN($P225)-5,IF($K225=入力用マスタ!$H$5,COLUMN($P225)-4,IF($K225=入力用マスタ!$H$6,COLUMN($P225)-4,IF($K225=入力用マスタ!$H$5,COLUMN($P225)-4,IF($K225=入力用マスタ!$H$4,COLUMN($P225)-3,COLUMN($P225)-5))))))</f>
        <v>12</v>
      </c>
      <c r="Q225" s="345" t="str">
        <f>IF($C225="","",IF($C225="-","",IF($K225=入力用マスタ!$H$4&amp;"!",HYPERLINK("#"&amp;$B225&amp;"!"&amp;IFERROR(LEFT($C225,FIND(",", $C225)-1),$C225),"【"&amp;IFERROR(LEFT($C225,FIND(",", $C225)-1),$C225)&amp;"】"),HYPERLINK("#"&amp;$B225&amp;"!"&amp;IFERROR(LEFT($C225,FIND(",", $C225)-1),$C225),"【"&amp;IFERROR(LEFT($C225,FIND(",", $C225)-1),$C225)&amp;"】"))))</f>
        <v>【H134】</v>
      </c>
      <c r="R225" s="344" t="str">
        <f t="shared" si="74"/>
        <v>0000000000000</v>
      </c>
      <c r="S225" s="334" t="str">
        <f t="shared" si="75"/>
        <v>IO_S050301</v>
      </c>
      <c r="T225" s="334" t="str">
        <f t="shared" ca="1" si="76"/>
        <v>2025100101</v>
      </c>
      <c r="U225" s="334" t="str">
        <f t="shared" si="77"/>
        <v>T05_HLT_TMP</v>
      </c>
      <c r="V225" s="334" t="str">
        <f t="shared" si="78"/>
        <v>INT_FLG_2</v>
      </c>
      <c r="W225" s="334" t="str">
        <f t="shared" si="79"/>
        <v>1日摂取量フラグ_少量</v>
      </c>
      <c r="X225" s="334" t="str">
        <f t="shared" si="80"/>
        <v>TEXT</v>
      </c>
      <c r="Y225" s="334" t="str">
        <f t="shared" si="81"/>
        <v>CELL</v>
      </c>
      <c r="Z225" s="334">
        <f t="shared" si="82"/>
        <v>224</v>
      </c>
      <c r="AA225" s="334">
        <f t="shared" si="83"/>
        <v>12</v>
      </c>
      <c r="AB225" s="334" t="str">
        <f t="shared" si="84"/>
        <v>« NULL »</v>
      </c>
      <c r="AC225" s="334" t="str">
        <f t="shared" si="85"/>
        <v>0</v>
      </c>
      <c r="AD225" s="334" t="str">
        <f t="shared" si="86"/>
        <v>« NULL »</v>
      </c>
      <c r="AE225" s="334" t="str">
        <f t="shared" si="87"/>
        <v>0</v>
      </c>
      <c r="AF225" s="334" t="str">
        <f t="shared" si="88"/>
        <v>1.00</v>
      </c>
      <c r="AG225" s="334" t="str">
        <f t="shared" si="89"/>
        <v>0</v>
      </c>
      <c r="AH225" s="334" t="str">
        <f t="shared" si="90"/>
        <v>fBiz0000000000</v>
      </c>
      <c r="AI225" s="334" t="str">
        <f t="shared" ca="1" si="91"/>
        <v>2026/01/06 00:00:00</v>
      </c>
      <c r="AJ225" s="334" t="str">
        <f t="shared" si="92"/>
        <v>fBiz0000000000</v>
      </c>
      <c r="AK225" s="335" t="str">
        <f t="shared" ca="1" si="93"/>
        <v>2026/01/06 00:00:00</v>
      </c>
      <c r="AL22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'INT_FLG_2', '1日摂取量フラグ_少量', 'TEXT', 'CELL', 224, 12, NULL ,'0', NULL ,'0', '1.00', 0, 'fBiz0000000000', '2026/01/06 00:00:00', 'fBiz0000000000', '2026/01/06 00:00:00' );</v>
      </c>
      <c r="AM225" s="347" t="s">
        <v>1774</v>
      </c>
    </row>
    <row r="226" spans="1:39" ht="17.25" customHeight="1">
      <c r="A226" s="265">
        <f t="shared" si="97"/>
        <v>224</v>
      </c>
      <c r="B226" s="263" t="s">
        <v>640</v>
      </c>
      <c r="C226" s="258" t="s">
        <v>1135</v>
      </c>
      <c r="D226" s="260" t="s">
        <v>1447</v>
      </c>
      <c r="E226" s="238" t="s">
        <v>223</v>
      </c>
      <c r="F226" s="746" t="s">
        <v>189</v>
      </c>
      <c r="G226" s="747"/>
      <c r="H226" s="748">
        <v>1</v>
      </c>
      <c r="I226" s="749"/>
      <c r="J226" s="327" t="str">
        <f t="shared" si="95"/>
        <v>TEXT</v>
      </c>
      <c r="K226" s="271" t="s">
        <v>1042</v>
      </c>
      <c r="L226" s="328" t="str" cm="1">
        <f t="array" aca="1" ref="L226" ca="1">IFERROR(IF($C226="","",IF($K226="","",IF($K226=入力用マスタ!$H$7,_xlfn.TEXTBEFORE(_xlfn.TEXTAFTER(CELL("filename",$A$1),"["),"]"),IF($J226="DATE",IF(INDIRECT($B226&amp;"!"&amp;$C226)="","",INDIRECT($B226&amp;"!"&amp;$C226)),IF($J226="TEXT",IF(INDIRECT($B226&amp;"!"&amp;$C226)="","",""&amp;INDIRECT($B226&amp;"!"&amp;$C226)&amp;""),IF($J226="NUM",VALUE(IF(INDIRECT($B226&amp;"!"&amp;$C226)="","",INDIRECT($B226&amp;"!"&amp;$C226))),"")))))),"")</f>
        <v>□</v>
      </c>
      <c r="M226" s="337" t="str">
        <f ca="1">IFERROR(TEXT(IF($C226="","",IF($K226="","",IF($K226=入力用マスタ!$H$5,IF($L226="■","1",IF($L226="□","",IF($L226="●","1",IF($L226="○","","")))),IF($K226=入力用マスタ!$H$6,IF($L226="▼選択▼","",MATCH($L226,INDIRECT("入力用マスタ!"&amp;IF(COUNTIF(入力用マスタ!$E$2:$E$4,$L226),"E",IF(COUNTIF(入力用マスタ!$F$2:$F$4,$L226),"F",IF(COUNTIF(入力用マスタ!$G$2:$G$4,$L226),"G","")))&amp;"3:"&amp;IF(COUNTIF(入力用マスタ!$E$2:$E$4,$L226),"E",IF(COUNTIF(入力用マスタ!$F$2:$F$4,$L226),"F",IF(COUNTIF(入力用マスタ!$G$2:$G$4,$L226),"G","")))&amp;"4"),0)),"")))),"@"),"")</f>
        <v/>
      </c>
      <c r="N226" s="337" t="str" cm="1">
        <f t="array" aca="1" ref="N226" ca="1">IFERROR(TEXT(IF($C226="","",IF($K226="","",IF($K226=入力用マスタ!$H$4,_xlfn.LET(_xlpm.refs, _xlfn.TEXTSPLIT($C226,","),_xlpm.sheetName, $B226,_xlpm.values,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6" s="338">
        <f t="shared" si="73"/>
        <v>225</v>
      </c>
      <c r="P226" s="339">
        <f>IF($K226="","",IF($K226=入力用マスタ!$H$3,COLUMN($P226)-5,IF($K226=入力用マスタ!$H$5,COLUMN($P226)-4,IF($K226=入力用マスタ!$H$6,COLUMN($P226)-4,IF($K226=入力用マスタ!$H$5,COLUMN($P226)-4,IF($K226=入力用マスタ!$H$4,COLUMN($P226)-3,COLUMN($P226)-5))))))</f>
        <v>12</v>
      </c>
      <c r="Q226" s="345" t="str">
        <f>IF($C226="","",IF($C226="-","",IF($K226=入力用マスタ!$H$4&amp;"!",HYPERLINK("#"&amp;$B226&amp;"!"&amp;IFERROR(LEFT($C226,FIND(",", $C226)-1),$C226),"【"&amp;IFERROR(LEFT($C226,FIND(",", $C226)-1),$C226)&amp;"】"),HYPERLINK("#"&amp;$B226&amp;"!"&amp;IFERROR(LEFT($C226,FIND(",", $C226)-1),$C226),"【"&amp;IFERROR(LEFT($C226,FIND(",", $C226)-1),$C226)&amp;"】"))))</f>
        <v>【H135】</v>
      </c>
      <c r="R226" s="344" t="str">
        <f t="shared" si="74"/>
        <v>0000000000000</v>
      </c>
      <c r="S226" s="334" t="str">
        <f t="shared" si="75"/>
        <v>IO_S050301</v>
      </c>
      <c r="T226" s="334" t="str">
        <f t="shared" ca="1" si="76"/>
        <v>2025100101</v>
      </c>
      <c r="U226" s="334" t="str">
        <f t="shared" si="77"/>
        <v>T05_HLT_TMP</v>
      </c>
      <c r="V226" s="334" t="str">
        <f t="shared" si="78"/>
        <v>INT_FLG_3</v>
      </c>
      <c r="W226" s="334" t="str">
        <f t="shared" si="79"/>
        <v>1日摂取量フラグ_過量</v>
      </c>
      <c r="X226" s="334" t="str">
        <f t="shared" si="80"/>
        <v>TEXT</v>
      </c>
      <c r="Y226" s="334" t="str">
        <f t="shared" si="81"/>
        <v>CELL</v>
      </c>
      <c r="Z226" s="334">
        <f t="shared" si="82"/>
        <v>225</v>
      </c>
      <c r="AA226" s="334">
        <f t="shared" si="83"/>
        <v>12</v>
      </c>
      <c r="AB226" s="334" t="str">
        <f t="shared" si="84"/>
        <v>« NULL »</v>
      </c>
      <c r="AC226" s="334" t="str">
        <f t="shared" si="85"/>
        <v>0</v>
      </c>
      <c r="AD226" s="334" t="str">
        <f t="shared" si="86"/>
        <v>« NULL »</v>
      </c>
      <c r="AE226" s="334" t="str">
        <f t="shared" si="87"/>
        <v>0</v>
      </c>
      <c r="AF226" s="334" t="str">
        <f t="shared" si="88"/>
        <v>1.00</v>
      </c>
      <c r="AG226" s="334" t="str">
        <f t="shared" si="89"/>
        <v>0</v>
      </c>
      <c r="AH226" s="334" t="str">
        <f t="shared" si="90"/>
        <v>fBiz0000000000</v>
      </c>
      <c r="AI226" s="334" t="str">
        <f t="shared" ca="1" si="91"/>
        <v>2026/01/06 00:00:00</v>
      </c>
      <c r="AJ226" s="334" t="str">
        <f t="shared" si="92"/>
        <v>fBiz0000000000</v>
      </c>
      <c r="AK226" s="335" t="str">
        <f t="shared" ca="1" si="93"/>
        <v>2026/01/06 00:00:00</v>
      </c>
      <c r="AL22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'INT_FLG_3', '1日摂取量フラグ_過量', 'TEXT', 'CELL', 225, 12, NULL ,'0', NULL ,'0', '1.00', 0, 'fBiz0000000000', '2026/01/06 00:00:00', 'fBiz0000000000', '2026/01/06 00:00:00' );</v>
      </c>
      <c r="AM226" s="347" t="s">
        <v>1774</v>
      </c>
    </row>
    <row r="227" spans="1:39" ht="17.25" customHeight="1">
      <c r="A227" s="265">
        <f t="shared" si="97"/>
        <v>225</v>
      </c>
      <c r="B227" s="263" t="s">
        <v>640</v>
      </c>
      <c r="C227" s="258" t="s">
        <v>1136</v>
      </c>
      <c r="D227" s="260" t="s">
        <v>1448</v>
      </c>
      <c r="E227" s="238" t="s">
        <v>224</v>
      </c>
      <c r="F227" s="746" t="s">
        <v>189</v>
      </c>
      <c r="G227" s="747"/>
      <c r="H227" s="748">
        <v>1</v>
      </c>
      <c r="I227" s="749"/>
      <c r="J227" s="327" t="str">
        <f t="shared" si="95"/>
        <v>TEXT</v>
      </c>
      <c r="K227" s="271" t="s">
        <v>1042</v>
      </c>
      <c r="L227" s="328" t="str" cm="1">
        <f t="array" aca="1" ref="L227" ca="1">IFERROR(IF($C227="","",IF($K227="","",IF($K227=入力用マスタ!$H$7,_xlfn.TEXTBEFORE(_xlfn.TEXTAFTER(CELL("filename",$A$1),"["),"]"),IF($J227="DATE",IF(INDIRECT($B227&amp;"!"&amp;$C227)="","",INDIRECT($B227&amp;"!"&amp;$C227)),IF($J227="TEXT",IF(INDIRECT($B227&amp;"!"&amp;$C227)="","",""&amp;INDIRECT($B227&amp;"!"&amp;$C227)&amp;""),IF($J227="NUM",VALUE(IF(INDIRECT($B227&amp;"!"&amp;$C227)="","",INDIRECT($B227&amp;"!"&amp;$C227))),"")))))),"")</f>
        <v>□</v>
      </c>
      <c r="M227" s="337" t="str">
        <f ca="1">IFERROR(TEXT(IF($C227="","",IF($K227="","",IF($K227=入力用マスタ!$H$5,IF($L227="■","1",IF($L227="□","",IF($L227="●","1",IF($L227="○","","")))),IF($K227=入力用マスタ!$H$6,IF($L227="▼選択▼","",MATCH($L227,INDIRECT("入力用マスタ!"&amp;IF(COUNTIF(入力用マスタ!$E$2:$E$4,$L227),"E",IF(COUNTIF(入力用マスタ!$F$2:$F$4,$L227),"F",IF(COUNTIF(入力用マスタ!$G$2:$G$4,$L227),"G","")))&amp;"3:"&amp;IF(COUNTIF(入力用マスタ!$E$2:$E$4,$L227),"E",IF(COUNTIF(入力用マスタ!$F$2:$F$4,$L227),"F",IF(COUNTIF(入力用マスタ!$G$2:$G$4,$L227),"G","")))&amp;"4"),0)),"")))),"@"),"")</f>
        <v/>
      </c>
      <c r="N227" s="337" t="str" cm="1">
        <f t="array" aca="1" ref="N227" ca="1">IFERROR(TEXT(IF($C227="","",IF($K227="","",IF($K227=入力用マスタ!$H$4,_xlfn.LET(_xlpm.refs, _xlfn.TEXTSPLIT($C227,","),_xlpm.sheetName, $B227,_xlpm.values,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7" s="338">
        <f t="shared" si="73"/>
        <v>226</v>
      </c>
      <c r="P227" s="339">
        <f>IF($K227="","",IF($K227=入力用マスタ!$H$3,COLUMN($P227)-5,IF($K227=入力用マスタ!$H$5,COLUMN($P227)-4,IF($K227=入力用マスタ!$H$6,COLUMN($P227)-4,IF($K227=入力用マスタ!$H$5,COLUMN($P227)-4,IF($K227=入力用マスタ!$H$4,COLUMN($P227)-3,COLUMN($P227)-5))))))</f>
        <v>12</v>
      </c>
      <c r="Q227" s="345" t="str">
        <f>IF($C227="","",IF($C227="-","",IF($K227=入力用マスタ!$H$4&amp;"!",HYPERLINK("#"&amp;$B227&amp;"!"&amp;IFERROR(LEFT($C227,FIND(",", $C227)-1),$C227),"【"&amp;IFERROR(LEFT($C227,FIND(",", $C227)-1),$C227)&amp;"】"),HYPERLINK("#"&amp;$B227&amp;"!"&amp;IFERROR(LEFT($C227,FIND(",", $C227)-1),$C227),"【"&amp;IFERROR(LEFT($C227,FIND(",", $C227)-1),$C227)&amp;"】"))))</f>
        <v>【H136】</v>
      </c>
      <c r="R227" s="344" t="str">
        <f t="shared" si="74"/>
        <v>0000000000000</v>
      </c>
      <c r="S227" s="334" t="str">
        <f t="shared" si="75"/>
        <v>IO_S050301</v>
      </c>
      <c r="T227" s="334" t="str">
        <f t="shared" ca="1" si="76"/>
        <v>2025100101</v>
      </c>
      <c r="U227" s="334" t="str">
        <f t="shared" si="77"/>
        <v>T05_HLT_TMP</v>
      </c>
      <c r="V227" s="334" t="str">
        <f t="shared" si="78"/>
        <v>INT_FLG_4</v>
      </c>
      <c r="W227" s="334" t="str">
        <f t="shared" si="79"/>
        <v>1日摂取量フラグ_その他</v>
      </c>
      <c r="X227" s="334" t="str">
        <f t="shared" si="80"/>
        <v>TEXT</v>
      </c>
      <c r="Y227" s="334" t="str">
        <f t="shared" si="81"/>
        <v>CELL</v>
      </c>
      <c r="Z227" s="334">
        <f t="shared" si="82"/>
        <v>226</v>
      </c>
      <c r="AA227" s="334">
        <f t="shared" si="83"/>
        <v>12</v>
      </c>
      <c r="AB227" s="334" t="str">
        <f t="shared" si="84"/>
        <v>« NULL »</v>
      </c>
      <c r="AC227" s="334" t="str">
        <f t="shared" si="85"/>
        <v>0</v>
      </c>
      <c r="AD227" s="334" t="str">
        <f t="shared" si="86"/>
        <v>« NULL »</v>
      </c>
      <c r="AE227" s="334" t="str">
        <f t="shared" si="87"/>
        <v>0</v>
      </c>
      <c r="AF227" s="334" t="str">
        <f t="shared" si="88"/>
        <v>1.00</v>
      </c>
      <c r="AG227" s="334" t="str">
        <f t="shared" si="89"/>
        <v>0</v>
      </c>
      <c r="AH227" s="334" t="str">
        <f t="shared" si="90"/>
        <v>fBiz0000000000</v>
      </c>
      <c r="AI227" s="334" t="str">
        <f t="shared" ca="1" si="91"/>
        <v>2026/01/06 00:00:00</v>
      </c>
      <c r="AJ227" s="334" t="str">
        <f t="shared" si="92"/>
        <v>fBiz0000000000</v>
      </c>
      <c r="AK227" s="335" t="str">
        <f t="shared" ca="1" si="93"/>
        <v>2026/01/06 00:00:00</v>
      </c>
      <c r="AL22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'INT_FLG_4', '1日摂取量フラグ_その他', 'TEXT', 'CELL', 226, 12, NULL ,'0', NULL ,'0', '1.00', 0, 'fBiz0000000000', '2026/01/06 00:00:00', 'fBiz0000000000', '2026/01/06 00:00:00' );</v>
      </c>
      <c r="AM227" s="347" t="s">
        <v>1774</v>
      </c>
    </row>
    <row r="228" spans="1:39" ht="17.25" customHeight="1">
      <c r="A228" s="265">
        <f t="shared" si="97"/>
        <v>226</v>
      </c>
      <c r="B228" s="263" t="s">
        <v>640</v>
      </c>
      <c r="C228" s="258" t="s">
        <v>1137</v>
      </c>
      <c r="D228" s="260" t="s">
        <v>1449</v>
      </c>
      <c r="E228" s="238" t="s">
        <v>394</v>
      </c>
      <c r="F228" s="746" t="s">
        <v>189</v>
      </c>
      <c r="G228" s="747"/>
      <c r="H228" s="748">
        <v>1</v>
      </c>
      <c r="I228" s="749"/>
      <c r="J228" s="327" t="str">
        <f t="shared" si="95"/>
        <v>TEXT</v>
      </c>
      <c r="K228" s="271" t="s">
        <v>1042</v>
      </c>
      <c r="L228" s="328" t="str" cm="1">
        <f t="array" aca="1" ref="L228" ca="1">IFERROR(IF($C228="","",IF($K228="","",IF($K228=入力用マスタ!$H$7,_xlfn.TEXTBEFORE(_xlfn.TEXTAFTER(CELL("filename",$A$1),"["),"]"),IF($J228="DATE",IF(INDIRECT($B228&amp;"!"&amp;$C228)="","",INDIRECT($B228&amp;"!"&amp;$C228)),IF($J228="TEXT",IF(INDIRECT($B228&amp;"!"&amp;$C228)="","",""&amp;INDIRECT($B228&amp;"!"&amp;$C228)&amp;""),IF($J228="NUM",VALUE(IF(INDIRECT($B228&amp;"!"&amp;$C228)="","",INDIRECT($B228&amp;"!"&amp;$C228))),"")))))),"")</f>
        <v>□</v>
      </c>
      <c r="M228" s="337" t="str">
        <f ca="1">IFERROR(TEXT(IF($C228="","",IF($K228="","",IF($K228=入力用マスタ!$H$5,IF($L228="■","1",IF($L228="□","",IF($L228="●","1",IF($L228="○","","")))),IF($K228=入力用マスタ!$H$6,IF($L228="▼選択▼","",MATCH($L228,INDIRECT("入力用マスタ!"&amp;IF(COUNTIF(入力用マスタ!$E$2:$E$4,$L228),"E",IF(COUNTIF(入力用マスタ!$F$2:$F$4,$L228),"F",IF(COUNTIF(入力用マスタ!$G$2:$G$4,$L228),"G","")))&amp;"3:"&amp;IF(COUNTIF(入力用マスタ!$E$2:$E$4,$L228),"E",IF(COUNTIF(入力用マスタ!$F$2:$F$4,$L228),"F",IF(COUNTIF(入力用マスタ!$G$2:$G$4,$L228),"G","")))&amp;"4"),0)),"")))),"@"),"")</f>
        <v/>
      </c>
      <c r="N228" s="337" t="str" cm="1">
        <f t="array" aca="1" ref="N228" ca="1">IFERROR(TEXT(IF($C228="","",IF($K228="","",IF($K228=入力用マスタ!$H$4,_xlfn.LET(_xlpm.refs, _xlfn.TEXTSPLIT($C228,","),_xlpm.sheetName, $B228,_xlpm.values,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8" s="338">
        <f t="shared" si="73"/>
        <v>227</v>
      </c>
      <c r="P228" s="339">
        <f>IF($K228="","",IF($K228=入力用マスタ!$H$3,COLUMN($P228)-5,IF($K228=入力用マスタ!$H$5,COLUMN($P228)-4,IF($K228=入力用マスタ!$H$6,COLUMN($P228)-4,IF($K228=入力用マスタ!$H$5,COLUMN($P228)-4,IF($K228=入力用マスタ!$H$4,COLUMN($P228)-3,COLUMN($P228)-5))))))</f>
        <v>12</v>
      </c>
      <c r="Q228" s="345" t="str">
        <f>IF($C228="","",IF($C228="-","",IF($K228=入力用マスタ!$H$4&amp;"!",HYPERLINK("#"&amp;$B228&amp;"!"&amp;IFERROR(LEFT($C228,FIND(",", $C228)-1),$C228),"【"&amp;IFERROR(LEFT($C228,FIND(",", $C228)-1),$C228)&amp;"】"),HYPERLINK("#"&amp;$B228&amp;"!"&amp;IFERROR(LEFT($C228,FIND(",", $C228)-1),$C228),"【"&amp;IFERROR(LEFT($C228,FIND(",", $C228)-1),$C228)&amp;"】"))))</f>
        <v>【H137】</v>
      </c>
      <c r="R228" s="344" t="str">
        <f t="shared" si="74"/>
        <v>0000000000000</v>
      </c>
      <c r="S228" s="334" t="str">
        <f t="shared" si="75"/>
        <v>IO_S050301</v>
      </c>
      <c r="T228" s="334" t="str">
        <f t="shared" ca="1" si="76"/>
        <v>2025100101</v>
      </c>
      <c r="U228" s="334" t="str">
        <f t="shared" si="77"/>
        <v>T05_HLT_TMP</v>
      </c>
      <c r="V228" s="334" t="str">
        <f t="shared" si="78"/>
        <v>INT_FLG_5</v>
      </c>
      <c r="W228" s="334" t="str">
        <f t="shared" si="79"/>
        <v>1日摂取量フラグ_不明</v>
      </c>
      <c r="X228" s="334" t="str">
        <f t="shared" si="80"/>
        <v>TEXT</v>
      </c>
      <c r="Y228" s="334" t="str">
        <f t="shared" si="81"/>
        <v>CELL</v>
      </c>
      <c r="Z228" s="334">
        <f t="shared" si="82"/>
        <v>227</v>
      </c>
      <c r="AA228" s="334">
        <f t="shared" si="83"/>
        <v>12</v>
      </c>
      <c r="AB228" s="334" t="str">
        <f t="shared" si="84"/>
        <v>« NULL »</v>
      </c>
      <c r="AC228" s="334" t="str">
        <f t="shared" si="85"/>
        <v>0</v>
      </c>
      <c r="AD228" s="334" t="str">
        <f t="shared" si="86"/>
        <v>« NULL »</v>
      </c>
      <c r="AE228" s="334" t="str">
        <f t="shared" si="87"/>
        <v>0</v>
      </c>
      <c r="AF228" s="334" t="str">
        <f t="shared" si="88"/>
        <v>1.00</v>
      </c>
      <c r="AG228" s="334" t="str">
        <f t="shared" si="89"/>
        <v>0</v>
      </c>
      <c r="AH228" s="334" t="str">
        <f t="shared" si="90"/>
        <v>fBiz0000000000</v>
      </c>
      <c r="AI228" s="334" t="str">
        <f t="shared" ca="1" si="91"/>
        <v>2026/01/06 00:00:00</v>
      </c>
      <c r="AJ228" s="334" t="str">
        <f t="shared" si="92"/>
        <v>fBiz0000000000</v>
      </c>
      <c r="AK228" s="335" t="str">
        <f t="shared" ca="1" si="93"/>
        <v>2026/01/06 00:00:00</v>
      </c>
      <c r="AL22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'INT_FLG_5', '1日摂取量フラグ_不明', 'TEXT', 'CELL', 227, 12, NULL ,'0', NULL ,'0', '1.00', 0, 'fBiz0000000000', '2026/01/06 00:00:00', 'fBiz0000000000', '2026/01/06 00:00:00' );</v>
      </c>
      <c r="AM228" s="347" t="s">
        <v>1774</v>
      </c>
    </row>
    <row r="229" spans="1:39" ht="17.25" customHeight="1">
      <c r="A229" s="265">
        <f t="shared" si="97"/>
        <v>227</v>
      </c>
      <c r="B229" s="263" t="s">
        <v>640</v>
      </c>
      <c r="C229" s="258" t="s">
        <v>1138</v>
      </c>
      <c r="D229" s="260" t="s">
        <v>1450</v>
      </c>
      <c r="E229" s="238" t="s">
        <v>395</v>
      </c>
      <c r="F229" s="746" t="s">
        <v>189</v>
      </c>
      <c r="G229" s="747"/>
      <c r="H229" s="748">
        <v>40</v>
      </c>
      <c r="I229" s="749"/>
      <c r="J229" s="327" t="str">
        <f t="shared" si="95"/>
        <v>TEXT</v>
      </c>
      <c r="K229" s="271" t="s">
        <v>653</v>
      </c>
      <c r="L229" s="328" t="str" cm="1">
        <f t="array" aca="1" ref="L229" ca="1">IFERROR(IF($C229="","",IF($K229="","",IF($K229=入力用マスタ!$H$7,_xlfn.TEXTBEFORE(_xlfn.TEXTAFTER(CELL("filename",$A$1),"["),"]"),IF($J229="DATE",IF(INDIRECT($B229&amp;"!"&amp;$C229)="","",INDIRECT($B229&amp;"!"&amp;$C229)),IF($J229="TEXT",IF(INDIRECT($B229&amp;"!"&amp;$C229)="","",""&amp;INDIRECT($B229&amp;"!"&amp;$C229)&amp;""),IF($J229="NUM",VALUE(IF(INDIRECT($B229&amp;"!"&amp;$C229)="","",INDIRECT($B229&amp;"!"&amp;$C229))),"")))))),"")</f>
        <v/>
      </c>
      <c r="M229" s="337" t="str">
        <f ca="1">IFERROR(TEXT(IF($C229="","",IF($K229="","",IF($K229=入力用マスタ!$H$5,IF($L229="■","1",IF($L229="□","",IF($L229="●","1",IF($L229="○","","")))),IF($K229=入力用マスタ!$H$6,IF($L229="▼選択▼","",MATCH($L229,INDIRECT("入力用マスタ!"&amp;IF(COUNTIF(入力用マスタ!$E$2:$E$4,$L229),"E",IF(COUNTIF(入力用マスタ!$F$2:$F$4,$L229),"F",IF(COUNTIF(入力用マスタ!$G$2:$G$4,$L229),"G","")))&amp;"3:"&amp;IF(COUNTIF(入力用マスタ!$E$2:$E$4,$L229),"E",IF(COUNTIF(入力用マスタ!$F$2:$F$4,$L229),"F",IF(COUNTIF(入力用マスタ!$G$2:$G$4,$L229),"G","")))&amp;"4"),0)),"")))),"@"),"")</f>
        <v/>
      </c>
      <c r="N229" s="337" t="str" cm="1">
        <f t="array" aca="1" ref="N229" ca="1">IFERROR(TEXT(IF($C229="","",IF($K229="","",IF($K229=入力用マスタ!$H$4,_xlfn.LET(_xlpm.refs, _xlfn.TEXTSPLIT($C229,","),_xlpm.sheetName, $B229,_xlpm.values,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29" s="338">
        <f t="shared" si="73"/>
        <v>228</v>
      </c>
      <c r="P229" s="339">
        <f>IF($K229="","",IF($K229=入力用マスタ!$H$3,COLUMN($P229)-5,IF($K229=入力用マスタ!$H$5,COLUMN($P229)-4,IF($K229=入力用マスタ!$H$6,COLUMN($P229)-4,IF($K229=入力用マスタ!$H$5,COLUMN($P229)-4,IF($K229=入力用マスタ!$H$4,COLUMN($P229)-3,COLUMN($P229)-5))))))</f>
        <v>11</v>
      </c>
      <c r="Q229" s="345" t="str">
        <f>IF($C229="","",IF($C229="-","",IF($K229=入力用マスタ!$H$4&amp;"!",HYPERLINK("#"&amp;$B229&amp;"!"&amp;IFERROR(LEFT($C229,FIND(",", $C229)-1),$C229),"【"&amp;IFERROR(LEFT($C229,FIND(",", $C229)-1),$C229)&amp;"】"),HYPERLINK("#"&amp;$B229&amp;"!"&amp;IFERROR(LEFT($C229,FIND(",", $C229)-1),$C229),"【"&amp;IFERROR(LEFT($C229,FIND(",", $C229)-1),$C229)&amp;"】"))))</f>
        <v>【S134】</v>
      </c>
      <c r="R229" s="344" t="str">
        <f t="shared" si="74"/>
        <v>0000000000000</v>
      </c>
      <c r="S229" s="334" t="str">
        <f t="shared" si="75"/>
        <v>IO_S050301</v>
      </c>
      <c r="T229" s="334" t="str">
        <f t="shared" ca="1" si="76"/>
        <v>2025100101</v>
      </c>
      <c r="U229" s="334" t="str">
        <f t="shared" si="77"/>
        <v>T05_HLT_TMP</v>
      </c>
      <c r="V229" s="334" t="str">
        <f t="shared" si="78"/>
        <v>INT_DET_1</v>
      </c>
      <c r="W229" s="334" t="str">
        <f t="shared" si="79"/>
        <v>1日摂取量_詳細_少量</v>
      </c>
      <c r="X229" s="334" t="str">
        <f t="shared" si="80"/>
        <v>TEXT</v>
      </c>
      <c r="Y229" s="334" t="str">
        <f t="shared" si="81"/>
        <v>CELL</v>
      </c>
      <c r="Z229" s="334">
        <f t="shared" si="82"/>
        <v>228</v>
      </c>
      <c r="AA229" s="334">
        <f t="shared" si="83"/>
        <v>11</v>
      </c>
      <c r="AB229" s="334" t="str">
        <f t="shared" si="84"/>
        <v>« NULL »</v>
      </c>
      <c r="AC229" s="334" t="str">
        <f t="shared" si="85"/>
        <v>0</v>
      </c>
      <c r="AD229" s="334" t="str">
        <f t="shared" si="86"/>
        <v>« NULL »</v>
      </c>
      <c r="AE229" s="334" t="str">
        <f t="shared" si="87"/>
        <v>0</v>
      </c>
      <c r="AF229" s="334" t="str">
        <f t="shared" si="88"/>
        <v>1.00</v>
      </c>
      <c r="AG229" s="334" t="str">
        <f t="shared" si="89"/>
        <v>0</v>
      </c>
      <c r="AH229" s="334" t="str">
        <f t="shared" si="90"/>
        <v>fBiz0000000000</v>
      </c>
      <c r="AI229" s="334" t="str">
        <f t="shared" ca="1" si="91"/>
        <v>2026/01/06 00:00:00</v>
      </c>
      <c r="AJ229" s="334" t="str">
        <f t="shared" si="92"/>
        <v>fBiz0000000000</v>
      </c>
      <c r="AK229" s="335" t="str">
        <f t="shared" ca="1" si="93"/>
        <v>2026/01/06 00:00:00</v>
      </c>
      <c r="AL22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'INT_DET_1', '1日摂取量_詳細_少量', 'TEXT', 'CELL', 228, 11, NULL ,'0', NULL ,'0', '1.00', 0, 'fBiz0000000000', '2026/01/06 00:00:00', 'fBiz0000000000', '2026/01/06 00:00:00' );</v>
      </c>
      <c r="AM229" s="347" t="s">
        <v>1774</v>
      </c>
    </row>
    <row r="230" spans="1:39" ht="17.25" customHeight="1">
      <c r="A230" s="265">
        <f t="shared" si="97"/>
        <v>228</v>
      </c>
      <c r="B230" s="263" t="s">
        <v>640</v>
      </c>
      <c r="C230" s="258" t="s">
        <v>1139</v>
      </c>
      <c r="D230" s="260" t="s">
        <v>1451</v>
      </c>
      <c r="E230" s="238" t="s">
        <v>225</v>
      </c>
      <c r="F230" s="746" t="s">
        <v>189</v>
      </c>
      <c r="G230" s="747"/>
      <c r="H230" s="748">
        <v>40</v>
      </c>
      <c r="I230" s="749"/>
      <c r="J230" s="327" t="str">
        <f t="shared" si="95"/>
        <v>TEXT</v>
      </c>
      <c r="K230" s="271" t="s">
        <v>653</v>
      </c>
      <c r="L230" s="328" t="str" cm="1">
        <f t="array" aca="1" ref="L230" ca="1">IFERROR(IF($C230="","",IF($K230="","",IF($K230=入力用マスタ!$H$7,_xlfn.TEXTBEFORE(_xlfn.TEXTAFTER(CELL("filename",$A$1),"["),"]"),IF($J230="DATE",IF(INDIRECT($B230&amp;"!"&amp;$C230)="","",INDIRECT($B230&amp;"!"&amp;$C230)),IF($J230="TEXT",IF(INDIRECT($B230&amp;"!"&amp;$C230)="","",""&amp;INDIRECT($B230&amp;"!"&amp;$C230)&amp;""),IF($J230="NUM",VALUE(IF(INDIRECT($B230&amp;"!"&amp;$C230)="","",INDIRECT($B230&amp;"!"&amp;$C230))),"")))))),"")</f>
        <v/>
      </c>
      <c r="M230" s="337" t="str">
        <f ca="1">IFERROR(TEXT(IF($C230="","",IF($K230="","",IF($K230=入力用マスタ!$H$5,IF($L230="■","1",IF($L230="□","",IF($L230="●","1",IF($L230="○","","")))),IF($K230=入力用マスタ!$H$6,IF($L230="▼選択▼","",MATCH($L230,INDIRECT("入力用マスタ!"&amp;IF(COUNTIF(入力用マスタ!$E$2:$E$4,$L230),"E",IF(COUNTIF(入力用マスタ!$F$2:$F$4,$L230),"F",IF(COUNTIF(入力用マスタ!$G$2:$G$4,$L230),"G","")))&amp;"3:"&amp;IF(COUNTIF(入力用マスタ!$E$2:$E$4,$L230),"E",IF(COUNTIF(入力用マスタ!$F$2:$F$4,$L230),"F",IF(COUNTIF(入力用マスタ!$G$2:$G$4,$L230),"G","")))&amp;"4"),0)),"")))),"@"),"")</f>
        <v/>
      </c>
      <c r="N230" s="337" t="str" cm="1">
        <f t="array" aca="1" ref="N230" ca="1">IFERROR(TEXT(IF($C230="","",IF($K230="","",IF($K230=入力用マスタ!$H$4,_xlfn.LET(_xlpm.refs, _xlfn.TEXTSPLIT($C230,","),_xlpm.sheetName, $B230,_xlpm.values,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0" s="338">
        <f t="shared" si="73"/>
        <v>229</v>
      </c>
      <c r="P230" s="339">
        <f>IF($K230="","",IF($K230=入力用マスタ!$H$3,COLUMN($P230)-5,IF($K230=入力用マスタ!$H$5,COLUMN($P230)-4,IF($K230=入力用マスタ!$H$6,COLUMN($P230)-4,IF($K230=入力用マスタ!$H$5,COLUMN($P230)-4,IF($K230=入力用マスタ!$H$4,COLUMN($P230)-3,COLUMN($P230)-5))))))</f>
        <v>11</v>
      </c>
      <c r="Q230" s="345" t="str">
        <f>IF($C230="","",IF($C230="-","",IF($K230=入力用マスタ!$H$4&amp;"!",HYPERLINK("#"&amp;$B230&amp;"!"&amp;IFERROR(LEFT($C230,FIND(",", $C230)-1),$C230),"【"&amp;IFERROR(LEFT($C230,FIND(",", $C230)-1),$C230)&amp;"】"),HYPERLINK("#"&amp;$B230&amp;"!"&amp;IFERROR(LEFT($C230,FIND(",", $C230)-1),$C230),"【"&amp;IFERROR(LEFT($C230,FIND(",", $C230)-1),$C230)&amp;"】"))))</f>
        <v>【O135】</v>
      </c>
      <c r="R230" s="344" t="str">
        <f t="shared" si="74"/>
        <v>0000000000000</v>
      </c>
      <c r="S230" s="334" t="str">
        <f t="shared" si="75"/>
        <v>IO_S050301</v>
      </c>
      <c r="T230" s="334" t="str">
        <f t="shared" ca="1" si="76"/>
        <v>2025100101</v>
      </c>
      <c r="U230" s="334" t="str">
        <f t="shared" si="77"/>
        <v>T05_HLT_TMP</v>
      </c>
      <c r="V230" s="334" t="str">
        <f t="shared" si="78"/>
        <v>INT_DET_2</v>
      </c>
      <c r="W230" s="334" t="str">
        <f t="shared" si="79"/>
        <v>1日摂取量_詳細_過量</v>
      </c>
      <c r="X230" s="334" t="str">
        <f t="shared" si="80"/>
        <v>TEXT</v>
      </c>
      <c r="Y230" s="334" t="str">
        <f t="shared" si="81"/>
        <v>CELL</v>
      </c>
      <c r="Z230" s="334">
        <f t="shared" si="82"/>
        <v>229</v>
      </c>
      <c r="AA230" s="334">
        <f t="shared" si="83"/>
        <v>11</v>
      </c>
      <c r="AB230" s="334" t="str">
        <f t="shared" si="84"/>
        <v>« NULL »</v>
      </c>
      <c r="AC230" s="334" t="str">
        <f t="shared" si="85"/>
        <v>0</v>
      </c>
      <c r="AD230" s="334" t="str">
        <f t="shared" si="86"/>
        <v>« NULL »</v>
      </c>
      <c r="AE230" s="334" t="str">
        <f t="shared" si="87"/>
        <v>0</v>
      </c>
      <c r="AF230" s="334" t="str">
        <f t="shared" si="88"/>
        <v>1.00</v>
      </c>
      <c r="AG230" s="334" t="str">
        <f t="shared" si="89"/>
        <v>0</v>
      </c>
      <c r="AH230" s="334" t="str">
        <f t="shared" si="90"/>
        <v>fBiz0000000000</v>
      </c>
      <c r="AI230" s="334" t="str">
        <f t="shared" ca="1" si="91"/>
        <v>2026/01/06 00:00:00</v>
      </c>
      <c r="AJ230" s="334" t="str">
        <f t="shared" si="92"/>
        <v>fBiz0000000000</v>
      </c>
      <c r="AK230" s="335" t="str">
        <f t="shared" ca="1" si="93"/>
        <v>2026/01/06 00:00:00</v>
      </c>
      <c r="AL23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'INT_DET_2', '1日摂取量_詳細_過量', 'TEXT', 'CELL', 229, 11, NULL ,'0', NULL ,'0', '1.00', 0, 'fBiz0000000000', '2026/01/06 00:00:00', 'fBiz0000000000', '2026/01/06 00:00:00' );</v>
      </c>
      <c r="AM230" s="347" t="s">
        <v>1774</v>
      </c>
    </row>
    <row r="231" spans="1:39" ht="17.25" customHeight="1">
      <c r="A231" s="265">
        <f t="shared" si="97"/>
        <v>229</v>
      </c>
      <c r="B231" s="263" t="s">
        <v>640</v>
      </c>
      <c r="C231" s="258" t="s">
        <v>1140</v>
      </c>
      <c r="D231" s="260" t="s">
        <v>1452</v>
      </c>
      <c r="E231" s="238" t="s">
        <v>226</v>
      </c>
      <c r="F231" s="746" t="s">
        <v>189</v>
      </c>
      <c r="G231" s="747"/>
      <c r="H231" s="748">
        <v>40</v>
      </c>
      <c r="I231" s="749"/>
      <c r="J231" s="327" t="str">
        <f t="shared" si="95"/>
        <v>TEXT</v>
      </c>
      <c r="K231" s="271" t="s">
        <v>653</v>
      </c>
      <c r="L231" s="328" t="str" cm="1">
        <f t="array" aca="1" ref="L231" ca="1">IFERROR(IF($C231="","",IF($K231="","",IF($K231=入力用マスタ!$H$7,_xlfn.TEXTBEFORE(_xlfn.TEXTAFTER(CELL("filename",$A$1),"["),"]"),IF($J231="DATE",IF(INDIRECT($B231&amp;"!"&amp;$C231)="","",INDIRECT($B231&amp;"!"&amp;$C231)),IF($J231="TEXT",IF(INDIRECT($B231&amp;"!"&amp;$C231)="","",""&amp;INDIRECT($B231&amp;"!"&amp;$C231)&amp;""),IF($J231="NUM",VALUE(IF(INDIRECT($B231&amp;"!"&amp;$C231)="","",INDIRECT($B231&amp;"!"&amp;$C231))),"")))))),"")</f>
        <v/>
      </c>
      <c r="M231" s="337" t="str">
        <f ca="1">IFERROR(TEXT(IF($C231="","",IF($K231="","",IF($K231=入力用マスタ!$H$5,IF($L231="■","1",IF($L231="□","",IF($L231="●","1",IF($L231="○","","")))),IF($K231=入力用マスタ!$H$6,IF($L231="▼選択▼","",MATCH($L231,INDIRECT("入力用マスタ!"&amp;IF(COUNTIF(入力用マスタ!$E$2:$E$4,$L231),"E",IF(COUNTIF(入力用マスタ!$F$2:$F$4,$L231),"F",IF(COUNTIF(入力用マスタ!$G$2:$G$4,$L231),"G","")))&amp;"3:"&amp;IF(COUNTIF(入力用マスタ!$E$2:$E$4,$L231),"E",IF(COUNTIF(入力用マスタ!$F$2:$F$4,$L231),"F",IF(COUNTIF(入力用マスタ!$G$2:$G$4,$L231),"G","")))&amp;"4"),0)),"")))),"@"),"")</f>
        <v/>
      </c>
      <c r="N231" s="337" t="str" cm="1">
        <f t="array" aca="1" ref="N231" ca="1">IFERROR(TEXT(IF($C231="","",IF($K231="","",IF($K231=入力用マスタ!$H$4,_xlfn.LET(_xlpm.refs, _xlfn.TEXTSPLIT($C231,","),_xlpm.sheetName, $B231,_xlpm.values,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1" s="338">
        <f t="shared" si="73"/>
        <v>230</v>
      </c>
      <c r="P231" s="339">
        <f>IF($K231="","",IF($K231=入力用マスタ!$H$3,COLUMN($P231)-5,IF($K231=入力用マスタ!$H$5,COLUMN($P231)-4,IF($K231=入力用マスタ!$H$6,COLUMN($P231)-4,IF($K231=入力用マスタ!$H$5,COLUMN($P231)-4,IF($K231=入力用マスタ!$H$4,COLUMN($P231)-3,COLUMN($P231)-5))))))</f>
        <v>11</v>
      </c>
      <c r="Q231" s="345" t="str">
        <f>IF($C231="","",IF($C231="-","",IF($K231=入力用マスタ!$H$4&amp;"!",HYPERLINK("#"&amp;$B231&amp;"!"&amp;IFERROR(LEFT($C231,FIND(",", $C231)-1),$C231),"【"&amp;IFERROR(LEFT($C231,FIND(",", $C231)-1),$C231)&amp;"】"),HYPERLINK("#"&amp;$B231&amp;"!"&amp;IFERROR(LEFT($C231,FIND(",", $C231)-1),$C231),"【"&amp;IFERROR(LEFT($C231,FIND(",", $C231)-1),$C231)&amp;"】"))))</f>
        <v>【O136】</v>
      </c>
      <c r="R231" s="344" t="str">
        <f t="shared" si="74"/>
        <v>0000000000000</v>
      </c>
      <c r="S231" s="334" t="str">
        <f t="shared" si="75"/>
        <v>IO_S050301</v>
      </c>
      <c r="T231" s="334" t="str">
        <f t="shared" ca="1" si="76"/>
        <v>2025100101</v>
      </c>
      <c r="U231" s="334" t="str">
        <f t="shared" si="77"/>
        <v>T05_HLT_TMP</v>
      </c>
      <c r="V231" s="334" t="str">
        <f t="shared" si="78"/>
        <v>INT_DET_3</v>
      </c>
      <c r="W231" s="334" t="str">
        <f t="shared" si="79"/>
        <v>1日摂取量_詳細_その他</v>
      </c>
      <c r="X231" s="334" t="str">
        <f t="shared" si="80"/>
        <v>TEXT</v>
      </c>
      <c r="Y231" s="334" t="str">
        <f t="shared" si="81"/>
        <v>CELL</v>
      </c>
      <c r="Z231" s="334">
        <f t="shared" si="82"/>
        <v>230</v>
      </c>
      <c r="AA231" s="334">
        <f t="shared" si="83"/>
        <v>11</v>
      </c>
      <c r="AB231" s="334" t="str">
        <f t="shared" si="84"/>
        <v>« NULL »</v>
      </c>
      <c r="AC231" s="334" t="str">
        <f t="shared" si="85"/>
        <v>0</v>
      </c>
      <c r="AD231" s="334" t="str">
        <f t="shared" si="86"/>
        <v>« NULL »</v>
      </c>
      <c r="AE231" s="334" t="str">
        <f t="shared" si="87"/>
        <v>0</v>
      </c>
      <c r="AF231" s="334" t="str">
        <f t="shared" si="88"/>
        <v>1.00</v>
      </c>
      <c r="AG231" s="334" t="str">
        <f t="shared" si="89"/>
        <v>0</v>
      </c>
      <c r="AH231" s="334" t="str">
        <f t="shared" si="90"/>
        <v>fBiz0000000000</v>
      </c>
      <c r="AI231" s="334" t="str">
        <f t="shared" ca="1" si="91"/>
        <v>2026/01/06 00:00:00</v>
      </c>
      <c r="AJ231" s="334" t="str">
        <f t="shared" si="92"/>
        <v>fBiz0000000000</v>
      </c>
      <c r="AK231" s="335" t="str">
        <f t="shared" ca="1" si="93"/>
        <v>2026/01/06 00:00:00</v>
      </c>
      <c r="AL23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'INT_DET_3', '1日摂取量_詳細_その他', 'TEXT', 'CELL', 230, 11, NULL ,'0', NULL ,'0', '1.00', 0, 'fBiz0000000000', '2026/01/06 00:00:00', 'fBiz0000000000', '2026/01/06 00:00:00' );</v>
      </c>
      <c r="AM231" s="347" t="s">
        <v>1774</v>
      </c>
    </row>
    <row r="232" spans="1:39" ht="17.25" customHeight="1">
      <c r="A232" s="265">
        <f t="shared" si="97"/>
        <v>230</v>
      </c>
      <c r="B232" s="263" t="s">
        <v>640</v>
      </c>
      <c r="C232" s="258" t="s">
        <v>1141</v>
      </c>
      <c r="D232" s="260" t="s">
        <v>1453</v>
      </c>
      <c r="E232" s="238" t="s">
        <v>918</v>
      </c>
      <c r="F232" s="746" t="s">
        <v>189</v>
      </c>
      <c r="G232" s="747"/>
      <c r="H232" s="748">
        <v>1</v>
      </c>
      <c r="I232" s="749"/>
      <c r="J232" s="327" t="str">
        <f t="shared" si="95"/>
        <v>TEXT</v>
      </c>
      <c r="K232" s="271" t="s">
        <v>656</v>
      </c>
      <c r="L232" s="328" t="str" cm="1">
        <f t="array" aca="1" ref="L232" ca="1">IFERROR(IF($C232="","",IF($K232="","",IF($K232=入力用マスタ!$H$7,_xlfn.TEXTBEFORE(_xlfn.TEXTAFTER(CELL("filename",$A$1),"["),"]"),IF($J232="DATE",IF(INDIRECT($B232&amp;"!"&amp;$C232)="","",INDIRECT($B232&amp;"!"&amp;$C232)),IF($J232="TEXT",IF(INDIRECT($B232&amp;"!"&amp;$C232)="","",""&amp;INDIRECT($B232&amp;"!"&amp;$C232)&amp;""),IF($J232="NUM",VALUE(IF(INDIRECT($B232&amp;"!"&amp;$C232)="","",INDIRECT($B232&amp;"!"&amp;$C232))),"")))))),"")</f>
        <v/>
      </c>
      <c r="M232" s="337" t="str">
        <f ca="1">IFERROR(TEXT(IF($C232="","",IF($K232="","",IF($K232=入力用マスタ!$H$5,IF($L232="■","1",IF($L232="□","",IF($L232="●","1",IF($L232="○","","")))),IF($K232=入力用マスタ!$H$6,IF($L232="▼選択▼","",MATCH($L232,INDIRECT("入力用マスタ!"&amp;IF(COUNTIF(入力用マスタ!$E$2:$E$4,$L232),"E",IF(COUNTIF(入力用マスタ!$F$2:$F$4,$L232),"F",IF(COUNTIF(入力用マスタ!$G$2:$G$4,$L232),"G","")))&amp;"3:"&amp;IF(COUNTIF(入力用マスタ!$E$2:$E$4,$L232),"E",IF(COUNTIF(入力用マスタ!$F$2:$F$4,$L232),"F",IF(COUNTIF(入力用マスタ!$G$2:$G$4,$L232),"G","")))&amp;"4"),0)),"")))),"@"),"")</f>
        <v/>
      </c>
      <c r="N232" s="337" t="str" cm="1">
        <f t="array" aca="1" ref="N232" ca="1">IFERROR(TEXT(IF($C232="","",IF($K232="","",IF($K232=入力用マスタ!$H$4,_xlfn.LET(_xlpm.refs, _xlfn.TEXTSPLIT($C232,","),_xlpm.sheetName, $B232,_xlpm.values,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2" s="338">
        <f t="shared" si="73"/>
        <v>231</v>
      </c>
      <c r="P232" s="339">
        <f>IF($K232="","",IF($K232=入力用マスタ!$H$3,COLUMN($P232)-5,IF($K232=入力用マスタ!$H$5,COLUMN($P232)-4,IF($K232=入力用マスタ!$H$6,COLUMN($P232)-4,IF($K232=入力用マスタ!$H$5,COLUMN($P232)-4,IF($K232=入力用マスタ!$H$4,COLUMN($P232)-3,COLUMN($P232)-5))))))</f>
        <v>13</v>
      </c>
      <c r="Q232" s="345" t="str">
        <f>IF($C232="","",IF($C232="-","",IF($K232=入力用マスタ!$H$4&amp;"!",HYPERLINK("#"&amp;$B232&amp;"!"&amp;IFERROR(LEFT($C232,FIND(",", $C232)-1),$C232),"【"&amp;IFERROR(LEFT($C232,FIND(",", $C232)-1),$C232)&amp;"】"),HYPERLINK("#"&amp;$B232&amp;"!"&amp;IFERROR(LEFT($C232,FIND(",", $C232)-1),$C232),"【"&amp;IFERROR(LEFT($C232,FIND(",", $C232)-1),$C232)&amp;"】"))))</f>
        <v>【H138】</v>
      </c>
      <c r="R232" s="344" t="str">
        <f t="shared" si="74"/>
        <v>0000000000000</v>
      </c>
      <c r="S232" s="334" t="str">
        <f t="shared" si="75"/>
        <v>IO_S050301</v>
      </c>
      <c r="T232" s="334" t="str">
        <f t="shared" ca="1" si="76"/>
        <v>2025100101</v>
      </c>
      <c r="U232" s="334" t="str">
        <f t="shared" si="77"/>
        <v>T05_HLT_TMP</v>
      </c>
      <c r="V232" s="334" t="str">
        <f t="shared" si="78"/>
        <v>UND_CD</v>
      </c>
      <c r="W232" s="334" t="str">
        <f t="shared" si="79"/>
        <v>基礎疾患・既往歴有無コード</v>
      </c>
      <c r="X232" s="334" t="str">
        <f t="shared" si="80"/>
        <v>TEXT</v>
      </c>
      <c r="Y232" s="334" t="str">
        <f t="shared" si="81"/>
        <v>CELL</v>
      </c>
      <c r="Z232" s="334">
        <f t="shared" si="82"/>
        <v>231</v>
      </c>
      <c r="AA232" s="334">
        <f t="shared" si="83"/>
        <v>13</v>
      </c>
      <c r="AB232" s="334" t="str">
        <f t="shared" si="84"/>
        <v>« NULL »</v>
      </c>
      <c r="AC232" s="334" t="str">
        <f t="shared" si="85"/>
        <v>0</v>
      </c>
      <c r="AD232" s="346" t="s">
        <v>1810</v>
      </c>
      <c r="AE232" s="334" t="str">
        <f t="shared" si="87"/>
        <v>0</v>
      </c>
      <c r="AF232" s="334" t="str">
        <f t="shared" si="88"/>
        <v>1.00</v>
      </c>
      <c r="AG232" s="334" t="str">
        <f t="shared" si="89"/>
        <v>0</v>
      </c>
      <c r="AH232" s="334" t="str">
        <f t="shared" si="90"/>
        <v>fBiz0000000000</v>
      </c>
      <c r="AI232" s="334" t="str">
        <f t="shared" ca="1" si="91"/>
        <v>2026/01/06 00:00:00</v>
      </c>
      <c r="AJ232" s="334" t="str">
        <f t="shared" si="92"/>
        <v>fBiz0000000000</v>
      </c>
      <c r="AK232" s="335" t="str">
        <f t="shared" ca="1" si="93"/>
        <v>2026/01/06 00:00:00</v>
      </c>
      <c r="AL23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'UND_CD', '基礎疾患・既往歴有無コード', 'TEXT', 'CELL', 231, 13, NULL ,'0',EXIST_UNK,'0', '1.00', 0, 'fBiz0000000000', '2026/01/06 00:00:00', 'fBiz0000000000', '2026/01/06 00:00:00' );</v>
      </c>
      <c r="AM232" s="347" t="s">
        <v>1774</v>
      </c>
    </row>
    <row r="233" spans="1:39" ht="17.25" customHeight="1">
      <c r="A233" s="265">
        <f t="shared" si="97"/>
        <v>231</v>
      </c>
      <c r="B233" s="263" t="s">
        <v>640</v>
      </c>
      <c r="C233" s="258" t="s">
        <v>1142</v>
      </c>
      <c r="D233" s="260" t="s">
        <v>987</v>
      </c>
      <c r="E233" s="238" t="s">
        <v>739</v>
      </c>
      <c r="F233" s="746" t="s">
        <v>189</v>
      </c>
      <c r="G233" s="747"/>
      <c r="H233" s="748">
        <v>1</v>
      </c>
      <c r="I233" s="749"/>
      <c r="J233" s="327" t="str">
        <f t="shared" si="95"/>
        <v>TEXT</v>
      </c>
      <c r="K233" s="271" t="s">
        <v>1042</v>
      </c>
      <c r="L233" s="328" t="str" cm="1">
        <f t="array" aca="1" ref="L233" ca="1">IFERROR(IF($C233="","",IF($K233="","",IF($K233=入力用マスタ!$H$7,_xlfn.TEXTBEFORE(_xlfn.TEXTAFTER(CELL("filename",$A$1),"["),"]"),IF($J233="DATE",IF(INDIRECT($B233&amp;"!"&amp;$C233)="","",INDIRECT($B233&amp;"!"&amp;$C233)),IF($J233="TEXT",IF(INDIRECT($B233&amp;"!"&amp;$C233)="","",""&amp;INDIRECT($B233&amp;"!"&amp;$C233)&amp;""),IF($J233="NUM",VALUE(IF(INDIRECT($B233&amp;"!"&amp;$C233)="","",INDIRECT($B233&amp;"!"&amp;$C233))),"")))))),"")</f>
        <v>□</v>
      </c>
      <c r="M233" s="337" t="str">
        <f ca="1">IFERROR(TEXT(IF($C233="","",IF($K233="","",IF($K233=入力用マスタ!$H$5,IF($L233="■","1",IF($L233="□","",IF($L233="●","1",IF($L233="○","","")))),IF($K233=入力用マスタ!$H$6,IF($L233="▼選択▼","",MATCH($L233,INDIRECT("入力用マスタ!"&amp;IF(COUNTIF(入力用マスタ!$E$2:$E$4,$L233),"E",IF(COUNTIF(入力用マスタ!$F$2:$F$4,$L233),"F",IF(COUNTIF(入力用マスタ!$G$2:$G$4,$L233),"G","")))&amp;"3:"&amp;IF(COUNTIF(入力用マスタ!$E$2:$E$4,$L233),"E",IF(COUNTIF(入力用マスタ!$F$2:$F$4,$L233),"F",IF(COUNTIF(入力用マスタ!$G$2:$G$4,$L233),"G","")))&amp;"4"),0)),"")))),"@"),"")</f>
        <v/>
      </c>
      <c r="N233" s="337" t="str" cm="1">
        <f t="array" aca="1" ref="N233" ca="1">IFERROR(TEXT(IF($C233="","",IF($K233="","",IF($K233=入力用マスタ!$H$4,_xlfn.LET(_xlpm.refs, _xlfn.TEXTSPLIT($C233,","),_xlpm.sheetName, $B233,_xlpm.values,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3" s="338">
        <f t="shared" si="73"/>
        <v>232</v>
      </c>
      <c r="P233" s="339">
        <f>IF($K233="","",IF($K233=入力用マスタ!$H$3,COLUMN($P233)-5,IF($K233=入力用マスタ!$H$5,COLUMN($P233)-4,IF($K233=入力用マスタ!$H$6,COLUMN($P233)-4,IF($K233=入力用マスタ!$H$5,COLUMN($P233)-4,IF($K233=入力用マスタ!$H$4,COLUMN($P233)-3,COLUMN($P233)-5))))))</f>
        <v>12</v>
      </c>
      <c r="Q233" s="345" t="str">
        <f>IF($C233="","",IF($C233="-","",IF($K233=入力用マスタ!$H$4&amp;"!",HYPERLINK("#"&amp;$B233&amp;"!"&amp;IFERROR(LEFT($C233,FIND(",", $C233)-1),$C233),"【"&amp;IFERROR(LEFT($C233,FIND(",", $C233)-1),$C233)&amp;"】"),HYPERLINK("#"&amp;$B233&amp;"!"&amp;IFERROR(LEFT($C233,FIND(",", $C233)-1),$C233),"【"&amp;IFERROR(LEFT($C233,FIND(",", $C233)-1),$C233)&amp;"】"))))</f>
        <v>【H140】</v>
      </c>
      <c r="R233" s="344" t="str">
        <f t="shared" si="74"/>
        <v>0000000000000</v>
      </c>
      <c r="S233" s="334" t="str">
        <f t="shared" si="75"/>
        <v>IO_S050301</v>
      </c>
      <c r="T233" s="334" t="str">
        <f t="shared" ca="1" si="76"/>
        <v>2025100101</v>
      </c>
      <c r="U233" s="334" t="str">
        <f t="shared" si="77"/>
        <v>T05_HLT_TMP</v>
      </c>
      <c r="V233" s="334" t="str">
        <f t="shared" si="78"/>
        <v>UND_FLG_1</v>
      </c>
      <c r="W233" s="334" t="str">
        <f t="shared" si="79"/>
        <v>基礎疾患・既往歴フラグ_高血圧症</v>
      </c>
      <c r="X233" s="334" t="str">
        <f t="shared" si="80"/>
        <v>TEXT</v>
      </c>
      <c r="Y233" s="334" t="str">
        <f t="shared" si="81"/>
        <v>CELL</v>
      </c>
      <c r="Z233" s="334">
        <f t="shared" si="82"/>
        <v>232</v>
      </c>
      <c r="AA233" s="334">
        <f t="shared" si="83"/>
        <v>12</v>
      </c>
      <c r="AB233" s="334" t="str">
        <f t="shared" si="84"/>
        <v>« NULL »</v>
      </c>
      <c r="AC233" s="334" t="str">
        <f t="shared" si="85"/>
        <v>0</v>
      </c>
      <c r="AD233" s="334" t="str">
        <f t="shared" si="86"/>
        <v>« NULL »</v>
      </c>
      <c r="AE233" s="334" t="str">
        <f t="shared" si="87"/>
        <v>0</v>
      </c>
      <c r="AF233" s="334" t="str">
        <f t="shared" si="88"/>
        <v>1.00</v>
      </c>
      <c r="AG233" s="334" t="str">
        <f t="shared" si="89"/>
        <v>0</v>
      </c>
      <c r="AH233" s="334" t="str">
        <f t="shared" si="90"/>
        <v>fBiz0000000000</v>
      </c>
      <c r="AI233" s="334" t="str">
        <f t="shared" ca="1" si="91"/>
        <v>2026/01/06 00:00:00</v>
      </c>
      <c r="AJ233" s="334" t="str">
        <f t="shared" si="92"/>
        <v>fBiz0000000000</v>
      </c>
      <c r="AK233" s="335" t="str">
        <f t="shared" ca="1" si="93"/>
        <v>2026/01/06 00:00:00</v>
      </c>
      <c r="AL23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 '基礎疾患・既往歴フラグ_高血圧症', 'TEXT', 'CELL', 232, 12, NULL ,'0', NULL ,'0', '1.00', 0, 'fBiz0000000000', '2026/01/06 00:00:00', 'fBiz0000000000', '2026/01/06 00:00:00' );</v>
      </c>
      <c r="AM233" s="347" t="s">
        <v>1774</v>
      </c>
    </row>
    <row r="234" spans="1:39" ht="17.25" customHeight="1">
      <c r="A234" s="265">
        <f t="shared" si="97"/>
        <v>232</v>
      </c>
      <c r="B234" s="263" t="s">
        <v>640</v>
      </c>
      <c r="C234" s="258" t="s">
        <v>1143</v>
      </c>
      <c r="D234" s="260" t="s">
        <v>988</v>
      </c>
      <c r="E234" s="238" t="s">
        <v>740</v>
      </c>
      <c r="F234" s="746" t="s">
        <v>189</v>
      </c>
      <c r="G234" s="747"/>
      <c r="H234" s="748">
        <v>1</v>
      </c>
      <c r="I234" s="749"/>
      <c r="J234" s="327" t="str">
        <f t="shared" si="95"/>
        <v>TEXT</v>
      </c>
      <c r="K234" s="271" t="s">
        <v>1042</v>
      </c>
      <c r="L234" s="328" t="str" cm="1">
        <f t="array" aca="1" ref="L234" ca="1">IFERROR(IF($C234="","",IF($K234="","",IF($K234=入力用マスタ!$H$7,_xlfn.TEXTBEFORE(_xlfn.TEXTAFTER(CELL("filename",$A$1),"["),"]"),IF($J234="DATE",IF(INDIRECT($B234&amp;"!"&amp;$C234)="","",INDIRECT($B234&amp;"!"&amp;$C234)),IF($J234="TEXT",IF(INDIRECT($B234&amp;"!"&amp;$C234)="","",""&amp;INDIRECT($B234&amp;"!"&amp;$C234)&amp;""),IF($J234="NUM",VALUE(IF(INDIRECT($B234&amp;"!"&amp;$C234)="","",INDIRECT($B234&amp;"!"&amp;$C234))),"")))))),"")</f>
        <v>□</v>
      </c>
      <c r="M234" s="337" t="str">
        <f ca="1">IFERROR(TEXT(IF($C234="","",IF($K234="","",IF($K234=入力用マスタ!$H$5,IF($L234="■","1",IF($L234="□","",IF($L234="●","1",IF($L234="○","","")))),IF($K234=入力用マスタ!$H$6,IF($L234="▼選択▼","",MATCH($L234,INDIRECT("入力用マスタ!"&amp;IF(COUNTIF(入力用マスタ!$E$2:$E$4,$L234),"E",IF(COUNTIF(入力用マスタ!$F$2:$F$4,$L234),"F",IF(COUNTIF(入力用マスタ!$G$2:$G$4,$L234),"G","")))&amp;"3:"&amp;IF(COUNTIF(入力用マスタ!$E$2:$E$4,$L234),"E",IF(COUNTIF(入力用マスタ!$F$2:$F$4,$L234),"F",IF(COUNTIF(入力用マスタ!$G$2:$G$4,$L234),"G","")))&amp;"4"),0)),"")))),"@"),"")</f>
        <v/>
      </c>
      <c r="N234" s="337" t="str" cm="1">
        <f t="array" aca="1" ref="N234" ca="1">IFERROR(TEXT(IF($C234="","",IF($K234="","",IF($K234=入力用マスタ!$H$4,_xlfn.LET(_xlpm.refs, _xlfn.TEXTSPLIT($C234,","),_xlpm.sheetName, $B234,_xlpm.values,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4" s="338">
        <f t="shared" si="73"/>
        <v>233</v>
      </c>
      <c r="P234" s="339">
        <f>IF($K234="","",IF($K234=入力用マスタ!$H$3,COLUMN($P234)-5,IF($K234=入力用マスタ!$H$5,COLUMN($P234)-4,IF($K234=入力用マスタ!$H$6,COLUMN($P234)-4,IF($K234=入力用マスタ!$H$5,COLUMN($P234)-4,IF($K234=入力用マスタ!$H$4,COLUMN($P234)-3,COLUMN($P234)-5))))))</f>
        <v>12</v>
      </c>
      <c r="Q234" s="345" t="str">
        <f>IF($C234="","",IF($C234="-","",IF($K234=入力用マスタ!$H$4&amp;"!",HYPERLINK("#"&amp;$B234&amp;"!"&amp;IFERROR(LEFT($C234,FIND(",", $C234)-1),$C234),"【"&amp;IFERROR(LEFT($C234,FIND(",", $C234)-1),$C234)&amp;"】"),HYPERLINK("#"&amp;$B234&amp;"!"&amp;IFERROR(LEFT($C234,FIND(",", $C234)-1),$C234),"【"&amp;IFERROR(LEFT($C234,FIND(",", $C234)-1),$C234)&amp;"】"))))</f>
        <v>【N140】</v>
      </c>
      <c r="R234" s="344" t="str">
        <f t="shared" si="74"/>
        <v>0000000000000</v>
      </c>
      <c r="S234" s="334" t="str">
        <f t="shared" si="75"/>
        <v>IO_S050301</v>
      </c>
      <c r="T234" s="334" t="str">
        <f t="shared" ca="1" si="76"/>
        <v>2025100101</v>
      </c>
      <c r="U234" s="334" t="str">
        <f t="shared" si="77"/>
        <v>T05_HLT_TMP</v>
      </c>
      <c r="V234" s="334" t="str">
        <f t="shared" si="78"/>
        <v>UND_FLG_2</v>
      </c>
      <c r="W234" s="334" t="str">
        <f t="shared" si="79"/>
        <v>基礎疾患・既往歴フラグ_糖尿病</v>
      </c>
      <c r="X234" s="334" t="str">
        <f t="shared" si="80"/>
        <v>TEXT</v>
      </c>
      <c r="Y234" s="334" t="str">
        <f t="shared" si="81"/>
        <v>CELL</v>
      </c>
      <c r="Z234" s="334">
        <f t="shared" si="82"/>
        <v>233</v>
      </c>
      <c r="AA234" s="334">
        <f t="shared" si="83"/>
        <v>12</v>
      </c>
      <c r="AB234" s="334" t="str">
        <f t="shared" si="84"/>
        <v>« NULL »</v>
      </c>
      <c r="AC234" s="334" t="str">
        <f t="shared" si="85"/>
        <v>0</v>
      </c>
      <c r="AD234" s="334" t="str">
        <f t="shared" si="86"/>
        <v>« NULL »</v>
      </c>
      <c r="AE234" s="334" t="str">
        <f t="shared" si="87"/>
        <v>0</v>
      </c>
      <c r="AF234" s="334" t="str">
        <f t="shared" si="88"/>
        <v>1.00</v>
      </c>
      <c r="AG234" s="334" t="str">
        <f t="shared" si="89"/>
        <v>0</v>
      </c>
      <c r="AH234" s="334" t="str">
        <f t="shared" si="90"/>
        <v>fBiz0000000000</v>
      </c>
      <c r="AI234" s="334" t="str">
        <f t="shared" ca="1" si="91"/>
        <v>2026/01/06 00:00:00</v>
      </c>
      <c r="AJ234" s="334" t="str">
        <f t="shared" si="92"/>
        <v>fBiz0000000000</v>
      </c>
      <c r="AK234" s="335" t="str">
        <f t="shared" ca="1" si="93"/>
        <v>2026/01/06 00:00:00</v>
      </c>
      <c r="AL23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'UND_FLG_2', '基礎疾患・既往歴フラグ_糖尿病', 'TEXT', 'CELL', 233, 12, NULL ,'0', NULL ,'0', '1.00', 0, 'fBiz0000000000', '2026/01/06 00:00:00', 'fBiz0000000000', '2026/01/06 00:00:00' );</v>
      </c>
      <c r="AM234" s="347" t="s">
        <v>1774</v>
      </c>
    </row>
    <row r="235" spans="1:39" ht="17.25" customHeight="1">
      <c r="A235" s="265">
        <f t="shared" si="97"/>
        <v>233</v>
      </c>
      <c r="B235" s="263" t="s">
        <v>640</v>
      </c>
      <c r="C235" s="258" t="s">
        <v>1144</v>
      </c>
      <c r="D235" s="260" t="s">
        <v>989</v>
      </c>
      <c r="E235" s="238" t="s">
        <v>741</v>
      </c>
      <c r="F235" s="746" t="s">
        <v>189</v>
      </c>
      <c r="G235" s="747"/>
      <c r="H235" s="748">
        <v>1</v>
      </c>
      <c r="I235" s="749"/>
      <c r="J235" s="327" t="str">
        <f t="shared" si="95"/>
        <v>TEXT</v>
      </c>
      <c r="K235" s="271" t="s">
        <v>1042</v>
      </c>
      <c r="L235" s="328" t="str" cm="1">
        <f t="array" aca="1" ref="L235" ca="1">IFERROR(IF($C235="","",IF($K235="","",IF($K235=入力用マスタ!$H$7,_xlfn.TEXTBEFORE(_xlfn.TEXTAFTER(CELL("filename",$A$1),"["),"]"),IF($J235="DATE",IF(INDIRECT($B235&amp;"!"&amp;$C235)="","",INDIRECT($B235&amp;"!"&amp;$C235)),IF($J235="TEXT",IF(INDIRECT($B235&amp;"!"&amp;$C235)="","",""&amp;INDIRECT($B235&amp;"!"&amp;$C235)&amp;""),IF($J235="NUM",VALUE(IF(INDIRECT($B235&amp;"!"&amp;$C235)="","",INDIRECT($B235&amp;"!"&amp;$C235))),"")))))),"")</f>
        <v>□</v>
      </c>
      <c r="M235" s="337" t="str">
        <f ca="1">IFERROR(TEXT(IF($C235="","",IF($K235="","",IF($K235=入力用マスタ!$H$5,IF($L235="■","1",IF($L235="□","",IF($L235="●","1",IF($L235="○","","")))),IF($K235=入力用マスタ!$H$6,IF($L235="▼選択▼","",MATCH($L235,INDIRECT("入力用マスタ!"&amp;IF(COUNTIF(入力用マスタ!$E$2:$E$4,$L235),"E",IF(COUNTIF(入力用マスタ!$F$2:$F$4,$L235),"F",IF(COUNTIF(入力用マスタ!$G$2:$G$4,$L235),"G","")))&amp;"3:"&amp;IF(COUNTIF(入力用マスタ!$E$2:$E$4,$L235),"E",IF(COUNTIF(入力用マスタ!$F$2:$F$4,$L235),"F",IF(COUNTIF(入力用マスタ!$G$2:$G$4,$L235),"G","")))&amp;"4"),0)),"")))),"@"),"")</f>
        <v/>
      </c>
      <c r="N235" s="337" t="str" cm="1">
        <f t="array" aca="1" ref="N235" ca="1">IFERROR(TEXT(IF($C235="","",IF($K235="","",IF($K235=入力用マスタ!$H$4,_xlfn.LET(_xlpm.refs, _xlfn.TEXTSPLIT($C235,","),_xlpm.sheetName, $B235,_xlpm.values,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5" s="338">
        <f t="shared" si="73"/>
        <v>234</v>
      </c>
      <c r="P235" s="339">
        <f>IF($K235="","",IF($K235=入力用マスタ!$H$3,COLUMN($P235)-5,IF($K235=入力用マスタ!$H$5,COLUMN($P235)-4,IF($K235=入力用マスタ!$H$6,COLUMN($P235)-4,IF($K235=入力用マスタ!$H$5,COLUMN($P235)-4,IF($K235=入力用マスタ!$H$4,COLUMN($P235)-3,COLUMN($P235)-5))))))</f>
        <v>12</v>
      </c>
      <c r="Q235" s="345" t="str">
        <f>IF($C235="","",IF($C235="-","",IF($K235=入力用マスタ!$H$4&amp;"!",HYPERLINK("#"&amp;$B235&amp;"!"&amp;IFERROR(LEFT($C235,FIND(",", $C235)-1),$C235),"【"&amp;IFERROR(LEFT($C235,FIND(",", $C235)-1),$C235)&amp;"】"),HYPERLINK("#"&amp;$B235&amp;"!"&amp;IFERROR(LEFT($C235,FIND(",", $C235)-1),$C235),"【"&amp;IFERROR(LEFT($C235,FIND(",", $C235)-1),$C235)&amp;"】"))))</f>
        <v>【T140】</v>
      </c>
      <c r="R235" s="344" t="str">
        <f t="shared" si="74"/>
        <v>0000000000000</v>
      </c>
      <c r="S235" s="334" t="str">
        <f t="shared" si="75"/>
        <v>IO_S050301</v>
      </c>
      <c r="T235" s="334" t="str">
        <f t="shared" ca="1" si="76"/>
        <v>2025100101</v>
      </c>
      <c r="U235" s="334" t="str">
        <f t="shared" si="77"/>
        <v>T05_HLT_TMP</v>
      </c>
      <c r="V235" s="334" t="str">
        <f t="shared" si="78"/>
        <v>UND_FLG_3</v>
      </c>
      <c r="W235" s="334" t="str">
        <f t="shared" si="79"/>
        <v>基礎疾患・既往歴フラグ_脂質異常症</v>
      </c>
      <c r="X235" s="334" t="str">
        <f t="shared" si="80"/>
        <v>TEXT</v>
      </c>
      <c r="Y235" s="334" t="str">
        <f t="shared" si="81"/>
        <v>CELL</v>
      </c>
      <c r="Z235" s="334">
        <f t="shared" si="82"/>
        <v>234</v>
      </c>
      <c r="AA235" s="334">
        <f t="shared" si="83"/>
        <v>12</v>
      </c>
      <c r="AB235" s="334" t="str">
        <f t="shared" si="84"/>
        <v>« NULL »</v>
      </c>
      <c r="AC235" s="334" t="str">
        <f t="shared" si="85"/>
        <v>0</v>
      </c>
      <c r="AD235" s="334" t="str">
        <f t="shared" si="86"/>
        <v>« NULL »</v>
      </c>
      <c r="AE235" s="334" t="str">
        <f t="shared" si="87"/>
        <v>0</v>
      </c>
      <c r="AF235" s="334" t="str">
        <f t="shared" si="88"/>
        <v>1.00</v>
      </c>
      <c r="AG235" s="334" t="str">
        <f t="shared" si="89"/>
        <v>0</v>
      </c>
      <c r="AH235" s="334" t="str">
        <f t="shared" si="90"/>
        <v>fBiz0000000000</v>
      </c>
      <c r="AI235" s="334" t="str">
        <f t="shared" ca="1" si="91"/>
        <v>2026/01/06 00:00:00</v>
      </c>
      <c r="AJ235" s="334" t="str">
        <f t="shared" si="92"/>
        <v>fBiz0000000000</v>
      </c>
      <c r="AK235" s="335" t="str">
        <f t="shared" ca="1" si="93"/>
        <v>2026/01/06 00:00:00</v>
      </c>
      <c r="AL23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'UND_FLG_3', '基礎疾患・既往歴フラグ_脂質異常症', 'TEXT', 'CELL', 234, 12, NULL ,'0', NULL ,'0', '1.00', 0, 'fBiz0000000000', '2026/01/06 00:00:00', 'fBiz0000000000', '2026/01/06 00:00:00' );</v>
      </c>
      <c r="AM235" s="347" t="s">
        <v>1774</v>
      </c>
    </row>
    <row r="236" spans="1:39" ht="17.25" customHeight="1">
      <c r="A236" s="265">
        <f t="shared" si="97"/>
        <v>234</v>
      </c>
      <c r="B236" s="263" t="s">
        <v>640</v>
      </c>
      <c r="C236" s="258" t="s">
        <v>1775</v>
      </c>
      <c r="D236" s="260" t="s">
        <v>990</v>
      </c>
      <c r="E236" s="238" t="s">
        <v>742</v>
      </c>
      <c r="F236" s="746" t="s">
        <v>189</v>
      </c>
      <c r="G236" s="747"/>
      <c r="H236" s="748">
        <v>1</v>
      </c>
      <c r="I236" s="749"/>
      <c r="J236" s="327" t="str">
        <f t="shared" si="95"/>
        <v>TEXT</v>
      </c>
      <c r="K236" s="271" t="s">
        <v>1042</v>
      </c>
      <c r="L236" s="328" t="str" cm="1">
        <f t="array" aca="1" ref="L236" ca="1">IFERROR(IF($C236="","",IF($K236="","",IF($K236=入力用マスタ!$H$7,_xlfn.TEXTBEFORE(_xlfn.TEXTAFTER(CELL("filename",$A$1),"["),"]"),IF($J236="DATE",IF(INDIRECT($B236&amp;"!"&amp;$C236)="","",INDIRECT($B236&amp;"!"&amp;$C236)),IF($J236="TEXT",IF(INDIRECT($B236&amp;"!"&amp;$C236)="","",""&amp;INDIRECT($B236&amp;"!"&amp;$C236)&amp;""),IF($J236="NUM",VALUE(IF(INDIRECT($B236&amp;"!"&amp;$C236)="","",INDIRECT($B236&amp;"!"&amp;$C236))),"")))))),"")</f>
        <v>□</v>
      </c>
      <c r="M236" s="337" t="str">
        <f ca="1">IFERROR(TEXT(IF($C236="","",IF($K236="","",IF($K236=入力用マスタ!$H$5,IF($L236="■","1",IF($L236="□","",IF($L236="●","1",IF($L236="○","","")))),IF($K236=入力用マスタ!$H$6,IF($L236="▼選択▼","",MATCH($L236,INDIRECT("入力用マスタ!"&amp;IF(COUNTIF(入力用マスタ!$E$2:$E$4,$L236),"E",IF(COUNTIF(入力用マスタ!$F$2:$F$4,$L236),"F",IF(COUNTIF(入力用マスタ!$G$2:$G$4,$L236),"G","")))&amp;"3:"&amp;IF(COUNTIF(入力用マスタ!$E$2:$E$4,$L236),"E",IF(COUNTIF(入力用マスタ!$F$2:$F$4,$L236),"F",IF(COUNTIF(入力用マスタ!$G$2:$G$4,$L236),"G","")))&amp;"4"),0)),"")))),"@"),"")</f>
        <v/>
      </c>
      <c r="N236" s="337" t="str" cm="1">
        <f t="array" aca="1" ref="N236" ca="1">IFERROR(TEXT(IF($C236="","",IF($K236="","",IF($K236=入力用マスタ!$H$4,_xlfn.LET(_xlpm.refs, _xlfn.TEXTSPLIT($C236,","),_xlpm.sheetName, $B236,_xlpm.values,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6" s="338">
        <f t="shared" si="73"/>
        <v>235</v>
      </c>
      <c r="P236" s="339">
        <f>IF($K236="","",IF($K236=入力用マスタ!$H$3,COLUMN($P236)-5,IF($K236=入力用マスタ!$H$5,COLUMN($P236)-4,IF($K236=入力用マスタ!$H$6,COLUMN($P236)-4,IF($K236=入力用マスタ!$H$5,COLUMN($P236)-4,IF($K236=入力用マスタ!$H$4,COLUMN($P236)-3,COLUMN($P236)-5))))))</f>
        <v>12</v>
      </c>
      <c r="Q236" s="345" t="str">
        <f>IF($C236="","",IF($C236="-","",IF($K236=入力用マスタ!$H$4&amp;"!",HYPERLINK("#"&amp;$B236&amp;"!"&amp;IFERROR(LEFT($C236,FIND(",", $C236)-1),$C236),"【"&amp;IFERROR(LEFT($C236,FIND(",", $C236)-1),$C236)&amp;"】"),HYPERLINK("#"&amp;$B236&amp;"!"&amp;IFERROR(LEFT($C236,FIND(",", $C236)-1),$C236),"【"&amp;IFERROR(LEFT($C236,FIND(",", $C236)-1),$C236)&amp;"】"))))</f>
        <v>【AC140】</v>
      </c>
      <c r="R236" s="344" t="str">
        <f t="shared" si="74"/>
        <v>0000000000000</v>
      </c>
      <c r="S236" s="334" t="str">
        <f t="shared" si="75"/>
        <v>IO_S050301</v>
      </c>
      <c r="T236" s="334" t="str">
        <f t="shared" ca="1" si="76"/>
        <v>2025100101</v>
      </c>
      <c r="U236" s="334" t="str">
        <f t="shared" si="77"/>
        <v>T05_HLT_TMP</v>
      </c>
      <c r="V236" s="334" t="str">
        <f t="shared" si="78"/>
        <v>UND_FLG_4</v>
      </c>
      <c r="W236" s="334" t="str">
        <f t="shared" si="79"/>
        <v>基礎疾患・既往歴フラグ_胃腸疾患</v>
      </c>
      <c r="X236" s="334" t="str">
        <f t="shared" si="80"/>
        <v>TEXT</v>
      </c>
      <c r="Y236" s="334" t="str">
        <f t="shared" si="81"/>
        <v>CELL</v>
      </c>
      <c r="Z236" s="334">
        <f t="shared" si="82"/>
        <v>235</v>
      </c>
      <c r="AA236" s="334">
        <f t="shared" si="83"/>
        <v>12</v>
      </c>
      <c r="AB236" s="334" t="str">
        <f t="shared" si="84"/>
        <v>« NULL »</v>
      </c>
      <c r="AC236" s="334" t="str">
        <f t="shared" si="85"/>
        <v>0</v>
      </c>
      <c r="AD236" s="334" t="str">
        <f t="shared" si="86"/>
        <v>« NULL »</v>
      </c>
      <c r="AE236" s="334" t="str">
        <f t="shared" si="87"/>
        <v>0</v>
      </c>
      <c r="AF236" s="334" t="str">
        <f t="shared" si="88"/>
        <v>1.00</v>
      </c>
      <c r="AG236" s="334" t="str">
        <f t="shared" si="89"/>
        <v>0</v>
      </c>
      <c r="AH236" s="334" t="str">
        <f t="shared" si="90"/>
        <v>fBiz0000000000</v>
      </c>
      <c r="AI236" s="334" t="str">
        <f t="shared" ca="1" si="91"/>
        <v>2026/01/06 00:00:00</v>
      </c>
      <c r="AJ236" s="334" t="str">
        <f t="shared" si="92"/>
        <v>fBiz0000000000</v>
      </c>
      <c r="AK236" s="335" t="str">
        <f t="shared" ca="1" si="93"/>
        <v>2026/01/06 00:00:00</v>
      </c>
      <c r="AL23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'UND_FLG_4', '基礎疾患・既往歴フラグ_胃腸疾患', 'TEXT', 'CELL', 235, 12, NULL ,'0', NULL ,'0', '1.00', 0, 'fBiz0000000000', '2026/01/06 00:00:00', 'fBiz0000000000', '2026/01/06 00:00:00' );</v>
      </c>
      <c r="AM236" s="347" t="s">
        <v>1774</v>
      </c>
    </row>
    <row r="237" spans="1:39" ht="17.25" customHeight="1">
      <c r="A237" s="265">
        <f t="shared" si="97"/>
        <v>235</v>
      </c>
      <c r="B237" s="263" t="s">
        <v>640</v>
      </c>
      <c r="C237" s="258" t="s">
        <v>1145</v>
      </c>
      <c r="D237" s="260" t="s">
        <v>991</v>
      </c>
      <c r="E237" s="238" t="s">
        <v>743</v>
      </c>
      <c r="F237" s="746" t="s">
        <v>189</v>
      </c>
      <c r="G237" s="747"/>
      <c r="H237" s="748">
        <v>1</v>
      </c>
      <c r="I237" s="749"/>
      <c r="J237" s="327" t="str">
        <f t="shared" si="95"/>
        <v>TEXT</v>
      </c>
      <c r="K237" s="271" t="s">
        <v>1042</v>
      </c>
      <c r="L237" s="328" t="str" cm="1">
        <f t="array" aca="1" ref="L237" ca="1">IFERROR(IF($C237="","",IF($K237="","",IF($K237=入力用マスタ!$H$7,_xlfn.TEXTBEFORE(_xlfn.TEXTAFTER(CELL("filename",$A$1),"["),"]"),IF($J237="DATE",IF(INDIRECT($B237&amp;"!"&amp;$C237)="","",INDIRECT($B237&amp;"!"&amp;$C237)),IF($J237="TEXT",IF(INDIRECT($B237&amp;"!"&amp;$C237)="","",""&amp;INDIRECT($B237&amp;"!"&amp;$C237)&amp;""),IF($J237="NUM",VALUE(IF(INDIRECT($B237&amp;"!"&amp;$C237)="","",INDIRECT($B237&amp;"!"&amp;$C237))),"")))))),"")</f>
        <v>□</v>
      </c>
      <c r="M237" s="337" t="str">
        <f ca="1">IFERROR(TEXT(IF($C237="","",IF($K237="","",IF($K237=入力用マスタ!$H$5,IF($L237="■","1",IF($L237="□","",IF($L237="●","1",IF($L237="○","","")))),IF($K237=入力用マスタ!$H$6,IF($L237="▼選択▼","",MATCH($L237,INDIRECT("入力用マスタ!"&amp;IF(COUNTIF(入力用マスタ!$E$2:$E$4,$L237),"E",IF(COUNTIF(入力用マスタ!$F$2:$F$4,$L237),"F",IF(COUNTIF(入力用マスタ!$G$2:$G$4,$L237),"G","")))&amp;"3:"&amp;IF(COUNTIF(入力用マスタ!$E$2:$E$4,$L237),"E",IF(COUNTIF(入力用マスタ!$F$2:$F$4,$L237),"F",IF(COUNTIF(入力用マスタ!$G$2:$G$4,$L237),"G","")))&amp;"4"),0)),"")))),"@"),"")</f>
        <v/>
      </c>
      <c r="N237" s="337" t="str" cm="1">
        <f t="array" aca="1" ref="N237" ca="1">IFERROR(TEXT(IF($C237="","",IF($K237="","",IF($K237=入力用マスタ!$H$4,_xlfn.LET(_xlpm.refs, _xlfn.TEXTSPLIT($C237,","),_xlpm.sheetName, $B237,_xlpm.values,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7" s="338">
        <f t="shared" si="73"/>
        <v>236</v>
      </c>
      <c r="P237" s="339">
        <f>IF($K237="","",IF($K237=入力用マスタ!$H$3,COLUMN($P237)-5,IF($K237=入力用マスタ!$H$5,COLUMN($P237)-4,IF($K237=入力用マスタ!$H$6,COLUMN($P237)-4,IF($K237=入力用マスタ!$H$5,COLUMN($P237)-4,IF($K237=入力用マスタ!$H$4,COLUMN($P237)-3,COLUMN($P237)-5))))))</f>
        <v>12</v>
      </c>
      <c r="Q237" s="345" t="str">
        <f>IF($C237="","",IF($C237="-","",IF($K237=入力用マスタ!$H$4&amp;"!",HYPERLINK("#"&amp;$B237&amp;"!"&amp;IFERROR(LEFT($C237,FIND(",", $C237)-1),$C237),"【"&amp;IFERROR(LEFT($C237,FIND(",", $C237)-1),$C237)&amp;"】"),HYPERLINK("#"&amp;$B237&amp;"!"&amp;IFERROR(LEFT($C237,FIND(",", $C237)-1),$C237),"【"&amp;IFERROR(LEFT($C237,FIND(",", $C237)-1),$C237)&amp;"】"))))</f>
        <v>【H141】</v>
      </c>
      <c r="R237" s="344" t="str">
        <f t="shared" si="74"/>
        <v>0000000000000</v>
      </c>
      <c r="S237" s="334" t="str">
        <f t="shared" si="75"/>
        <v>IO_S050301</v>
      </c>
      <c r="T237" s="334" t="str">
        <f t="shared" ca="1" si="76"/>
        <v>2025100101</v>
      </c>
      <c r="U237" s="334" t="str">
        <f t="shared" si="77"/>
        <v>T05_HLT_TMP</v>
      </c>
      <c r="V237" s="334" t="str">
        <f t="shared" si="78"/>
        <v>UND_FLG_5</v>
      </c>
      <c r="W237" s="334" t="str">
        <f t="shared" si="79"/>
        <v>基礎疾患・既往歴フラグ_腎臓病</v>
      </c>
      <c r="X237" s="334" t="str">
        <f t="shared" si="80"/>
        <v>TEXT</v>
      </c>
      <c r="Y237" s="334" t="str">
        <f t="shared" si="81"/>
        <v>CELL</v>
      </c>
      <c r="Z237" s="334">
        <f t="shared" si="82"/>
        <v>236</v>
      </c>
      <c r="AA237" s="334">
        <f t="shared" si="83"/>
        <v>12</v>
      </c>
      <c r="AB237" s="334" t="str">
        <f t="shared" si="84"/>
        <v>« NULL »</v>
      </c>
      <c r="AC237" s="334" t="str">
        <f t="shared" si="85"/>
        <v>0</v>
      </c>
      <c r="AD237" s="334" t="str">
        <f t="shared" si="86"/>
        <v>« NULL »</v>
      </c>
      <c r="AE237" s="334" t="str">
        <f t="shared" si="87"/>
        <v>0</v>
      </c>
      <c r="AF237" s="334" t="str">
        <f t="shared" si="88"/>
        <v>1.00</v>
      </c>
      <c r="AG237" s="334" t="str">
        <f t="shared" si="89"/>
        <v>0</v>
      </c>
      <c r="AH237" s="334" t="str">
        <f t="shared" si="90"/>
        <v>fBiz0000000000</v>
      </c>
      <c r="AI237" s="334" t="str">
        <f t="shared" ca="1" si="91"/>
        <v>2026/01/06 00:00:00</v>
      </c>
      <c r="AJ237" s="334" t="str">
        <f t="shared" si="92"/>
        <v>fBiz0000000000</v>
      </c>
      <c r="AK237" s="335" t="str">
        <f t="shared" ca="1" si="93"/>
        <v>2026/01/06 00:00:00</v>
      </c>
      <c r="AL23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'UND_FLG_5', '基礎疾患・既往歴フラグ_腎臓病', 'TEXT', 'CELL', 236, 12, NULL ,'0', NULL ,'0', '1.00', 0, 'fBiz0000000000', '2026/01/06 00:00:00', 'fBiz0000000000', '2026/01/06 00:00:00' );</v>
      </c>
      <c r="AM237" s="347" t="s">
        <v>1774</v>
      </c>
    </row>
    <row r="238" spans="1:39" ht="17.25" customHeight="1">
      <c r="A238" s="265">
        <f t="shared" si="97"/>
        <v>236</v>
      </c>
      <c r="B238" s="263" t="s">
        <v>640</v>
      </c>
      <c r="C238" s="258" t="s">
        <v>1146</v>
      </c>
      <c r="D238" s="260" t="s">
        <v>992</v>
      </c>
      <c r="E238" s="238" t="s">
        <v>744</v>
      </c>
      <c r="F238" s="746" t="s">
        <v>189</v>
      </c>
      <c r="G238" s="747"/>
      <c r="H238" s="748">
        <v>1</v>
      </c>
      <c r="I238" s="749"/>
      <c r="J238" s="327" t="str">
        <f t="shared" si="95"/>
        <v>TEXT</v>
      </c>
      <c r="K238" s="271" t="s">
        <v>1042</v>
      </c>
      <c r="L238" s="328" t="str" cm="1">
        <f t="array" aca="1" ref="L238" ca="1">IFERROR(IF($C238="","",IF($K238="","",IF($K238=入力用マスタ!$H$7,_xlfn.TEXTBEFORE(_xlfn.TEXTAFTER(CELL("filename",$A$1),"["),"]"),IF($J238="DATE",IF(INDIRECT($B238&amp;"!"&amp;$C238)="","",INDIRECT($B238&amp;"!"&amp;$C238)),IF($J238="TEXT",IF(INDIRECT($B238&amp;"!"&amp;$C238)="","",""&amp;INDIRECT($B238&amp;"!"&amp;$C238)&amp;""),IF($J238="NUM",VALUE(IF(INDIRECT($B238&amp;"!"&amp;$C238)="","",INDIRECT($B238&amp;"!"&amp;$C238))),"")))))),"")</f>
        <v>□</v>
      </c>
      <c r="M238" s="337" t="str">
        <f ca="1">IFERROR(TEXT(IF($C238="","",IF($K238="","",IF($K238=入力用マスタ!$H$5,IF($L238="■","1",IF($L238="□","",IF($L238="●","1",IF($L238="○","","")))),IF($K238=入力用マスタ!$H$6,IF($L238="▼選択▼","",MATCH($L238,INDIRECT("入力用マスタ!"&amp;IF(COUNTIF(入力用マスタ!$E$2:$E$4,$L238),"E",IF(COUNTIF(入力用マスタ!$F$2:$F$4,$L238),"F",IF(COUNTIF(入力用マスタ!$G$2:$G$4,$L238),"G","")))&amp;"3:"&amp;IF(COUNTIF(入力用マスタ!$E$2:$E$4,$L238),"E",IF(COUNTIF(入力用マスタ!$F$2:$F$4,$L238),"F",IF(COUNTIF(入力用マスタ!$G$2:$G$4,$L238),"G","")))&amp;"4"),0)),"")))),"@"),"")</f>
        <v/>
      </c>
      <c r="N238" s="337" t="str" cm="1">
        <f t="array" aca="1" ref="N238" ca="1">IFERROR(TEXT(IF($C238="","",IF($K238="","",IF($K238=入力用マスタ!$H$4,_xlfn.LET(_xlpm.refs, _xlfn.TEXTSPLIT($C238,","),_xlpm.sheetName, $B238,_xlpm.values,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8" s="338">
        <f t="shared" si="73"/>
        <v>237</v>
      </c>
      <c r="P238" s="339">
        <f>IF($K238="","",IF($K238=入力用マスタ!$H$3,COLUMN($P238)-5,IF($K238=入力用マスタ!$H$5,COLUMN($P238)-4,IF($K238=入力用マスタ!$H$6,COLUMN($P238)-4,IF($K238=入力用マスタ!$H$5,COLUMN($P238)-4,IF($K238=入力用マスタ!$H$4,COLUMN($P238)-3,COLUMN($P238)-5))))))</f>
        <v>12</v>
      </c>
      <c r="Q238" s="345" t="str">
        <f>IF($C238="","",IF($C238="-","",IF($K238=入力用マスタ!$H$4&amp;"!",HYPERLINK("#"&amp;$B238&amp;"!"&amp;IFERROR(LEFT($C238,FIND(",", $C238)-1),$C238),"【"&amp;IFERROR(LEFT($C238,FIND(",", $C238)-1),$C238)&amp;"】"),HYPERLINK("#"&amp;$B238&amp;"!"&amp;IFERROR(LEFT($C238,FIND(",", $C238)-1),$C238),"【"&amp;IFERROR(LEFT($C238,FIND(",", $C238)-1),$C238)&amp;"】"))))</f>
        <v>【N141】</v>
      </c>
      <c r="R238" s="344" t="str">
        <f t="shared" si="74"/>
        <v>0000000000000</v>
      </c>
      <c r="S238" s="334" t="str">
        <f t="shared" si="75"/>
        <v>IO_S050301</v>
      </c>
      <c r="T238" s="334" t="str">
        <f t="shared" ca="1" si="76"/>
        <v>2025100101</v>
      </c>
      <c r="U238" s="334" t="str">
        <f t="shared" si="77"/>
        <v>T05_HLT_TMP</v>
      </c>
      <c r="V238" s="334" t="str">
        <f t="shared" si="78"/>
        <v>UND_FLG_6</v>
      </c>
      <c r="W238" s="334" t="str">
        <f t="shared" si="79"/>
        <v>基礎疾患・既往歴フラグ_肝臓病</v>
      </c>
      <c r="X238" s="334" t="str">
        <f t="shared" si="80"/>
        <v>TEXT</v>
      </c>
      <c r="Y238" s="334" t="str">
        <f t="shared" si="81"/>
        <v>CELL</v>
      </c>
      <c r="Z238" s="334">
        <f t="shared" si="82"/>
        <v>237</v>
      </c>
      <c r="AA238" s="334">
        <f t="shared" si="83"/>
        <v>12</v>
      </c>
      <c r="AB238" s="334" t="str">
        <f t="shared" si="84"/>
        <v>« NULL »</v>
      </c>
      <c r="AC238" s="334" t="str">
        <f t="shared" si="85"/>
        <v>0</v>
      </c>
      <c r="AD238" s="334" t="str">
        <f t="shared" si="86"/>
        <v>« NULL »</v>
      </c>
      <c r="AE238" s="334" t="str">
        <f t="shared" si="87"/>
        <v>0</v>
      </c>
      <c r="AF238" s="334" t="str">
        <f t="shared" si="88"/>
        <v>1.00</v>
      </c>
      <c r="AG238" s="334" t="str">
        <f t="shared" si="89"/>
        <v>0</v>
      </c>
      <c r="AH238" s="334" t="str">
        <f t="shared" si="90"/>
        <v>fBiz0000000000</v>
      </c>
      <c r="AI238" s="334" t="str">
        <f t="shared" ca="1" si="91"/>
        <v>2026/01/06 00:00:00</v>
      </c>
      <c r="AJ238" s="334" t="str">
        <f t="shared" si="92"/>
        <v>fBiz0000000000</v>
      </c>
      <c r="AK238" s="335" t="str">
        <f t="shared" ca="1" si="93"/>
        <v>2026/01/06 00:00:00</v>
      </c>
      <c r="AL23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'UND_FLG_6', '基礎疾患・既往歴フラグ_肝臓病', 'TEXT', 'CELL', 237, 12, NULL ,'0', NULL ,'0', '1.00', 0, 'fBiz0000000000', '2026/01/06 00:00:00', 'fBiz0000000000', '2026/01/06 00:00:00' );</v>
      </c>
      <c r="AM238" s="347" t="s">
        <v>1774</v>
      </c>
    </row>
    <row r="239" spans="1:39" ht="17.25" customHeight="1">
      <c r="A239" s="265">
        <f t="shared" si="97"/>
        <v>237</v>
      </c>
      <c r="B239" s="263" t="s">
        <v>640</v>
      </c>
      <c r="C239" s="258" t="s">
        <v>1147</v>
      </c>
      <c r="D239" s="260" t="s">
        <v>993</v>
      </c>
      <c r="E239" s="238" t="s">
        <v>745</v>
      </c>
      <c r="F239" s="746" t="s">
        <v>189</v>
      </c>
      <c r="G239" s="747"/>
      <c r="H239" s="748">
        <v>1</v>
      </c>
      <c r="I239" s="749"/>
      <c r="J239" s="327" t="str">
        <f t="shared" si="95"/>
        <v>TEXT</v>
      </c>
      <c r="K239" s="271" t="s">
        <v>1042</v>
      </c>
      <c r="L239" s="328" t="str" cm="1">
        <f t="array" aca="1" ref="L239" ca="1">IFERROR(IF($C239="","",IF($K239="","",IF($K239=入力用マスタ!$H$7,_xlfn.TEXTBEFORE(_xlfn.TEXTAFTER(CELL("filename",$A$1),"["),"]"),IF($J239="DATE",IF(INDIRECT($B239&amp;"!"&amp;$C239)="","",INDIRECT($B239&amp;"!"&amp;$C239)),IF($J239="TEXT",IF(INDIRECT($B239&amp;"!"&amp;$C239)="","",""&amp;INDIRECT($B239&amp;"!"&amp;$C239)&amp;""),IF($J239="NUM",VALUE(IF(INDIRECT($B239&amp;"!"&amp;$C239)="","",INDIRECT($B239&amp;"!"&amp;$C239))),"")))))),"")</f>
        <v>□</v>
      </c>
      <c r="M239" s="337" t="str">
        <f ca="1">IFERROR(TEXT(IF($C239="","",IF($K239="","",IF($K239=入力用マスタ!$H$5,IF($L239="■","1",IF($L239="□","",IF($L239="●","1",IF($L239="○","","")))),IF($K239=入力用マスタ!$H$6,IF($L239="▼選択▼","",MATCH($L239,INDIRECT("入力用マスタ!"&amp;IF(COUNTIF(入力用マスタ!$E$2:$E$4,$L239),"E",IF(COUNTIF(入力用マスタ!$F$2:$F$4,$L239),"F",IF(COUNTIF(入力用マスタ!$G$2:$G$4,$L239),"G","")))&amp;"3:"&amp;IF(COUNTIF(入力用マスタ!$E$2:$E$4,$L239),"E",IF(COUNTIF(入力用マスタ!$F$2:$F$4,$L239),"F",IF(COUNTIF(入力用マスタ!$G$2:$G$4,$L239),"G","")))&amp;"4"),0)),"")))),"@"),"")</f>
        <v/>
      </c>
      <c r="N239" s="337" t="str" cm="1">
        <f t="array" aca="1" ref="N239" ca="1">IFERROR(TEXT(IF($C239="","",IF($K239="","",IF($K239=入力用マスタ!$H$4,_xlfn.LET(_xlpm.refs, _xlfn.TEXTSPLIT($C239,","),_xlpm.sheetName, $B239,_xlpm.values,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39" s="338">
        <f t="shared" si="73"/>
        <v>238</v>
      </c>
      <c r="P239" s="339">
        <f>IF($K239="","",IF($K239=入力用マスタ!$H$3,COLUMN($P239)-5,IF($K239=入力用マスタ!$H$5,COLUMN($P239)-4,IF($K239=入力用マスタ!$H$6,COLUMN($P239)-4,IF($K239=入力用マスタ!$H$5,COLUMN($P239)-4,IF($K239=入力用マスタ!$H$4,COLUMN($P239)-3,COLUMN($P239)-5))))))</f>
        <v>12</v>
      </c>
      <c r="Q239" s="345" t="str">
        <f>IF($C239="","",IF($C239="-","",IF($K239=入力用マスタ!$H$4&amp;"!",HYPERLINK("#"&amp;$B239&amp;"!"&amp;IFERROR(LEFT($C239,FIND(",", $C239)-1),$C239),"【"&amp;IFERROR(LEFT($C239,FIND(",", $C239)-1),$C239)&amp;"】"),HYPERLINK("#"&amp;$B239&amp;"!"&amp;IFERROR(LEFT($C239,FIND(",", $C239)-1),$C239),"【"&amp;IFERROR(LEFT($C239,FIND(",", $C239)-1),$C239)&amp;"】"))))</f>
        <v>【T141】</v>
      </c>
      <c r="R239" s="344" t="str">
        <f t="shared" si="74"/>
        <v>0000000000000</v>
      </c>
      <c r="S239" s="334" t="str">
        <f t="shared" si="75"/>
        <v>IO_S050301</v>
      </c>
      <c r="T239" s="334" t="str">
        <f t="shared" ca="1" si="76"/>
        <v>2025100101</v>
      </c>
      <c r="U239" s="334" t="str">
        <f t="shared" si="77"/>
        <v>T05_HLT_TMP</v>
      </c>
      <c r="V239" s="334" t="str">
        <f t="shared" si="78"/>
        <v>UND_FLG_7</v>
      </c>
      <c r="W239" s="334" t="str">
        <f t="shared" si="79"/>
        <v>基礎疾患・既往歴フラグ_心臓病</v>
      </c>
      <c r="X239" s="334" t="str">
        <f t="shared" si="80"/>
        <v>TEXT</v>
      </c>
      <c r="Y239" s="334" t="str">
        <f t="shared" si="81"/>
        <v>CELL</v>
      </c>
      <c r="Z239" s="334">
        <f t="shared" si="82"/>
        <v>238</v>
      </c>
      <c r="AA239" s="334">
        <f t="shared" si="83"/>
        <v>12</v>
      </c>
      <c r="AB239" s="334" t="str">
        <f t="shared" si="84"/>
        <v>« NULL »</v>
      </c>
      <c r="AC239" s="334" t="str">
        <f t="shared" si="85"/>
        <v>0</v>
      </c>
      <c r="AD239" s="334" t="str">
        <f t="shared" si="86"/>
        <v>« NULL »</v>
      </c>
      <c r="AE239" s="334" t="str">
        <f t="shared" si="87"/>
        <v>0</v>
      </c>
      <c r="AF239" s="334" t="str">
        <f t="shared" si="88"/>
        <v>1.00</v>
      </c>
      <c r="AG239" s="334" t="str">
        <f t="shared" si="89"/>
        <v>0</v>
      </c>
      <c r="AH239" s="334" t="str">
        <f t="shared" si="90"/>
        <v>fBiz0000000000</v>
      </c>
      <c r="AI239" s="334" t="str">
        <f t="shared" ca="1" si="91"/>
        <v>2026/01/06 00:00:00</v>
      </c>
      <c r="AJ239" s="334" t="str">
        <f t="shared" si="92"/>
        <v>fBiz0000000000</v>
      </c>
      <c r="AK239" s="335" t="str">
        <f t="shared" ca="1" si="93"/>
        <v>2026/01/06 00:00:00</v>
      </c>
      <c r="AL23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'UND_FLG_7', '基礎疾患・既往歴フラグ_心臓病', 'TEXT', 'CELL', 238, 12, NULL ,'0', NULL ,'0', '1.00', 0, 'fBiz0000000000', '2026/01/06 00:00:00', 'fBiz0000000000', '2026/01/06 00:00:00' );</v>
      </c>
      <c r="AM239" s="347" t="s">
        <v>1774</v>
      </c>
    </row>
    <row r="240" spans="1:39" ht="17.25" customHeight="1">
      <c r="A240" s="265">
        <f t="shared" si="97"/>
        <v>238</v>
      </c>
      <c r="B240" s="263" t="s">
        <v>640</v>
      </c>
      <c r="C240" s="258" t="s">
        <v>1776</v>
      </c>
      <c r="D240" s="260" t="s">
        <v>994</v>
      </c>
      <c r="E240" s="238" t="s">
        <v>746</v>
      </c>
      <c r="F240" s="746" t="s">
        <v>189</v>
      </c>
      <c r="G240" s="747"/>
      <c r="H240" s="748">
        <v>1</v>
      </c>
      <c r="I240" s="749"/>
      <c r="J240" s="327" t="str">
        <f t="shared" si="95"/>
        <v>TEXT</v>
      </c>
      <c r="K240" s="271" t="s">
        <v>1042</v>
      </c>
      <c r="L240" s="328" t="str" cm="1">
        <f t="array" aca="1" ref="L240" ca="1">IFERROR(IF($C240="","",IF($K240="","",IF($K240=入力用マスタ!$H$7,_xlfn.TEXTBEFORE(_xlfn.TEXTAFTER(CELL("filename",$A$1),"["),"]"),IF($J240="DATE",IF(INDIRECT($B240&amp;"!"&amp;$C240)="","",INDIRECT($B240&amp;"!"&amp;$C240)),IF($J240="TEXT",IF(INDIRECT($B240&amp;"!"&amp;$C240)="","",""&amp;INDIRECT($B240&amp;"!"&amp;$C240)&amp;""),IF($J240="NUM",VALUE(IF(INDIRECT($B240&amp;"!"&amp;$C240)="","",INDIRECT($B240&amp;"!"&amp;$C240))),"")))))),"")</f>
        <v>□</v>
      </c>
      <c r="M240" s="337" t="str">
        <f ca="1">IFERROR(TEXT(IF($C240="","",IF($K240="","",IF($K240=入力用マスタ!$H$5,IF($L240="■","1",IF($L240="□","",IF($L240="●","1",IF($L240="○","","")))),IF($K240=入力用マスタ!$H$6,IF($L240="▼選択▼","",MATCH($L240,INDIRECT("入力用マスタ!"&amp;IF(COUNTIF(入力用マスタ!$E$2:$E$4,$L240),"E",IF(COUNTIF(入力用マスタ!$F$2:$F$4,$L240),"F",IF(COUNTIF(入力用マスタ!$G$2:$G$4,$L240),"G","")))&amp;"3:"&amp;IF(COUNTIF(入力用マスタ!$E$2:$E$4,$L240),"E",IF(COUNTIF(入力用マスタ!$F$2:$F$4,$L240),"F",IF(COUNTIF(入力用マスタ!$G$2:$G$4,$L240),"G","")))&amp;"4"),0)),"")))),"@"),"")</f>
        <v/>
      </c>
      <c r="N240" s="337" t="str" cm="1">
        <f t="array" aca="1" ref="N240" ca="1">IFERROR(TEXT(IF($C240="","",IF($K240="","",IF($K240=入力用マスタ!$H$4,_xlfn.LET(_xlpm.refs, _xlfn.TEXTSPLIT($C240,","),_xlpm.sheetName, $B240,_xlpm.values,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0" s="338">
        <f t="shared" si="73"/>
        <v>239</v>
      </c>
      <c r="P240" s="339">
        <f>IF($K240="","",IF($K240=入力用マスタ!$H$3,COLUMN($P240)-5,IF($K240=入力用マスタ!$H$5,COLUMN($P240)-4,IF($K240=入力用マスタ!$H$6,COLUMN($P240)-4,IF($K240=入力用マスタ!$H$5,COLUMN($P240)-4,IF($K240=入力用マスタ!$H$4,COLUMN($P240)-3,COLUMN($P240)-5))))))</f>
        <v>12</v>
      </c>
      <c r="Q240" s="345" t="str">
        <f>IF($C240="","",IF($C240="-","",IF($K240=入力用マスタ!$H$4&amp;"!",HYPERLINK("#"&amp;$B240&amp;"!"&amp;IFERROR(LEFT($C240,FIND(",", $C240)-1),$C240),"【"&amp;IFERROR(LEFT($C240,FIND(",", $C240)-1),$C240)&amp;"】"),HYPERLINK("#"&amp;$B240&amp;"!"&amp;IFERROR(LEFT($C240,FIND(",", $C240)-1),$C240),"【"&amp;IFERROR(LEFT($C240,FIND(",", $C240)-1),$C240)&amp;"】"))))</f>
        <v>【AC141】</v>
      </c>
      <c r="R240" s="344" t="str">
        <f t="shared" si="74"/>
        <v>0000000000000</v>
      </c>
      <c r="S240" s="334" t="str">
        <f t="shared" si="75"/>
        <v>IO_S050301</v>
      </c>
      <c r="T240" s="334" t="str">
        <f t="shared" ca="1" si="76"/>
        <v>2025100101</v>
      </c>
      <c r="U240" s="334" t="str">
        <f t="shared" si="77"/>
        <v>T05_HLT_TMP</v>
      </c>
      <c r="V240" s="334" t="str">
        <f t="shared" si="78"/>
        <v>UND_FLG_8</v>
      </c>
      <c r="W240" s="334" t="str">
        <f t="shared" si="79"/>
        <v>基礎疾患・既往歴フラグ_呼吸器疾患</v>
      </c>
      <c r="X240" s="334" t="str">
        <f t="shared" si="80"/>
        <v>TEXT</v>
      </c>
      <c r="Y240" s="334" t="str">
        <f t="shared" si="81"/>
        <v>CELL</v>
      </c>
      <c r="Z240" s="334">
        <f t="shared" si="82"/>
        <v>239</v>
      </c>
      <c r="AA240" s="334">
        <f t="shared" si="83"/>
        <v>12</v>
      </c>
      <c r="AB240" s="334" t="str">
        <f t="shared" si="84"/>
        <v>« NULL »</v>
      </c>
      <c r="AC240" s="334" t="str">
        <f t="shared" si="85"/>
        <v>0</v>
      </c>
      <c r="AD240" s="334" t="str">
        <f t="shared" si="86"/>
        <v>« NULL »</v>
      </c>
      <c r="AE240" s="334" t="str">
        <f t="shared" si="87"/>
        <v>0</v>
      </c>
      <c r="AF240" s="334" t="str">
        <f t="shared" si="88"/>
        <v>1.00</v>
      </c>
      <c r="AG240" s="334" t="str">
        <f t="shared" si="89"/>
        <v>0</v>
      </c>
      <c r="AH240" s="334" t="str">
        <f t="shared" si="90"/>
        <v>fBiz0000000000</v>
      </c>
      <c r="AI240" s="334" t="str">
        <f t="shared" ca="1" si="91"/>
        <v>2026/01/06 00:00:00</v>
      </c>
      <c r="AJ240" s="334" t="str">
        <f t="shared" si="92"/>
        <v>fBiz0000000000</v>
      </c>
      <c r="AK240" s="335" t="str">
        <f t="shared" ca="1" si="93"/>
        <v>2026/01/06 00:00:00</v>
      </c>
      <c r="AL24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'UND_FLG_8', '基礎疾患・既往歴フラグ_呼吸器疾患', 'TEXT', 'CELL', 239, 12, NULL ,'0', NULL ,'0', '1.00', 0, 'fBiz0000000000', '2026/01/06 00:00:00', 'fBiz0000000000', '2026/01/06 00:00:00' );</v>
      </c>
      <c r="AM240" s="347" t="s">
        <v>1774</v>
      </c>
    </row>
    <row r="241" spans="1:39" ht="17.25" customHeight="1">
      <c r="A241" s="265">
        <f t="shared" si="97"/>
        <v>239</v>
      </c>
      <c r="B241" s="263" t="s">
        <v>640</v>
      </c>
      <c r="C241" s="258" t="s">
        <v>1148</v>
      </c>
      <c r="D241" s="260" t="s">
        <v>995</v>
      </c>
      <c r="E241" s="238" t="s">
        <v>747</v>
      </c>
      <c r="F241" s="746" t="s">
        <v>189</v>
      </c>
      <c r="G241" s="747"/>
      <c r="H241" s="748">
        <v>1</v>
      </c>
      <c r="I241" s="749"/>
      <c r="J241" s="327" t="str">
        <f t="shared" si="95"/>
        <v>TEXT</v>
      </c>
      <c r="K241" s="271" t="s">
        <v>1042</v>
      </c>
      <c r="L241" s="328" t="str" cm="1">
        <f t="array" aca="1" ref="L241" ca="1">IFERROR(IF($C241="","",IF($K241="","",IF($K241=入力用マスタ!$H$7,_xlfn.TEXTBEFORE(_xlfn.TEXTAFTER(CELL("filename",$A$1),"["),"]"),IF($J241="DATE",IF(INDIRECT($B241&amp;"!"&amp;$C241)="","",INDIRECT($B241&amp;"!"&amp;$C241)),IF($J241="TEXT",IF(INDIRECT($B241&amp;"!"&amp;$C241)="","",""&amp;INDIRECT($B241&amp;"!"&amp;$C241)&amp;""),IF($J241="NUM",VALUE(IF(INDIRECT($B241&amp;"!"&amp;$C241)="","",INDIRECT($B241&amp;"!"&amp;$C241))),"")))))),"")</f>
        <v>□</v>
      </c>
      <c r="M241" s="337" t="str">
        <f ca="1">IFERROR(TEXT(IF($C241="","",IF($K241="","",IF($K241=入力用マスタ!$H$5,IF($L241="■","1",IF($L241="□","",IF($L241="●","1",IF($L241="○","","")))),IF($K241=入力用マスタ!$H$6,IF($L241="▼選択▼","",MATCH($L241,INDIRECT("入力用マスタ!"&amp;IF(COUNTIF(入力用マスタ!$E$2:$E$4,$L241),"E",IF(COUNTIF(入力用マスタ!$F$2:$F$4,$L241),"F",IF(COUNTIF(入力用マスタ!$G$2:$G$4,$L241),"G","")))&amp;"3:"&amp;IF(COUNTIF(入力用マスタ!$E$2:$E$4,$L241),"E",IF(COUNTIF(入力用マスタ!$F$2:$F$4,$L241),"F",IF(COUNTIF(入力用マスタ!$G$2:$G$4,$L241),"G","")))&amp;"4"),0)),"")))),"@"),"")</f>
        <v/>
      </c>
      <c r="N241" s="337" t="str" cm="1">
        <f t="array" aca="1" ref="N241" ca="1">IFERROR(TEXT(IF($C241="","",IF($K241="","",IF($K241=入力用マスタ!$H$4,_xlfn.LET(_xlpm.refs, _xlfn.TEXTSPLIT($C241,","),_xlpm.sheetName, $B241,_xlpm.values,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1" s="338">
        <f t="shared" si="73"/>
        <v>240</v>
      </c>
      <c r="P241" s="339">
        <f>IF($K241="","",IF($K241=入力用マスタ!$H$3,COLUMN($P241)-5,IF($K241=入力用マスタ!$H$5,COLUMN($P241)-4,IF($K241=入力用マスタ!$H$6,COLUMN($P241)-4,IF($K241=入力用マスタ!$H$5,COLUMN($P241)-4,IF($K241=入力用マスタ!$H$4,COLUMN($P241)-3,COLUMN($P241)-5))))))</f>
        <v>12</v>
      </c>
      <c r="Q241" s="345" t="str">
        <f>IF($C241="","",IF($C241="-","",IF($K241=入力用マスタ!$H$4&amp;"!",HYPERLINK("#"&amp;$B241&amp;"!"&amp;IFERROR(LEFT($C241,FIND(",", $C241)-1),$C241),"【"&amp;IFERROR(LEFT($C241,FIND(",", $C241)-1),$C241)&amp;"】"),HYPERLINK("#"&amp;$B241&amp;"!"&amp;IFERROR(LEFT($C241,FIND(",", $C241)-1),$C241),"【"&amp;IFERROR(LEFT($C241,FIND(",", $C241)-1),$C241)&amp;"】"))))</f>
        <v>【H142】</v>
      </c>
      <c r="R241" s="344" t="str">
        <f t="shared" si="74"/>
        <v>0000000000000</v>
      </c>
      <c r="S241" s="334" t="str">
        <f t="shared" si="75"/>
        <v>IO_S050301</v>
      </c>
      <c r="T241" s="334" t="str">
        <f t="shared" ca="1" si="76"/>
        <v>2025100101</v>
      </c>
      <c r="U241" s="334" t="str">
        <f t="shared" si="77"/>
        <v>T05_HLT_TMP</v>
      </c>
      <c r="V241" s="334" t="str">
        <f t="shared" si="78"/>
        <v>UND_FLG_9</v>
      </c>
      <c r="W241" s="334" t="str">
        <f t="shared" si="79"/>
        <v>基礎疾患・既往歴フラグ_血液疾患</v>
      </c>
      <c r="X241" s="334" t="str">
        <f t="shared" si="80"/>
        <v>TEXT</v>
      </c>
      <c r="Y241" s="334" t="str">
        <f t="shared" si="81"/>
        <v>CELL</v>
      </c>
      <c r="Z241" s="334">
        <f t="shared" si="82"/>
        <v>240</v>
      </c>
      <c r="AA241" s="334">
        <f t="shared" si="83"/>
        <v>12</v>
      </c>
      <c r="AB241" s="334" t="str">
        <f t="shared" si="84"/>
        <v>« NULL »</v>
      </c>
      <c r="AC241" s="334" t="str">
        <f t="shared" si="85"/>
        <v>0</v>
      </c>
      <c r="AD241" s="334" t="str">
        <f t="shared" si="86"/>
        <v>« NULL »</v>
      </c>
      <c r="AE241" s="334" t="str">
        <f t="shared" si="87"/>
        <v>0</v>
      </c>
      <c r="AF241" s="334" t="str">
        <f t="shared" si="88"/>
        <v>1.00</v>
      </c>
      <c r="AG241" s="334" t="str">
        <f t="shared" si="89"/>
        <v>0</v>
      </c>
      <c r="AH241" s="334" t="str">
        <f t="shared" si="90"/>
        <v>fBiz0000000000</v>
      </c>
      <c r="AI241" s="334" t="str">
        <f t="shared" ca="1" si="91"/>
        <v>2026/01/06 00:00:00</v>
      </c>
      <c r="AJ241" s="334" t="str">
        <f t="shared" si="92"/>
        <v>fBiz0000000000</v>
      </c>
      <c r="AK241" s="335" t="str">
        <f t="shared" ca="1" si="93"/>
        <v>2026/01/06 00:00:00</v>
      </c>
      <c r="AL24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'UND_FLG_9', '基礎疾患・既往歴フラグ_血液疾患', 'TEXT', 'CELL', 240, 12, NULL ,'0', NULL ,'0', '1.00', 0, 'fBiz0000000000', '2026/01/06 00:00:00', 'fBiz0000000000', '2026/01/06 00:00:00' );</v>
      </c>
      <c r="AM241" s="347" t="s">
        <v>1774</v>
      </c>
    </row>
    <row r="242" spans="1:39" ht="17.25" customHeight="1">
      <c r="A242" s="265">
        <f t="shared" si="97"/>
        <v>240</v>
      </c>
      <c r="B242" s="263" t="s">
        <v>640</v>
      </c>
      <c r="C242" s="258" t="s">
        <v>1149</v>
      </c>
      <c r="D242" s="260" t="s">
        <v>996</v>
      </c>
      <c r="E242" s="238" t="s">
        <v>748</v>
      </c>
      <c r="F242" s="746" t="s">
        <v>189</v>
      </c>
      <c r="G242" s="747"/>
      <c r="H242" s="748">
        <v>1</v>
      </c>
      <c r="I242" s="749"/>
      <c r="J242" s="327" t="str">
        <f t="shared" si="95"/>
        <v>TEXT</v>
      </c>
      <c r="K242" s="271" t="s">
        <v>1042</v>
      </c>
      <c r="L242" s="328" t="str" cm="1">
        <f t="array" aca="1" ref="L242" ca="1">IFERROR(IF($C242="","",IF($K242="","",IF($K242=入力用マスタ!$H$7,_xlfn.TEXTBEFORE(_xlfn.TEXTAFTER(CELL("filename",$A$1),"["),"]"),IF($J242="DATE",IF(INDIRECT($B242&amp;"!"&amp;$C242)="","",INDIRECT($B242&amp;"!"&amp;$C242)),IF($J242="TEXT",IF(INDIRECT($B242&amp;"!"&amp;$C242)="","",""&amp;INDIRECT($B242&amp;"!"&amp;$C242)&amp;""),IF($J242="NUM",VALUE(IF(INDIRECT($B242&amp;"!"&amp;$C242)="","",INDIRECT($B242&amp;"!"&amp;$C242))),"")))))),"")</f>
        <v>□</v>
      </c>
      <c r="M242" s="337" t="str">
        <f ca="1">IFERROR(TEXT(IF($C242="","",IF($K242="","",IF($K242=入力用マスタ!$H$5,IF($L242="■","1",IF($L242="□","",IF($L242="●","1",IF($L242="○","","")))),IF($K242=入力用マスタ!$H$6,IF($L242="▼選択▼","",MATCH($L242,INDIRECT("入力用マスタ!"&amp;IF(COUNTIF(入力用マスタ!$E$2:$E$4,$L242),"E",IF(COUNTIF(入力用マスタ!$F$2:$F$4,$L242),"F",IF(COUNTIF(入力用マスタ!$G$2:$G$4,$L242),"G","")))&amp;"3:"&amp;IF(COUNTIF(入力用マスタ!$E$2:$E$4,$L242),"E",IF(COUNTIF(入力用マスタ!$F$2:$F$4,$L242),"F",IF(COUNTIF(入力用マスタ!$G$2:$G$4,$L242),"G","")))&amp;"4"),0)),"")))),"@"),"")</f>
        <v/>
      </c>
      <c r="N242" s="337" t="str" cm="1">
        <f t="array" aca="1" ref="N242" ca="1">IFERROR(TEXT(IF($C242="","",IF($K242="","",IF($K242=入力用マスタ!$H$4,_xlfn.LET(_xlpm.refs, _xlfn.TEXTSPLIT($C242,","),_xlpm.sheetName, $B242,_xlpm.values,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2" s="338">
        <f t="shared" si="73"/>
        <v>241</v>
      </c>
      <c r="P242" s="339">
        <f>IF($K242="","",IF($K242=入力用マスタ!$H$3,COLUMN($P242)-5,IF($K242=入力用マスタ!$H$5,COLUMN($P242)-4,IF($K242=入力用マスタ!$H$6,COLUMN($P242)-4,IF($K242=入力用マスタ!$H$5,COLUMN($P242)-4,IF($K242=入力用マスタ!$H$4,COLUMN($P242)-3,COLUMN($P242)-5))))))</f>
        <v>12</v>
      </c>
      <c r="Q242" s="345" t="str">
        <f>IF($C242="","",IF($C242="-","",IF($K242=入力用マスタ!$H$4&amp;"!",HYPERLINK("#"&amp;$B242&amp;"!"&amp;IFERROR(LEFT($C242,FIND(",", $C242)-1),$C242),"【"&amp;IFERROR(LEFT($C242,FIND(",", $C242)-1),$C242)&amp;"】"),HYPERLINK("#"&amp;$B242&amp;"!"&amp;IFERROR(LEFT($C242,FIND(",", $C242)-1),$C242),"【"&amp;IFERROR(LEFT($C242,FIND(",", $C242)-1),$C242)&amp;"】"))))</f>
        <v>【N142】</v>
      </c>
      <c r="R242" s="344" t="str">
        <f t="shared" si="74"/>
        <v>0000000000000</v>
      </c>
      <c r="S242" s="334" t="str">
        <f t="shared" si="75"/>
        <v>IO_S050301</v>
      </c>
      <c r="T242" s="334" t="str">
        <f t="shared" ca="1" si="76"/>
        <v>2025100101</v>
      </c>
      <c r="U242" s="334" t="str">
        <f t="shared" si="77"/>
        <v>T05_HLT_TMP</v>
      </c>
      <c r="V242" s="334" t="str">
        <f t="shared" si="78"/>
        <v>UND_FLG_10</v>
      </c>
      <c r="W242" s="334" t="str">
        <f t="shared" si="79"/>
        <v>基礎疾患・既往歴フラグ_膠原病・自己免疫疾患</v>
      </c>
      <c r="X242" s="334" t="str">
        <f t="shared" si="80"/>
        <v>TEXT</v>
      </c>
      <c r="Y242" s="334" t="str">
        <f t="shared" si="81"/>
        <v>CELL</v>
      </c>
      <c r="Z242" s="334">
        <f t="shared" si="82"/>
        <v>241</v>
      </c>
      <c r="AA242" s="334">
        <f t="shared" si="83"/>
        <v>12</v>
      </c>
      <c r="AB242" s="334" t="str">
        <f t="shared" si="84"/>
        <v>« NULL »</v>
      </c>
      <c r="AC242" s="334" t="str">
        <f t="shared" si="85"/>
        <v>0</v>
      </c>
      <c r="AD242" s="334" t="str">
        <f t="shared" si="86"/>
        <v>« NULL »</v>
      </c>
      <c r="AE242" s="334" t="str">
        <f t="shared" si="87"/>
        <v>0</v>
      </c>
      <c r="AF242" s="334" t="str">
        <f t="shared" si="88"/>
        <v>1.00</v>
      </c>
      <c r="AG242" s="334" t="str">
        <f t="shared" si="89"/>
        <v>0</v>
      </c>
      <c r="AH242" s="334" t="str">
        <f t="shared" si="90"/>
        <v>fBiz0000000000</v>
      </c>
      <c r="AI242" s="334" t="str">
        <f t="shared" ca="1" si="91"/>
        <v>2026/01/06 00:00:00</v>
      </c>
      <c r="AJ242" s="334" t="str">
        <f t="shared" si="92"/>
        <v>fBiz0000000000</v>
      </c>
      <c r="AK242" s="335" t="str">
        <f t="shared" ca="1" si="93"/>
        <v>2026/01/06 00:00:00</v>
      </c>
      <c r="AL24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'UND_FLG_10', '基礎疾患・既往歴フラグ_膠原病・自己免疫疾患', 'TEXT', 'CELL', 241, 12, NULL ,'0', NULL ,'0', '1.00', 0, 'fBiz0000000000', '2026/01/06 00:00:00', 'fBiz0000000000', '2026/01/06 00:00:00' );</v>
      </c>
      <c r="AM242" s="347" t="s">
        <v>1774</v>
      </c>
    </row>
    <row r="243" spans="1:39" ht="17.25" customHeight="1">
      <c r="A243" s="265">
        <f t="shared" si="97"/>
        <v>241</v>
      </c>
      <c r="B243" s="263" t="s">
        <v>640</v>
      </c>
      <c r="C243" s="258" t="s">
        <v>1777</v>
      </c>
      <c r="D243" s="260" t="s">
        <v>997</v>
      </c>
      <c r="E243" s="238" t="s">
        <v>749</v>
      </c>
      <c r="F243" s="746" t="s">
        <v>189</v>
      </c>
      <c r="G243" s="747"/>
      <c r="H243" s="748">
        <v>1</v>
      </c>
      <c r="I243" s="749"/>
      <c r="J243" s="327" t="str">
        <f t="shared" si="95"/>
        <v>TEXT</v>
      </c>
      <c r="K243" s="271" t="s">
        <v>1042</v>
      </c>
      <c r="L243" s="328" t="str" cm="1">
        <f t="array" aca="1" ref="L243" ca="1">IFERROR(IF($C243="","",IF($K243="","",IF($K243=入力用マスタ!$H$7,_xlfn.TEXTBEFORE(_xlfn.TEXTAFTER(CELL("filename",$A$1),"["),"]"),IF($J243="DATE",IF(INDIRECT($B243&amp;"!"&amp;$C243)="","",INDIRECT($B243&amp;"!"&amp;$C243)),IF($J243="TEXT",IF(INDIRECT($B243&amp;"!"&amp;$C243)="","",""&amp;INDIRECT($B243&amp;"!"&amp;$C243)&amp;""),IF($J243="NUM",VALUE(IF(INDIRECT($B243&amp;"!"&amp;$C243)="","",INDIRECT($B243&amp;"!"&amp;$C243))),"")))))),"")</f>
        <v>□</v>
      </c>
      <c r="M243" s="337" t="str">
        <f ca="1">IFERROR(TEXT(IF($C243="","",IF($K243="","",IF($K243=入力用マスタ!$H$5,IF($L243="■","1",IF($L243="□","",IF($L243="●","1",IF($L243="○","","")))),IF($K243=入力用マスタ!$H$6,IF($L243="▼選択▼","",MATCH($L243,INDIRECT("入力用マスタ!"&amp;IF(COUNTIF(入力用マスタ!$E$2:$E$4,$L243),"E",IF(COUNTIF(入力用マスタ!$F$2:$F$4,$L243),"F",IF(COUNTIF(入力用マスタ!$G$2:$G$4,$L243),"G","")))&amp;"3:"&amp;IF(COUNTIF(入力用マスタ!$E$2:$E$4,$L243),"E",IF(COUNTIF(入力用マスタ!$F$2:$F$4,$L243),"F",IF(COUNTIF(入力用マスタ!$G$2:$G$4,$L243),"G","")))&amp;"4"),0)),"")))),"@"),"")</f>
        <v/>
      </c>
      <c r="N243" s="337" t="str" cm="1">
        <f t="array" aca="1" ref="N243" ca="1">IFERROR(TEXT(IF($C243="","",IF($K243="","",IF($K243=入力用マスタ!$H$4,_xlfn.LET(_xlpm.refs, _xlfn.TEXTSPLIT($C243,","),_xlpm.sheetName, $B243,_xlpm.values,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3" s="338">
        <f t="shared" si="73"/>
        <v>242</v>
      </c>
      <c r="P243" s="339">
        <f>IF($K243="","",IF($K243=入力用マスタ!$H$3,COLUMN($P243)-5,IF($K243=入力用マスタ!$H$5,COLUMN($P243)-4,IF($K243=入力用マスタ!$H$6,COLUMN($P243)-4,IF($K243=入力用マスタ!$H$5,COLUMN($P243)-4,IF($K243=入力用マスタ!$H$4,COLUMN($P243)-3,COLUMN($P243)-5))))))</f>
        <v>12</v>
      </c>
      <c r="Q243" s="345" t="str">
        <f>IF($C243="","",IF($C243="-","",IF($K243=入力用マスタ!$H$4&amp;"!",HYPERLINK("#"&amp;$B243&amp;"!"&amp;IFERROR(LEFT($C243,FIND(",", $C243)-1),$C243),"【"&amp;IFERROR(LEFT($C243,FIND(",", $C243)-1),$C243)&amp;"】"),HYPERLINK("#"&amp;$B243&amp;"!"&amp;IFERROR(LEFT($C243,FIND(",", $C243)-1),$C243),"【"&amp;IFERROR(LEFT($C243,FIND(",", $C243)-1),$C243)&amp;"】"))))</f>
        <v>【AC142】</v>
      </c>
      <c r="R243" s="344" t="str">
        <f t="shared" si="74"/>
        <v>0000000000000</v>
      </c>
      <c r="S243" s="334" t="str">
        <f t="shared" si="75"/>
        <v>IO_S050301</v>
      </c>
      <c r="T243" s="334" t="str">
        <f t="shared" ca="1" si="76"/>
        <v>2025100101</v>
      </c>
      <c r="U243" s="334" t="str">
        <f t="shared" si="77"/>
        <v>T05_HLT_TMP</v>
      </c>
      <c r="V243" s="334" t="str">
        <f t="shared" si="78"/>
        <v>UND_FLG_11</v>
      </c>
      <c r="W243" s="334" t="str">
        <f t="shared" si="79"/>
        <v>基礎疾患・既往歴フラグ_がん</v>
      </c>
      <c r="X243" s="334" t="str">
        <f t="shared" si="80"/>
        <v>TEXT</v>
      </c>
      <c r="Y243" s="334" t="str">
        <f t="shared" si="81"/>
        <v>CELL</v>
      </c>
      <c r="Z243" s="334">
        <f t="shared" si="82"/>
        <v>242</v>
      </c>
      <c r="AA243" s="334">
        <f t="shared" si="83"/>
        <v>12</v>
      </c>
      <c r="AB243" s="334" t="str">
        <f t="shared" si="84"/>
        <v>« NULL »</v>
      </c>
      <c r="AC243" s="334" t="str">
        <f t="shared" si="85"/>
        <v>0</v>
      </c>
      <c r="AD243" s="334" t="str">
        <f t="shared" si="86"/>
        <v>« NULL »</v>
      </c>
      <c r="AE243" s="334" t="str">
        <f t="shared" si="87"/>
        <v>0</v>
      </c>
      <c r="AF243" s="334" t="str">
        <f t="shared" si="88"/>
        <v>1.00</v>
      </c>
      <c r="AG243" s="334" t="str">
        <f t="shared" si="89"/>
        <v>0</v>
      </c>
      <c r="AH243" s="334" t="str">
        <f t="shared" si="90"/>
        <v>fBiz0000000000</v>
      </c>
      <c r="AI243" s="334" t="str">
        <f t="shared" ca="1" si="91"/>
        <v>2026/01/06 00:00:00</v>
      </c>
      <c r="AJ243" s="334" t="str">
        <f t="shared" si="92"/>
        <v>fBiz0000000000</v>
      </c>
      <c r="AK243" s="335" t="str">
        <f t="shared" ca="1" si="93"/>
        <v>2026/01/06 00:00:00</v>
      </c>
      <c r="AL24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'UND_FLG_11', '基礎疾患・既往歴フラグ_がん', 'TEXT', 'CELL', 242, 12, NULL ,'0', NULL ,'0', '1.00', 0, 'fBiz0000000000', '2026/01/06 00:00:00', 'fBiz0000000000', '2026/01/06 00:00:00' );</v>
      </c>
      <c r="AM243" s="347" t="s">
        <v>1774</v>
      </c>
    </row>
    <row r="244" spans="1:39" ht="17.25" customHeight="1">
      <c r="A244" s="265">
        <f t="shared" si="97"/>
        <v>242</v>
      </c>
      <c r="B244" s="263" t="s">
        <v>640</v>
      </c>
      <c r="C244" s="258" t="s">
        <v>1150</v>
      </c>
      <c r="D244" s="260" t="s">
        <v>998</v>
      </c>
      <c r="E244" s="238" t="s">
        <v>750</v>
      </c>
      <c r="F244" s="746" t="s">
        <v>189</v>
      </c>
      <c r="G244" s="747"/>
      <c r="H244" s="748">
        <v>1</v>
      </c>
      <c r="I244" s="749"/>
      <c r="J244" s="327" t="str">
        <f t="shared" si="95"/>
        <v>TEXT</v>
      </c>
      <c r="K244" s="271" t="s">
        <v>1042</v>
      </c>
      <c r="L244" s="328" t="str" cm="1">
        <f t="array" aca="1" ref="L244" ca="1">IFERROR(IF($C244="","",IF($K244="","",IF($K244=入力用マスタ!$H$7,_xlfn.TEXTBEFORE(_xlfn.TEXTAFTER(CELL("filename",$A$1),"["),"]"),IF($J244="DATE",IF(INDIRECT($B244&amp;"!"&amp;$C244)="","",INDIRECT($B244&amp;"!"&amp;$C244)),IF($J244="TEXT",IF(INDIRECT($B244&amp;"!"&amp;$C244)="","",""&amp;INDIRECT($B244&amp;"!"&amp;$C244)&amp;""),IF($J244="NUM",VALUE(IF(INDIRECT($B244&amp;"!"&amp;$C244)="","",INDIRECT($B244&amp;"!"&amp;$C244))),"")))))),"")</f>
        <v>□</v>
      </c>
      <c r="M244" s="337" t="str">
        <f ca="1">IFERROR(TEXT(IF($C244="","",IF($K244="","",IF($K244=入力用マスタ!$H$5,IF($L244="■","1",IF($L244="□","",IF($L244="●","1",IF($L244="○","","")))),IF($K244=入力用マスタ!$H$6,IF($L244="▼選択▼","",MATCH($L244,INDIRECT("入力用マスタ!"&amp;IF(COUNTIF(入力用マスタ!$E$2:$E$4,$L244),"E",IF(COUNTIF(入力用マスタ!$F$2:$F$4,$L244),"F",IF(COUNTIF(入力用マスタ!$G$2:$G$4,$L244),"G","")))&amp;"3:"&amp;IF(COUNTIF(入力用マスタ!$E$2:$E$4,$L244),"E",IF(COUNTIF(入力用マスタ!$F$2:$F$4,$L244),"F",IF(COUNTIF(入力用マスタ!$G$2:$G$4,$L244),"G","")))&amp;"4"),0)),"")))),"@"),"")</f>
        <v/>
      </c>
      <c r="N244" s="337" t="str" cm="1">
        <f t="array" aca="1" ref="N244" ca="1">IFERROR(TEXT(IF($C244="","",IF($K244="","",IF($K244=入力用マスタ!$H$4,_xlfn.LET(_xlpm.refs, _xlfn.TEXTSPLIT($C244,","),_xlpm.sheetName, $B244,_xlpm.values,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4" s="338">
        <f t="shared" si="73"/>
        <v>243</v>
      </c>
      <c r="P244" s="339">
        <f>IF($K244="","",IF($K244=入力用マスタ!$H$3,COLUMN($P244)-5,IF($K244=入力用マスタ!$H$5,COLUMN($P244)-4,IF($K244=入力用マスタ!$H$6,COLUMN($P244)-4,IF($K244=入力用マスタ!$H$5,COLUMN($P244)-4,IF($K244=入力用マスタ!$H$4,COLUMN($P244)-3,COLUMN($P244)-5))))))</f>
        <v>12</v>
      </c>
      <c r="Q244" s="345" t="str">
        <f>IF($C244="","",IF($C244="-","",IF($K244=入力用マスタ!$H$4&amp;"!",HYPERLINK("#"&amp;$B244&amp;"!"&amp;IFERROR(LEFT($C244,FIND(",", $C244)-1),$C244),"【"&amp;IFERROR(LEFT($C244,FIND(",", $C244)-1),$C244)&amp;"】"),HYPERLINK("#"&amp;$B244&amp;"!"&amp;IFERROR(LEFT($C244,FIND(",", $C244)-1),$C244),"【"&amp;IFERROR(LEFT($C244,FIND(",", $C244)-1),$C244)&amp;"】"))))</f>
        <v>【H143】</v>
      </c>
      <c r="R244" s="344" t="str">
        <f t="shared" si="74"/>
        <v>0000000000000</v>
      </c>
      <c r="S244" s="334" t="str">
        <f t="shared" si="75"/>
        <v>IO_S050301</v>
      </c>
      <c r="T244" s="334" t="str">
        <f t="shared" ca="1" si="76"/>
        <v>2025100101</v>
      </c>
      <c r="U244" s="334" t="str">
        <f t="shared" si="77"/>
        <v>T05_HLT_TMP</v>
      </c>
      <c r="V244" s="334" t="str">
        <f t="shared" si="78"/>
        <v>UND_FLG_12</v>
      </c>
      <c r="W244" s="334" t="str">
        <f t="shared" si="79"/>
        <v>基礎疾患・既往歴フラグ_その他</v>
      </c>
      <c r="X244" s="334" t="str">
        <f t="shared" si="80"/>
        <v>TEXT</v>
      </c>
      <c r="Y244" s="334" t="str">
        <f t="shared" si="81"/>
        <v>CELL</v>
      </c>
      <c r="Z244" s="334">
        <f t="shared" si="82"/>
        <v>243</v>
      </c>
      <c r="AA244" s="334">
        <f t="shared" si="83"/>
        <v>12</v>
      </c>
      <c r="AB244" s="334" t="str">
        <f t="shared" si="84"/>
        <v>« NULL »</v>
      </c>
      <c r="AC244" s="334" t="str">
        <f t="shared" si="85"/>
        <v>0</v>
      </c>
      <c r="AD244" s="334" t="str">
        <f t="shared" si="86"/>
        <v>« NULL »</v>
      </c>
      <c r="AE244" s="334" t="str">
        <f t="shared" si="87"/>
        <v>0</v>
      </c>
      <c r="AF244" s="334" t="str">
        <f t="shared" si="88"/>
        <v>1.00</v>
      </c>
      <c r="AG244" s="334" t="str">
        <f t="shared" si="89"/>
        <v>0</v>
      </c>
      <c r="AH244" s="334" t="str">
        <f t="shared" si="90"/>
        <v>fBiz0000000000</v>
      </c>
      <c r="AI244" s="334" t="str">
        <f t="shared" ca="1" si="91"/>
        <v>2026/01/06 00:00:00</v>
      </c>
      <c r="AJ244" s="334" t="str">
        <f t="shared" si="92"/>
        <v>fBiz0000000000</v>
      </c>
      <c r="AK244" s="335" t="str">
        <f t="shared" ca="1" si="93"/>
        <v>2026/01/06 00:00:00</v>
      </c>
      <c r="AL24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'UND_FLG_12', '基礎疾患・既往歴フラグ_その他', 'TEXT', 'CELL', 243, 12, NULL ,'0', NULL ,'0', '1.00', 0, 'fBiz0000000000', '2026/01/06 00:00:00', 'fBiz0000000000', '2026/01/06 00:00:00' );</v>
      </c>
      <c r="AM244" s="347" t="s">
        <v>1774</v>
      </c>
    </row>
    <row r="245" spans="1:39" ht="17.25" customHeight="1">
      <c r="A245" s="265">
        <f t="shared" si="97"/>
        <v>243</v>
      </c>
      <c r="B245" s="263" t="s">
        <v>640</v>
      </c>
      <c r="C245" s="258" t="s">
        <v>1778</v>
      </c>
      <c r="D245" s="260" t="s">
        <v>1454</v>
      </c>
      <c r="E245" s="238" t="s">
        <v>919</v>
      </c>
      <c r="F245" s="746" t="s">
        <v>189</v>
      </c>
      <c r="G245" s="747"/>
      <c r="H245" s="748">
        <v>20</v>
      </c>
      <c r="I245" s="749"/>
      <c r="J245" s="327" t="str">
        <f t="shared" si="95"/>
        <v>TEXT</v>
      </c>
      <c r="K245" s="271" t="s">
        <v>653</v>
      </c>
      <c r="L245" s="328" t="str" cm="1">
        <f t="array" aca="1" ref="L245" ca="1">IFERROR(IF($C245="","",IF($K245="","",IF($K245=入力用マスタ!$H$7,_xlfn.TEXTBEFORE(_xlfn.TEXTAFTER(CELL("filename",$A$1),"["),"]"),IF($J245="DATE",IF(INDIRECT($B245&amp;"!"&amp;$C245)="","",INDIRECT($B245&amp;"!"&amp;$C245)),IF($J245="TEXT",IF(INDIRECT($B245&amp;"!"&amp;$C245)="","",""&amp;INDIRECT($B245&amp;"!"&amp;$C245)&amp;""),IF($J245="NUM",VALUE(IF(INDIRECT($B245&amp;"!"&amp;$C245)="","",INDIRECT($B245&amp;"!"&amp;$C245))),"")))))),"")</f>
        <v/>
      </c>
      <c r="M245" s="337" t="str">
        <f ca="1">IFERROR(TEXT(IF($C245="","",IF($K245="","",IF($K245=入力用マスタ!$H$5,IF($L245="■","1",IF($L245="□","",IF($L245="●","1",IF($L245="○","","")))),IF($K245=入力用マスタ!$H$6,IF($L245="▼選択▼","",MATCH($L245,INDIRECT("入力用マスタ!"&amp;IF(COUNTIF(入力用マスタ!$E$2:$E$4,$L245),"E",IF(COUNTIF(入力用マスタ!$F$2:$F$4,$L245),"F",IF(COUNTIF(入力用マスタ!$G$2:$G$4,$L245),"G","")))&amp;"3:"&amp;IF(COUNTIF(入力用マスタ!$E$2:$E$4,$L245),"E",IF(COUNTIF(入力用マスタ!$F$2:$F$4,$L245),"F",IF(COUNTIF(入力用マスタ!$G$2:$G$4,$L245),"G","")))&amp;"4"),0)),"")))),"@"),"")</f>
        <v/>
      </c>
      <c r="N245" s="337" t="str" cm="1">
        <f t="array" aca="1" ref="N245" ca="1">IFERROR(TEXT(IF($C245="","",IF($K245="","",IF($K245=入力用マスタ!$H$4,_xlfn.LET(_xlpm.refs, _xlfn.TEXTSPLIT($C245,","),_xlpm.sheetName, $B245,_xlpm.values,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5" s="338">
        <f t="shared" si="73"/>
        <v>244</v>
      </c>
      <c r="P245" s="339">
        <f>IF($K245="","",IF($K245=入力用マスタ!$H$3,COLUMN($P245)-5,IF($K245=入力用マスタ!$H$5,COLUMN($P245)-4,IF($K245=入力用マスタ!$H$6,COLUMN($P245)-4,IF($K245=入力用マスタ!$H$5,COLUMN($P245)-4,IF($K245=入力用マスタ!$H$4,COLUMN($P245)-3,COLUMN($P245)-5))))))</f>
        <v>11</v>
      </c>
      <c r="Q245" s="345" t="str">
        <f>IF($C245="","",IF($C245="-","",IF($K245=入力用マスタ!$H$4&amp;"!",HYPERLINK("#"&amp;$B245&amp;"!"&amp;IFERROR(LEFT($C245,FIND(",", $C245)-1),$C245),"【"&amp;IFERROR(LEFT($C245,FIND(",", $C245)-1),$C245)&amp;"】"),HYPERLINK("#"&amp;$B245&amp;"!"&amp;IFERROR(LEFT($C245,FIND(",", $C245)-1),$C245),"【"&amp;IFERROR(LEFT($C245,FIND(",", $C245)-1),$C245)&amp;"】"))))</f>
        <v>【AG142】</v>
      </c>
      <c r="R245" s="344" t="str">
        <f t="shared" si="74"/>
        <v>0000000000000</v>
      </c>
      <c r="S245" s="334" t="str">
        <f t="shared" si="75"/>
        <v>IO_S050301</v>
      </c>
      <c r="T245" s="334" t="str">
        <f t="shared" ca="1" si="76"/>
        <v>2025100101</v>
      </c>
      <c r="U245" s="334" t="str">
        <f t="shared" si="77"/>
        <v>T05_HLT_TMP</v>
      </c>
      <c r="V245" s="334" t="str">
        <f t="shared" si="78"/>
        <v>UND_SITE</v>
      </c>
      <c r="W245" s="334" t="str">
        <f t="shared" si="79"/>
        <v>基礎疾患・既往歴_がん部位</v>
      </c>
      <c r="X245" s="334" t="str">
        <f t="shared" si="80"/>
        <v>TEXT</v>
      </c>
      <c r="Y245" s="334" t="str">
        <f t="shared" si="81"/>
        <v>CELL</v>
      </c>
      <c r="Z245" s="334">
        <f t="shared" si="82"/>
        <v>244</v>
      </c>
      <c r="AA245" s="334">
        <f t="shared" si="83"/>
        <v>11</v>
      </c>
      <c r="AB245" s="334" t="str">
        <f t="shared" si="84"/>
        <v>« NULL »</v>
      </c>
      <c r="AC245" s="334" t="str">
        <f t="shared" si="85"/>
        <v>0</v>
      </c>
      <c r="AD245" s="334" t="str">
        <f t="shared" si="86"/>
        <v>« NULL »</v>
      </c>
      <c r="AE245" s="334" t="str">
        <f t="shared" si="87"/>
        <v>0</v>
      </c>
      <c r="AF245" s="334" t="str">
        <f t="shared" si="88"/>
        <v>1.00</v>
      </c>
      <c r="AG245" s="334" t="str">
        <f t="shared" si="89"/>
        <v>0</v>
      </c>
      <c r="AH245" s="334" t="str">
        <f t="shared" si="90"/>
        <v>fBiz0000000000</v>
      </c>
      <c r="AI245" s="334" t="str">
        <f t="shared" ca="1" si="91"/>
        <v>2026/01/06 00:00:00</v>
      </c>
      <c r="AJ245" s="334" t="str">
        <f t="shared" si="92"/>
        <v>fBiz0000000000</v>
      </c>
      <c r="AK245" s="335" t="str">
        <f t="shared" ca="1" si="93"/>
        <v>2026/01/06 00:00:00</v>
      </c>
      <c r="AL24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'UND_SITE', '基礎疾患・既往歴_がん部位', 'TEXT', 'CELL', 244, 11, NULL ,'0', NULL ,'0', '1.00', 0, 'fBiz0000000000', '2026/01/06 00:00:00', 'fBiz0000000000', '2026/01/06 00:00:00' );</v>
      </c>
      <c r="AM245" s="347" t="s">
        <v>1774</v>
      </c>
    </row>
    <row r="246" spans="1:39" ht="17.25" customHeight="1">
      <c r="A246" s="265">
        <f t="shared" si="97"/>
        <v>244</v>
      </c>
      <c r="B246" s="263" t="s">
        <v>640</v>
      </c>
      <c r="C246" s="258" t="s">
        <v>1151</v>
      </c>
      <c r="D246" s="260" t="s">
        <v>1455</v>
      </c>
      <c r="E246" s="238" t="s">
        <v>751</v>
      </c>
      <c r="F246" s="746" t="s">
        <v>189</v>
      </c>
      <c r="G246" s="747"/>
      <c r="H246" s="748">
        <v>45</v>
      </c>
      <c r="I246" s="749"/>
      <c r="J246" s="327" t="str">
        <f t="shared" si="95"/>
        <v>TEXT</v>
      </c>
      <c r="K246" s="271" t="s">
        <v>653</v>
      </c>
      <c r="L246" s="328" t="str" cm="1">
        <f t="array" aca="1" ref="L246" ca="1">IFERROR(IF($C246="","",IF($K246="","",IF($K246=入力用マスタ!$H$7,_xlfn.TEXTBEFORE(_xlfn.TEXTAFTER(CELL("filename",$A$1),"["),"]"),IF($J246="DATE",IF(INDIRECT($B246&amp;"!"&amp;$C246)="","",INDIRECT($B246&amp;"!"&amp;$C246)),IF($J246="TEXT",IF(INDIRECT($B246&amp;"!"&amp;$C246)="","",""&amp;INDIRECT($B246&amp;"!"&amp;$C246)&amp;""),IF($J246="NUM",VALUE(IF(INDIRECT($B246&amp;"!"&amp;$C246)="","",INDIRECT($B246&amp;"!"&amp;$C246))),"")))))),"")</f>
        <v/>
      </c>
      <c r="M246" s="337" t="str">
        <f ca="1">IFERROR(TEXT(IF($C246="","",IF($K246="","",IF($K246=入力用マスタ!$H$5,IF($L246="■","1",IF($L246="□","",IF($L246="●","1",IF($L246="○","","")))),IF($K246=入力用マスタ!$H$6,IF($L246="▼選択▼","",MATCH($L246,INDIRECT("入力用マスタ!"&amp;IF(COUNTIF(入力用マスタ!$E$2:$E$4,$L246),"E",IF(COUNTIF(入力用マスタ!$F$2:$F$4,$L246),"F",IF(COUNTIF(入力用マスタ!$G$2:$G$4,$L246),"G","")))&amp;"3:"&amp;IF(COUNTIF(入力用マスタ!$E$2:$E$4,$L246),"E",IF(COUNTIF(入力用マスタ!$F$2:$F$4,$L246),"F",IF(COUNTIF(入力用マスタ!$G$2:$G$4,$L246),"G","")))&amp;"4"),0)),"")))),"@"),"")</f>
        <v/>
      </c>
      <c r="N246" s="337" t="str" cm="1">
        <f t="array" aca="1" ref="N246" ca="1">IFERROR(TEXT(IF($C246="","",IF($K246="","",IF($K246=入力用マスタ!$H$4,_xlfn.LET(_xlpm.refs, _xlfn.TEXTSPLIT($C246,","),_xlpm.sheetName, $B246,_xlpm.values,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6" s="338">
        <f t="shared" si="73"/>
        <v>245</v>
      </c>
      <c r="P246" s="339">
        <f>IF($K246="","",IF($K246=入力用マスタ!$H$3,COLUMN($P246)-5,IF($K246=入力用マスタ!$H$5,COLUMN($P246)-4,IF($K246=入力用マスタ!$H$6,COLUMN($P246)-4,IF($K246=入力用マスタ!$H$5,COLUMN($P246)-4,IF($K246=入力用マスタ!$H$4,COLUMN($P246)-3,COLUMN($P246)-5))))))</f>
        <v>11</v>
      </c>
      <c r="Q246" s="345" t="str">
        <f>IF($C246="","",IF($C246="-","",IF($K246=入力用マスタ!$H$4&amp;"!",HYPERLINK("#"&amp;$B246&amp;"!"&amp;IFERROR(LEFT($C246,FIND(",", $C246)-1),$C246),"【"&amp;IFERROR(LEFT($C246,FIND(",", $C246)-1),$C246)&amp;"】"),HYPERLINK("#"&amp;$B246&amp;"!"&amp;IFERROR(LEFT($C246,FIND(",", $C246)-1),$C246),"【"&amp;IFERROR(LEFT($C246,FIND(",", $C246)-1),$C246)&amp;"】"))))</f>
        <v>【H144】</v>
      </c>
      <c r="R246" s="344" t="str">
        <f t="shared" si="74"/>
        <v>0000000000000</v>
      </c>
      <c r="S246" s="334" t="str">
        <f t="shared" si="75"/>
        <v>IO_S050301</v>
      </c>
      <c r="T246" s="334" t="str">
        <f t="shared" ca="1" si="76"/>
        <v>2025100101</v>
      </c>
      <c r="U246" s="334" t="str">
        <f t="shared" si="77"/>
        <v>T05_HLT_TMP</v>
      </c>
      <c r="V246" s="334" t="str">
        <f t="shared" si="78"/>
        <v>UND_1</v>
      </c>
      <c r="W246" s="334" t="str">
        <f t="shared" si="79"/>
        <v>基礎疾患・既往歴その他病名_1</v>
      </c>
      <c r="X246" s="334" t="str">
        <f t="shared" si="80"/>
        <v>TEXT</v>
      </c>
      <c r="Y246" s="334" t="str">
        <f t="shared" si="81"/>
        <v>CELL</v>
      </c>
      <c r="Z246" s="334">
        <f t="shared" si="82"/>
        <v>245</v>
      </c>
      <c r="AA246" s="334">
        <f t="shared" si="83"/>
        <v>11</v>
      </c>
      <c r="AB246" s="334" t="str">
        <f t="shared" si="84"/>
        <v>« NULL »</v>
      </c>
      <c r="AC246" s="334" t="str">
        <f t="shared" si="85"/>
        <v>0</v>
      </c>
      <c r="AD246" s="334" t="str">
        <f t="shared" si="86"/>
        <v>« NULL »</v>
      </c>
      <c r="AE246" s="334" t="str">
        <f t="shared" si="87"/>
        <v>0</v>
      </c>
      <c r="AF246" s="334" t="str">
        <f t="shared" si="88"/>
        <v>1.00</v>
      </c>
      <c r="AG246" s="334" t="str">
        <f t="shared" si="89"/>
        <v>0</v>
      </c>
      <c r="AH246" s="334" t="str">
        <f t="shared" si="90"/>
        <v>fBiz0000000000</v>
      </c>
      <c r="AI246" s="334" t="str">
        <f t="shared" ca="1" si="91"/>
        <v>2026/01/06 00:00:00</v>
      </c>
      <c r="AJ246" s="334" t="str">
        <f t="shared" si="92"/>
        <v>fBiz0000000000</v>
      </c>
      <c r="AK246" s="335" t="str">
        <f t="shared" ca="1" si="93"/>
        <v>2026/01/06 00:00:00</v>
      </c>
      <c r="AL24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'UND_1', '基礎疾患・既往歴その他病名_1', 'TEXT', 'CELL', 245, 11, NULL ,'0', NULL ,'0', '1.00', 0, 'fBiz0000000000', '2026/01/06 00:00:00', 'fBiz0000000000', '2026/01/06 00:00:00' );</v>
      </c>
      <c r="AM246" s="347" t="s">
        <v>1774</v>
      </c>
    </row>
    <row r="247" spans="1:39" ht="17.25" customHeight="1">
      <c r="A247" s="265">
        <f t="shared" si="97"/>
        <v>245</v>
      </c>
      <c r="B247" s="263" t="s">
        <v>640</v>
      </c>
      <c r="C247" s="258" t="s">
        <v>1152</v>
      </c>
      <c r="D247" s="260" t="s">
        <v>1456</v>
      </c>
      <c r="E247" s="238" t="s">
        <v>752</v>
      </c>
      <c r="F247" s="746" t="s">
        <v>189</v>
      </c>
      <c r="G247" s="747"/>
      <c r="H247" s="748">
        <v>45</v>
      </c>
      <c r="I247" s="749"/>
      <c r="J247" s="327" t="str">
        <f t="shared" si="95"/>
        <v>TEXT</v>
      </c>
      <c r="K247" s="271" t="s">
        <v>653</v>
      </c>
      <c r="L247" s="328" t="str" cm="1">
        <f t="array" aca="1" ref="L247" ca="1">IFERROR(IF($C247="","",IF($K247="","",IF($K247=入力用マスタ!$H$7,_xlfn.TEXTBEFORE(_xlfn.TEXTAFTER(CELL("filename",$A$1),"["),"]"),IF($J247="DATE",IF(INDIRECT($B247&amp;"!"&amp;$C247)="","",INDIRECT($B247&amp;"!"&amp;$C247)),IF($J247="TEXT",IF(INDIRECT($B247&amp;"!"&amp;$C247)="","",""&amp;INDIRECT($B247&amp;"!"&amp;$C247)&amp;""),IF($J247="NUM",VALUE(IF(INDIRECT($B247&amp;"!"&amp;$C247)="","",INDIRECT($B247&amp;"!"&amp;$C247))),"")))))),"")</f>
        <v/>
      </c>
      <c r="M247" s="337" t="str">
        <f ca="1">IFERROR(TEXT(IF($C247="","",IF($K247="","",IF($K247=入力用マスタ!$H$5,IF($L247="■","1",IF($L247="□","",IF($L247="●","1",IF($L247="○","","")))),IF($K247=入力用マスタ!$H$6,IF($L247="▼選択▼","",MATCH($L247,INDIRECT("入力用マスタ!"&amp;IF(COUNTIF(入力用マスタ!$E$2:$E$4,$L247),"E",IF(COUNTIF(入力用マスタ!$F$2:$F$4,$L247),"F",IF(COUNTIF(入力用マスタ!$G$2:$G$4,$L247),"G","")))&amp;"3:"&amp;IF(COUNTIF(入力用マスタ!$E$2:$E$4,$L247),"E",IF(COUNTIF(入力用マスタ!$F$2:$F$4,$L247),"F",IF(COUNTIF(入力用マスタ!$G$2:$G$4,$L247),"G","")))&amp;"4"),0)),"")))),"@"),"")</f>
        <v/>
      </c>
      <c r="N247" s="337" t="str" cm="1">
        <f t="array" aca="1" ref="N247" ca="1">IFERROR(TEXT(IF($C247="","",IF($K247="","",IF($K247=入力用マスタ!$H$4,_xlfn.LET(_xlpm.refs, _xlfn.TEXTSPLIT($C247,","),_xlpm.sheetName, $B247,_xlpm.values,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7" s="338">
        <f t="shared" si="73"/>
        <v>246</v>
      </c>
      <c r="P247" s="339">
        <f>IF($K247="","",IF($K247=入力用マスタ!$H$3,COLUMN($P247)-5,IF($K247=入力用マスタ!$H$5,COLUMN($P247)-4,IF($K247=入力用マスタ!$H$6,COLUMN($P247)-4,IF($K247=入力用マスタ!$H$5,COLUMN($P247)-4,IF($K247=入力用マスタ!$H$4,COLUMN($P247)-3,COLUMN($P247)-5))))))</f>
        <v>11</v>
      </c>
      <c r="Q247" s="345" t="str">
        <f>IF($C247="","",IF($C247="-","",IF($K247=入力用マスタ!$H$4&amp;"!",HYPERLINK("#"&amp;$B247&amp;"!"&amp;IFERROR(LEFT($C247,FIND(",", $C247)-1),$C247),"【"&amp;IFERROR(LEFT($C247,FIND(",", $C247)-1),$C247)&amp;"】"),HYPERLINK("#"&amp;$B247&amp;"!"&amp;IFERROR(LEFT($C247,FIND(",", $C247)-1),$C247),"【"&amp;IFERROR(LEFT($C247,FIND(",", $C247)-1),$C247)&amp;"】"))))</f>
        <v>【H145】</v>
      </c>
      <c r="R247" s="344" t="str">
        <f t="shared" si="74"/>
        <v>0000000000000</v>
      </c>
      <c r="S247" s="334" t="str">
        <f t="shared" si="75"/>
        <v>IO_S050301</v>
      </c>
      <c r="T247" s="334" t="str">
        <f t="shared" ca="1" si="76"/>
        <v>2025100101</v>
      </c>
      <c r="U247" s="334" t="str">
        <f t="shared" si="77"/>
        <v>T05_HLT_TMP</v>
      </c>
      <c r="V247" s="334" t="str">
        <f t="shared" si="78"/>
        <v>UND_2</v>
      </c>
      <c r="W247" s="334" t="str">
        <f t="shared" si="79"/>
        <v>基礎疾患・既往歴その他病名_2</v>
      </c>
      <c r="X247" s="334" t="str">
        <f t="shared" si="80"/>
        <v>TEXT</v>
      </c>
      <c r="Y247" s="334" t="str">
        <f t="shared" si="81"/>
        <v>CELL</v>
      </c>
      <c r="Z247" s="334">
        <f t="shared" si="82"/>
        <v>246</v>
      </c>
      <c r="AA247" s="334">
        <f t="shared" si="83"/>
        <v>11</v>
      </c>
      <c r="AB247" s="334" t="str">
        <f t="shared" si="84"/>
        <v>« NULL »</v>
      </c>
      <c r="AC247" s="334" t="str">
        <f t="shared" si="85"/>
        <v>0</v>
      </c>
      <c r="AD247" s="334" t="str">
        <f t="shared" si="86"/>
        <v>« NULL »</v>
      </c>
      <c r="AE247" s="334" t="str">
        <f t="shared" si="87"/>
        <v>0</v>
      </c>
      <c r="AF247" s="334" t="str">
        <f t="shared" si="88"/>
        <v>1.00</v>
      </c>
      <c r="AG247" s="334" t="str">
        <f t="shared" si="89"/>
        <v>0</v>
      </c>
      <c r="AH247" s="334" t="str">
        <f t="shared" si="90"/>
        <v>fBiz0000000000</v>
      </c>
      <c r="AI247" s="334" t="str">
        <f t="shared" ca="1" si="91"/>
        <v>2026/01/06 00:00:00</v>
      </c>
      <c r="AJ247" s="334" t="str">
        <f t="shared" si="92"/>
        <v>fBiz0000000000</v>
      </c>
      <c r="AK247" s="335" t="str">
        <f t="shared" ca="1" si="93"/>
        <v>2026/01/06 00:00:00</v>
      </c>
      <c r="AL24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'UND_2', '基礎疾患・既往歴その他病名_2', 'TEXT', 'CELL', 246, 11, NULL ,'0', NULL ,'0', '1.00', 0, 'fBiz0000000000', '2026/01/06 00:00:00', 'fBiz0000000000', '2026/01/06 00:00:00' );</v>
      </c>
      <c r="AM247" s="347" t="s">
        <v>1774</v>
      </c>
    </row>
    <row r="248" spans="1:39" ht="17.25" customHeight="1">
      <c r="A248" s="265">
        <f t="shared" si="97"/>
        <v>246</v>
      </c>
      <c r="B248" s="263" t="s">
        <v>640</v>
      </c>
      <c r="C248" s="258" t="s">
        <v>1153</v>
      </c>
      <c r="D248" s="260" t="s">
        <v>1457</v>
      </c>
      <c r="E248" s="238" t="s">
        <v>753</v>
      </c>
      <c r="F248" s="746" t="s">
        <v>189</v>
      </c>
      <c r="G248" s="747"/>
      <c r="H248" s="748">
        <v>45</v>
      </c>
      <c r="I248" s="749"/>
      <c r="J248" s="327" t="str">
        <f t="shared" si="95"/>
        <v>TEXT</v>
      </c>
      <c r="K248" s="271" t="s">
        <v>653</v>
      </c>
      <c r="L248" s="328" t="str" cm="1">
        <f t="array" aca="1" ref="L248" ca="1">IFERROR(IF($C248="","",IF($K248="","",IF($K248=入力用マスタ!$H$7,_xlfn.TEXTBEFORE(_xlfn.TEXTAFTER(CELL("filename",$A$1),"["),"]"),IF($J248="DATE",IF(INDIRECT($B248&amp;"!"&amp;$C248)="","",INDIRECT($B248&amp;"!"&amp;$C248)),IF($J248="TEXT",IF(INDIRECT($B248&amp;"!"&amp;$C248)="","",""&amp;INDIRECT($B248&amp;"!"&amp;$C248)&amp;""),IF($J248="NUM",VALUE(IF(INDIRECT($B248&amp;"!"&amp;$C248)="","",INDIRECT($B248&amp;"!"&amp;$C248))),"")))))),"")</f>
        <v/>
      </c>
      <c r="M248" s="337" t="str">
        <f ca="1">IFERROR(TEXT(IF($C248="","",IF($K248="","",IF($K248=入力用マスタ!$H$5,IF($L248="■","1",IF($L248="□","",IF($L248="●","1",IF($L248="○","","")))),IF($K248=入力用マスタ!$H$6,IF($L248="▼選択▼","",MATCH($L248,INDIRECT("入力用マスタ!"&amp;IF(COUNTIF(入力用マスタ!$E$2:$E$4,$L248),"E",IF(COUNTIF(入力用マスタ!$F$2:$F$4,$L248),"F",IF(COUNTIF(入力用マスタ!$G$2:$G$4,$L248),"G","")))&amp;"3:"&amp;IF(COUNTIF(入力用マスタ!$E$2:$E$4,$L248),"E",IF(COUNTIF(入力用マスタ!$F$2:$F$4,$L248),"F",IF(COUNTIF(入力用マスタ!$G$2:$G$4,$L248),"G","")))&amp;"4"),0)),"")))),"@"),"")</f>
        <v/>
      </c>
      <c r="N248" s="337" t="str" cm="1">
        <f t="array" aca="1" ref="N248" ca="1">IFERROR(TEXT(IF($C248="","",IF($K248="","",IF($K248=入力用マスタ!$H$4,_xlfn.LET(_xlpm.refs, _xlfn.TEXTSPLIT($C248,","),_xlpm.sheetName, $B248,_xlpm.values,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8" s="338">
        <f t="shared" si="73"/>
        <v>247</v>
      </c>
      <c r="P248" s="339">
        <f>IF($K248="","",IF($K248=入力用マスタ!$H$3,COLUMN($P248)-5,IF($K248=入力用マスタ!$H$5,COLUMN($P248)-4,IF($K248=入力用マスタ!$H$6,COLUMN($P248)-4,IF($K248=入力用マスタ!$H$5,COLUMN($P248)-4,IF($K248=入力用マスタ!$H$4,COLUMN($P248)-3,COLUMN($P248)-5))))))</f>
        <v>11</v>
      </c>
      <c r="Q248" s="345" t="str">
        <f>IF($C248="","",IF($C248="-","",IF($K248=入力用マスタ!$H$4&amp;"!",HYPERLINK("#"&amp;$B248&amp;"!"&amp;IFERROR(LEFT($C248,FIND(",", $C248)-1),$C248),"【"&amp;IFERROR(LEFT($C248,FIND(",", $C248)-1),$C248)&amp;"】"),HYPERLINK("#"&amp;$B248&amp;"!"&amp;IFERROR(LEFT($C248,FIND(",", $C248)-1),$C248),"【"&amp;IFERROR(LEFT($C248,FIND(",", $C248)-1),$C248)&amp;"】"))))</f>
        <v>【H146】</v>
      </c>
      <c r="R248" s="344" t="str">
        <f t="shared" si="74"/>
        <v>0000000000000</v>
      </c>
      <c r="S248" s="334" t="str">
        <f t="shared" si="75"/>
        <v>IO_S050301</v>
      </c>
      <c r="T248" s="334" t="str">
        <f t="shared" ca="1" si="76"/>
        <v>2025100101</v>
      </c>
      <c r="U248" s="334" t="str">
        <f t="shared" si="77"/>
        <v>T05_HLT_TMP</v>
      </c>
      <c r="V248" s="334" t="str">
        <f t="shared" si="78"/>
        <v>UND_3</v>
      </c>
      <c r="W248" s="334" t="str">
        <f t="shared" si="79"/>
        <v>基礎疾患・既往歴その他病名_3</v>
      </c>
      <c r="X248" s="334" t="str">
        <f t="shared" si="80"/>
        <v>TEXT</v>
      </c>
      <c r="Y248" s="334" t="str">
        <f t="shared" si="81"/>
        <v>CELL</v>
      </c>
      <c r="Z248" s="334">
        <f t="shared" si="82"/>
        <v>247</v>
      </c>
      <c r="AA248" s="334">
        <f t="shared" si="83"/>
        <v>11</v>
      </c>
      <c r="AB248" s="334" t="str">
        <f t="shared" si="84"/>
        <v>« NULL »</v>
      </c>
      <c r="AC248" s="334" t="str">
        <f t="shared" si="85"/>
        <v>0</v>
      </c>
      <c r="AD248" s="334" t="str">
        <f t="shared" si="86"/>
        <v>« NULL »</v>
      </c>
      <c r="AE248" s="334" t="str">
        <f t="shared" si="87"/>
        <v>0</v>
      </c>
      <c r="AF248" s="334" t="str">
        <f t="shared" si="88"/>
        <v>1.00</v>
      </c>
      <c r="AG248" s="334" t="str">
        <f t="shared" si="89"/>
        <v>0</v>
      </c>
      <c r="AH248" s="334" t="str">
        <f t="shared" si="90"/>
        <v>fBiz0000000000</v>
      </c>
      <c r="AI248" s="334" t="str">
        <f t="shared" ca="1" si="91"/>
        <v>2026/01/06 00:00:00</v>
      </c>
      <c r="AJ248" s="334" t="str">
        <f t="shared" si="92"/>
        <v>fBiz0000000000</v>
      </c>
      <c r="AK248" s="335" t="str">
        <f t="shared" ca="1" si="93"/>
        <v>2026/01/06 00:00:00</v>
      </c>
      <c r="AL24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'UND_3', '基礎疾患・既往歴その他病名_3', 'TEXT', 'CELL', 247, 11, NULL ,'0', NULL ,'0', '1.00', 0, 'fBiz0000000000', '2026/01/06 00:00:00', 'fBiz0000000000', '2026/01/06 00:00:00' );</v>
      </c>
      <c r="AM248" s="347" t="s">
        <v>1774</v>
      </c>
    </row>
    <row r="249" spans="1:39" ht="17.25" customHeight="1">
      <c r="A249" s="265">
        <f t="shared" si="97"/>
        <v>247</v>
      </c>
      <c r="B249" s="263" t="s">
        <v>640</v>
      </c>
      <c r="C249" s="258" t="s">
        <v>1154</v>
      </c>
      <c r="D249" s="260" t="s">
        <v>1458</v>
      </c>
      <c r="E249" s="238" t="s">
        <v>754</v>
      </c>
      <c r="F249" s="746" t="s">
        <v>189</v>
      </c>
      <c r="G249" s="747"/>
      <c r="H249" s="748">
        <v>45</v>
      </c>
      <c r="I249" s="749"/>
      <c r="J249" s="327" t="str">
        <f t="shared" si="95"/>
        <v>TEXT</v>
      </c>
      <c r="K249" s="271" t="s">
        <v>653</v>
      </c>
      <c r="L249" s="328" t="str" cm="1">
        <f t="array" aca="1" ref="L249" ca="1">IFERROR(IF($C249="","",IF($K249="","",IF($K249=入力用マスタ!$H$7,_xlfn.TEXTBEFORE(_xlfn.TEXTAFTER(CELL("filename",$A$1),"["),"]"),IF($J249="DATE",IF(INDIRECT($B249&amp;"!"&amp;$C249)="","",INDIRECT($B249&amp;"!"&amp;$C249)),IF($J249="TEXT",IF(INDIRECT($B249&amp;"!"&amp;$C249)="","",""&amp;INDIRECT($B249&amp;"!"&amp;$C249)&amp;""),IF($J249="NUM",VALUE(IF(INDIRECT($B249&amp;"!"&amp;$C249)="","",INDIRECT($B249&amp;"!"&amp;$C249))),"")))))),"")</f>
        <v/>
      </c>
      <c r="M249" s="337" t="str">
        <f ca="1">IFERROR(TEXT(IF($C249="","",IF($K249="","",IF($K249=入力用マスタ!$H$5,IF($L249="■","1",IF($L249="□","",IF($L249="●","1",IF($L249="○","","")))),IF($K249=入力用マスタ!$H$6,IF($L249="▼選択▼","",MATCH($L249,INDIRECT("入力用マスタ!"&amp;IF(COUNTIF(入力用マスタ!$E$2:$E$4,$L249),"E",IF(COUNTIF(入力用マスタ!$F$2:$F$4,$L249),"F",IF(COUNTIF(入力用マスタ!$G$2:$G$4,$L249),"G","")))&amp;"3:"&amp;IF(COUNTIF(入力用マスタ!$E$2:$E$4,$L249),"E",IF(COUNTIF(入力用マスタ!$F$2:$F$4,$L249),"F",IF(COUNTIF(入力用マスタ!$G$2:$G$4,$L249),"G","")))&amp;"4"),0)),"")))),"@"),"")</f>
        <v/>
      </c>
      <c r="N249" s="337" t="str" cm="1">
        <f t="array" aca="1" ref="N249" ca="1">IFERROR(TEXT(IF($C249="","",IF($K249="","",IF($K249=入力用マスタ!$H$4,_xlfn.LET(_xlpm.refs, _xlfn.TEXTSPLIT($C249,","),_xlpm.sheetName, $B249,_xlpm.values,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49" s="338">
        <f t="shared" si="73"/>
        <v>248</v>
      </c>
      <c r="P249" s="339">
        <f>IF($K249="","",IF($K249=入力用マスタ!$H$3,COLUMN($P249)-5,IF($K249=入力用マスタ!$H$5,COLUMN($P249)-4,IF($K249=入力用マスタ!$H$6,COLUMN($P249)-4,IF($K249=入力用マスタ!$H$5,COLUMN($P249)-4,IF($K249=入力用マスタ!$H$4,COLUMN($P249)-3,COLUMN($P249)-5))))))</f>
        <v>11</v>
      </c>
      <c r="Q249" s="345" t="str">
        <f>IF($C249="","",IF($C249="-","",IF($K249=入力用マスタ!$H$4&amp;"!",HYPERLINK("#"&amp;$B249&amp;"!"&amp;IFERROR(LEFT($C249,FIND(",", $C249)-1),$C249),"【"&amp;IFERROR(LEFT($C249,FIND(",", $C249)-1),$C249)&amp;"】"),HYPERLINK("#"&amp;$B249&amp;"!"&amp;IFERROR(LEFT($C249,FIND(",", $C249)-1),$C249),"【"&amp;IFERROR(LEFT($C249,FIND(",", $C249)-1),$C249)&amp;"】"))))</f>
        <v>【H147】</v>
      </c>
      <c r="R249" s="344" t="str">
        <f t="shared" si="74"/>
        <v>0000000000000</v>
      </c>
      <c r="S249" s="334" t="str">
        <f t="shared" si="75"/>
        <v>IO_S050301</v>
      </c>
      <c r="T249" s="334" t="str">
        <f t="shared" ca="1" si="76"/>
        <v>2025100101</v>
      </c>
      <c r="U249" s="334" t="str">
        <f t="shared" si="77"/>
        <v>T05_HLT_TMP</v>
      </c>
      <c r="V249" s="334" t="str">
        <f t="shared" si="78"/>
        <v>UND_4</v>
      </c>
      <c r="W249" s="334" t="str">
        <f t="shared" si="79"/>
        <v>基礎疾患・既往歴その他病名_4</v>
      </c>
      <c r="X249" s="334" t="str">
        <f t="shared" si="80"/>
        <v>TEXT</v>
      </c>
      <c r="Y249" s="334" t="str">
        <f t="shared" si="81"/>
        <v>CELL</v>
      </c>
      <c r="Z249" s="334">
        <f t="shared" si="82"/>
        <v>248</v>
      </c>
      <c r="AA249" s="334">
        <f t="shared" si="83"/>
        <v>11</v>
      </c>
      <c r="AB249" s="334" t="str">
        <f t="shared" si="84"/>
        <v>« NULL »</v>
      </c>
      <c r="AC249" s="334" t="str">
        <f t="shared" si="85"/>
        <v>0</v>
      </c>
      <c r="AD249" s="334" t="str">
        <f t="shared" si="86"/>
        <v>« NULL »</v>
      </c>
      <c r="AE249" s="334" t="str">
        <f t="shared" si="87"/>
        <v>0</v>
      </c>
      <c r="AF249" s="334" t="str">
        <f t="shared" si="88"/>
        <v>1.00</v>
      </c>
      <c r="AG249" s="334" t="str">
        <f t="shared" si="89"/>
        <v>0</v>
      </c>
      <c r="AH249" s="334" t="str">
        <f t="shared" si="90"/>
        <v>fBiz0000000000</v>
      </c>
      <c r="AI249" s="334" t="str">
        <f t="shared" ca="1" si="91"/>
        <v>2026/01/06 00:00:00</v>
      </c>
      <c r="AJ249" s="334" t="str">
        <f t="shared" si="92"/>
        <v>fBiz0000000000</v>
      </c>
      <c r="AK249" s="335" t="str">
        <f t="shared" ca="1" si="93"/>
        <v>2026/01/06 00:00:00</v>
      </c>
      <c r="AL24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'UND_4', '基礎疾患・既往歴その他病名_4', 'TEXT', 'CELL', 248, 11, NULL ,'0', NULL ,'0', '1.00', 0, 'fBiz0000000000', '2026/01/06 00:00:00', 'fBiz0000000000', '2026/01/06 00:00:00' );</v>
      </c>
      <c r="AM249" s="347" t="s">
        <v>1774</v>
      </c>
    </row>
    <row r="250" spans="1:39" ht="17.25" customHeight="1">
      <c r="A250" s="265">
        <f t="shared" si="97"/>
        <v>248</v>
      </c>
      <c r="B250" s="263" t="s">
        <v>640</v>
      </c>
      <c r="C250" s="258" t="s">
        <v>1155</v>
      </c>
      <c r="D250" s="260" t="s">
        <v>1459</v>
      </c>
      <c r="E250" s="238" t="s">
        <v>755</v>
      </c>
      <c r="F250" s="746" t="s">
        <v>189</v>
      </c>
      <c r="G250" s="747"/>
      <c r="H250" s="748">
        <v>45</v>
      </c>
      <c r="I250" s="749"/>
      <c r="J250" s="327" t="str">
        <f t="shared" si="95"/>
        <v>TEXT</v>
      </c>
      <c r="K250" s="271" t="s">
        <v>653</v>
      </c>
      <c r="L250" s="328" t="str" cm="1">
        <f t="array" aca="1" ref="L250" ca="1">IFERROR(IF($C250="","",IF($K250="","",IF($K250=入力用マスタ!$H$7,_xlfn.TEXTBEFORE(_xlfn.TEXTAFTER(CELL("filename",$A$1),"["),"]"),IF($J250="DATE",IF(INDIRECT($B250&amp;"!"&amp;$C250)="","",INDIRECT($B250&amp;"!"&amp;$C250)),IF($J250="TEXT",IF(INDIRECT($B250&amp;"!"&amp;$C250)="","",""&amp;INDIRECT($B250&amp;"!"&amp;$C250)&amp;""),IF($J250="NUM",VALUE(IF(INDIRECT($B250&amp;"!"&amp;$C250)="","",INDIRECT($B250&amp;"!"&amp;$C250))),"")))))),"")</f>
        <v/>
      </c>
      <c r="M250" s="337" t="str">
        <f ca="1">IFERROR(TEXT(IF($C250="","",IF($K250="","",IF($K250=入力用マスタ!$H$5,IF($L250="■","1",IF($L250="□","",IF($L250="●","1",IF($L250="○","","")))),IF($K250=入力用マスタ!$H$6,IF($L250="▼選択▼","",MATCH($L250,INDIRECT("入力用マスタ!"&amp;IF(COUNTIF(入力用マスタ!$E$2:$E$4,$L250),"E",IF(COUNTIF(入力用マスタ!$F$2:$F$4,$L250),"F",IF(COUNTIF(入力用マスタ!$G$2:$G$4,$L250),"G","")))&amp;"3:"&amp;IF(COUNTIF(入力用マスタ!$E$2:$E$4,$L250),"E",IF(COUNTIF(入力用マスタ!$F$2:$F$4,$L250),"F",IF(COUNTIF(入力用マスタ!$G$2:$G$4,$L250),"G","")))&amp;"4"),0)),"")))),"@"),"")</f>
        <v/>
      </c>
      <c r="N250" s="337" t="str" cm="1">
        <f t="array" aca="1" ref="N250" ca="1">IFERROR(TEXT(IF($C250="","",IF($K250="","",IF($K250=入力用マスタ!$H$4,_xlfn.LET(_xlpm.refs, _xlfn.TEXTSPLIT($C250,","),_xlpm.sheetName, $B250,_xlpm.values,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0" s="338">
        <f t="shared" si="73"/>
        <v>249</v>
      </c>
      <c r="P250" s="339">
        <f>IF($K250="","",IF($K250=入力用マスタ!$H$3,COLUMN($P250)-5,IF($K250=入力用マスタ!$H$5,COLUMN($P250)-4,IF($K250=入力用マスタ!$H$6,COLUMN($P250)-4,IF($K250=入力用マスタ!$H$5,COLUMN($P250)-4,IF($K250=入力用マスタ!$H$4,COLUMN($P250)-3,COLUMN($P250)-5))))))</f>
        <v>11</v>
      </c>
      <c r="Q250" s="345" t="str">
        <f>IF($C250="","",IF($C250="-","",IF($K250=入力用マスタ!$H$4&amp;"!",HYPERLINK("#"&amp;$B250&amp;"!"&amp;IFERROR(LEFT($C250,FIND(",", $C250)-1),$C250),"【"&amp;IFERROR(LEFT($C250,FIND(",", $C250)-1),$C250)&amp;"】"),HYPERLINK("#"&amp;$B250&amp;"!"&amp;IFERROR(LEFT($C250,FIND(",", $C250)-1),$C250),"【"&amp;IFERROR(LEFT($C250,FIND(",", $C250)-1),$C250)&amp;"】"))))</f>
        <v>【H148】</v>
      </c>
      <c r="R250" s="344" t="str">
        <f t="shared" si="74"/>
        <v>0000000000000</v>
      </c>
      <c r="S250" s="334" t="str">
        <f t="shared" si="75"/>
        <v>IO_S050301</v>
      </c>
      <c r="T250" s="334" t="str">
        <f t="shared" ca="1" si="76"/>
        <v>2025100101</v>
      </c>
      <c r="U250" s="334" t="str">
        <f t="shared" si="77"/>
        <v>T05_HLT_TMP</v>
      </c>
      <c r="V250" s="334" t="str">
        <f t="shared" si="78"/>
        <v>UND_5</v>
      </c>
      <c r="W250" s="334" t="str">
        <f t="shared" si="79"/>
        <v>基礎疾患・既往歴その他病名_5</v>
      </c>
      <c r="X250" s="334" t="str">
        <f t="shared" si="80"/>
        <v>TEXT</v>
      </c>
      <c r="Y250" s="334" t="str">
        <f t="shared" si="81"/>
        <v>CELL</v>
      </c>
      <c r="Z250" s="334">
        <f t="shared" si="82"/>
        <v>249</v>
      </c>
      <c r="AA250" s="334">
        <f t="shared" si="83"/>
        <v>11</v>
      </c>
      <c r="AB250" s="334" t="str">
        <f t="shared" si="84"/>
        <v>« NULL »</v>
      </c>
      <c r="AC250" s="334" t="str">
        <f t="shared" si="85"/>
        <v>0</v>
      </c>
      <c r="AD250" s="334" t="str">
        <f t="shared" si="86"/>
        <v>« NULL »</v>
      </c>
      <c r="AE250" s="334" t="str">
        <f t="shared" si="87"/>
        <v>0</v>
      </c>
      <c r="AF250" s="334" t="str">
        <f t="shared" si="88"/>
        <v>1.00</v>
      </c>
      <c r="AG250" s="334" t="str">
        <f t="shared" si="89"/>
        <v>0</v>
      </c>
      <c r="AH250" s="334" t="str">
        <f t="shared" si="90"/>
        <v>fBiz0000000000</v>
      </c>
      <c r="AI250" s="334" t="str">
        <f t="shared" ca="1" si="91"/>
        <v>2026/01/06 00:00:00</v>
      </c>
      <c r="AJ250" s="334" t="str">
        <f t="shared" si="92"/>
        <v>fBiz0000000000</v>
      </c>
      <c r="AK250" s="335" t="str">
        <f t="shared" ca="1" si="93"/>
        <v>2026/01/06 00:00:00</v>
      </c>
      <c r="AL250"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'UND_5', '基礎疾患・既往歴その他病名_5', 'TEXT', 'CELL', 249, 11, NULL ,'0', NULL ,'0', '1.00', 0, 'fBiz0000000000', '2026/01/06 00:00:00', 'fBiz0000000000', '2026/01/06 00:00:00' );</v>
      </c>
      <c r="AM250" s="347" t="s">
        <v>1774</v>
      </c>
    </row>
    <row r="251" spans="1:39" ht="17.25" customHeight="1">
      <c r="A251" s="265">
        <f t="shared" si="97"/>
        <v>249</v>
      </c>
      <c r="B251" s="263" t="s">
        <v>640</v>
      </c>
      <c r="C251" s="258" t="s">
        <v>1156</v>
      </c>
      <c r="D251" s="260" t="s">
        <v>999</v>
      </c>
      <c r="E251" s="238" t="s">
        <v>920</v>
      </c>
      <c r="F251" s="746" t="s">
        <v>189</v>
      </c>
      <c r="G251" s="747"/>
      <c r="H251" s="748">
        <v>1</v>
      </c>
      <c r="I251" s="749"/>
      <c r="J251" s="327" t="str">
        <f t="shared" si="95"/>
        <v>TEXT</v>
      </c>
      <c r="K251" s="271" t="s">
        <v>656</v>
      </c>
      <c r="L251" s="328" t="str" cm="1">
        <f t="array" aca="1" ref="L251" ca="1">IFERROR(IF($C251="","",IF($K251="","",IF($K251=入力用マスタ!$H$7,_xlfn.TEXTBEFORE(_xlfn.TEXTAFTER(CELL("filename",$A$1),"["),"]"),IF($J251="DATE",IF(INDIRECT($B251&amp;"!"&amp;$C251)="","",INDIRECT($B251&amp;"!"&amp;$C251)),IF($J251="TEXT",IF(INDIRECT($B251&amp;"!"&amp;$C251)="","",""&amp;INDIRECT($B251&amp;"!"&amp;$C251)&amp;""),IF($J251="NUM",VALUE(IF(INDIRECT($B251&amp;"!"&amp;$C251)="","",INDIRECT($B251&amp;"!"&amp;$C251))),"")))))),"")</f>
        <v/>
      </c>
      <c r="M251" s="337" t="str">
        <f ca="1">IFERROR(TEXT(IF($C251="","",IF($K251="","",IF($K251=入力用マスタ!$H$5,IF($L251="■","1",IF($L251="□","",IF($L251="●","1",IF($L251="○","","")))),IF($K251=入力用マスタ!$H$6,IF($L251="▼選択▼","",MATCH($L251,INDIRECT("入力用マスタ!"&amp;IF(COUNTIF(入力用マスタ!$E$2:$E$4,$L251),"E",IF(COUNTIF(入力用マスタ!$F$2:$F$4,$L251),"F",IF(COUNTIF(入力用マスタ!$G$2:$G$4,$L251),"G","")))&amp;"3:"&amp;IF(COUNTIF(入力用マスタ!$E$2:$E$4,$L251),"E",IF(COUNTIF(入力用マスタ!$F$2:$F$4,$L251),"F",IF(COUNTIF(入力用マスタ!$G$2:$G$4,$L251),"G","")))&amp;"4"),0)),"")))),"@"),"")</f>
        <v/>
      </c>
      <c r="N251" s="337" t="str" cm="1">
        <f t="array" aca="1" ref="N251" ca="1">IFERROR(TEXT(IF($C251="","",IF($K251="","",IF($K251=入力用マスタ!$H$4,_xlfn.LET(_xlpm.refs, _xlfn.TEXTSPLIT($C251,","),_xlpm.sheetName, $B251,_xlpm.values,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1" s="338">
        <f t="shared" si="73"/>
        <v>250</v>
      </c>
      <c r="P251" s="339">
        <f>IF($K251="","",IF($K251=入力用マスタ!$H$3,COLUMN($P251)-5,IF($K251=入力用マスタ!$H$5,COLUMN($P251)-4,IF($K251=入力用マスタ!$H$6,COLUMN($P251)-4,IF($K251=入力用マスタ!$H$5,COLUMN($P251)-4,IF($K251=入力用マスタ!$H$4,COLUMN($P251)-3,COLUMN($P251)-5))))))</f>
        <v>13</v>
      </c>
      <c r="Q251" s="345" t="str">
        <f>IF($C251="","",IF($C251="-","",IF($K251=入力用マスタ!$H$4&amp;"!",HYPERLINK("#"&amp;$B251&amp;"!"&amp;IFERROR(LEFT($C251,FIND(",", $C251)-1),$C251),"【"&amp;IFERROR(LEFT($C251,FIND(",", $C251)-1),$C251)&amp;"】"),HYPERLINK("#"&amp;$B251&amp;"!"&amp;IFERROR(LEFT($C251,FIND(",", $C251)-1),$C251),"【"&amp;IFERROR(LEFT($C251,FIND(",", $C251)-1),$C251)&amp;"】"))))</f>
        <v>【H149】</v>
      </c>
      <c r="R251" s="344" t="str">
        <f t="shared" si="74"/>
        <v>0000000000000</v>
      </c>
      <c r="S251" s="334" t="str">
        <f t="shared" si="75"/>
        <v>IO_S050301</v>
      </c>
      <c r="T251" s="334" t="str">
        <f t="shared" ca="1" si="76"/>
        <v>2025100101</v>
      </c>
      <c r="U251" s="334" t="str">
        <f t="shared" si="77"/>
        <v>T05_HLT_TMP</v>
      </c>
      <c r="V251" s="334" t="str">
        <f t="shared" si="78"/>
        <v>ALG_CD</v>
      </c>
      <c r="W251" s="334" t="str">
        <f t="shared" si="79"/>
        <v>アレルギー有無コード</v>
      </c>
      <c r="X251" s="334" t="str">
        <f t="shared" si="80"/>
        <v>TEXT</v>
      </c>
      <c r="Y251" s="334" t="str">
        <f t="shared" si="81"/>
        <v>CELL</v>
      </c>
      <c r="Z251" s="334">
        <f t="shared" si="82"/>
        <v>250</v>
      </c>
      <c r="AA251" s="334">
        <f t="shared" si="83"/>
        <v>13</v>
      </c>
      <c r="AB251" s="334" t="str">
        <f t="shared" si="84"/>
        <v>« NULL »</v>
      </c>
      <c r="AC251" s="334" t="str">
        <f t="shared" si="85"/>
        <v>0</v>
      </c>
      <c r="AD251" s="346" t="s">
        <v>1810</v>
      </c>
      <c r="AE251" s="334" t="str">
        <f t="shared" si="87"/>
        <v>0</v>
      </c>
      <c r="AF251" s="334" t="str">
        <f t="shared" si="88"/>
        <v>1.00</v>
      </c>
      <c r="AG251" s="334" t="str">
        <f t="shared" si="89"/>
        <v>0</v>
      </c>
      <c r="AH251" s="334" t="str">
        <f t="shared" si="90"/>
        <v>fBiz0000000000</v>
      </c>
      <c r="AI251" s="334" t="str">
        <f t="shared" ca="1" si="91"/>
        <v>2026/01/06 00:00:00</v>
      </c>
      <c r="AJ251" s="334" t="str">
        <f t="shared" si="92"/>
        <v>fBiz0000000000</v>
      </c>
      <c r="AK251" s="335" t="str">
        <f t="shared" ca="1" si="93"/>
        <v>2026/01/06 00:00:00</v>
      </c>
      <c r="AL251"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'ALG_CD', 'アレルギー有無コード', 'TEXT', 'CELL', 250, 13, NULL ,'0',EXIST_UNK,'0', '1.00', 0, 'fBiz0000000000', '2026/01/06 00:00:00', 'fBiz0000000000', '2026/01/06 00:00:00' );</v>
      </c>
      <c r="AM251" s="347" t="s">
        <v>1774</v>
      </c>
    </row>
    <row r="252" spans="1:39" ht="17.25" customHeight="1">
      <c r="A252" s="265">
        <f t="shared" si="97"/>
        <v>250</v>
      </c>
      <c r="B252" s="263" t="s">
        <v>640</v>
      </c>
      <c r="C252" s="258" t="s">
        <v>1157</v>
      </c>
      <c r="D252" s="260" t="s">
        <v>1000</v>
      </c>
      <c r="E252" s="238" t="s">
        <v>921</v>
      </c>
      <c r="F252" s="746" t="s">
        <v>189</v>
      </c>
      <c r="G252" s="747"/>
      <c r="H252" s="748">
        <v>1</v>
      </c>
      <c r="I252" s="749"/>
      <c r="J252" s="327" t="str">
        <f t="shared" si="95"/>
        <v>TEXT</v>
      </c>
      <c r="K252" s="271" t="s">
        <v>1042</v>
      </c>
      <c r="L252" s="328" t="str" cm="1">
        <f t="array" aca="1" ref="L252" ca="1">IFERROR(IF($C252="","",IF($K252="","",IF($K252=入力用マスタ!$H$7,_xlfn.TEXTBEFORE(_xlfn.TEXTAFTER(CELL("filename",$A$1),"["),"]"),IF($J252="DATE",IF(INDIRECT($B252&amp;"!"&amp;$C252)="","",INDIRECT($B252&amp;"!"&amp;$C252)),IF($J252="TEXT",IF(INDIRECT($B252&amp;"!"&amp;$C252)="","",""&amp;INDIRECT($B252&amp;"!"&amp;$C252)&amp;""),IF($J252="NUM",VALUE(IF(INDIRECT($B252&amp;"!"&amp;$C252)="","",INDIRECT($B252&amp;"!"&amp;$C252))),"")))))),"")</f>
        <v>□</v>
      </c>
      <c r="M252" s="337" t="str">
        <f ca="1">IFERROR(TEXT(IF($C252="","",IF($K252="","",IF($K252=入力用マスタ!$H$5,IF($L252="■","1",IF($L252="□","",IF($L252="●","1",IF($L252="○","","")))),IF($K252=入力用マスタ!$H$6,IF($L252="▼選択▼","",MATCH($L252,INDIRECT("入力用マスタ!"&amp;IF(COUNTIF(入力用マスタ!$E$2:$E$4,$L252),"E",IF(COUNTIF(入力用マスタ!$F$2:$F$4,$L252),"F",IF(COUNTIF(入力用マスタ!$G$2:$G$4,$L252),"G","")))&amp;"3:"&amp;IF(COUNTIF(入力用マスタ!$E$2:$E$4,$L252),"E",IF(COUNTIF(入力用マスタ!$F$2:$F$4,$L252),"F",IF(COUNTIF(入力用マスタ!$G$2:$G$4,$L252),"G","")))&amp;"4"),0)),"")))),"@"),"")</f>
        <v/>
      </c>
      <c r="N252" s="337" t="str" cm="1">
        <f t="array" aca="1" ref="N252" ca="1">IFERROR(TEXT(IF($C252="","",IF($K252="","",IF($K252=入力用マスタ!$H$4,_xlfn.LET(_xlpm.refs, _xlfn.TEXTSPLIT($C252,","),_xlpm.sheetName, $B252,_xlpm.values,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2" s="338">
        <f t="shared" si="73"/>
        <v>251</v>
      </c>
      <c r="P252" s="339">
        <f>IF($K252="","",IF($K252=入力用マスタ!$H$3,COLUMN($P252)-5,IF($K252=入力用マスタ!$H$5,COLUMN($P252)-4,IF($K252=入力用マスタ!$H$6,COLUMN($P252)-4,IF($K252=入力用マスタ!$H$5,COLUMN($P252)-4,IF($K252=入力用マスタ!$H$4,COLUMN($P252)-3,COLUMN($P252)-5))))))</f>
        <v>12</v>
      </c>
      <c r="Q252" s="345" t="str">
        <f>IF($C252="","",IF($C252="-","",IF($K252=入力用マスタ!$H$4&amp;"!",HYPERLINK("#"&amp;$B252&amp;"!"&amp;IFERROR(LEFT($C252,FIND(",", $C252)-1),$C252),"【"&amp;IFERROR(LEFT($C252,FIND(",", $C252)-1),$C252)&amp;"】"),HYPERLINK("#"&amp;$B252&amp;"!"&amp;IFERROR(LEFT($C252,FIND(",", $C252)-1),$C252),"【"&amp;IFERROR(LEFT($C252,FIND(",", $C252)-1),$C252)&amp;"】"))))</f>
        <v>【H151】</v>
      </c>
      <c r="R252" s="344" t="str">
        <f t="shared" si="74"/>
        <v>0000000000000</v>
      </c>
      <c r="S252" s="334" t="str">
        <f t="shared" si="75"/>
        <v>IO_S050301</v>
      </c>
      <c r="T252" s="334" t="str">
        <f t="shared" ca="1" si="76"/>
        <v>2025100101</v>
      </c>
      <c r="U252" s="334" t="str">
        <f t="shared" si="77"/>
        <v>T05_HLT_TMP</v>
      </c>
      <c r="V252" s="334" t="str">
        <f t="shared" si="78"/>
        <v>ALG_FLG_1</v>
      </c>
      <c r="W252" s="334" t="str">
        <f t="shared" si="79"/>
        <v>アレルギー_薬</v>
      </c>
      <c r="X252" s="334" t="str">
        <f t="shared" si="80"/>
        <v>TEXT</v>
      </c>
      <c r="Y252" s="334" t="str">
        <f t="shared" si="81"/>
        <v>CELL</v>
      </c>
      <c r="Z252" s="334">
        <f t="shared" si="82"/>
        <v>251</v>
      </c>
      <c r="AA252" s="334">
        <f t="shared" si="83"/>
        <v>12</v>
      </c>
      <c r="AB252" s="334" t="str">
        <f t="shared" si="84"/>
        <v>« NULL »</v>
      </c>
      <c r="AC252" s="334" t="str">
        <f t="shared" si="85"/>
        <v>0</v>
      </c>
      <c r="AD252" s="334" t="str">
        <f t="shared" si="86"/>
        <v>« NULL »</v>
      </c>
      <c r="AE252" s="334" t="str">
        <f t="shared" si="87"/>
        <v>0</v>
      </c>
      <c r="AF252" s="334" t="str">
        <f t="shared" si="88"/>
        <v>1.00</v>
      </c>
      <c r="AG252" s="334" t="str">
        <f t="shared" si="89"/>
        <v>0</v>
      </c>
      <c r="AH252" s="334" t="str">
        <f t="shared" si="90"/>
        <v>fBiz0000000000</v>
      </c>
      <c r="AI252" s="334" t="str">
        <f t="shared" ca="1" si="91"/>
        <v>2026/01/06 00:00:00</v>
      </c>
      <c r="AJ252" s="334" t="str">
        <f t="shared" si="92"/>
        <v>fBiz0000000000</v>
      </c>
      <c r="AK252" s="335" t="str">
        <f t="shared" ca="1" si="93"/>
        <v>2026/01/06 00:00:00</v>
      </c>
      <c r="AL252"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'ALG_FLG_1', 'アレルギー_薬', 'TEXT', 'CELL', 251, 12, NULL ,'0', NULL ,'0', '1.00', 0, 'fBiz0000000000', '2026/01/06 00:00:00', 'fBiz0000000000', '2026/01/06 00:00:00' );</v>
      </c>
      <c r="AM252" s="347" t="s">
        <v>1774</v>
      </c>
    </row>
    <row r="253" spans="1:39" ht="17.25" customHeight="1">
      <c r="A253" s="265">
        <f t="shared" si="97"/>
        <v>251</v>
      </c>
      <c r="B253" s="263" t="s">
        <v>640</v>
      </c>
      <c r="C253" s="258" t="s">
        <v>1158</v>
      </c>
      <c r="D253" s="260" t="s">
        <v>1001</v>
      </c>
      <c r="E253" s="238" t="s">
        <v>756</v>
      </c>
      <c r="F253" s="746" t="s">
        <v>189</v>
      </c>
      <c r="G253" s="747"/>
      <c r="H253" s="748">
        <v>1</v>
      </c>
      <c r="I253" s="749"/>
      <c r="J253" s="327" t="str">
        <f t="shared" si="95"/>
        <v>TEXT</v>
      </c>
      <c r="K253" s="271" t="s">
        <v>1042</v>
      </c>
      <c r="L253" s="328" t="str" cm="1">
        <f t="array" aca="1" ref="L253" ca="1">IFERROR(IF($C253="","",IF($K253="","",IF($K253=入力用マスタ!$H$7,_xlfn.TEXTBEFORE(_xlfn.TEXTAFTER(CELL("filename",$A$1),"["),"]"),IF($J253="DATE",IF(INDIRECT($B253&amp;"!"&amp;$C253)="","",INDIRECT($B253&amp;"!"&amp;$C253)),IF($J253="TEXT",IF(INDIRECT($B253&amp;"!"&amp;$C253)="","",""&amp;INDIRECT($B253&amp;"!"&amp;$C253)&amp;""),IF($J253="NUM",VALUE(IF(INDIRECT($B253&amp;"!"&amp;$C253)="","",INDIRECT($B253&amp;"!"&amp;$C253))),"")))))),"")</f>
        <v>□</v>
      </c>
      <c r="M253" s="337" t="str">
        <f ca="1">IFERROR(TEXT(IF($C253="","",IF($K253="","",IF($K253=入力用マスタ!$H$5,IF($L253="■","1",IF($L253="□","",IF($L253="●","1",IF($L253="○","","")))),IF($K253=入力用マスタ!$H$6,IF($L253="▼選択▼","",MATCH($L253,INDIRECT("入力用マスタ!"&amp;IF(COUNTIF(入力用マスタ!$E$2:$E$4,$L253),"E",IF(COUNTIF(入力用マスタ!$F$2:$F$4,$L253),"F",IF(COUNTIF(入力用マスタ!$G$2:$G$4,$L253),"G","")))&amp;"3:"&amp;IF(COUNTIF(入力用マスタ!$E$2:$E$4,$L253),"E",IF(COUNTIF(入力用マスタ!$F$2:$F$4,$L253),"F",IF(COUNTIF(入力用マスタ!$G$2:$G$4,$L253),"G","")))&amp;"4"),0)),"")))),"@"),"")</f>
        <v/>
      </c>
      <c r="N253" s="337" t="str" cm="1">
        <f t="array" aca="1" ref="N253" ca="1">IFERROR(TEXT(IF($C253="","",IF($K253="","",IF($K253=入力用マスタ!$H$4,_xlfn.LET(_xlpm.refs, _xlfn.TEXTSPLIT($C253,","),_xlpm.sheetName, $B253,_xlpm.values,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3" s="338">
        <f t="shared" si="73"/>
        <v>252</v>
      </c>
      <c r="P253" s="339">
        <f>IF($K253="","",IF($K253=入力用マスタ!$H$3,COLUMN($P253)-5,IF($K253=入力用マスタ!$H$5,COLUMN($P253)-4,IF($K253=入力用マスタ!$H$6,COLUMN($P253)-4,IF($K253=入力用マスタ!$H$5,COLUMN($P253)-4,IF($K253=入力用マスタ!$H$4,COLUMN($P253)-3,COLUMN($P253)-5))))))</f>
        <v>12</v>
      </c>
      <c r="Q253" s="345" t="str">
        <f>IF($C253="","",IF($C253="-","",IF($K253=入力用マスタ!$H$4&amp;"!",HYPERLINK("#"&amp;$B253&amp;"!"&amp;IFERROR(LEFT($C253,FIND(",", $C253)-1),$C253),"【"&amp;IFERROR(LEFT($C253,FIND(",", $C253)-1),$C253)&amp;"】"),HYPERLINK("#"&amp;$B253&amp;"!"&amp;IFERROR(LEFT($C253,FIND(",", $C253)-1),$C253),"【"&amp;IFERROR(LEFT($C253,FIND(",", $C253)-1),$C253)&amp;"】"))))</f>
        <v>【H152】</v>
      </c>
      <c r="R253" s="344" t="str">
        <f t="shared" si="74"/>
        <v>0000000000000</v>
      </c>
      <c r="S253" s="334" t="str">
        <f t="shared" si="75"/>
        <v>IO_S050301</v>
      </c>
      <c r="T253" s="334" t="str">
        <f t="shared" ca="1" si="76"/>
        <v>2025100101</v>
      </c>
      <c r="U253" s="334" t="str">
        <f t="shared" si="77"/>
        <v>T05_HLT_TMP</v>
      </c>
      <c r="V253" s="334" t="str">
        <f t="shared" si="78"/>
        <v>ALG_FLG_2</v>
      </c>
      <c r="W253" s="334" t="str">
        <f t="shared" si="79"/>
        <v>アレルギー_食物</v>
      </c>
      <c r="X253" s="334" t="str">
        <f t="shared" si="80"/>
        <v>TEXT</v>
      </c>
      <c r="Y253" s="334" t="str">
        <f t="shared" si="81"/>
        <v>CELL</v>
      </c>
      <c r="Z253" s="334">
        <f t="shared" si="82"/>
        <v>252</v>
      </c>
      <c r="AA253" s="334">
        <f t="shared" si="83"/>
        <v>12</v>
      </c>
      <c r="AB253" s="334" t="str">
        <f t="shared" si="84"/>
        <v>« NULL »</v>
      </c>
      <c r="AC253" s="334" t="str">
        <f t="shared" si="85"/>
        <v>0</v>
      </c>
      <c r="AD253" s="334" t="str">
        <f t="shared" si="86"/>
        <v>« NULL »</v>
      </c>
      <c r="AE253" s="334" t="str">
        <f t="shared" si="87"/>
        <v>0</v>
      </c>
      <c r="AF253" s="334" t="str">
        <f t="shared" si="88"/>
        <v>1.00</v>
      </c>
      <c r="AG253" s="334" t="str">
        <f t="shared" si="89"/>
        <v>0</v>
      </c>
      <c r="AH253" s="334" t="str">
        <f t="shared" si="90"/>
        <v>fBiz0000000000</v>
      </c>
      <c r="AI253" s="334" t="str">
        <f t="shared" ca="1" si="91"/>
        <v>2026/01/06 00:00:00</v>
      </c>
      <c r="AJ253" s="334" t="str">
        <f t="shared" si="92"/>
        <v>fBiz0000000000</v>
      </c>
      <c r="AK253" s="335" t="str">
        <f t="shared" ca="1" si="93"/>
        <v>2026/01/06 00:00:00</v>
      </c>
      <c r="AL253"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'ALG_FLG_2', 'アレルギー_食物', 'TEXT', 'CELL', 252, 12, NULL ,'0', NULL ,'0', '1.00', 0, 'fBiz0000000000', '2026/01/06 00:00:00', 'fBiz0000000000', '2026/01/06 00:00:00' );</v>
      </c>
      <c r="AM253" s="347" t="s">
        <v>1774</v>
      </c>
    </row>
    <row r="254" spans="1:39" ht="17.25" customHeight="1">
      <c r="A254" s="265">
        <f t="shared" si="97"/>
        <v>252</v>
      </c>
      <c r="B254" s="263" t="s">
        <v>640</v>
      </c>
      <c r="C254" s="258" t="s">
        <v>1159</v>
      </c>
      <c r="D254" s="260" t="s">
        <v>1788</v>
      </c>
      <c r="E254" s="238" t="s">
        <v>757</v>
      </c>
      <c r="F254" s="746" t="s">
        <v>189</v>
      </c>
      <c r="G254" s="747"/>
      <c r="H254" s="748">
        <v>1</v>
      </c>
      <c r="I254" s="749"/>
      <c r="J254" s="327" t="str">
        <f t="shared" si="95"/>
        <v>TEXT</v>
      </c>
      <c r="K254" s="271" t="s">
        <v>1042</v>
      </c>
      <c r="L254" s="328" t="str" cm="1">
        <f t="array" aca="1" ref="L254" ca="1">IFERROR(IF($C254="","",IF($K254="","",IF($K254=入力用マスタ!$H$7,_xlfn.TEXTBEFORE(_xlfn.TEXTAFTER(CELL("filename",$A$1),"["),"]"),IF($J254="DATE",IF(INDIRECT($B254&amp;"!"&amp;$C254)="","",INDIRECT($B254&amp;"!"&amp;$C254)),IF($J254="TEXT",IF(INDIRECT($B254&amp;"!"&amp;$C254)="","",""&amp;INDIRECT($B254&amp;"!"&amp;$C254)&amp;""),IF($J254="NUM",VALUE(IF(INDIRECT($B254&amp;"!"&amp;$C254)="","",INDIRECT($B254&amp;"!"&amp;$C254))),"")))))),"")</f>
        <v>□</v>
      </c>
      <c r="M254" s="337" t="str">
        <f ca="1">IFERROR(TEXT(IF($C254="","",IF($K254="","",IF($K254=入力用マスタ!$H$5,IF($L254="■","1",IF($L254="□","",IF($L254="●","1",IF($L254="○","","")))),IF($K254=入力用マスタ!$H$6,IF($L254="▼選択▼","",MATCH($L254,INDIRECT("入力用マスタ!"&amp;IF(COUNTIF(入力用マスタ!$E$2:$E$4,$L254),"E",IF(COUNTIF(入力用マスタ!$F$2:$F$4,$L254),"F",IF(COUNTIF(入力用マスタ!$G$2:$G$4,$L254),"G","")))&amp;"3:"&amp;IF(COUNTIF(入力用マスタ!$E$2:$E$4,$L254),"E",IF(COUNTIF(入力用マスタ!$F$2:$F$4,$L254),"F",IF(COUNTIF(入力用マスタ!$G$2:$G$4,$L254),"G","")))&amp;"4"),0)),"")))),"@"),"")</f>
        <v/>
      </c>
      <c r="N254" s="337" t="str" cm="1">
        <f t="array" aca="1" ref="N254" ca="1">IFERROR(TEXT(IF($C254="","",IF($K254="","",IF($K254=入力用マスタ!$H$4,_xlfn.LET(_xlpm.refs, _xlfn.TEXTSPLIT($C254,","),_xlpm.sheetName, $B254,_xlpm.values,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4" s="338">
        <f t="shared" si="73"/>
        <v>253</v>
      </c>
      <c r="P254" s="339">
        <f>IF($K254="","",IF($K254=入力用マスタ!$H$3,COLUMN($P254)-5,IF($K254=入力用マスタ!$H$5,COLUMN($P254)-4,IF($K254=入力用マスタ!$H$6,COLUMN($P254)-4,IF($K254=入力用マスタ!$H$5,COLUMN($P254)-4,IF($K254=入力用マスタ!$H$4,COLUMN($P254)-3,COLUMN($P254)-5))))))</f>
        <v>12</v>
      </c>
      <c r="Q254" s="345" t="str">
        <f>IF($C254="","",IF($C254="-","",IF($K254=入力用マスタ!$H$4&amp;"!",HYPERLINK("#"&amp;$B254&amp;"!"&amp;IFERROR(LEFT($C254,FIND(",", $C254)-1),$C254),"【"&amp;IFERROR(LEFT($C254,FIND(",", $C254)-1),$C254)&amp;"】"),HYPERLINK("#"&amp;$B254&amp;"!"&amp;IFERROR(LEFT($C254,FIND(",", $C254)-1),$C254),"【"&amp;IFERROR(LEFT($C254,FIND(",", $C254)-1),$C254)&amp;"】"))))</f>
        <v>【H153】</v>
      </c>
      <c r="R254" s="344" t="str">
        <f t="shared" si="74"/>
        <v>0000000000000</v>
      </c>
      <c r="S254" s="334" t="str">
        <f t="shared" si="75"/>
        <v>IO_S050301</v>
      </c>
      <c r="T254" s="334" t="str">
        <f t="shared" ca="1" si="76"/>
        <v>2025100101</v>
      </c>
      <c r="U254" s="334" t="str">
        <f t="shared" si="77"/>
        <v>T05_HLT_TMP</v>
      </c>
      <c r="V254" s="334" t="str">
        <f t="shared" si="78"/>
        <v>ALG_FLG_3</v>
      </c>
      <c r="W254" s="334" t="str">
        <f t="shared" si="79"/>
        <v>アレルギー_接触</v>
      </c>
      <c r="X254" s="334" t="str">
        <f t="shared" si="80"/>
        <v>TEXT</v>
      </c>
      <c r="Y254" s="334" t="str">
        <f t="shared" si="81"/>
        <v>CELL</v>
      </c>
      <c r="Z254" s="334">
        <f t="shared" si="82"/>
        <v>253</v>
      </c>
      <c r="AA254" s="334">
        <f t="shared" si="83"/>
        <v>12</v>
      </c>
      <c r="AB254" s="334" t="str">
        <f t="shared" si="84"/>
        <v>« NULL »</v>
      </c>
      <c r="AC254" s="334" t="str">
        <f t="shared" si="85"/>
        <v>0</v>
      </c>
      <c r="AD254" s="334" t="str">
        <f t="shared" si="86"/>
        <v>« NULL »</v>
      </c>
      <c r="AE254" s="334" t="str">
        <f t="shared" si="87"/>
        <v>0</v>
      </c>
      <c r="AF254" s="334" t="str">
        <f t="shared" si="88"/>
        <v>1.00</v>
      </c>
      <c r="AG254" s="334" t="str">
        <f t="shared" si="89"/>
        <v>0</v>
      </c>
      <c r="AH254" s="334" t="str">
        <f t="shared" si="90"/>
        <v>fBiz0000000000</v>
      </c>
      <c r="AI254" s="334" t="str">
        <f t="shared" ca="1" si="91"/>
        <v>2026/01/06 00:00:00</v>
      </c>
      <c r="AJ254" s="334" t="str">
        <f t="shared" si="92"/>
        <v>fBiz0000000000</v>
      </c>
      <c r="AK254" s="335" t="str">
        <f t="shared" ca="1" si="93"/>
        <v>2026/01/06 00:00:00</v>
      </c>
      <c r="AL254"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'ALG_FLG_3', 'アレルギー_接触', 'TEXT', 'CELL', 253, 12, NULL ,'0', NULL ,'0', '1.00', 0, 'fBiz0000000000', '2026/01/06 00:00:00', 'fBiz0000000000', '2026/01/06 00:00:00' );</v>
      </c>
      <c r="AM254" s="347" t="s">
        <v>1774</v>
      </c>
    </row>
    <row r="255" spans="1:39" ht="17.25" customHeight="1">
      <c r="A255" s="265">
        <f t="shared" si="97"/>
        <v>253</v>
      </c>
      <c r="B255" s="263" t="s">
        <v>640</v>
      </c>
      <c r="C255" s="258" t="s">
        <v>1160</v>
      </c>
      <c r="D255" s="260" t="s">
        <v>1789</v>
      </c>
      <c r="E255" s="238" t="s">
        <v>758</v>
      </c>
      <c r="F255" s="746" t="s">
        <v>189</v>
      </c>
      <c r="G255" s="747"/>
      <c r="H255" s="748">
        <v>1</v>
      </c>
      <c r="I255" s="749"/>
      <c r="J255" s="327" t="str">
        <f t="shared" si="95"/>
        <v>TEXT</v>
      </c>
      <c r="K255" s="271" t="s">
        <v>1042</v>
      </c>
      <c r="L255" s="328" t="str" cm="1">
        <f t="array" aca="1" ref="L255" ca="1">IFERROR(IF($C255="","",IF($K255="","",IF($K255=入力用マスタ!$H$7,_xlfn.TEXTBEFORE(_xlfn.TEXTAFTER(CELL("filename",$A$1),"["),"]"),IF($J255="DATE",IF(INDIRECT($B255&amp;"!"&amp;$C255)="","",INDIRECT($B255&amp;"!"&amp;$C255)),IF($J255="TEXT",IF(INDIRECT($B255&amp;"!"&amp;$C255)="","",""&amp;INDIRECT($B255&amp;"!"&amp;$C255)&amp;""),IF($J255="NUM",VALUE(IF(INDIRECT($B255&amp;"!"&amp;$C255)="","",INDIRECT($B255&amp;"!"&amp;$C255))),"")))))),"")</f>
        <v>□</v>
      </c>
      <c r="M255" s="337" t="str">
        <f ca="1">IFERROR(TEXT(IF($C255="","",IF($K255="","",IF($K255=入力用マスタ!$H$5,IF($L255="■","1",IF($L255="□","",IF($L255="●","1",IF($L255="○","","")))),IF($K255=入力用マスタ!$H$6,IF($L255="▼選択▼","",MATCH($L255,INDIRECT("入力用マスタ!"&amp;IF(COUNTIF(入力用マスタ!$E$2:$E$4,$L255),"E",IF(COUNTIF(入力用マスタ!$F$2:$F$4,$L255),"F",IF(COUNTIF(入力用マスタ!$G$2:$G$4,$L255),"G","")))&amp;"3:"&amp;IF(COUNTIF(入力用マスタ!$E$2:$E$4,$L255),"E",IF(COUNTIF(入力用マスタ!$F$2:$F$4,$L255),"F",IF(COUNTIF(入力用マスタ!$G$2:$G$4,$L255),"G","")))&amp;"4"),0)),"")))),"@"),"")</f>
        <v/>
      </c>
      <c r="N255" s="337" t="str" cm="1">
        <f t="array" aca="1" ref="N255" ca="1">IFERROR(TEXT(IF($C255="","",IF($K255="","",IF($K255=入力用マスタ!$H$4,_xlfn.LET(_xlpm.refs, _xlfn.TEXTSPLIT($C255,","),_xlpm.sheetName, $B255,_xlpm.values,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5" s="338">
        <f t="shared" si="73"/>
        <v>254</v>
      </c>
      <c r="P255" s="339">
        <f>IF($K255="","",IF($K255=入力用マスタ!$H$3,COLUMN($P255)-5,IF($K255=入力用マスタ!$H$5,COLUMN($P255)-4,IF($K255=入力用マスタ!$H$6,COLUMN($P255)-4,IF($K255=入力用マスタ!$H$5,COLUMN($P255)-4,IF($K255=入力用マスタ!$H$4,COLUMN($P255)-3,COLUMN($P255)-5))))))</f>
        <v>12</v>
      </c>
      <c r="Q255" s="345" t="str">
        <f>IF($C255="","",IF($C255="-","",IF($K255=入力用マスタ!$H$4&amp;"!",HYPERLINK("#"&amp;$B255&amp;"!"&amp;IFERROR(LEFT($C255,FIND(",", $C255)-1),$C255),"【"&amp;IFERROR(LEFT($C255,FIND(",", $C255)-1),$C255)&amp;"】"),HYPERLINK("#"&amp;$B255&amp;"!"&amp;IFERROR(LEFT($C255,FIND(",", $C255)-1),$C255),"【"&amp;IFERROR(LEFT($C255,FIND(",", $C255)-1),$C255)&amp;"】"))))</f>
        <v>【H154】</v>
      </c>
      <c r="R255" s="344" t="str">
        <f t="shared" si="74"/>
        <v>0000000000000</v>
      </c>
      <c r="S255" s="334" t="str">
        <f t="shared" si="75"/>
        <v>IO_S050301</v>
      </c>
      <c r="T255" s="334" t="str">
        <f t="shared" ca="1" si="76"/>
        <v>2025100101</v>
      </c>
      <c r="U255" s="334" t="str">
        <f t="shared" si="77"/>
        <v>T05_HLT_TMP</v>
      </c>
      <c r="V255" s="334" t="str">
        <f t="shared" si="78"/>
        <v>ALG_FLG_4</v>
      </c>
      <c r="W255" s="334" t="str">
        <f t="shared" si="79"/>
        <v>アレルギー_季節性</v>
      </c>
      <c r="X255" s="334" t="str">
        <f t="shared" si="80"/>
        <v>TEXT</v>
      </c>
      <c r="Y255" s="334" t="str">
        <f t="shared" si="81"/>
        <v>CELL</v>
      </c>
      <c r="Z255" s="334">
        <f t="shared" si="82"/>
        <v>254</v>
      </c>
      <c r="AA255" s="334">
        <f t="shared" si="83"/>
        <v>12</v>
      </c>
      <c r="AB255" s="334" t="str">
        <f t="shared" si="84"/>
        <v>« NULL »</v>
      </c>
      <c r="AC255" s="334" t="str">
        <f t="shared" si="85"/>
        <v>0</v>
      </c>
      <c r="AD255" s="334" t="str">
        <f t="shared" si="86"/>
        <v>« NULL »</v>
      </c>
      <c r="AE255" s="334" t="str">
        <f t="shared" si="87"/>
        <v>0</v>
      </c>
      <c r="AF255" s="334" t="str">
        <f t="shared" si="88"/>
        <v>1.00</v>
      </c>
      <c r="AG255" s="334" t="str">
        <f t="shared" si="89"/>
        <v>0</v>
      </c>
      <c r="AH255" s="334" t="str">
        <f t="shared" si="90"/>
        <v>fBiz0000000000</v>
      </c>
      <c r="AI255" s="334" t="str">
        <f t="shared" ca="1" si="91"/>
        <v>2026/01/06 00:00:00</v>
      </c>
      <c r="AJ255" s="334" t="str">
        <f t="shared" si="92"/>
        <v>fBiz0000000000</v>
      </c>
      <c r="AK255" s="335" t="str">
        <f t="shared" ca="1" si="93"/>
        <v>2026/01/06 00:00:00</v>
      </c>
      <c r="AL255"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'ALG_FLG_4', 'アレルギー_季節性', 'TEXT', 'CELL', 254, 12, NULL ,'0', NULL ,'0', '1.00', 0, 'fBiz0000000000', '2026/01/06 00:00:00', 'fBiz0000000000', '2026/01/06 00:00:00' );</v>
      </c>
      <c r="AM255" s="347" t="s">
        <v>1774</v>
      </c>
    </row>
    <row r="256" spans="1:39" ht="17.25" customHeight="1">
      <c r="A256" s="265">
        <f t="shared" si="97"/>
        <v>254</v>
      </c>
      <c r="B256" s="263" t="s">
        <v>640</v>
      </c>
      <c r="C256" s="258" t="s">
        <v>1161</v>
      </c>
      <c r="D256" s="260" t="s">
        <v>1002</v>
      </c>
      <c r="E256" s="238" t="s">
        <v>759</v>
      </c>
      <c r="F256" s="746" t="s">
        <v>189</v>
      </c>
      <c r="G256" s="747"/>
      <c r="H256" s="748">
        <v>1</v>
      </c>
      <c r="I256" s="749"/>
      <c r="J256" s="327" t="str">
        <f t="shared" si="95"/>
        <v>TEXT</v>
      </c>
      <c r="K256" s="271" t="s">
        <v>1042</v>
      </c>
      <c r="L256" s="328" t="str" cm="1">
        <f t="array" aca="1" ref="L256" ca="1">IFERROR(IF($C256="","",IF($K256="","",IF($K256=入力用マスタ!$H$7,_xlfn.TEXTBEFORE(_xlfn.TEXTAFTER(CELL("filename",$A$1),"["),"]"),IF($J256="DATE",IF(INDIRECT($B256&amp;"!"&amp;$C256)="","",INDIRECT($B256&amp;"!"&amp;$C256)),IF($J256="TEXT",IF(INDIRECT($B256&amp;"!"&amp;$C256)="","",""&amp;INDIRECT($B256&amp;"!"&amp;$C256)&amp;""),IF($J256="NUM",VALUE(IF(INDIRECT($B256&amp;"!"&amp;$C256)="","",INDIRECT($B256&amp;"!"&amp;$C256))),"")))))),"")</f>
        <v>□</v>
      </c>
      <c r="M256" s="337" t="str">
        <f ca="1">IFERROR(TEXT(IF($C256="","",IF($K256="","",IF($K256=入力用マスタ!$H$5,IF($L256="■","1",IF($L256="□","",IF($L256="●","1",IF($L256="○","","")))),IF($K256=入力用マスタ!$H$6,IF($L256="▼選択▼","",MATCH($L256,INDIRECT("入力用マスタ!"&amp;IF(COUNTIF(入力用マスタ!$E$2:$E$4,$L256),"E",IF(COUNTIF(入力用マスタ!$F$2:$F$4,$L256),"F",IF(COUNTIF(入力用マスタ!$G$2:$G$4,$L256),"G","")))&amp;"3:"&amp;IF(COUNTIF(入力用マスタ!$E$2:$E$4,$L256),"E",IF(COUNTIF(入力用マスタ!$F$2:$F$4,$L256),"F",IF(COUNTIF(入力用マスタ!$G$2:$G$4,$L256),"G","")))&amp;"4"),0)),"")))),"@"),"")</f>
        <v/>
      </c>
      <c r="N256" s="337" t="str" cm="1">
        <f t="array" aca="1" ref="N256" ca="1">IFERROR(TEXT(IF($C256="","",IF($K256="","",IF($K256=入力用マスタ!$H$4,_xlfn.LET(_xlpm.refs, _xlfn.TEXTSPLIT($C256,","),_xlpm.sheetName, $B256,_xlpm.values,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6" s="338">
        <f t="shared" si="73"/>
        <v>255</v>
      </c>
      <c r="P256" s="339">
        <f>IF($K256="","",IF($K256=入力用マスタ!$H$3,COLUMN($P256)-5,IF($K256=入力用マスタ!$H$5,COLUMN($P256)-4,IF($K256=入力用マスタ!$H$6,COLUMN($P256)-4,IF($K256=入力用マスタ!$H$5,COLUMN($P256)-4,IF($K256=入力用マスタ!$H$4,COLUMN($P256)-3,COLUMN($P256)-5))))))</f>
        <v>12</v>
      </c>
      <c r="Q256" s="345" t="str">
        <f>IF($C256="","",IF($C256="-","",IF($K256=入力用マスタ!$H$4&amp;"!",HYPERLINK("#"&amp;$B256&amp;"!"&amp;IFERROR(LEFT($C256,FIND(",", $C256)-1),$C256),"【"&amp;IFERROR(LEFT($C256,FIND(",", $C256)-1),$C256)&amp;"】"),HYPERLINK("#"&amp;$B256&amp;"!"&amp;IFERROR(LEFT($C256,FIND(",", $C256)-1),$C256),"【"&amp;IFERROR(LEFT($C256,FIND(",", $C256)-1),$C256)&amp;"】"))))</f>
        <v>【H155】</v>
      </c>
      <c r="R256" s="344" t="str">
        <f t="shared" si="74"/>
        <v>0000000000000</v>
      </c>
      <c r="S256" s="334" t="str">
        <f t="shared" si="75"/>
        <v>IO_S050301</v>
      </c>
      <c r="T256" s="334" t="str">
        <f t="shared" ca="1" si="76"/>
        <v>2025100101</v>
      </c>
      <c r="U256" s="334" t="str">
        <f t="shared" si="77"/>
        <v>T05_HLT_TMP</v>
      </c>
      <c r="V256" s="334" t="str">
        <f t="shared" si="78"/>
        <v>ALG_FLG_5</v>
      </c>
      <c r="W256" s="334" t="str">
        <f t="shared" si="79"/>
        <v>アレルギー_その他</v>
      </c>
      <c r="X256" s="334" t="str">
        <f t="shared" si="80"/>
        <v>TEXT</v>
      </c>
      <c r="Y256" s="334" t="str">
        <f t="shared" si="81"/>
        <v>CELL</v>
      </c>
      <c r="Z256" s="334">
        <f t="shared" si="82"/>
        <v>255</v>
      </c>
      <c r="AA256" s="334">
        <f t="shared" si="83"/>
        <v>12</v>
      </c>
      <c r="AB256" s="334" t="str">
        <f t="shared" si="84"/>
        <v>« NULL »</v>
      </c>
      <c r="AC256" s="334" t="str">
        <f t="shared" si="85"/>
        <v>0</v>
      </c>
      <c r="AD256" s="334" t="str">
        <f t="shared" si="86"/>
        <v>« NULL »</v>
      </c>
      <c r="AE256" s="334" t="str">
        <f t="shared" si="87"/>
        <v>0</v>
      </c>
      <c r="AF256" s="334" t="str">
        <f t="shared" si="88"/>
        <v>1.00</v>
      </c>
      <c r="AG256" s="334" t="str">
        <f t="shared" si="89"/>
        <v>0</v>
      </c>
      <c r="AH256" s="334" t="str">
        <f t="shared" si="90"/>
        <v>fBiz0000000000</v>
      </c>
      <c r="AI256" s="334" t="str">
        <f t="shared" ca="1" si="91"/>
        <v>2026/01/06 00:00:00</v>
      </c>
      <c r="AJ256" s="334" t="str">
        <f t="shared" si="92"/>
        <v>fBiz0000000000</v>
      </c>
      <c r="AK256" s="335" t="str">
        <f t="shared" ca="1" si="93"/>
        <v>2026/01/06 00:00:00</v>
      </c>
      <c r="AL256"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'ALG_FLG_5', 'アレルギー_その他', 'TEXT', 'CELL', 255, 12, NULL ,'0', NULL ,'0', '1.00', 0, 'fBiz0000000000', '2026/01/06 00:00:00', 'fBiz0000000000', '2026/01/06 00:00:00' );</v>
      </c>
      <c r="AM256" s="347" t="s">
        <v>1774</v>
      </c>
    </row>
    <row r="257" spans="1:39" ht="17.25" customHeight="1">
      <c r="A257" s="265">
        <f t="shared" si="97"/>
        <v>255</v>
      </c>
      <c r="B257" s="263" t="s">
        <v>640</v>
      </c>
      <c r="C257" s="258" t="s">
        <v>1162</v>
      </c>
      <c r="D257" s="260" t="s">
        <v>1460</v>
      </c>
      <c r="E257" s="238" t="s">
        <v>922</v>
      </c>
      <c r="F257" s="746" t="s">
        <v>189</v>
      </c>
      <c r="G257" s="747"/>
      <c r="H257" s="748">
        <v>40</v>
      </c>
      <c r="I257" s="749"/>
      <c r="J257" s="327" t="str">
        <f t="shared" si="95"/>
        <v>TEXT</v>
      </c>
      <c r="K257" s="271" t="s">
        <v>653</v>
      </c>
      <c r="L257" s="328" t="str" cm="1">
        <f t="array" aca="1" ref="L257" ca="1">IFERROR(IF($C257="","",IF($K257="","",IF($K257=入力用マスタ!$H$7,_xlfn.TEXTBEFORE(_xlfn.TEXTAFTER(CELL("filename",$A$1),"["),"]"),IF($J257="DATE",IF(INDIRECT($B257&amp;"!"&amp;$C257)="","",INDIRECT($B257&amp;"!"&amp;$C257)),IF($J257="TEXT",IF(INDIRECT($B257&amp;"!"&amp;$C257)="","",""&amp;INDIRECT($B257&amp;"!"&amp;$C257)&amp;""),IF($J257="NUM",VALUE(IF(INDIRECT($B257&amp;"!"&amp;$C257)="","",INDIRECT($B257&amp;"!"&amp;$C257))),"")))))),"")</f>
        <v/>
      </c>
      <c r="M257" s="337" t="str">
        <f ca="1">IFERROR(TEXT(IF($C257="","",IF($K257="","",IF($K257=入力用マスタ!$H$5,IF($L257="■","1",IF($L257="□","",IF($L257="●","1",IF($L257="○","","")))),IF($K257=入力用マスタ!$H$6,IF($L257="▼選択▼","",MATCH($L257,INDIRECT("入力用マスタ!"&amp;IF(COUNTIF(入力用マスタ!$E$2:$E$4,$L257),"E",IF(COUNTIF(入力用マスタ!$F$2:$F$4,$L257),"F",IF(COUNTIF(入力用マスタ!$G$2:$G$4,$L257),"G","")))&amp;"3:"&amp;IF(COUNTIF(入力用マスタ!$E$2:$E$4,$L257),"E",IF(COUNTIF(入力用マスタ!$F$2:$F$4,$L257),"F",IF(COUNTIF(入力用マスタ!$G$2:$G$4,$L257),"G","")))&amp;"4"),0)),"")))),"@"),"")</f>
        <v/>
      </c>
      <c r="N257" s="337" t="str" cm="1">
        <f t="array" aca="1" ref="N257" ca="1">IFERROR(TEXT(IF($C257="","",IF($K257="","",IF($K257=入力用マスタ!$H$4,_xlfn.LET(_xlpm.refs, _xlfn.TEXTSPLIT($C257,","),_xlpm.sheetName, $B257,_xlpm.values,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7" s="338">
        <f t="shared" si="73"/>
        <v>256</v>
      </c>
      <c r="P257" s="339">
        <f>IF($K257="","",IF($K257=入力用マスタ!$H$3,COLUMN($P257)-5,IF($K257=入力用マスタ!$H$5,COLUMN($P257)-4,IF($K257=入力用マスタ!$H$6,COLUMN($P257)-4,IF($K257=入力用マスタ!$H$5,COLUMN($P257)-4,IF($K257=入力用マスタ!$H$4,COLUMN($P257)-3,COLUMN($P257)-5))))))</f>
        <v>11</v>
      </c>
      <c r="Q257" s="345" t="str">
        <f>IF($C257="","",IF($C257="-","",IF($K257=入力用マスタ!$H$4&amp;"!",HYPERLINK("#"&amp;$B257&amp;"!"&amp;IFERROR(LEFT($C257,FIND(",", $C257)-1),$C257),"【"&amp;IFERROR(LEFT($C257,FIND(",", $C257)-1),$C257)&amp;"】"),HYPERLINK("#"&amp;$B257&amp;"!"&amp;IFERROR(LEFT($C257,FIND(",", $C257)-1),$C257),"【"&amp;IFERROR(LEFT($C257,FIND(",", $C257)-1),$C257)&amp;"】"))))</f>
        <v>【P151】</v>
      </c>
      <c r="R257" s="344" t="str">
        <f t="shared" si="74"/>
        <v>0000000000000</v>
      </c>
      <c r="S257" s="334" t="str">
        <f t="shared" si="75"/>
        <v>IO_S050301</v>
      </c>
      <c r="T257" s="334" t="str">
        <f t="shared" ca="1" si="76"/>
        <v>2025100101</v>
      </c>
      <c r="U257" s="334" t="str">
        <f t="shared" si="77"/>
        <v>T05_HLT_TMP</v>
      </c>
      <c r="V257" s="334" t="str">
        <f t="shared" si="78"/>
        <v>ALG_MED</v>
      </c>
      <c r="W257" s="334" t="str">
        <f t="shared" si="79"/>
        <v>アレルギー_薬_種類</v>
      </c>
      <c r="X257" s="334" t="str">
        <f t="shared" si="80"/>
        <v>TEXT</v>
      </c>
      <c r="Y257" s="334" t="str">
        <f t="shared" si="81"/>
        <v>CELL</v>
      </c>
      <c r="Z257" s="334">
        <f t="shared" si="82"/>
        <v>256</v>
      </c>
      <c r="AA257" s="334">
        <f t="shared" si="83"/>
        <v>11</v>
      </c>
      <c r="AB257" s="334" t="str">
        <f t="shared" si="84"/>
        <v>« NULL »</v>
      </c>
      <c r="AC257" s="334" t="str">
        <f t="shared" si="85"/>
        <v>0</v>
      </c>
      <c r="AD257" s="334" t="str">
        <f t="shared" si="86"/>
        <v>« NULL »</v>
      </c>
      <c r="AE257" s="334" t="str">
        <f t="shared" si="87"/>
        <v>0</v>
      </c>
      <c r="AF257" s="334" t="str">
        <f t="shared" si="88"/>
        <v>1.00</v>
      </c>
      <c r="AG257" s="334" t="str">
        <f t="shared" si="89"/>
        <v>0</v>
      </c>
      <c r="AH257" s="334" t="str">
        <f t="shared" si="90"/>
        <v>fBiz0000000000</v>
      </c>
      <c r="AI257" s="334" t="str">
        <f t="shared" ca="1" si="91"/>
        <v>2026/01/06 00:00:00</v>
      </c>
      <c r="AJ257" s="334" t="str">
        <f t="shared" si="92"/>
        <v>fBiz0000000000</v>
      </c>
      <c r="AK257" s="335" t="str">
        <f t="shared" ca="1" si="93"/>
        <v>2026/01/06 00:00:00</v>
      </c>
      <c r="AL257"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'ALG_MED', 'アレルギー_薬_種類', 'TEXT', 'CELL', 256, 11, NULL ,'0', NULL ,'0', '1.00', 0, 'fBiz0000000000', '2026/01/06 00:00:00', 'fBiz0000000000', '2026/01/06 00:00:00' );</v>
      </c>
      <c r="AM257" s="347" t="s">
        <v>1774</v>
      </c>
    </row>
    <row r="258" spans="1:39" ht="17.25" customHeight="1">
      <c r="A258" s="265">
        <f t="shared" si="97"/>
        <v>256</v>
      </c>
      <c r="B258" s="263" t="s">
        <v>640</v>
      </c>
      <c r="C258" s="258" t="s">
        <v>1163</v>
      </c>
      <c r="D258" s="260" t="s">
        <v>1461</v>
      </c>
      <c r="E258" s="238" t="s">
        <v>923</v>
      </c>
      <c r="F258" s="746" t="s">
        <v>189</v>
      </c>
      <c r="G258" s="747"/>
      <c r="H258" s="748">
        <v>40</v>
      </c>
      <c r="I258" s="749"/>
      <c r="J258" s="327" t="str">
        <f t="shared" si="95"/>
        <v>TEXT</v>
      </c>
      <c r="K258" s="271" t="s">
        <v>653</v>
      </c>
      <c r="L258" s="328" t="str" cm="1">
        <f t="array" aca="1" ref="L258" ca="1">IFERROR(IF($C258="","",IF($K258="","",IF($K258=入力用マスタ!$H$7,_xlfn.TEXTBEFORE(_xlfn.TEXTAFTER(CELL("filename",$A$1),"["),"]"),IF($J258="DATE",IF(INDIRECT($B258&amp;"!"&amp;$C258)="","",INDIRECT($B258&amp;"!"&amp;$C258)),IF($J258="TEXT",IF(INDIRECT($B258&amp;"!"&amp;$C258)="","",""&amp;INDIRECT($B258&amp;"!"&amp;$C258)&amp;""),IF($J258="NUM",VALUE(IF(INDIRECT($B258&amp;"!"&amp;$C258)="","",INDIRECT($B258&amp;"!"&amp;$C258))),"")))))),"")</f>
        <v/>
      </c>
      <c r="M258" s="337" t="str">
        <f ca="1">IFERROR(TEXT(IF($C258="","",IF($K258="","",IF($K258=入力用マスタ!$H$5,IF($L258="■","1",IF($L258="□","",IF($L258="●","1",IF($L258="○","","")))),IF($K258=入力用マスタ!$H$6,IF($L258="▼選択▼","",MATCH($L258,INDIRECT("入力用マスタ!"&amp;IF(COUNTIF(入力用マスタ!$E$2:$E$4,$L258),"E",IF(COUNTIF(入力用マスタ!$F$2:$F$4,$L258),"F",IF(COUNTIF(入力用マスタ!$G$2:$G$4,$L258),"G","")))&amp;"3:"&amp;IF(COUNTIF(入力用マスタ!$E$2:$E$4,$L258),"E",IF(COUNTIF(入力用マスタ!$F$2:$F$4,$L258),"F",IF(COUNTIF(入力用マスタ!$G$2:$G$4,$L258),"G","")))&amp;"4"),0)),"")))),"@"),"")</f>
        <v/>
      </c>
      <c r="N258" s="337" t="str" cm="1">
        <f t="array" aca="1" ref="N258" ca="1">IFERROR(TEXT(IF($C258="","",IF($K258="","",IF($K258=入力用マスタ!$H$4,_xlfn.LET(_xlpm.refs, _xlfn.TEXTSPLIT($C258,","),_xlpm.sheetName, $B258,_xlpm.values,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8" s="338">
        <f t="shared" si="73"/>
        <v>257</v>
      </c>
      <c r="P258" s="339">
        <f>IF($K258="","",IF($K258=入力用マスタ!$H$3,COLUMN($P258)-5,IF($K258=入力用マスタ!$H$5,COLUMN($P258)-4,IF($K258=入力用マスタ!$H$6,COLUMN($P258)-4,IF($K258=入力用マスタ!$H$5,COLUMN($P258)-4,IF($K258=入力用マスタ!$H$4,COLUMN($P258)-3,COLUMN($P258)-5))))))</f>
        <v>11</v>
      </c>
      <c r="Q258" s="345" t="str">
        <f>IF($C258="","",IF($C258="-","",IF($K258=入力用マスタ!$H$4&amp;"!",HYPERLINK("#"&amp;$B258&amp;"!"&amp;IFERROR(LEFT($C258,FIND(",", $C258)-1),$C258),"【"&amp;IFERROR(LEFT($C258,FIND(",", $C258)-1),$C258)&amp;"】"),HYPERLINK("#"&amp;$B258&amp;"!"&amp;IFERROR(LEFT($C258,FIND(",", $C258)-1),$C258),"【"&amp;IFERROR(LEFT($C258,FIND(",", $C258)-1),$C258)&amp;"】"))))</f>
        <v>【Q152】</v>
      </c>
      <c r="R258" s="344" t="str">
        <f t="shared" si="74"/>
        <v>0000000000000</v>
      </c>
      <c r="S258" s="334" t="str">
        <f t="shared" si="75"/>
        <v>IO_S050301</v>
      </c>
      <c r="T258" s="334" t="str">
        <f t="shared" ca="1" si="76"/>
        <v>2025100101</v>
      </c>
      <c r="U258" s="334" t="str">
        <f t="shared" si="77"/>
        <v>T05_HLT_TMP</v>
      </c>
      <c r="V258" s="334" t="str">
        <f t="shared" si="78"/>
        <v>ALG_FOD</v>
      </c>
      <c r="W258" s="334" t="str">
        <f t="shared" si="79"/>
        <v>アレルギー_食物_種類</v>
      </c>
      <c r="X258" s="334" t="str">
        <f t="shared" si="80"/>
        <v>TEXT</v>
      </c>
      <c r="Y258" s="334" t="str">
        <f t="shared" si="81"/>
        <v>CELL</v>
      </c>
      <c r="Z258" s="334">
        <f t="shared" si="82"/>
        <v>257</v>
      </c>
      <c r="AA258" s="334">
        <f t="shared" si="83"/>
        <v>11</v>
      </c>
      <c r="AB258" s="334" t="str">
        <f t="shared" si="84"/>
        <v>« NULL »</v>
      </c>
      <c r="AC258" s="334" t="str">
        <f t="shared" si="85"/>
        <v>0</v>
      </c>
      <c r="AD258" s="334" t="str">
        <f t="shared" si="86"/>
        <v>« NULL »</v>
      </c>
      <c r="AE258" s="334" t="str">
        <f t="shared" si="87"/>
        <v>0</v>
      </c>
      <c r="AF258" s="334" t="str">
        <f t="shared" si="88"/>
        <v>1.00</v>
      </c>
      <c r="AG258" s="334" t="str">
        <f t="shared" si="89"/>
        <v>0</v>
      </c>
      <c r="AH258" s="334" t="str">
        <f t="shared" si="90"/>
        <v>fBiz0000000000</v>
      </c>
      <c r="AI258" s="334" t="str">
        <f t="shared" ca="1" si="91"/>
        <v>2026/01/06 00:00:00</v>
      </c>
      <c r="AJ258" s="334" t="str">
        <f t="shared" si="92"/>
        <v>fBiz0000000000</v>
      </c>
      <c r="AK258" s="335" t="str">
        <f t="shared" ca="1" si="93"/>
        <v>2026/01/06 00:00:00</v>
      </c>
      <c r="AL258"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'ALG_FOD', 'アレルギー_食物_種類', 'TEXT', 'CELL', 257, 11, NULL ,'0', NULL ,'0', '1.00', 0, 'fBiz0000000000', '2026/01/06 00:00:00', 'fBiz0000000000', '2026/01/06 00:00:00' );</v>
      </c>
      <c r="AM258" s="347" t="s">
        <v>1774</v>
      </c>
    </row>
    <row r="259" spans="1:39" ht="17.25" customHeight="1">
      <c r="A259" s="265">
        <f t="shared" si="97"/>
        <v>257</v>
      </c>
      <c r="B259" s="263" t="s">
        <v>640</v>
      </c>
      <c r="C259" s="258" t="s">
        <v>1164</v>
      </c>
      <c r="D259" s="260" t="s">
        <v>1462</v>
      </c>
      <c r="E259" s="238" t="s">
        <v>924</v>
      </c>
      <c r="F259" s="746" t="s">
        <v>189</v>
      </c>
      <c r="G259" s="747"/>
      <c r="H259" s="748">
        <v>40</v>
      </c>
      <c r="I259" s="749"/>
      <c r="J259" s="327" t="str">
        <f t="shared" si="95"/>
        <v>TEXT</v>
      </c>
      <c r="K259" s="271" t="s">
        <v>653</v>
      </c>
      <c r="L259" s="328" t="str" cm="1">
        <f t="array" aca="1" ref="L259" ca="1">IFERROR(IF($C259="","",IF($K259="","",IF($K259=入力用マスタ!$H$7,_xlfn.TEXTBEFORE(_xlfn.TEXTAFTER(CELL("filename",$A$1),"["),"]"),IF($J259="DATE",IF(INDIRECT($B259&amp;"!"&amp;$C259)="","",INDIRECT($B259&amp;"!"&amp;$C259)),IF($J259="TEXT",IF(INDIRECT($B259&amp;"!"&amp;$C259)="","",""&amp;INDIRECT($B259&amp;"!"&amp;$C259)&amp;""),IF($J259="NUM",VALUE(IF(INDIRECT($B259&amp;"!"&amp;$C259)="","",INDIRECT($B259&amp;"!"&amp;$C259))),"")))))),"")</f>
        <v/>
      </c>
      <c r="M259" s="337" t="str">
        <f ca="1">IFERROR(TEXT(IF($C259="","",IF($K259="","",IF($K259=入力用マスタ!$H$5,IF($L259="■","1",IF($L259="□","",IF($L259="●","1",IF($L259="○","","")))),IF($K259=入力用マスタ!$H$6,IF($L259="▼選択▼","",MATCH($L259,INDIRECT("入力用マスタ!"&amp;IF(COUNTIF(入力用マスタ!$E$2:$E$4,$L259),"E",IF(COUNTIF(入力用マスタ!$F$2:$F$4,$L259),"F",IF(COUNTIF(入力用マスタ!$G$2:$G$4,$L259),"G","")))&amp;"3:"&amp;IF(COUNTIF(入力用マスタ!$E$2:$E$4,$L259),"E",IF(COUNTIF(入力用マスタ!$F$2:$F$4,$L259),"F",IF(COUNTIF(入力用マスタ!$G$2:$G$4,$L259),"G","")))&amp;"4"),0)),"")))),"@"),"")</f>
        <v/>
      </c>
      <c r="N259" s="337" t="str" cm="1">
        <f t="array" aca="1" ref="N259" ca="1">IFERROR(TEXT(IF($C259="","",IF($K259="","",IF($K259=入力用マスタ!$H$4,_xlfn.LET(_xlpm.refs, _xlfn.TEXTSPLIT($C259,","),_xlpm.sheetName, $B259,_xlpm.values,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59" s="338">
        <f t="shared" si="73"/>
        <v>258</v>
      </c>
      <c r="P259" s="339">
        <f>IF($K259="","",IF($K259=入力用マスタ!$H$3,COLUMN($P259)-5,IF($K259=入力用マスタ!$H$5,COLUMN($P259)-4,IF($K259=入力用マスタ!$H$6,COLUMN($P259)-4,IF($K259=入力用マスタ!$H$5,COLUMN($P259)-4,IF($K259=入力用マスタ!$H$4,COLUMN($P259)-3,COLUMN($P259)-5))))))</f>
        <v>11</v>
      </c>
      <c r="Q259" s="345" t="str">
        <f>IF($C259="","",IF($C259="-","",IF($K259=入力用マスタ!$H$4&amp;"!",HYPERLINK("#"&amp;$B259&amp;"!"&amp;IFERROR(LEFT($C259,FIND(",", $C259)-1),$C259),"【"&amp;IFERROR(LEFT($C259,FIND(",", $C259)-1),$C259)&amp;"】"),HYPERLINK("#"&amp;$B259&amp;"!"&amp;IFERROR(LEFT($C259,FIND(",", $C259)-1),$C259),"【"&amp;IFERROR(LEFT($C259,FIND(",", $C259)-1),$C259)&amp;"】"))))</f>
        <v>【Q153】</v>
      </c>
      <c r="R259" s="344" t="str">
        <f t="shared" si="74"/>
        <v>0000000000000</v>
      </c>
      <c r="S259" s="334" t="str">
        <f t="shared" si="75"/>
        <v>IO_S050301</v>
      </c>
      <c r="T259" s="334" t="str">
        <f t="shared" ca="1" si="76"/>
        <v>2025100101</v>
      </c>
      <c r="U259" s="334" t="str">
        <f t="shared" si="77"/>
        <v>T05_HLT_TMP</v>
      </c>
      <c r="V259" s="334" t="str">
        <f t="shared" si="78"/>
        <v>ALG_CTG</v>
      </c>
      <c r="W259" s="334" t="str">
        <f t="shared" si="79"/>
        <v>アレルギー_接触_源</v>
      </c>
      <c r="X259" s="334" t="str">
        <f t="shared" si="80"/>
        <v>TEXT</v>
      </c>
      <c r="Y259" s="334" t="str">
        <f t="shared" si="81"/>
        <v>CELL</v>
      </c>
      <c r="Z259" s="334">
        <f t="shared" si="82"/>
        <v>258</v>
      </c>
      <c r="AA259" s="334">
        <f t="shared" si="83"/>
        <v>11</v>
      </c>
      <c r="AB259" s="334" t="str">
        <f t="shared" si="84"/>
        <v>« NULL »</v>
      </c>
      <c r="AC259" s="334" t="str">
        <f t="shared" si="85"/>
        <v>0</v>
      </c>
      <c r="AD259" s="334" t="str">
        <f t="shared" si="86"/>
        <v>« NULL »</v>
      </c>
      <c r="AE259" s="334" t="str">
        <f t="shared" si="87"/>
        <v>0</v>
      </c>
      <c r="AF259" s="334" t="str">
        <f t="shared" si="88"/>
        <v>1.00</v>
      </c>
      <c r="AG259" s="334" t="str">
        <f t="shared" si="89"/>
        <v>0</v>
      </c>
      <c r="AH259" s="334" t="str">
        <f t="shared" si="90"/>
        <v>fBiz0000000000</v>
      </c>
      <c r="AI259" s="334" t="str">
        <f t="shared" ca="1" si="91"/>
        <v>2026/01/06 00:00:00</v>
      </c>
      <c r="AJ259" s="334" t="str">
        <f t="shared" si="92"/>
        <v>fBiz0000000000</v>
      </c>
      <c r="AK259" s="335" t="str">
        <f t="shared" ca="1" si="93"/>
        <v>2026/01/06 00:00:00</v>
      </c>
      <c r="AL259" s="336" t="str">
        <f t="shared" ca="1" si="94"/>
        <v>INSERT INTO m01_rep_position ( ORG_NO, FORM_ID, REP_VER, DM_CD, DM_KMK_CD, DM_KMK_NM, DM_DATA_TYPE, EX_TYPE, EX_LINE, EX_COLUMN, EX_OB_NM, DROP_DOWN_FLG, CLASS_ID, del_flg, pg_version_no, db_version_no, ret_id, ret_date, up_id, up_date ) VALUES ( '0000000000000', 'IO_S050301', '2025100101', 'T05_HLT_TMP', 'ALG_CTG', 'アレルギー_接触_源', 'TEXT', 'CELL', 258, 11, NULL ,'0', NULL ,'0', '1.00', 0, 'fBiz0000000000', '2026/01/06 00:00:00', 'fBiz0000000000', '2026/01/06 00:00:00' );</v>
      </c>
      <c r="AM259" s="347" t="s">
        <v>1774</v>
      </c>
    </row>
    <row r="260" spans="1:39" ht="17.25" customHeight="1">
      <c r="A260" s="265">
        <f t="shared" si="97"/>
        <v>258</v>
      </c>
      <c r="B260" s="263" t="s">
        <v>640</v>
      </c>
      <c r="C260" s="258" t="s">
        <v>1165</v>
      </c>
      <c r="D260" s="260" t="s">
        <v>1463</v>
      </c>
      <c r="E260" s="238" t="s">
        <v>925</v>
      </c>
      <c r="F260" s="746" t="s">
        <v>189</v>
      </c>
      <c r="G260" s="747"/>
      <c r="H260" s="748">
        <v>40</v>
      </c>
      <c r="I260" s="749"/>
      <c r="J260" s="327" t="str">
        <f t="shared" si="95"/>
        <v>TEXT</v>
      </c>
      <c r="K260" s="271" t="s">
        <v>653</v>
      </c>
      <c r="L260" s="328" t="str" cm="1">
        <f t="array" aca="1" ref="L260" ca="1">IFERROR(IF($C260="","",IF($K260="","",IF($K260=入力用マスタ!$H$7,_xlfn.TEXTBEFORE(_xlfn.TEXTAFTER(CELL("filename",$A$1),"["),"]"),IF($J260="DATE",IF(INDIRECT($B260&amp;"!"&amp;$C260)="","",INDIRECT($B260&amp;"!"&amp;$C260)),IF($J260="TEXT",IF(INDIRECT($B260&amp;"!"&amp;$C260)="","",""&amp;INDIRECT($B260&amp;"!"&amp;$C260)&amp;""),IF($J260="NUM",VALUE(IF(INDIRECT($B260&amp;"!"&amp;$C260)="","",INDIRECT($B260&amp;"!"&amp;$C260))),"")))))),"")</f>
        <v/>
      </c>
      <c r="M260" s="337" t="str">
        <f ca="1">IFERROR(TEXT(IF($C260="","",IF($K260="","",IF($K260=入力用マスタ!$H$5,IF($L260="■","1",IF($L260="□","",IF($L260="●","1",IF($L260="○","","")))),IF($K260=入力用マスタ!$H$6,IF($L260="▼選択▼","",MATCH($L260,INDIRECT("入力用マスタ!"&amp;IF(COUNTIF(入力用マスタ!$E$2:$E$4,$L260),"E",IF(COUNTIF(入力用マスタ!$F$2:$F$4,$L260),"F",IF(COUNTIF(入力用マスタ!$G$2:$G$4,$L260),"G","")))&amp;"3:"&amp;IF(COUNTIF(入力用マスタ!$E$2:$E$4,$L260),"E",IF(COUNTIF(入力用マスタ!$F$2:$F$4,$L260),"F",IF(COUNTIF(入力用マスタ!$G$2:$G$4,$L260),"G","")))&amp;"4"),0)),"")))),"@"),"")</f>
        <v/>
      </c>
      <c r="N260" s="337" t="str" cm="1">
        <f t="array" aca="1" ref="N260" ca="1">IFERROR(TEXT(IF($C260="","",IF($K260="","",IF($K260=入力用マスタ!$H$4,_xlfn.LET(_xlpm.refs, _xlfn.TEXTSPLIT($C260,","),_xlpm.sheetName, $B260,_xlpm.values,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0" s="338">
        <f t="shared" ref="O260:O323" si="98">IF($K260="","",ROW($O260)-1)</f>
        <v>259</v>
      </c>
      <c r="P260" s="339">
        <f>IF($K260="","",IF($K260=入力用マスタ!$H$3,COLUMN($P260)-5,IF($K260=入力用マスタ!$H$5,COLUMN($P260)-4,IF($K260=入力用マスタ!$H$6,COLUMN($P260)-4,IF($K260=入力用マスタ!$H$5,COLUMN($P260)-4,IF($K260=入力用マスタ!$H$4,COLUMN($P260)-3,COLUMN($P260)-5))))))</f>
        <v>11</v>
      </c>
      <c r="Q260" s="345" t="str">
        <f>IF($C260="","",IF($C260="-","",IF($K260=入力用マスタ!$H$4&amp;"!",HYPERLINK("#"&amp;$B260&amp;"!"&amp;IFERROR(LEFT($C260,FIND(",", $C260)-1),$C260),"【"&amp;IFERROR(LEFT($C260,FIND(",", $C260)-1),$C260)&amp;"】"),HYPERLINK("#"&amp;$B260&amp;"!"&amp;IFERROR(LEFT($C260,FIND(",", $C260)-1),$C260),"【"&amp;IFERROR(LEFT($C260,FIND(",", $C260)-1),$C260)&amp;"】"))))</f>
        <v>【U154】</v>
      </c>
      <c r="R260" s="344" t="str">
        <f t="shared" ref="R260:R323" si="99">IF($C260="","",IF($C260="-","","0000000000000"))</f>
        <v>0000000000000</v>
      </c>
      <c r="S260" s="334" t="str">
        <f t="shared" ref="S260:S323" si="100">IF($C260="","",IF($C260="-","","IO_S050301"))</f>
        <v>IO_S050301</v>
      </c>
      <c r="T260" s="334" t="str">
        <f t="shared" ref="T260:T323" ca="1" si="101">IF($C260="","",IF($C260="-","",VLOOKUP($T$2,$E:$P,8,FALSE)))</f>
        <v>2025100101</v>
      </c>
      <c r="U260" s="334" t="str">
        <f t="shared" ref="U260:U323" si="102">IF($C260="","",IF($C260="-","","T05_HLT_TMP"))</f>
        <v>T05_HLT_TMP</v>
      </c>
      <c r="V260" s="334" t="str">
        <f t="shared" ref="V260:V323" si="103">IF($C260="","",IF($C260="-","",$E260))</f>
        <v>ALG_SEA</v>
      </c>
      <c r="W260" s="334" t="str">
        <f t="shared" ref="W260:W323" si="104">IF($C260="","",IF($C260="-","",$D260))</f>
        <v>アレルギー_季節性_源</v>
      </c>
      <c r="X260" s="334" t="str">
        <f t="shared" ref="X260:X323" si="105">IF($C260="","",IF($C260="-","",$J260))</f>
        <v>TEXT</v>
      </c>
      <c r="Y260" s="334" t="str">
        <f t="shared" ref="Y260:Y323" si="106">IF($C260="","",IF($C260="-","","CELL"))</f>
        <v>CELL</v>
      </c>
      <c r="Z260" s="334">
        <f t="shared" ref="Z260:Z323" si="107">IF($C260="","",IF($C260="-","",$O260))</f>
        <v>259</v>
      </c>
      <c r="AA260" s="334">
        <f t="shared" ref="AA260:AA323" si="108">IF($C260="","",IF($C260="-","",$P260))</f>
        <v>11</v>
      </c>
      <c r="AB260" s="334" t="str">
        <f t="shared" ref="AB260:AB323" si="109">IF($C260="","",IF($C260="-","","« NULL »"))</f>
        <v>« NULL »</v>
      </c>
      <c r="AC260" s="334" t="str">
        <f t="shared" ref="AC260:AC323" si="110">IF($C260="","",IF($C260="-","","0"))</f>
        <v>0</v>
      </c>
      <c r="AD260" s="334" t="str">
        <f t="shared" ref="AD260:AD323" si="111">IF($C260="","",IF($C260="-","","« NULL »"))</f>
        <v>« NULL »</v>
      </c>
      <c r="AE260" s="334" t="str">
        <f t="shared" ref="AE260:AE323" si="112">IF($C260="","",IF($C260="-","","0"))</f>
        <v>0</v>
      </c>
      <c r="AF260" s="334" t="str">
        <f t="shared" ref="AF260:AF323" si="113">IF($C260="","",IF($C260="-","","1.00"))</f>
        <v>1.00</v>
      </c>
      <c r="AG260" s="334" t="str">
        <f t="shared" ref="AG260:AG323" si="114">IF($C260="","",IF($C260="-","","0"))</f>
        <v>0</v>
      </c>
      <c r="AH260" s="334" t="str">
        <f t="shared" ref="AH260:AH323" si="115">IF($C260="","",IF($C260="-","","fBiz0000000000"))</f>
        <v>fBiz0000000000</v>
      </c>
      <c r="AI260" s="334" t="str">
        <f t="shared" ref="AI260:AI323" ca="1" si="116">IF($C260="","",IF($C260="-","",TEXT(TODAY(),"yyyy/mm/dd hh:mm:ss")))</f>
        <v>2026/01/06 00:00:00</v>
      </c>
      <c r="AJ260" s="334" t="str">
        <f t="shared" ref="AJ260:AJ323" si="117">IF($C260="","",IF($C260="-","","fBiz0000000000"))</f>
        <v>fBiz0000000000</v>
      </c>
      <c r="AK260" s="335" t="str">
        <f t="shared" ref="AK260:AK323" ca="1" si="118">IF($C260="","",IF($C260="-","",TEXT(TODAY(),"yyyy/mm/dd hh:mm:ss")))</f>
        <v>2026/01/06 00:00:00</v>
      </c>
      <c r="AL260" s="336" t="str">
        <f t="shared" ref="AL260:AL323" ca="1" si="119">IF(C260="","",IF(C260="-","","INSERT INTO m01_rep_position ( "&amp;$R$2&amp;", "&amp;$S$2&amp;", "&amp;$T$2&amp;", "&amp;$U$2&amp;", "&amp;$V$2&amp;", "&amp;$W$2&amp;", "&amp;$X$2&amp;", "&amp;$Y$2&amp;", "&amp;$Z$2&amp;", "&amp;$AA$2&amp;", "&amp;$AB$2&amp;", "&amp;$AC$2&amp;", "&amp;$AD$2&amp;", "&amp;$AE$2&amp;", "&amp;$AF$2&amp;", "&amp;$AG$2&amp;", "&amp;$AH$2&amp;", "&amp;$AI$2&amp;", "&amp;$AJ$2&amp;", "&amp;$AK$2&amp;" ) VALUES ( '"&amp;R260&amp;"', '"&amp;S260&amp;"', '"&amp;T260&amp;"', '"&amp;U260&amp;"', '"&amp;V260&amp;"', '"&amp;W260&amp;"', '"&amp;X260&amp;"', '"&amp;Y260&amp;"', "&amp;Z260&amp;", "&amp;AA260&amp;","&amp;SUBSTITUTE(SUBSTITUTE(AB260,"«",""),"»","")&amp;",'"&amp;AC260&amp;"',"&amp;SUBSTITUTE(SUBSTITUTE(AD260,"«",""),"»","")&amp;",'"&amp;AE260&amp;"', '"&amp;AF260&amp;"', "&amp;AG260&amp;", '"&amp;AH260&amp;"', '"&amp;AI260&amp;"', '"&amp;AJ260&amp;"', '"&amp;AK260&amp;"'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'ALG_SEA', 'アレルギー_季節性_源', 'TEXT', 'CELL', 259, 11, NULL ,'0', NULL ,'0', '1.00', 0, 'fBiz0000000000', '2026/01/06 00:00:00', 'fBiz0000000000', '2026/01/06 00:00:00' );</v>
      </c>
      <c r="AM260" s="347" t="s">
        <v>1774</v>
      </c>
    </row>
    <row r="261" spans="1:39" ht="17.25" customHeight="1">
      <c r="A261" s="265">
        <f t="shared" si="97"/>
        <v>259</v>
      </c>
      <c r="B261" s="263" t="s">
        <v>640</v>
      </c>
      <c r="C261" s="258" t="s">
        <v>1166</v>
      </c>
      <c r="D261" s="260" t="s">
        <v>1464</v>
      </c>
      <c r="E261" s="238" t="s">
        <v>926</v>
      </c>
      <c r="F261" s="746" t="s">
        <v>189</v>
      </c>
      <c r="G261" s="747"/>
      <c r="H261" s="748">
        <v>40</v>
      </c>
      <c r="I261" s="749"/>
      <c r="J261" s="327" t="str">
        <f t="shared" ref="J261:J324" si="120">IF($F261="VARCHAR","TEXT",IF($F261="DATE","DATE",IF($F261="NUMERIC","NUM",IF($F261="BYTEA","BYTE",""))))</f>
        <v>TEXT</v>
      </c>
      <c r="K261" s="271" t="s">
        <v>653</v>
      </c>
      <c r="L261" s="328" t="str" cm="1">
        <f t="array" aca="1" ref="L261" ca="1">IFERROR(IF($C261="","",IF($K261="","",IF($K261=入力用マスタ!$H$7,_xlfn.TEXTBEFORE(_xlfn.TEXTAFTER(CELL("filename",$A$1),"["),"]"),IF($J261="DATE",IF(INDIRECT($B261&amp;"!"&amp;$C261)="","",INDIRECT($B261&amp;"!"&amp;$C261)),IF($J261="TEXT",IF(INDIRECT($B261&amp;"!"&amp;$C261)="","",""&amp;INDIRECT($B261&amp;"!"&amp;$C261)&amp;""),IF($J261="NUM",VALUE(IF(INDIRECT($B261&amp;"!"&amp;$C261)="","",INDIRECT($B261&amp;"!"&amp;$C261))),"")))))),"")</f>
        <v/>
      </c>
      <c r="M261" s="337" t="str">
        <f ca="1">IFERROR(TEXT(IF($C261="","",IF($K261="","",IF($K261=入力用マスタ!$H$5,IF($L261="■","1",IF($L261="□","",IF($L261="●","1",IF($L261="○","","")))),IF($K261=入力用マスタ!$H$6,IF($L261="▼選択▼","",MATCH($L261,INDIRECT("入力用マスタ!"&amp;IF(COUNTIF(入力用マスタ!$E$2:$E$4,$L261),"E",IF(COUNTIF(入力用マスタ!$F$2:$F$4,$L261),"F",IF(COUNTIF(入力用マスタ!$G$2:$G$4,$L261),"G","")))&amp;"3:"&amp;IF(COUNTIF(入力用マスタ!$E$2:$E$4,$L261),"E",IF(COUNTIF(入力用マスタ!$F$2:$F$4,$L261),"F",IF(COUNTIF(入力用マスタ!$G$2:$G$4,$L261),"G","")))&amp;"4"),0)),"")))),"@"),"")</f>
        <v/>
      </c>
      <c r="N261" s="337" t="str" cm="1">
        <f t="array" aca="1" ref="N261" ca="1">IFERROR(TEXT(IF($C261="","",IF($K261="","",IF($K261=入力用マスタ!$H$4,_xlfn.LET(_xlpm.refs, _xlfn.TEXTSPLIT($C261,","),_xlpm.sheetName, $B261,_xlpm.values,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1" s="338">
        <f t="shared" si="98"/>
        <v>260</v>
      </c>
      <c r="P261" s="339">
        <f>IF($K261="","",IF($K261=入力用マスタ!$H$3,COLUMN($P261)-5,IF($K261=入力用マスタ!$H$5,COLUMN($P261)-4,IF($K261=入力用マスタ!$H$6,COLUMN($P261)-4,IF($K261=入力用マスタ!$H$5,COLUMN($P261)-4,IF($K261=入力用マスタ!$H$4,COLUMN($P261)-3,COLUMN($P261)-5))))))</f>
        <v>11</v>
      </c>
      <c r="Q261" s="345" t="str">
        <f>IF($C261="","",IF($C261="-","",IF($K261=入力用マスタ!$H$4&amp;"!",HYPERLINK("#"&amp;$B261&amp;"!"&amp;IFERROR(LEFT($C261,FIND(",", $C261)-1),$C261),"【"&amp;IFERROR(LEFT($C261,FIND(",", $C261)-1),$C261)&amp;"】"),HYPERLINK("#"&amp;$B261&amp;"!"&amp;IFERROR(LEFT($C261,FIND(",", $C261)-1),$C261),"【"&amp;IFERROR(LEFT($C261,FIND(",", $C261)-1),$C261)&amp;"】"))))</f>
        <v>【L155】</v>
      </c>
      <c r="R261" s="344" t="str">
        <f t="shared" si="99"/>
        <v>0000000000000</v>
      </c>
      <c r="S261" s="334" t="str">
        <f t="shared" si="100"/>
        <v>IO_S050301</v>
      </c>
      <c r="T261" s="334" t="str">
        <f t="shared" ca="1" si="101"/>
        <v>2025100101</v>
      </c>
      <c r="U261" s="334" t="str">
        <f t="shared" si="102"/>
        <v>T05_HLT_TMP</v>
      </c>
      <c r="V261" s="334" t="str">
        <f t="shared" si="103"/>
        <v>ALG_OTHER</v>
      </c>
      <c r="W261" s="334" t="str">
        <f t="shared" si="104"/>
        <v>アレルギー_その他_詳細</v>
      </c>
      <c r="X261" s="334" t="str">
        <f t="shared" si="105"/>
        <v>TEXT</v>
      </c>
      <c r="Y261" s="334" t="str">
        <f t="shared" si="106"/>
        <v>CELL</v>
      </c>
      <c r="Z261" s="334">
        <f t="shared" si="107"/>
        <v>260</v>
      </c>
      <c r="AA261" s="334">
        <f t="shared" si="108"/>
        <v>11</v>
      </c>
      <c r="AB261" s="334" t="str">
        <f t="shared" si="109"/>
        <v>« NULL »</v>
      </c>
      <c r="AC261" s="334" t="str">
        <f t="shared" si="110"/>
        <v>0</v>
      </c>
      <c r="AD261" s="334" t="str">
        <f t="shared" si="111"/>
        <v>« NULL »</v>
      </c>
      <c r="AE261" s="334" t="str">
        <f t="shared" si="112"/>
        <v>0</v>
      </c>
      <c r="AF261" s="334" t="str">
        <f t="shared" si="113"/>
        <v>1.00</v>
      </c>
      <c r="AG261" s="334" t="str">
        <f t="shared" si="114"/>
        <v>0</v>
      </c>
      <c r="AH261" s="334" t="str">
        <f t="shared" si="115"/>
        <v>fBiz0000000000</v>
      </c>
      <c r="AI261" s="334" t="str">
        <f t="shared" ca="1" si="116"/>
        <v>2026/01/06 00:00:00</v>
      </c>
      <c r="AJ261" s="334" t="str">
        <f t="shared" si="117"/>
        <v>fBiz0000000000</v>
      </c>
      <c r="AK261" s="335" t="str">
        <f t="shared" ca="1" si="118"/>
        <v>2026/01/06 00:00:00</v>
      </c>
      <c r="AL26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'ALG_OTHER', 'アレルギー_その他_詳細', 'TEXT', 'CELL', 260, 11, NULL ,'0', NULL ,'0', '1.00', 0, 'fBiz0000000000', '2026/01/06 00:00:00', 'fBiz0000000000', '2026/01/06 00:00:00' );</v>
      </c>
      <c r="AM261" s="347" t="s">
        <v>1774</v>
      </c>
    </row>
    <row r="262" spans="1:39" ht="17.25" customHeight="1">
      <c r="A262" s="265">
        <f t="shared" si="97"/>
        <v>260</v>
      </c>
      <c r="B262" s="263" t="s">
        <v>640</v>
      </c>
      <c r="C262" s="258" t="s">
        <v>1167</v>
      </c>
      <c r="D262" s="260" t="s">
        <v>1465</v>
      </c>
      <c r="E262" s="238" t="s">
        <v>416</v>
      </c>
      <c r="F262" s="746" t="s">
        <v>189</v>
      </c>
      <c r="G262" s="747"/>
      <c r="H262" s="748">
        <v>1</v>
      </c>
      <c r="I262" s="749"/>
      <c r="J262" s="327" t="str">
        <f t="shared" si="120"/>
        <v>TEXT</v>
      </c>
      <c r="K262" s="271" t="s">
        <v>656</v>
      </c>
      <c r="L262" s="328" t="str" cm="1">
        <f t="array" aca="1" ref="L262" ca="1">IFERROR(IF($C262="","",IF($K262="","",IF($K262=入力用マスタ!$H$7,_xlfn.TEXTBEFORE(_xlfn.TEXTAFTER(CELL("filename",$A$1),"["),"]"),IF($J262="DATE",IF(INDIRECT($B262&amp;"!"&amp;$C262)="","",INDIRECT($B262&amp;"!"&amp;$C262)),IF($J262="TEXT",IF(INDIRECT($B262&amp;"!"&amp;$C262)="","",""&amp;INDIRECT($B262&amp;"!"&amp;$C262)&amp;""),IF($J262="NUM",VALUE(IF(INDIRECT($B262&amp;"!"&amp;$C262)="","",INDIRECT($B262&amp;"!"&amp;$C262))),"")))))),"")</f>
        <v/>
      </c>
      <c r="M262" s="337" t="str">
        <f ca="1">IFERROR(TEXT(IF($C262="","",IF($K262="","",IF($K262=入力用マスタ!$H$5,IF($L262="■","1",IF($L262="□","",IF($L262="●","1",IF($L262="○","","")))),IF($K262=入力用マスタ!$H$6,IF($L262="▼選択▼","",MATCH($L262,INDIRECT("入力用マスタ!"&amp;IF(COUNTIF(入力用マスタ!$E$2:$E$4,$L262),"E",IF(COUNTIF(入力用マスタ!$F$2:$F$4,$L262),"F",IF(COUNTIF(入力用マスタ!$G$2:$G$4,$L262),"G","")))&amp;"3:"&amp;IF(COUNTIF(入力用マスタ!$E$2:$E$4,$L262),"E",IF(COUNTIF(入力用マスタ!$F$2:$F$4,$L262),"F",IF(COUNTIF(入力用マスタ!$G$2:$G$4,$L262),"G","")))&amp;"4"),0)),"")))),"@"),"")</f>
        <v/>
      </c>
      <c r="N262" s="337" t="str" cm="1">
        <f t="array" aca="1" ref="N262" ca="1">IFERROR(TEXT(IF($C262="","",IF($K262="","",IF($K262=入力用マスタ!$H$4,_xlfn.LET(_xlpm.refs, _xlfn.TEXTSPLIT($C262,","),_xlpm.sheetName, $B262,_xlpm.values,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2" s="338">
        <f t="shared" si="98"/>
        <v>261</v>
      </c>
      <c r="P262" s="339">
        <f>IF($K262="","",IF($K262=入力用マスタ!$H$3,COLUMN($P262)-5,IF($K262=入力用マスタ!$H$5,COLUMN($P262)-4,IF($K262=入力用マスタ!$H$6,COLUMN($P262)-4,IF($K262=入力用マスタ!$H$5,COLUMN($P262)-4,IF($K262=入力用マスタ!$H$4,COLUMN($P262)-3,COLUMN($P262)-5))))))</f>
        <v>13</v>
      </c>
      <c r="Q262" s="345" t="str">
        <f>IF($C262="","",IF($C262="-","",IF($K262=入力用マスタ!$H$4&amp;"!",HYPERLINK("#"&amp;$B262&amp;"!"&amp;IFERROR(LEFT($C262,FIND(",", $C262)-1),$C262),"【"&amp;IFERROR(LEFT($C262,FIND(",", $C262)-1),$C262)&amp;"】"),HYPERLINK("#"&amp;$B262&amp;"!"&amp;IFERROR(LEFT($C262,FIND(",", $C262)-1),$C262),"【"&amp;IFERROR(LEFT($C262,FIND(",", $C262)-1),$C262)&amp;"】"))))</f>
        <v>【H156】</v>
      </c>
      <c r="R262" s="344" t="str">
        <f t="shared" si="99"/>
        <v>0000000000000</v>
      </c>
      <c r="S262" s="334" t="str">
        <f t="shared" si="100"/>
        <v>IO_S050301</v>
      </c>
      <c r="T262" s="334" t="str">
        <f t="shared" ca="1" si="101"/>
        <v>2025100101</v>
      </c>
      <c r="U262" s="334" t="str">
        <f t="shared" si="102"/>
        <v>T05_HLT_TMP</v>
      </c>
      <c r="V262" s="334" t="str">
        <f t="shared" si="103"/>
        <v>PGY_CD</v>
      </c>
      <c r="W262" s="334" t="str">
        <f t="shared" si="104"/>
        <v>妊娠有無コード</v>
      </c>
      <c r="X262" s="334" t="str">
        <f t="shared" si="105"/>
        <v>TEXT</v>
      </c>
      <c r="Y262" s="334" t="str">
        <f t="shared" si="106"/>
        <v>CELL</v>
      </c>
      <c r="Z262" s="334">
        <f t="shared" si="107"/>
        <v>261</v>
      </c>
      <c r="AA262" s="334">
        <f t="shared" si="108"/>
        <v>13</v>
      </c>
      <c r="AB262" s="334" t="str">
        <f t="shared" si="109"/>
        <v>« NULL »</v>
      </c>
      <c r="AC262" s="334" t="str">
        <f t="shared" si="110"/>
        <v>0</v>
      </c>
      <c r="AD262" s="346" t="s">
        <v>1810</v>
      </c>
      <c r="AE262" s="334" t="str">
        <f t="shared" si="112"/>
        <v>0</v>
      </c>
      <c r="AF262" s="334" t="str">
        <f t="shared" si="113"/>
        <v>1.00</v>
      </c>
      <c r="AG262" s="334" t="str">
        <f t="shared" si="114"/>
        <v>0</v>
      </c>
      <c r="AH262" s="334" t="str">
        <f t="shared" si="115"/>
        <v>fBiz0000000000</v>
      </c>
      <c r="AI262" s="334" t="str">
        <f t="shared" ca="1" si="116"/>
        <v>2026/01/06 00:00:00</v>
      </c>
      <c r="AJ262" s="334" t="str">
        <f t="shared" si="117"/>
        <v>fBiz0000000000</v>
      </c>
      <c r="AK262" s="335" t="str">
        <f t="shared" ca="1" si="118"/>
        <v>2026/01/06 00:00:00</v>
      </c>
      <c r="AL26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'PGY_CD', '妊娠有無コード', 'TEXT', 'CELL', 261, 13, NULL ,'0',EXIST_UNK,'0', '1.00', 0, 'fBiz0000000000', '2026/01/06 00:00:00', 'fBiz0000000000', '2026/01/06 00:00:00' );</v>
      </c>
      <c r="AM262" s="347" t="s">
        <v>1774</v>
      </c>
    </row>
    <row r="263" spans="1:39" ht="17.25" customHeight="1">
      <c r="A263" s="265">
        <f t="shared" si="97"/>
        <v>261</v>
      </c>
      <c r="B263" s="263" t="s">
        <v>640</v>
      </c>
      <c r="C263" s="258" t="s">
        <v>1168</v>
      </c>
      <c r="D263" s="260" t="s">
        <v>1466</v>
      </c>
      <c r="E263" s="238" t="s">
        <v>927</v>
      </c>
      <c r="F263" s="746" t="s">
        <v>189</v>
      </c>
      <c r="G263" s="747"/>
      <c r="H263" s="748">
        <v>1</v>
      </c>
      <c r="I263" s="749"/>
      <c r="J263" s="327" t="str">
        <f t="shared" si="120"/>
        <v>TEXT</v>
      </c>
      <c r="K263" s="271" t="s">
        <v>656</v>
      </c>
      <c r="L263" s="328" t="str" cm="1">
        <f t="array" aca="1" ref="L263" ca="1">IFERROR(IF($C263="","",IF($K263="","",IF($K263=入力用マスタ!$H$7,_xlfn.TEXTBEFORE(_xlfn.TEXTAFTER(CELL("filename",$A$1),"["),"]"),IF($J263="DATE",IF(INDIRECT($B263&amp;"!"&amp;$C263)="","",INDIRECT($B263&amp;"!"&amp;$C263)),IF($J263="TEXT",IF(INDIRECT($B263&amp;"!"&amp;$C263)="","",""&amp;INDIRECT($B263&amp;"!"&amp;$C263)&amp;""),IF($J263="NUM",VALUE(IF(INDIRECT($B263&amp;"!"&amp;$C263)="","",INDIRECT($B263&amp;"!"&amp;$C263))),"")))))),"")</f>
        <v/>
      </c>
      <c r="M263" s="337" t="str">
        <f ca="1">IFERROR(TEXT(IF($C263="","",IF($K263="","",IF($K263=入力用マスタ!$H$5,IF($L263="■","1",IF($L263="□","",IF($L263="●","1",IF($L263="○","","")))),IF($K263=入力用マスタ!$H$6,IF($L263="▼選択▼","",MATCH($L263,INDIRECT("入力用マスタ!"&amp;IF(COUNTIF(入力用マスタ!$E$2:$E$4,$L263),"E",IF(COUNTIF(入力用マスタ!$F$2:$F$4,$L263),"F",IF(COUNTIF(入力用マスタ!$G$2:$G$4,$L263),"G","")))&amp;"3:"&amp;IF(COUNTIF(入力用マスタ!$E$2:$E$4,$L263),"E",IF(COUNTIF(入力用マスタ!$F$2:$F$4,$L263),"F",IF(COUNTIF(入力用マスタ!$G$2:$G$4,$L263),"G","")))&amp;"4"),0)),"")))),"@"),"")</f>
        <v/>
      </c>
      <c r="N263" s="337" t="str" cm="1">
        <f t="array" aca="1" ref="N263" ca="1">IFERROR(TEXT(IF($C263="","",IF($K263="","",IF($K263=入力用マスタ!$H$4,_xlfn.LET(_xlpm.refs, _xlfn.TEXTSPLIT($C263,","),_xlpm.sheetName, $B263,_xlpm.values,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3" s="338">
        <f t="shared" si="98"/>
        <v>262</v>
      </c>
      <c r="P263" s="339">
        <f>IF($K263="","",IF($K263=入力用マスタ!$H$3,COLUMN($P263)-5,IF($K263=入力用マスタ!$H$5,COLUMN($P263)-4,IF($K263=入力用マスタ!$H$6,COLUMN($P263)-4,IF($K263=入力用マスタ!$H$5,COLUMN($P263)-4,IF($K263=入力用マスタ!$H$4,COLUMN($P263)-3,COLUMN($P263)-5))))))</f>
        <v>13</v>
      </c>
      <c r="Q263" s="345" t="str">
        <f>IF($C263="","",IF($C263="-","",IF($K263=入力用マスタ!$H$4&amp;"!",HYPERLINK("#"&amp;$B263&amp;"!"&amp;IFERROR(LEFT($C263,FIND(",", $C263)-1),$C263),"【"&amp;IFERROR(LEFT($C263,FIND(",", $C263)-1),$C263)&amp;"】"),HYPERLINK("#"&amp;$B263&amp;"!"&amp;IFERROR(LEFT($C263,FIND(",", $C263)-1),$C263),"【"&amp;IFERROR(LEFT($C263,FIND(",", $C263)-1),$C263)&amp;"】"))))</f>
        <v>【H157】</v>
      </c>
      <c r="R263" s="344" t="str">
        <f t="shared" si="99"/>
        <v>0000000000000</v>
      </c>
      <c r="S263" s="334" t="str">
        <f t="shared" si="100"/>
        <v>IO_S050301</v>
      </c>
      <c r="T263" s="334" t="str">
        <f t="shared" ca="1" si="101"/>
        <v>2025100101</v>
      </c>
      <c r="U263" s="334" t="str">
        <f t="shared" si="102"/>
        <v>T05_HLT_TMP</v>
      </c>
      <c r="V263" s="334" t="str">
        <f t="shared" si="103"/>
        <v>BRF_CD</v>
      </c>
      <c r="W263" s="334" t="str">
        <f t="shared" si="104"/>
        <v>授乳有無コード</v>
      </c>
      <c r="X263" s="334" t="str">
        <f t="shared" si="105"/>
        <v>TEXT</v>
      </c>
      <c r="Y263" s="334" t="str">
        <f t="shared" si="106"/>
        <v>CELL</v>
      </c>
      <c r="Z263" s="334">
        <f t="shared" si="107"/>
        <v>262</v>
      </c>
      <c r="AA263" s="334">
        <f t="shared" si="108"/>
        <v>13</v>
      </c>
      <c r="AB263" s="334" t="str">
        <f t="shared" si="109"/>
        <v>« NULL »</v>
      </c>
      <c r="AC263" s="334" t="str">
        <f t="shared" si="110"/>
        <v>0</v>
      </c>
      <c r="AD263" s="346" t="s">
        <v>1810</v>
      </c>
      <c r="AE263" s="334" t="str">
        <f t="shared" si="112"/>
        <v>0</v>
      </c>
      <c r="AF263" s="334" t="str">
        <f t="shared" si="113"/>
        <v>1.00</v>
      </c>
      <c r="AG263" s="334" t="str">
        <f t="shared" si="114"/>
        <v>0</v>
      </c>
      <c r="AH263" s="334" t="str">
        <f t="shared" si="115"/>
        <v>fBiz0000000000</v>
      </c>
      <c r="AI263" s="334" t="str">
        <f t="shared" ca="1" si="116"/>
        <v>2026/01/06 00:00:00</v>
      </c>
      <c r="AJ263" s="334" t="str">
        <f t="shared" si="117"/>
        <v>fBiz0000000000</v>
      </c>
      <c r="AK263" s="335" t="str">
        <f t="shared" ca="1" si="118"/>
        <v>2026/01/06 00:00:00</v>
      </c>
      <c r="AL26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'BRF_CD', '授乳有無コード', 'TEXT', 'CELL', 262, 13, NULL ,'0',EXIST_UNK,'0', '1.00', 0, 'fBiz0000000000', '2026/01/06 00:00:00', 'fBiz0000000000', '2026/01/06 00:00:00' );</v>
      </c>
      <c r="AM263" s="347" t="s">
        <v>1774</v>
      </c>
    </row>
    <row r="264" spans="1:39" ht="17.25" customHeight="1">
      <c r="A264" s="265">
        <f t="shared" si="97"/>
        <v>262</v>
      </c>
      <c r="B264" s="263" t="s">
        <v>640</v>
      </c>
      <c r="C264" s="258" t="s">
        <v>1169</v>
      </c>
      <c r="D264" s="260" t="s">
        <v>1467</v>
      </c>
      <c r="E264" s="238" t="s">
        <v>422</v>
      </c>
      <c r="F264" s="746" t="s">
        <v>189</v>
      </c>
      <c r="G264" s="747"/>
      <c r="H264" s="748">
        <v>1</v>
      </c>
      <c r="I264" s="749"/>
      <c r="J264" s="327" t="str">
        <f t="shared" si="120"/>
        <v>TEXT</v>
      </c>
      <c r="K264" s="271" t="s">
        <v>656</v>
      </c>
      <c r="L264" s="328" t="str" cm="1">
        <f t="array" aca="1" ref="L264" ca="1">IFERROR(IF($C264="","",IF($K264="","",IF($K264=入力用マスタ!$H$7,_xlfn.TEXTBEFORE(_xlfn.TEXTAFTER(CELL("filename",$A$1),"["),"]"),IF($J264="DATE",IF(INDIRECT($B264&amp;"!"&amp;$C264)="","",INDIRECT($B264&amp;"!"&amp;$C264)),IF($J264="TEXT",IF(INDIRECT($B264&amp;"!"&amp;$C264)="","",""&amp;INDIRECT($B264&amp;"!"&amp;$C264)&amp;""),IF($J264="NUM",VALUE(IF(INDIRECT($B264&amp;"!"&amp;$C264)="","",INDIRECT($B264&amp;"!"&amp;$C264))),"")))))),"")</f>
        <v/>
      </c>
      <c r="M264" s="337" t="str">
        <f ca="1">IFERROR(TEXT(IF($C264="","",IF($K264="","",IF($K264=入力用マスタ!$H$5,IF($L264="■","1",IF($L264="□","",IF($L264="●","1",IF($L264="○","","")))),IF($K264=入力用マスタ!$H$6,IF($L264="▼選択▼","",MATCH($L264,INDIRECT("入力用マスタ!"&amp;IF(COUNTIF(入力用マスタ!$E$2:$E$4,$L264),"E",IF(COUNTIF(入力用マスタ!$F$2:$F$4,$L264),"F",IF(COUNTIF(入力用マスタ!$G$2:$G$4,$L264),"G","")))&amp;"3:"&amp;IF(COUNTIF(入力用マスタ!$E$2:$E$4,$L264),"E",IF(COUNTIF(入力用マスタ!$F$2:$F$4,$L264),"F",IF(COUNTIF(入力用マスタ!$G$2:$G$4,$L264),"G","")))&amp;"4"),0)),"")))),"@"),"")</f>
        <v/>
      </c>
      <c r="N264" s="337" t="str" cm="1">
        <f t="array" aca="1" ref="N264" ca="1">IFERROR(TEXT(IF($C264="","",IF($K264="","",IF($K264=入力用マスタ!$H$4,_xlfn.LET(_xlpm.refs, _xlfn.TEXTSPLIT($C264,","),_xlpm.sheetName, $B264,_xlpm.values,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4" s="338">
        <f t="shared" si="98"/>
        <v>263</v>
      </c>
      <c r="P264" s="339">
        <f>IF($K264="","",IF($K264=入力用マスタ!$H$3,COLUMN($P264)-5,IF($K264=入力用マスタ!$H$5,COLUMN($P264)-4,IF($K264=入力用マスタ!$H$6,COLUMN($P264)-4,IF($K264=入力用マスタ!$H$5,COLUMN($P264)-4,IF($K264=入力用マスタ!$H$4,COLUMN($P264)-3,COLUMN($P264)-5))))))</f>
        <v>13</v>
      </c>
      <c r="Q264" s="345" t="str">
        <f>IF($C264="","",IF($C264="-","",IF($K264=入力用マスタ!$H$4&amp;"!",HYPERLINK("#"&amp;$B264&amp;"!"&amp;IFERROR(LEFT($C264,FIND(",", $C264)-1),$C264),"【"&amp;IFERROR(LEFT($C264,FIND(",", $C264)-1),$C264)&amp;"】"),HYPERLINK("#"&amp;$B264&amp;"!"&amp;IFERROR(LEFT($C264,FIND(",", $C264)-1),$C264),"【"&amp;IFERROR(LEFT($C264,FIND(",", $C264)-1),$C264)&amp;"】"))))</f>
        <v>【H158】</v>
      </c>
      <c r="R264" s="344" t="str">
        <f t="shared" si="99"/>
        <v>0000000000000</v>
      </c>
      <c r="S264" s="334" t="str">
        <f t="shared" si="100"/>
        <v>IO_S050301</v>
      </c>
      <c r="T264" s="334" t="str">
        <f t="shared" ca="1" si="101"/>
        <v>2025100101</v>
      </c>
      <c r="U264" s="334" t="str">
        <f t="shared" si="102"/>
        <v>T05_HLT_TMP</v>
      </c>
      <c r="V264" s="334" t="str">
        <f t="shared" si="103"/>
        <v>MED_CD</v>
      </c>
      <c r="W264" s="334" t="str">
        <f t="shared" si="104"/>
        <v>併用医薬品有無コード</v>
      </c>
      <c r="X264" s="334" t="str">
        <f t="shared" si="105"/>
        <v>TEXT</v>
      </c>
      <c r="Y264" s="334" t="str">
        <f t="shared" si="106"/>
        <v>CELL</v>
      </c>
      <c r="Z264" s="334">
        <f t="shared" si="107"/>
        <v>263</v>
      </c>
      <c r="AA264" s="334">
        <f t="shared" si="108"/>
        <v>13</v>
      </c>
      <c r="AB264" s="334" t="str">
        <f t="shared" si="109"/>
        <v>« NULL »</v>
      </c>
      <c r="AC264" s="334" t="str">
        <f t="shared" si="110"/>
        <v>0</v>
      </c>
      <c r="AD264" s="346" t="s">
        <v>1810</v>
      </c>
      <c r="AE264" s="334" t="str">
        <f t="shared" si="112"/>
        <v>0</v>
      </c>
      <c r="AF264" s="334" t="str">
        <f t="shared" si="113"/>
        <v>1.00</v>
      </c>
      <c r="AG264" s="334" t="str">
        <f t="shared" si="114"/>
        <v>0</v>
      </c>
      <c r="AH264" s="334" t="str">
        <f t="shared" si="115"/>
        <v>fBiz0000000000</v>
      </c>
      <c r="AI264" s="334" t="str">
        <f t="shared" ca="1" si="116"/>
        <v>2026/01/06 00:00:00</v>
      </c>
      <c r="AJ264" s="334" t="str">
        <f t="shared" si="117"/>
        <v>fBiz0000000000</v>
      </c>
      <c r="AK264" s="335" t="str">
        <f t="shared" ca="1" si="118"/>
        <v>2026/01/06 00:00:00</v>
      </c>
      <c r="AL26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'MED_CD', '併用医薬品有無コード', 'TEXT', 'CELL', 263, 13, NULL ,'0',EXIST_UNK,'0', '1.00', 0, 'fBiz0000000000', '2026/01/06 00:00:00', 'fBiz0000000000', '2026/01/06 00:00:00' );</v>
      </c>
      <c r="AM264" s="347" t="s">
        <v>1774</v>
      </c>
    </row>
    <row r="265" spans="1:39" ht="17.25" customHeight="1">
      <c r="A265" s="265">
        <f t="shared" si="97"/>
        <v>263</v>
      </c>
      <c r="B265" s="263" t="s">
        <v>640</v>
      </c>
      <c r="C265" s="258" t="s">
        <v>1170</v>
      </c>
      <c r="D265" s="260" t="s">
        <v>1003</v>
      </c>
      <c r="E265" s="238" t="s">
        <v>423</v>
      </c>
      <c r="F265" s="746" t="s">
        <v>189</v>
      </c>
      <c r="G265" s="747"/>
      <c r="H265" s="748">
        <v>20</v>
      </c>
      <c r="I265" s="749"/>
      <c r="J265" s="327" t="str">
        <f t="shared" si="120"/>
        <v>TEXT</v>
      </c>
      <c r="K265" s="271" t="s">
        <v>653</v>
      </c>
      <c r="L265" s="328" t="str" cm="1">
        <f t="array" aca="1" ref="L265" ca="1">IFERROR(IF($C265="","",IF($K265="","",IF($K265=入力用マスタ!$H$7,_xlfn.TEXTBEFORE(_xlfn.TEXTAFTER(CELL("filename",$A$1),"["),"]"),IF($J265="DATE",IF(INDIRECT($B265&amp;"!"&amp;$C265)="","",INDIRECT($B265&amp;"!"&amp;$C265)),IF($J265="TEXT",IF(INDIRECT($B265&amp;"!"&amp;$C265)="","",""&amp;INDIRECT($B265&amp;"!"&amp;$C265)&amp;""),IF($J265="NUM",VALUE(IF(INDIRECT($B265&amp;"!"&amp;$C265)="","",INDIRECT($B265&amp;"!"&amp;$C265))),"")))))),"")</f>
        <v/>
      </c>
      <c r="M265" s="337" t="str">
        <f ca="1">IFERROR(TEXT(IF($C265="","",IF($K265="","",IF($K265=入力用マスタ!$H$5,IF($L265="■","1",IF($L265="□","",IF($L265="●","1",IF($L265="○","","")))),IF($K265=入力用マスタ!$H$6,IF($L265="▼選択▼","",MATCH($L265,INDIRECT("入力用マスタ!"&amp;IF(COUNTIF(入力用マスタ!$E$2:$E$4,$L265),"E",IF(COUNTIF(入力用マスタ!$F$2:$F$4,$L265),"F",IF(COUNTIF(入力用マスタ!$G$2:$G$4,$L265),"G","")))&amp;"3:"&amp;IF(COUNTIF(入力用マスタ!$E$2:$E$4,$L265),"E",IF(COUNTIF(入力用マスタ!$F$2:$F$4,$L265),"F",IF(COUNTIF(入力用マスタ!$G$2:$G$4,$L265),"G","")))&amp;"4"),0)),"")))),"@"),"")</f>
        <v/>
      </c>
      <c r="N265" s="337" t="str" cm="1">
        <f t="array" aca="1" ref="N265" ca="1">IFERROR(TEXT(IF($C265="","",IF($K265="","",IF($K265=入力用マスタ!$H$4,_xlfn.LET(_xlpm.refs, _xlfn.TEXTSPLIT($C265,","),_xlpm.sheetName, $B265,_xlpm.values,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5" s="338">
        <f t="shared" si="98"/>
        <v>264</v>
      </c>
      <c r="P265" s="339">
        <f>IF($K265="","",IF($K265=入力用マスタ!$H$3,COLUMN($P265)-5,IF($K265=入力用マスタ!$H$5,COLUMN($P265)-4,IF($K265=入力用マスタ!$H$6,COLUMN($P265)-4,IF($K265=入力用マスタ!$H$5,COLUMN($P265)-4,IF($K265=入力用マスタ!$H$4,COLUMN($P265)-3,COLUMN($P265)-5))))))</f>
        <v>11</v>
      </c>
      <c r="Q265" s="345" t="str">
        <f>IF($C265="","",IF($C265="-","",IF($K265=入力用マスタ!$H$4&amp;"!",HYPERLINK("#"&amp;$B265&amp;"!"&amp;IFERROR(LEFT($C265,FIND(",", $C265)-1),$C265),"【"&amp;IFERROR(LEFT($C265,FIND(",", $C265)-1),$C265)&amp;"】"),HYPERLINK("#"&amp;$B265&amp;"!"&amp;IFERROR(LEFT($C265,FIND(",", $C265)-1),$C265),"【"&amp;IFERROR(LEFT($C265,FIND(",", $C265)-1),$C265)&amp;"】"))))</f>
        <v>【E160】</v>
      </c>
      <c r="R265" s="344" t="str">
        <f t="shared" si="99"/>
        <v>0000000000000</v>
      </c>
      <c r="S265" s="334" t="str">
        <f t="shared" si="100"/>
        <v>IO_S050301</v>
      </c>
      <c r="T265" s="334" t="str">
        <f t="shared" ca="1" si="101"/>
        <v>2025100101</v>
      </c>
      <c r="U265" s="334" t="str">
        <f t="shared" si="102"/>
        <v>T05_HLT_TMP</v>
      </c>
      <c r="V265" s="334" t="str">
        <f t="shared" si="103"/>
        <v>MED_PROD_1</v>
      </c>
      <c r="W265" s="334" t="str">
        <f t="shared" si="104"/>
        <v>併用医薬品_医薬品名_1</v>
      </c>
      <c r="X265" s="334" t="str">
        <f t="shared" si="105"/>
        <v>TEXT</v>
      </c>
      <c r="Y265" s="334" t="str">
        <f t="shared" si="106"/>
        <v>CELL</v>
      </c>
      <c r="Z265" s="334">
        <f t="shared" si="107"/>
        <v>264</v>
      </c>
      <c r="AA265" s="334">
        <f t="shared" si="108"/>
        <v>11</v>
      </c>
      <c r="AB265" s="334" t="str">
        <f t="shared" si="109"/>
        <v>« NULL »</v>
      </c>
      <c r="AC265" s="334" t="str">
        <f t="shared" si="110"/>
        <v>0</v>
      </c>
      <c r="AD265" s="334" t="str">
        <f t="shared" si="111"/>
        <v>« NULL »</v>
      </c>
      <c r="AE265" s="334" t="str">
        <f t="shared" si="112"/>
        <v>0</v>
      </c>
      <c r="AF265" s="334" t="str">
        <f t="shared" si="113"/>
        <v>1.00</v>
      </c>
      <c r="AG265" s="334" t="str">
        <f t="shared" si="114"/>
        <v>0</v>
      </c>
      <c r="AH265" s="334" t="str">
        <f t="shared" si="115"/>
        <v>fBiz0000000000</v>
      </c>
      <c r="AI265" s="334" t="str">
        <f t="shared" ca="1" si="116"/>
        <v>2026/01/06 00:00:00</v>
      </c>
      <c r="AJ265" s="334" t="str">
        <f t="shared" si="117"/>
        <v>fBiz0000000000</v>
      </c>
      <c r="AK265" s="335" t="str">
        <f t="shared" ca="1" si="118"/>
        <v>2026/01/06 00:00:00</v>
      </c>
      <c r="AL26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 '併用医薬品_医薬品名_1', 'TEXT', 'CELL', 264, 11, NULL ,'0', NULL ,'0', '1.00', 0, 'fBiz0000000000', '2026/01/06 00:00:00', 'fBiz0000000000', '2026/01/06 00:00:00' );</v>
      </c>
      <c r="AM265" s="347" t="s">
        <v>1774</v>
      </c>
    </row>
    <row r="266" spans="1:39" ht="17.25" customHeight="1">
      <c r="A266" s="265">
        <f t="shared" si="97"/>
        <v>264</v>
      </c>
      <c r="B266" s="263" t="s">
        <v>640</v>
      </c>
      <c r="C266" s="258" t="s">
        <v>1171</v>
      </c>
      <c r="D266" s="260" t="s">
        <v>1004</v>
      </c>
      <c r="E266" s="238" t="s">
        <v>261</v>
      </c>
      <c r="F266" s="746" t="s">
        <v>189</v>
      </c>
      <c r="G266" s="747"/>
      <c r="H266" s="748">
        <v>20</v>
      </c>
      <c r="I266" s="749"/>
      <c r="J266" s="327" t="str">
        <f t="shared" si="120"/>
        <v>TEXT</v>
      </c>
      <c r="K266" s="271" t="s">
        <v>653</v>
      </c>
      <c r="L266" s="328" t="str" cm="1">
        <f t="array" aca="1" ref="L266" ca="1">IFERROR(IF($C266="","",IF($K266="","",IF($K266=入力用マスタ!$H$7,_xlfn.TEXTBEFORE(_xlfn.TEXTAFTER(CELL("filename",$A$1),"["),"]"),IF($J266="DATE",IF(INDIRECT($B266&amp;"!"&amp;$C266)="","",INDIRECT($B266&amp;"!"&amp;$C266)),IF($J266="TEXT",IF(INDIRECT($B266&amp;"!"&amp;$C266)="","",""&amp;INDIRECT($B266&amp;"!"&amp;$C266)&amp;""),IF($J266="NUM",VALUE(IF(INDIRECT($B266&amp;"!"&amp;$C266)="","",INDIRECT($B266&amp;"!"&amp;$C266))),"")))))),"")</f>
        <v/>
      </c>
      <c r="M266" s="337" t="str">
        <f ca="1">IFERROR(TEXT(IF($C266="","",IF($K266="","",IF($K266=入力用マスタ!$H$5,IF($L266="■","1",IF($L266="□","",IF($L266="●","1",IF($L266="○","","")))),IF($K266=入力用マスタ!$H$6,IF($L266="▼選択▼","",MATCH($L266,INDIRECT("入力用マスタ!"&amp;IF(COUNTIF(入力用マスタ!$E$2:$E$4,$L266),"E",IF(COUNTIF(入力用マスタ!$F$2:$F$4,$L266),"F",IF(COUNTIF(入力用マスタ!$G$2:$G$4,$L266),"G","")))&amp;"3:"&amp;IF(COUNTIF(入力用マスタ!$E$2:$E$4,$L266),"E",IF(COUNTIF(入力用マスタ!$F$2:$F$4,$L266),"F",IF(COUNTIF(入力用マスタ!$G$2:$G$4,$L266),"G","")))&amp;"4"),0)),"")))),"@"),"")</f>
        <v/>
      </c>
      <c r="N266" s="337" t="str" cm="1">
        <f t="array" aca="1" ref="N266" ca="1">IFERROR(TEXT(IF($C266="","",IF($K266="","",IF($K266=入力用マスタ!$H$4,_xlfn.LET(_xlpm.refs, _xlfn.TEXTSPLIT($C266,","),_xlpm.sheetName, $B266,_xlpm.values,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6" s="338">
        <f t="shared" si="98"/>
        <v>265</v>
      </c>
      <c r="P266" s="339">
        <f>IF($K266="","",IF($K266=入力用マスタ!$H$3,COLUMN($P266)-5,IF($K266=入力用マスタ!$H$5,COLUMN($P266)-4,IF($K266=入力用マスタ!$H$6,COLUMN($P266)-4,IF($K266=入力用マスタ!$H$5,COLUMN($P266)-4,IF($K266=入力用マスタ!$H$4,COLUMN($P266)-3,COLUMN($P266)-5))))))</f>
        <v>11</v>
      </c>
      <c r="Q266" s="345" t="str">
        <f>IF($C266="","",IF($C266="-","",IF($K266=入力用マスタ!$H$4&amp;"!",HYPERLINK("#"&amp;$B266&amp;"!"&amp;IFERROR(LEFT($C266,FIND(",", $C266)-1),$C266),"【"&amp;IFERROR(LEFT($C266,FIND(",", $C266)-1),$C266)&amp;"】"),HYPERLINK("#"&amp;$B266&amp;"!"&amp;IFERROR(LEFT($C266,FIND(",", $C266)-1),$C266),"【"&amp;IFERROR(LEFT($C266,FIND(",", $C266)-1),$C266)&amp;"】"))))</f>
        <v>【E161】</v>
      </c>
      <c r="R266" s="344" t="str">
        <f t="shared" si="99"/>
        <v>0000000000000</v>
      </c>
      <c r="S266" s="334" t="str">
        <f t="shared" si="100"/>
        <v>IO_S050301</v>
      </c>
      <c r="T266" s="334" t="str">
        <f t="shared" ca="1" si="101"/>
        <v>2025100101</v>
      </c>
      <c r="U266" s="334" t="str">
        <f t="shared" si="102"/>
        <v>T05_HLT_TMP</v>
      </c>
      <c r="V266" s="334" t="str">
        <f t="shared" si="103"/>
        <v>MED_PROD_2</v>
      </c>
      <c r="W266" s="334" t="str">
        <f t="shared" si="104"/>
        <v>併用医薬品_医薬品名_2</v>
      </c>
      <c r="X266" s="334" t="str">
        <f t="shared" si="105"/>
        <v>TEXT</v>
      </c>
      <c r="Y266" s="334" t="str">
        <f t="shared" si="106"/>
        <v>CELL</v>
      </c>
      <c r="Z266" s="334">
        <f t="shared" si="107"/>
        <v>265</v>
      </c>
      <c r="AA266" s="334">
        <f t="shared" si="108"/>
        <v>11</v>
      </c>
      <c r="AB266" s="334" t="str">
        <f t="shared" si="109"/>
        <v>« NULL »</v>
      </c>
      <c r="AC266" s="334" t="str">
        <f t="shared" si="110"/>
        <v>0</v>
      </c>
      <c r="AD266" s="334" t="str">
        <f t="shared" si="111"/>
        <v>« NULL »</v>
      </c>
      <c r="AE266" s="334" t="str">
        <f t="shared" si="112"/>
        <v>0</v>
      </c>
      <c r="AF266" s="334" t="str">
        <f t="shared" si="113"/>
        <v>1.00</v>
      </c>
      <c r="AG266" s="334" t="str">
        <f t="shared" si="114"/>
        <v>0</v>
      </c>
      <c r="AH266" s="334" t="str">
        <f t="shared" si="115"/>
        <v>fBiz0000000000</v>
      </c>
      <c r="AI266" s="334" t="str">
        <f t="shared" ca="1" si="116"/>
        <v>2026/01/06 00:00:00</v>
      </c>
      <c r="AJ266" s="334" t="str">
        <f t="shared" si="117"/>
        <v>fBiz0000000000</v>
      </c>
      <c r="AK266" s="335" t="str">
        <f t="shared" ca="1" si="118"/>
        <v>2026/01/06 00:00:00</v>
      </c>
      <c r="AL26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'MED_PROD_2', '併用医薬品_医薬品名_2', 'TEXT', 'CELL', 265, 11, NULL ,'0', NULL ,'0', '1.00', 0, 'fBiz0000000000', '2026/01/06 00:00:00', 'fBiz0000000000', '2026/01/06 00:00:00' );</v>
      </c>
      <c r="AM266" s="347" t="s">
        <v>1774</v>
      </c>
    </row>
    <row r="267" spans="1:39" ht="17.25" customHeight="1">
      <c r="A267" s="265">
        <f t="shared" si="97"/>
        <v>265</v>
      </c>
      <c r="B267" s="263" t="s">
        <v>640</v>
      </c>
      <c r="C267" s="258" t="s">
        <v>1172</v>
      </c>
      <c r="D267" s="260" t="s">
        <v>1005</v>
      </c>
      <c r="E267" s="238" t="s">
        <v>262</v>
      </c>
      <c r="F267" s="746" t="s">
        <v>189</v>
      </c>
      <c r="G267" s="747"/>
      <c r="H267" s="748">
        <v>20</v>
      </c>
      <c r="I267" s="749"/>
      <c r="J267" s="327" t="str">
        <f t="shared" si="120"/>
        <v>TEXT</v>
      </c>
      <c r="K267" s="271" t="s">
        <v>653</v>
      </c>
      <c r="L267" s="328" t="str" cm="1">
        <f t="array" aca="1" ref="L267" ca="1">IFERROR(IF($C267="","",IF($K267="","",IF($K267=入力用マスタ!$H$7,_xlfn.TEXTBEFORE(_xlfn.TEXTAFTER(CELL("filename",$A$1),"["),"]"),IF($J267="DATE",IF(INDIRECT($B267&amp;"!"&amp;$C267)="","",INDIRECT($B267&amp;"!"&amp;$C267)),IF($J267="TEXT",IF(INDIRECT($B267&amp;"!"&amp;$C267)="","",""&amp;INDIRECT($B267&amp;"!"&amp;$C267)&amp;""),IF($J267="NUM",VALUE(IF(INDIRECT($B267&amp;"!"&amp;$C267)="","",INDIRECT($B267&amp;"!"&amp;$C267))),"")))))),"")</f>
        <v/>
      </c>
      <c r="M267" s="337" t="str">
        <f ca="1">IFERROR(TEXT(IF($C267="","",IF($K267="","",IF($K267=入力用マスタ!$H$5,IF($L267="■","1",IF($L267="□","",IF($L267="●","1",IF($L267="○","","")))),IF($K267=入力用マスタ!$H$6,IF($L267="▼選択▼","",MATCH($L267,INDIRECT("入力用マスタ!"&amp;IF(COUNTIF(入力用マスタ!$E$2:$E$4,$L267),"E",IF(COUNTIF(入力用マスタ!$F$2:$F$4,$L267),"F",IF(COUNTIF(入力用マスタ!$G$2:$G$4,$L267),"G","")))&amp;"3:"&amp;IF(COUNTIF(入力用マスタ!$E$2:$E$4,$L267),"E",IF(COUNTIF(入力用マスタ!$F$2:$F$4,$L267),"F",IF(COUNTIF(入力用マスタ!$G$2:$G$4,$L267),"G","")))&amp;"4"),0)),"")))),"@"),"")</f>
        <v/>
      </c>
      <c r="N267" s="337" t="str" cm="1">
        <f t="array" aca="1" ref="N267" ca="1">IFERROR(TEXT(IF($C267="","",IF($K267="","",IF($K267=入力用マスタ!$H$4,_xlfn.LET(_xlpm.refs, _xlfn.TEXTSPLIT($C267,","),_xlpm.sheetName, $B267,_xlpm.values,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7" s="338">
        <f t="shared" si="98"/>
        <v>266</v>
      </c>
      <c r="P267" s="339">
        <f>IF($K267="","",IF($K267=入力用マスタ!$H$3,COLUMN($P267)-5,IF($K267=入力用マスタ!$H$5,COLUMN($P267)-4,IF($K267=入力用マスタ!$H$6,COLUMN($P267)-4,IF($K267=入力用マスタ!$H$5,COLUMN($P267)-4,IF($K267=入力用マスタ!$H$4,COLUMN($P267)-3,COLUMN($P267)-5))))))</f>
        <v>11</v>
      </c>
      <c r="Q267" s="345" t="str">
        <f>IF($C267="","",IF($C267="-","",IF($K267=入力用マスタ!$H$4&amp;"!",HYPERLINK("#"&amp;$B267&amp;"!"&amp;IFERROR(LEFT($C267,FIND(",", $C267)-1),$C267),"【"&amp;IFERROR(LEFT($C267,FIND(",", $C267)-1),$C267)&amp;"】"),HYPERLINK("#"&amp;$B267&amp;"!"&amp;IFERROR(LEFT($C267,FIND(",", $C267)-1),$C267),"【"&amp;IFERROR(LEFT($C267,FIND(",", $C267)-1),$C267)&amp;"】"))))</f>
        <v>【E162】</v>
      </c>
      <c r="R267" s="344" t="str">
        <f t="shared" si="99"/>
        <v>0000000000000</v>
      </c>
      <c r="S267" s="334" t="str">
        <f t="shared" si="100"/>
        <v>IO_S050301</v>
      </c>
      <c r="T267" s="334" t="str">
        <f t="shared" ca="1" si="101"/>
        <v>2025100101</v>
      </c>
      <c r="U267" s="334" t="str">
        <f t="shared" si="102"/>
        <v>T05_HLT_TMP</v>
      </c>
      <c r="V267" s="334" t="str">
        <f t="shared" si="103"/>
        <v>MED_PROD_3</v>
      </c>
      <c r="W267" s="334" t="str">
        <f t="shared" si="104"/>
        <v>併用医薬品_医薬品名_3</v>
      </c>
      <c r="X267" s="334" t="str">
        <f t="shared" si="105"/>
        <v>TEXT</v>
      </c>
      <c r="Y267" s="334" t="str">
        <f t="shared" si="106"/>
        <v>CELL</v>
      </c>
      <c r="Z267" s="334">
        <f t="shared" si="107"/>
        <v>266</v>
      </c>
      <c r="AA267" s="334">
        <f t="shared" si="108"/>
        <v>11</v>
      </c>
      <c r="AB267" s="334" t="str">
        <f t="shared" si="109"/>
        <v>« NULL »</v>
      </c>
      <c r="AC267" s="334" t="str">
        <f t="shared" si="110"/>
        <v>0</v>
      </c>
      <c r="AD267" s="334" t="str">
        <f t="shared" si="111"/>
        <v>« NULL »</v>
      </c>
      <c r="AE267" s="334" t="str">
        <f t="shared" si="112"/>
        <v>0</v>
      </c>
      <c r="AF267" s="334" t="str">
        <f t="shared" si="113"/>
        <v>1.00</v>
      </c>
      <c r="AG267" s="334" t="str">
        <f t="shared" si="114"/>
        <v>0</v>
      </c>
      <c r="AH267" s="334" t="str">
        <f t="shared" si="115"/>
        <v>fBiz0000000000</v>
      </c>
      <c r="AI267" s="334" t="str">
        <f t="shared" ca="1" si="116"/>
        <v>2026/01/06 00:00:00</v>
      </c>
      <c r="AJ267" s="334" t="str">
        <f t="shared" si="117"/>
        <v>fBiz0000000000</v>
      </c>
      <c r="AK267" s="335" t="str">
        <f t="shared" ca="1" si="118"/>
        <v>2026/01/06 00:00:00</v>
      </c>
      <c r="AL26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'MED_PROD_3', '併用医薬品_医薬品名_3', 'TEXT', 'CELL', 266, 11, NULL ,'0', NULL ,'0', '1.00', 0, 'fBiz0000000000', '2026/01/06 00:00:00', 'fBiz0000000000', '2026/01/06 00:00:00' );</v>
      </c>
      <c r="AM267" s="347" t="s">
        <v>1774</v>
      </c>
    </row>
    <row r="268" spans="1:39" ht="17.25" customHeight="1">
      <c r="A268" s="265">
        <f t="shared" si="97"/>
        <v>266</v>
      </c>
      <c r="B268" s="263" t="s">
        <v>640</v>
      </c>
      <c r="C268" s="258" t="s">
        <v>1173</v>
      </c>
      <c r="D268" s="260" t="s">
        <v>1006</v>
      </c>
      <c r="E268" s="238" t="s">
        <v>263</v>
      </c>
      <c r="F268" s="746" t="s">
        <v>189</v>
      </c>
      <c r="G268" s="747"/>
      <c r="H268" s="748">
        <v>20</v>
      </c>
      <c r="I268" s="749"/>
      <c r="J268" s="327" t="str">
        <f t="shared" si="120"/>
        <v>TEXT</v>
      </c>
      <c r="K268" s="271" t="s">
        <v>653</v>
      </c>
      <c r="L268" s="328" t="str" cm="1">
        <f t="array" aca="1" ref="L268" ca="1">IFERROR(IF($C268="","",IF($K268="","",IF($K268=入力用マスタ!$H$7,_xlfn.TEXTBEFORE(_xlfn.TEXTAFTER(CELL("filename",$A$1),"["),"]"),IF($J268="DATE",IF(INDIRECT($B268&amp;"!"&amp;$C268)="","",INDIRECT($B268&amp;"!"&amp;$C268)),IF($J268="TEXT",IF(INDIRECT($B268&amp;"!"&amp;$C268)="","",""&amp;INDIRECT($B268&amp;"!"&amp;$C268)&amp;""),IF($J268="NUM",VALUE(IF(INDIRECT($B268&amp;"!"&amp;$C268)="","",INDIRECT($B268&amp;"!"&amp;$C268))),"")))))),"")</f>
        <v/>
      </c>
      <c r="M268" s="337" t="str">
        <f ca="1">IFERROR(TEXT(IF($C268="","",IF($K268="","",IF($K268=入力用マスタ!$H$5,IF($L268="■","1",IF($L268="□","",IF($L268="●","1",IF($L268="○","","")))),IF($K268=入力用マスタ!$H$6,IF($L268="▼選択▼","",MATCH($L268,INDIRECT("入力用マスタ!"&amp;IF(COUNTIF(入力用マスタ!$E$2:$E$4,$L268),"E",IF(COUNTIF(入力用マスタ!$F$2:$F$4,$L268),"F",IF(COUNTIF(入力用マスタ!$G$2:$G$4,$L268),"G","")))&amp;"3:"&amp;IF(COUNTIF(入力用マスタ!$E$2:$E$4,$L268),"E",IF(COUNTIF(入力用マスタ!$F$2:$F$4,$L268),"F",IF(COUNTIF(入力用マスタ!$G$2:$G$4,$L268),"G","")))&amp;"4"),0)),"")))),"@"),"")</f>
        <v/>
      </c>
      <c r="N268" s="337" t="str" cm="1">
        <f t="array" aca="1" ref="N268" ca="1">IFERROR(TEXT(IF($C268="","",IF($K268="","",IF($K268=入力用マスタ!$H$4,_xlfn.LET(_xlpm.refs, _xlfn.TEXTSPLIT($C268,","),_xlpm.sheetName, $B268,_xlpm.values,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8" s="338">
        <f t="shared" si="98"/>
        <v>267</v>
      </c>
      <c r="P268" s="339">
        <f>IF($K268="","",IF($K268=入力用マスタ!$H$3,COLUMN($P268)-5,IF($K268=入力用マスタ!$H$5,COLUMN($P268)-4,IF($K268=入力用マスタ!$H$6,COLUMN($P268)-4,IF($K268=入力用マスタ!$H$5,COLUMN($P268)-4,IF($K268=入力用マスタ!$H$4,COLUMN($P268)-3,COLUMN($P268)-5))))))</f>
        <v>11</v>
      </c>
      <c r="Q268" s="345" t="str">
        <f>IF($C268="","",IF($C268="-","",IF($K268=入力用マスタ!$H$4&amp;"!",HYPERLINK("#"&amp;$B268&amp;"!"&amp;IFERROR(LEFT($C268,FIND(",", $C268)-1),$C268),"【"&amp;IFERROR(LEFT($C268,FIND(",", $C268)-1),$C268)&amp;"】"),HYPERLINK("#"&amp;$B268&amp;"!"&amp;IFERROR(LEFT($C268,FIND(",", $C268)-1),$C268),"【"&amp;IFERROR(LEFT($C268,FIND(",", $C268)-1),$C268)&amp;"】"))))</f>
        <v>【E163】</v>
      </c>
      <c r="R268" s="344" t="str">
        <f t="shared" si="99"/>
        <v>0000000000000</v>
      </c>
      <c r="S268" s="334" t="str">
        <f t="shared" si="100"/>
        <v>IO_S050301</v>
      </c>
      <c r="T268" s="334" t="str">
        <f t="shared" ca="1" si="101"/>
        <v>2025100101</v>
      </c>
      <c r="U268" s="334" t="str">
        <f t="shared" si="102"/>
        <v>T05_HLT_TMP</v>
      </c>
      <c r="V268" s="334" t="str">
        <f t="shared" si="103"/>
        <v>MED_PROD_4</v>
      </c>
      <c r="W268" s="334" t="str">
        <f t="shared" si="104"/>
        <v>併用医薬品_医薬品名_4</v>
      </c>
      <c r="X268" s="334" t="str">
        <f t="shared" si="105"/>
        <v>TEXT</v>
      </c>
      <c r="Y268" s="334" t="str">
        <f t="shared" si="106"/>
        <v>CELL</v>
      </c>
      <c r="Z268" s="334">
        <f t="shared" si="107"/>
        <v>267</v>
      </c>
      <c r="AA268" s="334">
        <f t="shared" si="108"/>
        <v>11</v>
      </c>
      <c r="AB268" s="334" t="str">
        <f t="shared" si="109"/>
        <v>« NULL »</v>
      </c>
      <c r="AC268" s="334" t="str">
        <f t="shared" si="110"/>
        <v>0</v>
      </c>
      <c r="AD268" s="334" t="str">
        <f t="shared" si="111"/>
        <v>« NULL »</v>
      </c>
      <c r="AE268" s="334" t="str">
        <f t="shared" si="112"/>
        <v>0</v>
      </c>
      <c r="AF268" s="334" t="str">
        <f t="shared" si="113"/>
        <v>1.00</v>
      </c>
      <c r="AG268" s="334" t="str">
        <f t="shared" si="114"/>
        <v>0</v>
      </c>
      <c r="AH268" s="334" t="str">
        <f t="shared" si="115"/>
        <v>fBiz0000000000</v>
      </c>
      <c r="AI268" s="334" t="str">
        <f t="shared" ca="1" si="116"/>
        <v>2026/01/06 00:00:00</v>
      </c>
      <c r="AJ268" s="334" t="str">
        <f t="shared" si="117"/>
        <v>fBiz0000000000</v>
      </c>
      <c r="AK268" s="335" t="str">
        <f t="shared" ca="1" si="118"/>
        <v>2026/01/06 00:00:00</v>
      </c>
      <c r="AL26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'MED_PROD_4', '併用医薬品_医薬品名_4', 'TEXT', 'CELL', 267, 11, NULL ,'0', NULL ,'0', '1.00', 0, 'fBiz0000000000', '2026/01/06 00:00:00', 'fBiz0000000000', '2026/01/06 00:00:00' );</v>
      </c>
      <c r="AM268" s="347" t="s">
        <v>1774</v>
      </c>
    </row>
    <row r="269" spans="1:39" ht="17.25" customHeight="1">
      <c r="A269" s="265">
        <f t="shared" si="97"/>
        <v>267</v>
      </c>
      <c r="B269" s="263" t="s">
        <v>640</v>
      </c>
      <c r="C269" s="258" t="s">
        <v>1174</v>
      </c>
      <c r="D269" s="260" t="s">
        <v>1007</v>
      </c>
      <c r="E269" s="238" t="s">
        <v>264</v>
      </c>
      <c r="F269" s="746" t="s">
        <v>189</v>
      </c>
      <c r="G269" s="747"/>
      <c r="H269" s="748">
        <v>20</v>
      </c>
      <c r="I269" s="749"/>
      <c r="J269" s="327" t="str">
        <f t="shared" si="120"/>
        <v>TEXT</v>
      </c>
      <c r="K269" s="271" t="s">
        <v>653</v>
      </c>
      <c r="L269" s="328" t="str" cm="1">
        <f t="array" aca="1" ref="L269" ca="1">IFERROR(IF($C269="","",IF($K269="","",IF($K269=入力用マスタ!$H$7,_xlfn.TEXTBEFORE(_xlfn.TEXTAFTER(CELL("filename",$A$1),"["),"]"),IF($J269="DATE",IF(INDIRECT($B269&amp;"!"&amp;$C269)="","",INDIRECT($B269&amp;"!"&amp;$C269)),IF($J269="TEXT",IF(INDIRECT($B269&amp;"!"&amp;$C269)="","",""&amp;INDIRECT($B269&amp;"!"&amp;$C269)&amp;""),IF($J269="NUM",VALUE(IF(INDIRECT($B269&amp;"!"&amp;$C269)="","",INDIRECT($B269&amp;"!"&amp;$C269))),"")))))),"")</f>
        <v/>
      </c>
      <c r="M269" s="337" t="str">
        <f ca="1">IFERROR(TEXT(IF($C269="","",IF($K269="","",IF($K269=入力用マスタ!$H$5,IF($L269="■","1",IF($L269="□","",IF($L269="●","1",IF($L269="○","","")))),IF($K269=入力用マスタ!$H$6,IF($L269="▼選択▼","",MATCH($L269,INDIRECT("入力用マスタ!"&amp;IF(COUNTIF(入力用マスタ!$E$2:$E$4,$L269),"E",IF(COUNTIF(入力用マスタ!$F$2:$F$4,$L269),"F",IF(COUNTIF(入力用マスタ!$G$2:$G$4,$L269),"G","")))&amp;"3:"&amp;IF(COUNTIF(入力用マスタ!$E$2:$E$4,$L269),"E",IF(COUNTIF(入力用マスタ!$F$2:$F$4,$L269),"F",IF(COUNTIF(入力用マスタ!$G$2:$G$4,$L269),"G","")))&amp;"4"),0)),"")))),"@"),"")</f>
        <v/>
      </c>
      <c r="N269" s="337" t="str" cm="1">
        <f t="array" aca="1" ref="N269" ca="1">IFERROR(TEXT(IF($C269="","",IF($K269="","",IF($K269=入力用マスタ!$H$4,_xlfn.LET(_xlpm.refs, _xlfn.TEXTSPLIT($C269,","),_xlpm.sheetName, $B269,_xlpm.values,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69" s="338">
        <f t="shared" si="98"/>
        <v>268</v>
      </c>
      <c r="P269" s="339">
        <f>IF($K269="","",IF($K269=入力用マスタ!$H$3,COLUMN($P269)-5,IF($K269=入力用マスタ!$H$5,COLUMN($P269)-4,IF($K269=入力用マスタ!$H$6,COLUMN($P269)-4,IF($K269=入力用マスタ!$H$5,COLUMN($P269)-4,IF($K269=入力用マスタ!$H$4,COLUMN($P269)-3,COLUMN($P269)-5))))))</f>
        <v>11</v>
      </c>
      <c r="Q269" s="345" t="str">
        <f>IF($C269="","",IF($C269="-","",IF($K269=入力用マスタ!$H$4&amp;"!",HYPERLINK("#"&amp;$B269&amp;"!"&amp;IFERROR(LEFT($C269,FIND(",", $C269)-1),$C269),"【"&amp;IFERROR(LEFT($C269,FIND(",", $C269)-1),$C269)&amp;"】"),HYPERLINK("#"&amp;$B269&amp;"!"&amp;IFERROR(LEFT($C269,FIND(",", $C269)-1),$C269),"【"&amp;IFERROR(LEFT($C269,FIND(",", $C269)-1),$C269)&amp;"】"))))</f>
        <v>【E164】</v>
      </c>
      <c r="R269" s="344" t="str">
        <f t="shared" si="99"/>
        <v>0000000000000</v>
      </c>
      <c r="S269" s="334" t="str">
        <f t="shared" si="100"/>
        <v>IO_S050301</v>
      </c>
      <c r="T269" s="334" t="str">
        <f t="shared" ca="1" si="101"/>
        <v>2025100101</v>
      </c>
      <c r="U269" s="334" t="str">
        <f t="shared" si="102"/>
        <v>T05_HLT_TMP</v>
      </c>
      <c r="V269" s="334" t="str">
        <f t="shared" si="103"/>
        <v>MED_PROD_5</v>
      </c>
      <c r="W269" s="334" t="str">
        <f t="shared" si="104"/>
        <v>併用医薬品_医薬品名_5</v>
      </c>
      <c r="X269" s="334" t="str">
        <f t="shared" si="105"/>
        <v>TEXT</v>
      </c>
      <c r="Y269" s="334" t="str">
        <f t="shared" si="106"/>
        <v>CELL</v>
      </c>
      <c r="Z269" s="334">
        <f t="shared" si="107"/>
        <v>268</v>
      </c>
      <c r="AA269" s="334">
        <f t="shared" si="108"/>
        <v>11</v>
      </c>
      <c r="AB269" s="334" t="str">
        <f t="shared" si="109"/>
        <v>« NULL »</v>
      </c>
      <c r="AC269" s="334" t="str">
        <f t="shared" si="110"/>
        <v>0</v>
      </c>
      <c r="AD269" s="334" t="str">
        <f t="shared" si="111"/>
        <v>« NULL »</v>
      </c>
      <c r="AE269" s="334" t="str">
        <f t="shared" si="112"/>
        <v>0</v>
      </c>
      <c r="AF269" s="334" t="str">
        <f t="shared" si="113"/>
        <v>1.00</v>
      </c>
      <c r="AG269" s="334" t="str">
        <f t="shared" si="114"/>
        <v>0</v>
      </c>
      <c r="AH269" s="334" t="str">
        <f t="shared" si="115"/>
        <v>fBiz0000000000</v>
      </c>
      <c r="AI269" s="334" t="str">
        <f t="shared" ca="1" si="116"/>
        <v>2026/01/06 00:00:00</v>
      </c>
      <c r="AJ269" s="334" t="str">
        <f t="shared" si="117"/>
        <v>fBiz0000000000</v>
      </c>
      <c r="AK269" s="335" t="str">
        <f t="shared" ca="1" si="118"/>
        <v>2026/01/06 00:00:00</v>
      </c>
      <c r="AL26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'MED_PROD_5', '併用医薬品_医薬品名_5', 'TEXT', 'CELL', 268, 11, NULL ,'0', NULL ,'0', '1.00', 0, 'fBiz0000000000', '2026/01/06 00:00:00', 'fBiz0000000000', '2026/01/06 00:00:00' );</v>
      </c>
      <c r="AM269" s="347" t="s">
        <v>1774</v>
      </c>
    </row>
    <row r="270" spans="1:39" ht="17.25" customHeight="1">
      <c r="A270" s="265">
        <f t="shared" si="97"/>
        <v>268</v>
      </c>
      <c r="B270" s="263" t="s">
        <v>640</v>
      </c>
      <c r="C270" s="258" t="s">
        <v>1175</v>
      </c>
      <c r="D270" s="260" t="s">
        <v>1008</v>
      </c>
      <c r="E270" s="238" t="s">
        <v>265</v>
      </c>
      <c r="F270" s="746" t="s">
        <v>189</v>
      </c>
      <c r="G270" s="747"/>
      <c r="H270" s="748">
        <v>20</v>
      </c>
      <c r="I270" s="749"/>
      <c r="J270" s="327" t="str">
        <f t="shared" si="120"/>
        <v>TEXT</v>
      </c>
      <c r="K270" s="271" t="s">
        <v>653</v>
      </c>
      <c r="L270" s="328" t="str" cm="1">
        <f t="array" aca="1" ref="L270" ca="1">IFERROR(IF($C270="","",IF($K270="","",IF($K270=入力用マスタ!$H$7,_xlfn.TEXTBEFORE(_xlfn.TEXTAFTER(CELL("filename",$A$1),"["),"]"),IF($J270="DATE",IF(INDIRECT($B270&amp;"!"&amp;$C270)="","",INDIRECT($B270&amp;"!"&amp;$C270)),IF($J270="TEXT",IF(INDIRECT($B270&amp;"!"&amp;$C270)="","",""&amp;INDIRECT($B270&amp;"!"&amp;$C270)&amp;""),IF($J270="NUM",VALUE(IF(INDIRECT($B270&amp;"!"&amp;$C270)="","",INDIRECT($B270&amp;"!"&amp;$C270))),"")))))),"")</f>
        <v/>
      </c>
      <c r="M270" s="337" t="str">
        <f ca="1">IFERROR(TEXT(IF($C270="","",IF($K270="","",IF($K270=入力用マスタ!$H$5,IF($L270="■","1",IF($L270="□","",IF($L270="●","1",IF($L270="○","","")))),IF($K270=入力用マスタ!$H$6,IF($L270="▼選択▼","",MATCH($L270,INDIRECT("入力用マスタ!"&amp;IF(COUNTIF(入力用マスタ!$E$2:$E$4,$L270),"E",IF(COUNTIF(入力用マスタ!$F$2:$F$4,$L270),"F",IF(COUNTIF(入力用マスタ!$G$2:$G$4,$L270),"G","")))&amp;"3:"&amp;IF(COUNTIF(入力用マスタ!$E$2:$E$4,$L270),"E",IF(COUNTIF(入力用マスタ!$F$2:$F$4,$L270),"F",IF(COUNTIF(入力用マスタ!$G$2:$G$4,$L270),"G","")))&amp;"4"),0)),"")))),"@"),"")</f>
        <v/>
      </c>
      <c r="N270" s="337" t="str" cm="1">
        <f t="array" aca="1" ref="N270" ca="1">IFERROR(TEXT(IF($C270="","",IF($K270="","",IF($K270=入力用マスタ!$H$4,_xlfn.LET(_xlpm.refs, _xlfn.TEXTSPLIT($C270,","),_xlpm.sheetName, $B270,_xlpm.values,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0" s="338">
        <f t="shared" si="98"/>
        <v>269</v>
      </c>
      <c r="P270" s="339">
        <f>IF($K270="","",IF($K270=入力用マスタ!$H$3,COLUMN($P270)-5,IF($K270=入力用マスタ!$H$5,COLUMN($P270)-4,IF($K270=入力用マスタ!$H$6,COLUMN($P270)-4,IF($K270=入力用マスタ!$H$5,COLUMN($P270)-4,IF($K270=入力用マスタ!$H$4,COLUMN($P270)-3,COLUMN($P270)-5))))))</f>
        <v>11</v>
      </c>
      <c r="Q270" s="345" t="str">
        <f>IF($C270="","",IF($C270="-","",IF($K270=入力用マスタ!$H$4&amp;"!",HYPERLINK("#"&amp;$B270&amp;"!"&amp;IFERROR(LEFT($C270,FIND(",", $C270)-1),$C270),"【"&amp;IFERROR(LEFT($C270,FIND(",", $C270)-1),$C270)&amp;"】"),HYPERLINK("#"&amp;$B270&amp;"!"&amp;IFERROR(LEFT($C270,FIND(",", $C270)-1),$C270),"【"&amp;IFERROR(LEFT($C270,FIND(",", $C270)-1),$C270)&amp;"】"))))</f>
        <v>【E165】</v>
      </c>
      <c r="R270" s="344" t="str">
        <f t="shared" si="99"/>
        <v>0000000000000</v>
      </c>
      <c r="S270" s="334" t="str">
        <f t="shared" si="100"/>
        <v>IO_S050301</v>
      </c>
      <c r="T270" s="334" t="str">
        <f t="shared" ca="1" si="101"/>
        <v>2025100101</v>
      </c>
      <c r="U270" s="334" t="str">
        <f t="shared" si="102"/>
        <v>T05_HLT_TMP</v>
      </c>
      <c r="V270" s="334" t="str">
        <f t="shared" si="103"/>
        <v>MED_PROD_6</v>
      </c>
      <c r="W270" s="334" t="str">
        <f t="shared" si="104"/>
        <v>併用医薬品_医薬品名_6</v>
      </c>
      <c r="X270" s="334" t="str">
        <f t="shared" si="105"/>
        <v>TEXT</v>
      </c>
      <c r="Y270" s="334" t="str">
        <f t="shared" si="106"/>
        <v>CELL</v>
      </c>
      <c r="Z270" s="334">
        <f t="shared" si="107"/>
        <v>269</v>
      </c>
      <c r="AA270" s="334">
        <f t="shared" si="108"/>
        <v>11</v>
      </c>
      <c r="AB270" s="334" t="str">
        <f t="shared" si="109"/>
        <v>« NULL »</v>
      </c>
      <c r="AC270" s="334" t="str">
        <f t="shared" si="110"/>
        <v>0</v>
      </c>
      <c r="AD270" s="334" t="str">
        <f t="shared" si="111"/>
        <v>« NULL »</v>
      </c>
      <c r="AE270" s="334" t="str">
        <f t="shared" si="112"/>
        <v>0</v>
      </c>
      <c r="AF270" s="334" t="str">
        <f t="shared" si="113"/>
        <v>1.00</v>
      </c>
      <c r="AG270" s="334" t="str">
        <f t="shared" si="114"/>
        <v>0</v>
      </c>
      <c r="AH270" s="334" t="str">
        <f t="shared" si="115"/>
        <v>fBiz0000000000</v>
      </c>
      <c r="AI270" s="334" t="str">
        <f t="shared" ca="1" si="116"/>
        <v>2026/01/06 00:00:00</v>
      </c>
      <c r="AJ270" s="334" t="str">
        <f t="shared" si="117"/>
        <v>fBiz0000000000</v>
      </c>
      <c r="AK270" s="335" t="str">
        <f t="shared" ca="1" si="118"/>
        <v>2026/01/06 00:00:00</v>
      </c>
      <c r="AL27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'MED_PROD_6', '併用医薬品_医薬品名_6', 'TEXT', 'CELL', 269, 11, NULL ,'0', NULL ,'0', '1.00', 0, 'fBiz0000000000', '2026/01/06 00:00:00', 'fBiz0000000000', '2026/01/06 00:00:00' );</v>
      </c>
      <c r="AM270" s="347" t="s">
        <v>1774</v>
      </c>
    </row>
    <row r="271" spans="1:39" ht="17.25" customHeight="1">
      <c r="A271" s="265">
        <f t="shared" si="97"/>
        <v>269</v>
      </c>
      <c r="B271" s="263" t="s">
        <v>640</v>
      </c>
      <c r="C271" s="258" t="s">
        <v>1176</v>
      </c>
      <c r="D271" s="260" t="s">
        <v>1009</v>
      </c>
      <c r="E271" s="238" t="s">
        <v>266</v>
      </c>
      <c r="F271" s="746" t="s">
        <v>189</v>
      </c>
      <c r="G271" s="747"/>
      <c r="H271" s="748">
        <v>20</v>
      </c>
      <c r="I271" s="749"/>
      <c r="J271" s="327" t="str">
        <f t="shared" si="120"/>
        <v>TEXT</v>
      </c>
      <c r="K271" s="271" t="s">
        <v>653</v>
      </c>
      <c r="L271" s="328" t="str" cm="1">
        <f t="array" aca="1" ref="L271" ca="1">IFERROR(IF($C271="","",IF($K271="","",IF($K271=入力用マスタ!$H$7,_xlfn.TEXTBEFORE(_xlfn.TEXTAFTER(CELL("filename",$A$1),"["),"]"),IF($J271="DATE",IF(INDIRECT($B271&amp;"!"&amp;$C271)="","",INDIRECT($B271&amp;"!"&amp;$C271)),IF($J271="TEXT",IF(INDIRECT($B271&amp;"!"&amp;$C271)="","",""&amp;INDIRECT($B271&amp;"!"&amp;$C271)&amp;""),IF($J271="NUM",VALUE(IF(INDIRECT($B271&amp;"!"&amp;$C271)="","",INDIRECT($B271&amp;"!"&amp;$C271))),"")))))),"")</f>
        <v/>
      </c>
      <c r="M271" s="337" t="str">
        <f ca="1">IFERROR(TEXT(IF($C271="","",IF($K271="","",IF($K271=入力用マスタ!$H$5,IF($L271="■","1",IF($L271="□","",IF($L271="●","1",IF($L271="○","","")))),IF($K271=入力用マスタ!$H$6,IF($L271="▼選択▼","",MATCH($L271,INDIRECT("入力用マスタ!"&amp;IF(COUNTIF(入力用マスタ!$E$2:$E$4,$L271),"E",IF(COUNTIF(入力用マスタ!$F$2:$F$4,$L271),"F",IF(COUNTIF(入力用マスタ!$G$2:$G$4,$L271),"G","")))&amp;"3:"&amp;IF(COUNTIF(入力用マスタ!$E$2:$E$4,$L271),"E",IF(COUNTIF(入力用マスタ!$F$2:$F$4,$L271),"F",IF(COUNTIF(入力用マスタ!$G$2:$G$4,$L271),"G","")))&amp;"4"),0)),"")))),"@"),"")</f>
        <v/>
      </c>
      <c r="N271" s="337" t="str" cm="1">
        <f t="array" aca="1" ref="N271" ca="1">IFERROR(TEXT(IF($C271="","",IF($K271="","",IF($K271=入力用マスタ!$H$4,_xlfn.LET(_xlpm.refs, _xlfn.TEXTSPLIT($C271,","),_xlpm.sheetName, $B271,_xlpm.values,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1" s="338">
        <f t="shared" si="98"/>
        <v>270</v>
      </c>
      <c r="P271" s="339">
        <f>IF($K271="","",IF($K271=入力用マスタ!$H$3,COLUMN($P271)-5,IF($K271=入力用マスタ!$H$5,COLUMN($P271)-4,IF($K271=入力用マスタ!$H$6,COLUMN($P271)-4,IF($K271=入力用マスタ!$H$5,COLUMN($P271)-4,IF($K271=入力用マスタ!$H$4,COLUMN($P271)-3,COLUMN($P271)-5))))))</f>
        <v>11</v>
      </c>
      <c r="Q271" s="345" t="str">
        <f>IF($C271="","",IF($C271="-","",IF($K271=入力用マスタ!$H$4&amp;"!",HYPERLINK("#"&amp;$B271&amp;"!"&amp;IFERROR(LEFT($C271,FIND(",", $C271)-1),$C271),"【"&amp;IFERROR(LEFT($C271,FIND(",", $C271)-1),$C271)&amp;"】"),HYPERLINK("#"&amp;$B271&amp;"!"&amp;IFERROR(LEFT($C271,FIND(",", $C271)-1),$C271),"【"&amp;IFERROR(LEFT($C271,FIND(",", $C271)-1),$C271)&amp;"】"))))</f>
        <v>【E166】</v>
      </c>
      <c r="R271" s="344" t="str">
        <f t="shared" si="99"/>
        <v>0000000000000</v>
      </c>
      <c r="S271" s="334" t="str">
        <f t="shared" si="100"/>
        <v>IO_S050301</v>
      </c>
      <c r="T271" s="334" t="str">
        <f t="shared" ca="1" si="101"/>
        <v>2025100101</v>
      </c>
      <c r="U271" s="334" t="str">
        <f t="shared" si="102"/>
        <v>T05_HLT_TMP</v>
      </c>
      <c r="V271" s="334" t="str">
        <f t="shared" si="103"/>
        <v>MED_PROD_7</v>
      </c>
      <c r="W271" s="334" t="str">
        <f t="shared" si="104"/>
        <v>併用医薬品_医薬品名_7</v>
      </c>
      <c r="X271" s="334" t="str">
        <f t="shared" si="105"/>
        <v>TEXT</v>
      </c>
      <c r="Y271" s="334" t="str">
        <f t="shared" si="106"/>
        <v>CELL</v>
      </c>
      <c r="Z271" s="334">
        <f t="shared" si="107"/>
        <v>270</v>
      </c>
      <c r="AA271" s="334">
        <f t="shared" si="108"/>
        <v>11</v>
      </c>
      <c r="AB271" s="334" t="str">
        <f t="shared" si="109"/>
        <v>« NULL »</v>
      </c>
      <c r="AC271" s="334" t="str">
        <f t="shared" si="110"/>
        <v>0</v>
      </c>
      <c r="AD271" s="334" t="str">
        <f t="shared" si="111"/>
        <v>« NULL »</v>
      </c>
      <c r="AE271" s="334" t="str">
        <f t="shared" si="112"/>
        <v>0</v>
      </c>
      <c r="AF271" s="334" t="str">
        <f t="shared" si="113"/>
        <v>1.00</v>
      </c>
      <c r="AG271" s="334" t="str">
        <f t="shared" si="114"/>
        <v>0</v>
      </c>
      <c r="AH271" s="334" t="str">
        <f t="shared" si="115"/>
        <v>fBiz0000000000</v>
      </c>
      <c r="AI271" s="334" t="str">
        <f t="shared" ca="1" si="116"/>
        <v>2026/01/06 00:00:00</v>
      </c>
      <c r="AJ271" s="334" t="str">
        <f t="shared" si="117"/>
        <v>fBiz0000000000</v>
      </c>
      <c r="AK271" s="335" t="str">
        <f t="shared" ca="1" si="118"/>
        <v>2026/01/06 00:00:00</v>
      </c>
      <c r="AL27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'MED_PROD_7', '併用医薬品_医薬品名_7', 'TEXT', 'CELL', 270, 11, NULL ,'0', NULL ,'0', '1.00', 0, 'fBiz0000000000', '2026/01/06 00:00:00', 'fBiz0000000000', '2026/01/06 00:00:00' );</v>
      </c>
      <c r="AM271" s="347" t="s">
        <v>1774</v>
      </c>
    </row>
    <row r="272" spans="1:39" ht="17.25" customHeight="1">
      <c r="A272" s="265">
        <f t="shared" si="97"/>
        <v>270</v>
      </c>
      <c r="B272" s="263" t="s">
        <v>640</v>
      </c>
      <c r="C272" s="258" t="s">
        <v>1177</v>
      </c>
      <c r="D272" s="260" t="s">
        <v>1010</v>
      </c>
      <c r="E272" s="238" t="s">
        <v>267</v>
      </c>
      <c r="F272" s="746" t="s">
        <v>189</v>
      </c>
      <c r="G272" s="747"/>
      <c r="H272" s="748">
        <v>20</v>
      </c>
      <c r="I272" s="749"/>
      <c r="J272" s="327" t="str">
        <f t="shared" si="120"/>
        <v>TEXT</v>
      </c>
      <c r="K272" s="271" t="s">
        <v>653</v>
      </c>
      <c r="L272" s="328" t="str" cm="1">
        <f t="array" aca="1" ref="L272" ca="1">IFERROR(IF($C272="","",IF($K272="","",IF($K272=入力用マスタ!$H$7,_xlfn.TEXTBEFORE(_xlfn.TEXTAFTER(CELL("filename",$A$1),"["),"]"),IF($J272="DATE",IF(INDIRECT($B272&amp;"!"&amp;$C272)="","",INDIRECT($B272&amp;"!"&amp;$C272)),IF($J272="TEXT",IF(INDIRECT($B272&amp;"!"&amp;$C272)="","",""&amp;INDIRECT($B272&amp;"!"&amp;$C272)&amp;""),IF($J272="NUM",VALUE(IF(INDIRECT($B272&amp;"!"&amp;$C272)="","",INDIRECT($B272&amp;"!"&amp;$C272))),"")))))),"")</f>
        <v/>
      </c>
      <c r="M272" s="337" t="str">
        <f ca="1">IFERROR(TEXT(IF($C272="","",IF($K272="","",IF($K272=入力用マスタ!$H$5,IF($L272="■","1",IF($L272="□","",IF($L272="●","1",IF($L272="○","","")))),IF($K272=入力用マスタ!$H$6,IF($L272="▼選択▼","",MATCH($L272,INDIRECT("入力用マスタ!"&amp;IF(COUNTIF(入力用マスタ!$E$2:$E$4,$L272),"E",IF(COUNTIF(入力用マスタ!$F$2:$F$4,$L272),"F",IF(COUNTIF(入力用マスタ!$G$2:$G$4,$L272),"G","")))&amp;"3:"&amp;IF(COUNTIF(入力用マスタ!$E$2:$E$4,$L272),"E",IF(COUNTIF(入力用マスタ!$F$2:$F$4,$L272),"F",IF(COUNTIF(入力用マスタ!$G$2:$G$4,$L272),"G","")))&amp;"4"),0)),"")))),"@"),"")</f>
        <v/>
      </c>
      <c r="N272" s="337" t="str" cm="1">
        <f t="array" aca="1" ref="N272" ca="1">IFERROR(TEXT(IF($C272="","",IF($K272="","",IF($K272=入力用マスタ!$H$4,_xlfn.LET(_xlpm.refs, _xlfn.TEXTSPLIT($C272,","),_xlpm.sheetName, $B272,_xlpm.values,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2" s="338">
        <f t="shared" si="98"/>
        <v>271</v>
      </c>
      <c r="P272" s="339">
        <f>IF($K272="","",IF($K272=入力用マスタ!$H$3,COLUMN($P272)-5,IF($K272=入力用マスタ!$H$5,COLUMN($P272)-4,IF($K272=入力用マスタ!$H$6,COLUMN($P272)-4,IF($K272=入力用マスタ!$H$5,COLUMN($P272)-4,IF($K272=入力用マスタ!$H$4,COLUMN($P272)-3,COLUMN($P272)-5))))))</f>
        <v>11</v>
      </c>
      <c r="Q272" s="345" t="str">
        <f>IF($C272="","",IF($C272="-","",IF($K272=入力用マスタ!$H$4&amp;"!",HYPERLINK("#"&amp;$B272&amp;"!"&amp;IFERROR(LEFT($C272,FIND(",", $C272)-1),$C272),"【"&amp;IFERROR(LEFT($C272,FIND(",", $C272)-1),$C272)&amp;"】"),HYPERLINK("#"&amp;$B272&amp;"!"&amp;IFERROR(LEFT($C272,FIND(",", $C272)-1),$C272),"【"&amp;IFERROR(LEFT($C272,FIND(",", $C272)-1),$C272)&amp;"】"))))</f>
        <v>【E167】</v>
      </c>
      <c r="R272" s="344" t="str">
        <f t="shared" si="99"/>
        <v>0000000000000</v>
      </c>
      <c r="S272" s="334" t="str">
        <f t="shared" si="100"/>
        <v>IO_S050301</v>
      </c>
      <c r="T272" s="334" t="str">
        <f t="shared" ca="1" si="101"/>
        <v>2025100101</v>
      </c>
      <c r="U272" s="334" t="str">
        <f t="shared" si="102"/>
        <v>T05_HLT_TMP</v>
      </c>
      <c r="V272" s="334" t="str">
        <f t="shared" si="103"/>
        <v>MED_PROD_8</v>
      </c>
      <c r="W272" s="334" t="str">
        <f t="shared" si="104"/>
        <v>併用医薬品_医薬品名_8</v>
      </c>
      <c r="X272" s="334" t="str">
        <f t="shared" si="105"/>
        <v>TEXT</v>
      </c>
      <c r="Y272" s="334" t="str">
        <f t="shared" si="106"/>
        <v>CELL</v>
      </c>
      <c r="Z272" s="334">
        <f t="shared" si="107"/>
        <v>271</v>
      </c>
      <c r="AA272" s="334">
        <f t="shared" si="108"/>
        <v>11</v>
      </c>
      <c r="AB272" s="334" t="str">
        <f t="shared" si="109"/>
        <v>« NULL »</v>
      </c>
      <c r="AC272" s="334" t="str">
        <f t="shared" si="110"/>
        <v>0</v>
      </c>
      <c r="AD272" s="334" t="str">
        <f t="shared" si="111"/>
        <v>« NULL »</v>
      </c>
      <c r="AE272" s="334" t="str">
        <f t="shared" si="112"/>
        <v>0</v>
      </c>
      <c r="AF272" s="334" t="str">
        <f t="shared" si="113"/>
        <v>1.00</v>
      </c>
      <c r="AG272" s="334" t="str">
        <f t="shared" si="114"/>
        <v>0</v>
      </c>
      <c r="AH272" s="334" t="str">
        <f t="shared" si="115"/>
        <v>fBiz0000000000</v>
      </c>
      <c r="AI272" s="334" t="str">
        <f t="shared" ca="1" si="116"/>
        <v>2026/01/06 00:00:00</v>
      </c>
      <c r="AJ272" s="334" t="str">
        <f t="shared" si="117"/>
        <v>fBiz0000000000</v>
      </c>
      <c r="AK272" s="335" t="str">
        <f t="shared" ca="1" si="118"/>
        <v>2026/01/06 00:00:00</v>
      </c>
      <c r="AL27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'MED_PROD_8', '併用医薬品_医薬品名_8', 'TEXT', 'CELL', 271, 11, NULL ,'0', NULL ,'0', '1.00', 0, 'fBiz0000000000', '2026/01/06 00:00:00', 'fBiz0000000000', '2026/01/06 00:00:00' );</v>
      </c>
      <c r="AM272" s="347" t="s">
        <v>1774</v>
      </c>
    </row>
    <row r="273" spans="1:39" ht="17.25" customHeight="1">
      <c r="A273" s="265">
        <f t="shared" si="97"/>
        <v>271</v>
      </c>
      <c r="B273" s="263" t="s">
        <v>640</v>
      </c>
      <c r="C273" s="258" t="s">
        <v>1178</v>
      </c>
      <c r="D273" s="260" t="s">
        <v>1011</v>
      </c>
      <c r="E273" s="238" t="s">
        <v>268</v>
      </c>
      <c r="F273" s="746" t="s">
        <v>189</v>
      </c>
      <c r="G273" s="747"/>
      <c r="H273" s="748">
        <v>20</v>
      </c>
      <c r="I273" s="749"/>
      <c r="J273" s="327" t="str">
        <f t="shared" si="120"/>
        <v>TEXT</v>
      </c>
      <c r="K273" s="271" t="s">
        <v>653</v>
      </c>
      <c r="L273" s="328" t="str" cm="1">
        <f t="array" aca="1" ref="L273" ca="1">IFERROR(IF($C273="","",IF($K273="","",IF($K273=入力用マスタ!$H$7,_xlfn.TEXTBEFORE(_xlfn.TEXTAFTER(CELL("filename",$A$1),"["),"]"),IF($J273="DATE",IF(INDIRECT($B273&amp;"!"&amp;$C273)="","",INDIRECT($B273&amp;"!"&amp;$C273)),IF($J273="TEXT",IF(INDIRECT($B273&amp;"!"&amp;$C273)="","",""&amp;INDIRECT($B273&amp;"!"&amp;$C273)&amp;""),IF($J273="NUM",VALUE(IF(INDIRECT($B273&amp;"!"&amp;$C273)="","",INDIRECT($B273&amp;"!"&amp;$C273))),"")))))),"")</f>
        <v/>
      </c>
      <c r="M273" s="337" t="str">
        <f ca="1">IFERROR(TEXT(IF($C273="","",IF($K273="","",IF($K273=入力用マスタ!$H$5,IF($L273="■","1",IF($L273="□","",IF($L273="●","1",IF($L273="○","","")))),IF($K273=入力用マスタ!$H$6,IF($L273="▼選択▼","",MATCH($L273,INDIRECT("入力用マスタ!"&amp;IF(COUNTIF(入力用マスタ!$E$2:$E$4,$L273),"E",IF(COUNTIF(入力用マスタ!$F$2:$F$4,$L273),"F",IF(COUNTIF(入力用マスタ!$G$2:$G$4,$L273),"G","")))&amp;"3:"&amp;IF(COUNTIF(入力用マスタ!$E$2:$E$4,$L273),"E",IF(COUNTIF(入力用マスタ!$F$2:$F$4,$L273),"F",IF(COUNTIF(入力用マスタ!$G$2:$G$4,$L273),"G","")))&amp;"4"),0)),"")))),"@"),"")</f>
        <v/>
      </c>
      <c r="N273" s="337" t="str" cm="1">
        <f t="array" aca="1" ref="N273" ca="1">IFERROR(TEXT(IF($C273="","",IF($K273="","",IF($K273=入力用マスタ!$H$4,_xlfn.LET(_xlpm.refs, _xlfn.TEXTSPLIT($C273,","),_xlpm.sheetName, $B273,_xlpm.values,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3" s="338">
        <f t="shared" si="98"/>
        <v>272</v>
      </c>
      <c r="P273" s="339">
        <f>IF($K273="","",IF($K273=入力用マスタ!$H$3,COLUMN($P273)-5,IF($K273=入力用マスタ!$H$5,COLUMN($P273)-4,IF($K273=入力用マスタ!$H$6,COLUMN($P273)-4,IF($K273=入力用マスタ!$H$5,COLUMN($P273)-4,IF($K273=入力用マスタ!$H$4,COLUMN($P273)-3,COLUMN($P273)-5))))))</f>
        <v>11</v>
      </c>
      <c r="Q273" s="345" t="str">
        <f>IF($C273="","",IF($C273="-","",IF($K273=入力用マスタ!$H$4&amp;"!",HYPERLINK("#"&amp;$B273&amp;"!"&amp;IFERROR(LEFT($C273,FIND(",", $C273)-1),$C273),"【"&amp;IFERROR(LEFT($C273,FIND(",", $C273)-1),$C273)&amp;"】"),HYPERLINK("#"&amp;$B273&amp;"!"&amp;IFERROR(LEFT($C273,FIND(",", $C273)-1),$C273),"【"&amp;IFERROR(LEFT($C273,FIND(",", $C273)-1),$C273)&amp;"】"))))</f>
        <v>【E168】</v>
      </c>
      <c r="R273" s="344" t="str">
        <f t="shared" si="99"/>
        <v>0000000000000</v>
      </c>
      <c r="S273" s="334" t="str">
        <f t="shared" si="100"/>
        <v>IO_S050301</v>
      </c>
      <c r="T273" s="334" t="str">
        <f t="shared" ca="1" si="101"/>
        <v>2025100101</v>
      </c>
      <c r="U273" s="334" t="str">
        <f t="shared" si="102"/>
        <v>T05_HLT_TMP</v>
      </c>
      <c r="V273" s="334" t="str">
        <f t="shared" si="103"/>
        <v>MED_PROD_9</v>
      </c>
      <c r="W273" s="334" t="str">
        <f t="shared" si="104"/>
        <v>併用医薬品_医薬品名_9</v>
      </c>
      <c r="X273" s="334" t="str">
        <f t="shared" si="105"/>
        <v>TEXT</v>
      </c>
      <c r="Y273" s="334" t="str">
        <f t="shared" si="106"/>
        <v>CELL</v>
      </c>
      <c r="Z273" s="334">
        <f t="shared" si="107"/>
        <v>272</v>
      </c>
      <c r="AA273" s="334">
        <f t="shared" si="108"/>
        <v>11</v>
      </c>
      <c r="AB273" s="334" t="str">
        <f t="shared" si="109"/>
        <v>« NULL »</v>
      </c>
      <c r="AC273" s="334" t="str">
        <f t="shared" si="110"/>
        <v>0</v>
      </c>
      <c r="AD273" s="334" t="str">
        <f t="shared" si="111"/>
        <v>« NULL »</v>
      </c>
      <c r="AE273" s="334" t="str">
        <f t="shared" si="112"/>
        <v>0</v>
      </c>
      <c r="AF273" s="334" t="str">
        <f t="shared" si="113"/>
        <v>1.00</v>
      </c>
      <c r="AG273" s="334" t="str">
        <f t="shared" si="114"/>
        <v>0</v>
      </c>
      <c r="AH273" s="334" t="str">
        <f t="shared" si="115"/>
        <v>fBiz0000000000</v>
      </c>
      <c r="AI273" s="334" t="str">
        <f t="shared" ca="1" si="116"/>
        <v>2026/01/06 00:00:00</v>
      </c>
      <c r="AJ273" s="334" t="str">
        <f t="shared" si="117"/>
        <v>fBiz0000000000</v>
      </c>
      <c r="AK273" s="335" t="str">
        <f t="shared" ca="1" si="118"/>
        <v>2026/01/06 00:00:00</v>
      </c>
      <c r="AL27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'MED_PROD_9', '併用医薬品_医薬品名_9', 'TEXT', 'CELL', 272, 11, NULL ,'0', NULL ,'0', '1.00', 0, 'fBiz0000000000', '2026/01/06 00:00:00', 'fBiz0000000000', '2026/01/06 00:00:00' );</v>
      </c>
      <c r="AM273" s="347" t="s">
        <v>1774</v>
      </c>
    </row>
    <row r="274" spans="1:39" ht="17.25" customHeight="1">
      <c r="A274" s="265">
        <f t="shared" si="97"/>
        <v>272</v>
      </c>
      <c r="B274" s="263" t="s">
        <v>640</v>
      </c>
      <c r="C274" s="258" t="s">
        <v>1179</v>
      </c>
      <c r="D274" s="260" t="s">
        <v>1012</v>
      </c>
      <c r="E274" s="238" t="s">
        <v>269</v>
      </c>
      <c r="F274" s="746" t="s">
        <v>189</v>
      </c>
      <c r="G274" s="747"/>
      <c r="H274" s="748">
        <v>20</v>
      </c>
      <c r="I274" s="749"/>
      <c r="J274" s="327" t="str">
        <f t="shared" si="120"/>
        <v>TEXT</v>
      </c>
      <c r="K274" s="271" t="s">
        <v>653</v>
      </c>
      <c r="L274" s="328" t="str" cm="1">
        <f t="array" aca="1" ref="L274" ca="1">IFERROR(IF($C274="","",IF($K274="","",IF($K274=入力用マスタ!$H$7,_xlfn.TEXTBEFORE(_xlfn.TEXTAFTER(CELL("filename",$A$1),"["),"]"),IF($J274="DATE",IF(INDIRECT($B274&amp;"!"&amp;$C274)="","",INDIRECT($B274&amp;"!"&amp;$C274)),IF($J274="TEXT",IF(INDIRECT($B274&amp;"!"&amp;$C274)="","",""&amp;INDIRECT($B274&amp;"!"&amp;$C274)&amp;""),IF($J274="NUM",VALUE(IF(INDIRECT($B274&amp;"!"&amp;$C274)="","",INDIRECT($B274&amp;"!"&amp;$C274))),"")))))),"")</f>
        <v/>
      </c>
      <c r="M274" s="337" t="str">
        <f ca="1">IFERROR(TEXT(IF($C274="","",IF($K274="","",IF($K274=入力用マスタ!$H$5,IF($L274="■","1",IF($L274="□","",IF($L274="●","1",IF($L274="○","","")))),IF($K274=入力用マスタ!$H$6,IF($L274="▼選択▼","",MATCH($L274,INDIRECT("入力用マスタ!"&amp;IF(COUNTIF(入力用マスタ!$E$2:$E$4,$L274),"E",IF(COUNTIF(入力用マスタ!$F$2:$F$4,$L274),"F",IF(COUNTIF(入力用マスタ!$G$2:$G$4,$L274),"G","")))&amp;"3:"&amp;IF(COUNTIF(入力用マスタ!$E$2:$E$4,$L274),"E",IF(COUNTIF(入力用マスタ!$F$2:$F$4,$L274),"F",IF(COUNTIF(入力用マスタ!$G$2:$G$4,$L274),"G","")))&amp;"4"),0)),"")))),"@"),"")</f>
        <v/>
      </c>
      <c r="N274" s="337" t="str" cm="1">
        <f t="array" aca="1" ref="N274" ca="1">IFERROR(TEXT(IF($C274="","",IF($K274="","",IF($K274=入力用マスタ!$H$4,_xlfn.LET(_xlpm.refs, _xlfn.TEXTSPLIT($C274,","),_xlpm.sheetName, $B274,_xlpm.values,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4" s="338">
        <f t="shared" si="98"/>
        <v>273</v>
      </c>
      <c r="P274" s="339">
        <f>IF($K274="","",IF($K274=入力用マスタ!$H$3,COLUMN($P274)-5,IF($K274=入力用マスタ!$H$5,COLUMN($P274)-4,IF($K274=入力用マスタ!$H$6,COLUMN($P274)-4,IF($K274=入力用マスタ!$H$5,COLUMN($P274)-4,IF($K274=入力用マスタ!$H$4,COLUMN($P274)-3,COLUMN($P274)-5))))))</f>
        <v>11</v>
      </c>
      <c r="Q274" s="345" t="str">
        <f>IF($C274="","",IF($C274="-","",IF($K274=入力用マスタ!$H$4&amp;"!",HYPERLINK("#"&amp;$B274&amp;"!"&amp;IFERROR(LEFT($C274,FIND(",", $C274)-1),$C274),"【"&amp;IFERROR(LEFT($C274,FIND(",", $C274)-1),$C274)&amp;"】"),HYPERLINK("#"&amp;$B274&amp;"!"&amp;IFERROR(LEFT($C274,FIND(",", $C274)-1),$C274),"【"&amp;IFERROR(LEFT($C274,FIND(",", $C274)-1),$C274)&amp;"】"))))</f>
        <v>【E169】</v>
      </c>
      <c r="R274" s="344" t="str">
        <f t="shared" si="99"/>
        <v>0000000000000</v>
      </c>
      <c r="S274" s="334" t="str">
        <f t="shared" si="100"/>
        <v>IO_S050301</v>
      </c>
      <c r="T274" s="334" t="str">
        <f t="shared" ca="1" si="101"/>
        <v>2025100101</v>
      </c>
      <c r="U274" s="334" t="str">
        <f t="shared" si="102"/>
        <v>T05_HLT_TMP</v>
      </c>
      <c r="V274" s="334" t="str">
        <f t="shared" si="103"/>
        <v>MED_PROD_10</v>
      </c>
      <c r="W274" s="334" t="str">
        <f t="shared" si="104"/>
        <v>併用医薬品_医薬品名_10</v>
      </c>
      <c r="X274" s="334" t="str">
        <f t="shared" si="105"/>
        <v>TEXT</v>
      </c>
      <c r="Y274" s="334" t="str">
        <f t="shared" si="106"/>
        <v>CELL</v>
      </c>
      <c r="Z274" s="334">
        <f t="shared" si="107"/>
        <v>273</v>
      </c>
      <c r="AA274" s="334">
        <f t="shared" si="108"/>
        <v>11</v>
      </c>
      <c r="AB274" s="334" t="str">
        <f t="shared" si="109"/>
        <v>« NULL »</v>
      </c>
      <c r="AC274" s="334" t="str">
        <f t="shared" si="110"/>
        <v>0</v>
      </c>
      <c r="AD274" s="334" t="str">
        <f t="shared" si="111"/>
        <v>« NULL »</v>
      </c>
      <c r="AE274" s="334" t="str">
        <f t="shared" si="112"/>
        <v>0</v>
      </c>
      <c r="AF274" s="334" t="str">
        <f t="shared" si="113"/>
        <v>1.00</v>
      </c>
      <c r="AG274" s="334" t="str">
        <f t="shared" si="114"/>
        <v>0</v>
      </c>
      <c r="AH274" s="334" t="str">
        <f t="shared" si="115"/>
        <v>fBiz0000000000</v>
      </c>
      <c r="AI274" s="334" t="str">
        <f t="shared" ca="1" si="116"/>
        <v>2026/01/06 00:00:00</v>
      </c>
      <c r="AJ274" s="334" t="str">
        <f t="shared" si="117"/>
        <v>fBiz0000000000</v>
      </c>
      <c r="AK274" s="335" t="str">
        <f t="shared" ca="1" si="118"/>
        <v>2026/01/06 00:00:00</v>
      </c>
      <c r="AL27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'MED_PROD_10', '併用医薬品_医薬品名_10', 'TEXT', 'CELL', 273, 11, NULL ,'0', NULL ,'0', '1.00', 0, 'fBiz0000000000', '2026/01/06 00:00:00', 'fBiz0000000000', '2026/01/06 00:00:00' );</v>
      </c>
      <c r="AM274" s="347" t="s">
        <v>1774</v>
      </c>
    </row>
    <row r="275" spans="1:39" ht="17.25" customHeight="1">
      <c r="A275" s="265">
        <f t="shared" si="97"/>
        <v>273</v>
      </c>
      <c r="B275" s="263" t="s">
        <v>640</v>
      </c>
      <c r="C275" s="258" t="s">
        <v>1180</v>
      </c>
      <c r="D275" s="260" t="s">
        <v>1013</v>
      </c>
      <c r="E275" s="238" t="s">
        <v>270</v>
      </c>
      <c r="F275" s="746" t="s">
        <v>189</v>
      </c>
      <c r="G275" s="747"/>
      <c r="H275" s="748">
        <v>20</v>
      </c>
      <c r="I275" s="749"/>
      <c r="J275" s="327" t="str">
        <f t="shared" si="120"/>
        <v>TEXT</v>
      </c>
      <c r="K275" s="271" t="s">
        <v>653</v>
      </c>
      <c r="L275" s="328" t="str" cm="1">
        <f t="array" aca="1" ref="L275" ca="1">IFERROR(IF($C275="","",IF($K275="","",IF($K275=入力用マスタ!$H$7,_xlfn.TEXTBEFORE(_xlfn.TEXTAFTER(CELL("filename",$A$1),"["),"]"),IF($J275="DATE",IF(INDIRECT($B275&amp;"!"&amp;$C275)="","",INDIRECT($B275&amp;"!"&amp;$C275)),IF($J275="TEXT",IF(INDIRECT($B275&amp;"!"&amp;$C275)="","",""&amp;INDIRECT($B275&amp;"!"&amp;$C275)&amp;""),IF($J275="NUM",VALUE(IF(INDIRECT($B275&amp;"!"&amp;$C275)="","",INDIRECT($B275&amp;"!"&amp;$C275))),"")))))),"")</f>
        <v/>
      </c>
      <c r="M275" s="337" t="str">
        <f ca="1">IFERROR(TEXT(IF($C275="","",IF($K275="","",IF($K275=入力用マスタ!$H$5,IF($L275="■","1",IF($L275="□","",IF($L275="●","1",IF($L275="○","","")))),IF($K275=入力用マスタ!$H$6,IF($L275="▼選択▼","",MATCH($L275,INDIRECT("入力用マスタ!"&amp;IF(COUNTIF(入力用マスタ!$E$2:$E$4,$L275),"E",IF(COUNTIF(入力用マスタ!$F$2:$F$4,$L275),"F",IF(COUNTIF(入力用マスタ!$G$2:$G$4,$L275),"G","")))&amp;"3:"&amp;IF(COUNTIF(入力用マスタ!$E$2:$E$4,$L275),"E",IF(COUNTIF(入力用マスタ!$F$2:$F$4,$L275),"F",IF(COUNTIF(入力用マスタ!$G$2:$G$4,$L275),"G","")))&amp;"4"),0)),"")))),"@"),"")</f>
        <v/>
      </c>
      <c r="N275" s="337" t="str" cm="1">
        <f t="array" aca="1" ref="N275" ca="1">IFERROR(TEXT(IF($C275="","",IF($K275="","",IF($K275=入力用マスタ!$H$4,_xlfn.LET(_xlpm.refs, _xlfn.TEXTSPLIT($C275,","),_xlpm.sheetName, $B275,_xlpm.values,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5" s="338">
        <f t="shared" si="98"/>
        <v>274</v>
      </c>
      <c r="P275" s="339">
        <f>IF($K275="","",IF($K275=入力用マスタ!$H$3,COLUMN($P275)-5,IF($K275=入力用マスタ!$H$5,COLUMN($P275)-4,IF($K275=入力用マスタ!$H$6,COLUMN($P275)-4,IF($K275=入力用マスタ!$H$5,COLUMN($P275)-4,IF($K275=入力用マスタ!$H$4,COLUMN($P275)-3,COLUMN($P275)-5))))))</f>
        <v>11</v>
      </c>
      <c r="Q275" s="345" t="str">
        <f>IF($C275="","",IF($C275="-","",IF($K275=入力用マスタ!$H$4&amp;"!",HYPERLINK("#"&amp;$B275&amp;"!"&amp;IFERROR(LEFT($C275,FIND(",", $C275)-1),$C275),"【"&amp;IFERROR(LEFT($C275,FIND(",", $C275)-1),$C275)&amp;"】"),HYPERLINK("#"&amp;$B275&amp;"!"&amp;IFERROR(LEFT($C275,FIND(",", $C275)-1),$C275),"【"&amp;IFERROR(LEFT($C275,FIND(",", $C275)-1),$C275)&amp;"】"))))</f>
        <v>【E170】</v>
      </c>
      <c r="R275" s="344" t="str">
        <f t="shared" si="99"/>
        <v>0000000000000</v>
      </c>
      <c r="S275" s="334" t="str">
        <f t="shared" si="100"/>
        <v>IO_S050301</v>
      </c>
      <c r="T275" s="334" t="str">
        <f t="shared" ca="1" si="101"/>
        <v>2025100101</v>
      </c>
      <c r="U275" s="334" t="str">
        <f t="shared" si="102"/>
        <v>T05_HLT_TMP</v>
      </c>
      <c r="V275" s="334" t="str">
        <f t="shared" si="103"/>
        <v>MED_PROD_11</v>
      </c>
      <c r="W275" s="334" t="str">
        <f t="shared" si="104"/>
        <v>併用医薬品_医薬品名_11</v>
      </c>
      <c r="X275" s="334" t="str">
        <f t="shared" si="105"/>
        <v>TEXT</v>
      </c>
      <c r="Y275" s="334" t="str">
        <f t="shared" si="106"/>
        <v>CELL</v>
      </c>
      <c r="Z275" s="334">
        <f t="shared" si="107"/>
        <v>274</v>
      </c>
      <c r="AA275" s="334">
        <f t="shared" si="108"/>
        <v>11</v>
      </c>
      <c r="AB275" s="334" t="str">
        <f t="shared" si="109"/>
        <v>« NULL »</v>
      </c>
      <c r="AC275" s="334" t="str">
        <f t="shared" si="110"/>
        <v>0</v>
      </c>
      <c r="AD275" s="334" t="str">
        <f t="shared" si="111"/>
        <v>« NULL »</v>
      </c>
      <c r="AE275" s="334" t="str">
        <f t="shared" si="112"/>
        <v>0</v>
      </c>
      <c r="AF275" s="334" t="str">
        <f t="shared" si="113"/>
        <v>1.00</v>
      </c>
      <c r="AG275" s="334" t="str">
        <f t="shared" si="114"/>
        <v>0</v>
      </c>
      <c r="AH275" s="334" t="str">
        <f t="shared" si="115"/>
        <v>fBiz0000000000</v>
      </c>
      <c r="AI275" s="334" t="str">
        <f t="shared" ca="1" si="116"/>
        <v>2026/01/06 00:00:00</v>
      </c>
      <c r="AJ275" s="334" t="str">
        <f t="shared" si="117"/>
        <v>fBiz0000000000</v>
      </c>
      <c r="AK275" s="335" t="str">
        <f t="shared" ca="1" si="118"/>
        <v>2026/01/06 00:00:00</v>
      </c>
      <c r="AL27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'MED_PROD_11', '併用医薬品_医薬品名_11', 'TEXT', 'CELL', 274, 11, NULL ,'0', NULL ,'0', '1.00', 0, 'fBiz0000000000', '2026/01/06 00:00:00', 'fBiz0000000000', '2026/01/06 00:00:00' );</v>
      </c>
      <c r="AM275" s="347" t="s">
        <v>1774</v>
      </c>
    </row>
    <row r="276" spans="1:39" ht="17.25" customHeight="1">
      <c r="A276" s="265">
        <f t="shared" si="97"/>
        <v>274</v>
      </c>
      <c r="B276" s="263" t="s">
        <v>640</v>
      </c>
      <c r="C276" s="258" t="s">
        <v>1181</v>
      </c>
      <c r="D276" s="260" t="s">
        <v>1014</v>
      </c>
      <c r="E276" s="238" t="s">
        <v>271</v>
      </c>
      <c r="F276" s="746" t="s">
        <v>189</v>
      </c>
      <c r="G276" s="747"/>
      <c r="H276" s="748">
        <v>20</v>
      </c>
      <c r="I276" s="749"/>
      <c r="J276" s="327" t="str">
        <f t="shared" si="120"/>
        <v>TEXT</v>
      </c>
      <c r="K276" s="271" t="s">
        <v>653</v>
      </c>
      <c r="L276" s="328" t="str" cm="1">
        <f t="array" aca="1" ref="L276" ca="1">IFERROR(IF($C276="","",IF($K276="","",IF($K276=入力用マスタ!$H$7,_xlfn.TEXTBEFORE(_xlfn.TEXTAFTER(CELL("filename",$A$1),"["),"]"),IF($J276="DATE",IF(INDIRECT($B276&amp;"!"&amp;$C276)="","",INDIRECT($B276&amp;"!"&amp;$C276)),IF($J276="TEXT",IF(INDIRECT($B276&amp;"!"&amp;$C276)="","",""&amp;INDIRECT($B276&amp;"!"&amp;$C276)&amp;""),IF($J276="NUM",VALUE(IF(INDIRECT($B276&amp;"!"&amp;$C276)="","",INDIRECT($B276&amp;"!"&amp;$C276))),"")))))),"")</f>
        <v/>
      </c>
      <c r="M276" s="337" t="str">
        <f ca="1">IFERROR(TEXT(IF($C276="","",IF($K276="","",IF($K276=入力用マスタ!$H$5,IF($L276="■","1",IF($L276="□","",IF($L276="●","1",IF($L276="○","","")))),IF($K276=入力用マスタ!$H$6,IF($L276="▼選択▼","",MATCH($L276,INDIRECT("入力用マスタ!"&amp;IF(COUNTIF(入力用マスタ!$E$2:$E$4,$L276),"E",IF(COUNTIF(入力用マスタ!$F$2:$F$4,$L276),"F",IF(COUNTIF(入力用マスタ!$G$2:$G$4,$L276),"G","")))&amp;"3:"&amp;IF(COUNTIF(入力用マスタ!$E$2:$E$4,$L276),"E",IF(COUNTIF(入力用マスタ!$F$2:$F$4,$L276),"F",IF(COUNTIF(入力用マスタ!$G$2:$G$4,$L276),"G","")))&amp;"4"),0)),"")))),"@"),"")</f>
        <v/>
      </c>
      <c r="N276" s="337" t="str" cm="1">
        <f t="array" aca="1" ref="N276" ca="1">IFERROR(TEXT(IF($C276="","",IF($K276="","",IF($K276=入力用マスタ!$H$4,_xlfn.LET(_xlpm.refs, _xlfn.TEXTSPLIT($C276,","),_xlpm.sheetName, $B276,_xlpm.values,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6" s="338">
        <f t="shared" si="98"/>
        <v>275</v>
      </c>
      <c r="P276" s="339">
        <f>IF($K276="","",IF($K276=入力用マスタ!$H$3,COLUMN($P276)-5,IF($K276=入力用マスタ!$H$5,COLUMN($P276)-4,IF($K276=入力用マスタ!$H$6,COLUMN($P276)-4,IF($K276=入力用マスタ!$H$5,COLUMN($P276)-4,IF($K276=入力用マスタ!$H$4,COLUMN($P276)-3,COLUMN($P276)-5))))))</f>
        <v>11</v>
      </c>
      <c r="Q276" s="345" t="str">
        <f>IF($C276="","",IF($C276="-","",IF($K276=入力用マスタ!$H$4&amp;"!",HYPERLINK("#"&amp;$B276&amp;"!"&amp;IFERROR(LEFT($C276,FIND(",", $C276)-1),$C276),"【"&amp;IFERROR(LEFT($C276,FIND(",", $C276)-1),$C276)&amp;"】"),HYPERLINK("#"&amp;$B276&amp;"!"&amp;IFERROR(LEFT($C276,FIND(",", $C276)-1),$C276),"【"&amp;IFERROR(LEFT($C276,FIND(",", $C276)-1),$C276)&amp;"】"))))</f>
        <v>【E171】</v>
      </c>
      <c r="R276" s="344" t="str">
        <f t="shared" si="99"/>
        <v>0000000000000</v>
      </c>
      <c r="S276" s="334" t="str">
        <f t="shared" si="100"/>
        <v>IO_S050301</v>
      </c>
      <c r="T276" s="334" t="str">
        <f t="shared" ca="1" si="101"/>
        <v>2025100101</v>
      </c>
      <c r="U276" s="334" t="str">
        <f t="shared" si="102"/>
        <v>T05_HLT_TMP</v>
      </c>
      <c r="V276" s="334" t="str">
        <f t="shared" si="103"/>
        <v>MED_PROD_12</v>
      </c>
      <c r="W276" s="334" t="str">
        <f t="shared" si="104"/>
        <v>併用医薬品_医薬品名_12</v>
      </c>
      <c r="X276" s="334" t="str">
        <f t="shared" si="105"/>
        <v>TEXT</v>
      </c>
      <c r="Y276" s="334" t="str">
        <f t="shared" si="106"/>
        <v>CELL</v>
      </c>
      <c r="Z276" s="334">
        <f t="shared" si="107"/>
        <v>275</v>
      </c>
      <c r="AA276" s="334">
        <f t="shared" si="108"/>
        <v>11</v>
      </c>
      <c r="AB276" s="334" t="str">
        <f t="shared" si="109"/>
        <v>« NULL »</v>
      </c>
      <c r="AC276" s="334" t="str">
        <f t="shared" si="110"/>
        <v>0</v>
      </c>
      <c r="AD276" s="334" t="str">
        <f t="shared" si="111"/>
        <v>« NULL »</v>
      </c>
      <c r="AE276" s="334" t="str">
        <f t="shared" si="112"/>
        <v>0</v>
      </c>
      <c r="AF276" s="334" t="str">
        <f t="shared" si="113"/>
        <v>1.00</v>
      </c>
      <c r="AG276" s="334" t="str">
        <f t="shared" si="114"/>
        <v>0</v>
      </c>
      <c r="AH276" s="334" t="str">
        <f t="shared" si="115"/>
        <v>fBiz0000000000</v>
      </c>
      <c r="AI276" s="334" t="str">
        <f t="shared" ca="1" si="116"/>
        <v>2026/01/06 00:00:00</v>
      </c>
      <c r="AJ276" s="334" t="str">
        <f t="shared" si="117"/>
        <v>fBiz0000000000</v>
      </c>
      <c r="AK276" s="335" t="str">
        <f t="shared" ca="1" si="118"/>
        <v>2026/01/06 00:00:00</v>
      </c>
      <c r="AL27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'MED_PROD_12', '併用医薬品_医薬品名_12', 'TEXT', 'CELL', 275, 11, NULL ,'0', NULL ,'0', '1.00', 0, 'fBiz0000000000', '2026/01/06 00:00:00', 'fBiz0000000000', '2026/01/06 00:00:00' );</v>
      </c>
      <c r="AM276" s="347" t="s">
        <v>1774</v>
      </c>
    </row>
    <row r="277" spans="1:39" ht="17.25" customHeight="1">
      <c r="A277" s="265">
        <f t="shared" si="97"/>
        <v>275</v>
      </c>
      <c r="B277" s="263" t="s">
        <v>640</v>
      </c>
      <c r="C277" s="258" t="s">
        <v>1182</v>
      </c>
      <c r="D277" s="260" t="s">
        <v>1790</v>
      </c>
      <c r="E277" s="238" t="s">
        <v>272</v>
      </c>
      <c r="F277" s="746" t="s">
        <v>189</v>
      </c>
      <c r="G277" s="747"/>
      <c r="H277" s="748">
        <v>20</v>
      </c>
      <c r="I277" s="749"/>
      <c r="J277" s="327" t="str">
        <f t="shared" si="120"/>
        <v>TEXT</v>
      </c>
      <c r="K277" s="271" t="s">
        <v>653</v>
      </c>
      <c r="L277" s="328" t="str" cm="1">
        <f t="array" aca="1" ref="L277" ca="1">IFERROR(IF($C277="","",IF($K277="","",IF($K277=入力用マスタ!$H$7,_xlfn.TEXTBEFORE(_xlfn.TEXTAFTER(CELL("filename",$A$1),"["),"]"),IF($J277="DATE",IF(INDIRECT($B277&amp;"!"&amp;$C277)="","",INDIRECT($B277&amp;"!"&amp;$C277)),IF($J277="TEXT",IF(INDIRECT($B277&amp;"!"&amp;$C277)="","",""&amp;INDIRECT($B277&amp;"!"&amp;$C277)&amp;""),IF($J277="NUM",VALUE(IF(INDIRECT($B277&amp;"!"&amp;$C277)="","",INDIRECT($B277&amp;"!"&amp;$C277))),"")))))),"")</f>
        <v/>
      </c>
      <c r="M277" s="337" t="str">
        <f ca="1">IFERROR(TEXT(IF($C277="","",IF($K277="","",IF($K277=入力用マスタ!$H$5,IF($L277="■","1",IF($L277="□","",IF($L277="●","1",IF($L277="○","","")))),IF($K277=入力用マスタ!$H$6,IF($L277="▼選択▼","",MATCH($L277,INDIRECT("入力用マスタ!"&amp;IF(COUNTIF(入力用マスタ!$E$2:$E$4,$L277),"E",IF(COUNTIF(入力用マスタ!$F$2:$F$4,$L277),"F",IF(COUNTIF(入力用マスタ!$G$2:$G$4,$L277),"G","")))&amp;"3:"&amp;IF(COUNTIF(入力用マスタ!$E$2:$E$4,$L277),"E",IF(COUNTIF(入力用マスタ!$F$2:$F$4,$L277),"F",IF(COUNTIF(入力用マスタ!$G$2:$G$4,$L277),"G","")))&amp;"4"),0)),"")))),"@"),"")</f>
        <v/>
      </c>
      <c r="N277" s="337" t="str" cm="1">
        <f t="array" aca="1" ref="N277" ca="1">IFERROR(TEXT(IF($C277="","",IF($K277="","",IF($K277=入力用マスタ!$H$4,_xlfn.LET(_xlpm.refs, _xlfn.TEXTSPLIT($C277,","),_xlpm.sheetName, $B277,_xlpm.values,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7" s="338">
        <f t="shared" si="98"/>
        <v>276</v>
      </c>
      <c r="P277" s="339">
        <f>IF($K277="","",IF($K277=入力用マスタ!$H$3,COLUMN($P277)-5,IF($K277=入力用マスタ!$H$5,COLUMN($P277)-4,IF($K277=入力用マスタ!$H$6,COLUMN($P277)-4,IF($K277=入力用マスタ!$H$5,COLUMN($P277)-4,IF($K277=入力用マスタ!$H$4,COLUMN($P277)-3,COLUMN($P277)-5))))))</f>
        <v>11</v>
      </c>
      <c r="Q277" s="345" t="str">
        <f>IF($C277="","",IF($C277="-","",IF($K277=入力用マスタ!$H$4&amp;"!",HYPERLINK("#"&amp;$B277&amp;"!"&amp;IFERROR(LEFT($C277,FIND(",", $C277)-1),$C277),"【"&amp;IFERROR(LEFT($C277,FIND(",", $C277)-1),$C277)&amp;"】"),HYPERLINK("#"&amp;$B277&amp;"!"&amp;IFERROR(LEFT($C277,FIND(",", $C277)-1),$C277),"【"&amp;IFERROR(LEFT($C277,FIND(",", $C277)-1),$C277)&amp;"】"))))</f>
        <v>【E172】</v>
      </c>
      <c r="R277" s="344" t="str">
        <f t="shared" si="99"/>
        <v>0000000000000</v>
      </c>
      <c r="S277" s="334" t="str">
        <f t="shared" si="100"/>
        <v>IO_S050301</v>
      </c>
      <c r="T277" s="334" t="str">
        <f t="shared" ca="1" si="101"/>
        <v>2025100101</v>
      </c>
      <c r="U277" s="334" t="str">
        <f t="shared" si="102"/>
        <v>T05_HLT_TMP</v>
      </c>
      <c r="V277" s="334" t="str">
        <f t="shared" si="103"/>
        <v>MED_PROD_13</v>
      </c>
      <c r="W277" s="334" t="str">
        <f t="shared" si="104"/>
        <v>併用医薬品_医薬品名_13</v>
      </c>
      <c r="X277" s="334" t="str">
        <f t="shared" si="105"/>
        <v>TEXT</v>
      </c>
      <c r="Y277" s="334" t="str">
        <f t="shared" si="106"/>
        <v>CELL</v>
      </c>
      <c r="Z277" s="334">
        <f t="shared" si="107"/>
        <v>276</v>
      </c>
      <c r="AA277" s="334">
        <f t="shared" si="108"/>
        <v>11</v>
      </c>
      <c r="AB277" s="334" t="str">
        <f t="shared" si="109"/>
        <v>« NULL »</v>
      </c>
      <c r="AC277" s="334" t="str">
        <f t="shared" si="110"/>
        <v>0</v>
      </c>
      <c r="AD277" s="334" t="str">
        <f t="shared" si="111"/>
        <v>« NULL »</v>
      </c>
      <c r="AE277" s="334" t="str">
        <f t="shared" si="112"/>
        <v>0</v>
      </c>
      <c r="AF277" s="334" t="str">
        <f t="shared" si="113"/>
        <v>1.00</v>
      </c>
      <c r="AG277" s="334" t="str">
        <f t="shared" si="114"/>
        <v>0</v>
      </c>
      <c r="AH277" s="334" t="str">
        <f t="shared" si="115"/>
        <v>fBiz0000000000</v>
      </c>
      <c r="AI277" s="334" t="str">
        <f t="shared" ca="1" si="116"/>
        <v>2026/01/06 00:00:00</v>
      </c>
      <c r="AJ277" s="334" t="str">
        <f t="shared" si="117"/>
        <v>fBiz0000000000</v>
      </c>
      <c r="AK277" s="335" t="str">
        <f t="shared" ca="1" si="118"/>
        <v>2026/01/06 00:00:00</v>
      </c>
      <c r="AL27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'MED_PROD_13', '併用医薬品_医薬品名_13', 'TEXT', 'CELL', 276, 11, NULL ,'0', NULL ,'0', '1.00', 0, 'fBiz0000000000', '2026/01/06 00:00:00', 'fBiz0000000000', '2026/01/06 00:00:00' );</v>
      </c>
      <c r="AM277" s="347" t="s">
        <v>1774</v>
      </c>
    </row>
    <row r="278" spans="1:39" ht="17.25" customHeight="1">
      <c r="A278" s="265">
        <f t="shared" si="97"/>
        <v>276</v>
      </c>
      <c r="B278" s="263" t="s">
        <v>640</v>
      </c>
      <c r="C278" s="258" t="s">
        <v>1183</v>
      </c>
      <c r="D278" s="260" t="s">
        <v>1791</v>
      </c>
      <c r="E278" s="238" t="s">
        <v>273</v>
      </c>
      <c r="F278" s="746" t="s">
        <v>189</v>
      </c>
      <c r="G278" s="747"/>
      <c r="H278" s="748">
        <v>20</v>
      </c>
      <c r="I278" s="749"/>
      <c r="J278" s="327" t="str">
        <f t="shared" si="120"/>
        <v>TEXT</v>
      </c>
      <c r="K278" s="271" t="s">
        <v>653</v>
      </c>
      <c r="L278" s="328" t="str" cm="1">
        <f t="array" aca="1" ref="L278" ca="1">IFERROR(IF($C278="","",IF($K278="","",IF($K278=入力用マスタ!$H$7,_xlfn.TEXTBEFORE(_xlfn.TEXTAFTER(CELL("filename",$A$1),"["),"]"),IF($J278="DATE",IF(INDIRECT($B278&amp;"!"&amp;$C278)="","",INDIRECT($B278&amp;"!"&amp;$C278)),IF($J278="TEXT",IF(INDIRECT($B278&amp;"!"&amp;$C278)="","",""&amp;INDIRECT($B278&amp;"!"&amp;$C278)&amp;""),IF($J278="NUM",VALUE(IF(INDIRECT($B278&amp;"!"&amp;$C278)="","",INDIRECT($B278&amp;"!"&amp;$C278))),"")))))),"")</f>
        <v/>
      </c>
      <c r="M278" s="337" t="str">
        <f ca="1">IFERROR(TEXT(IF($C278="","",IF($K278="","",IF($K278=入力用マスタ!$H$5,IF($L278="■","1",IF($L278="□","",IF($L278="●","1",IF($L278="○","","")))),IF($K278=入力用マスタ!$H$6,IF($L278="▼選択▼","",MATCH($L278,INDIRECT("入力用マスタ!"&amp;IF(COUNTIF(入力用マスタ!$E$2:$E$4,$L278),"E",IF(COUNTIF(入力用マスタ!$F$2:$F$4,$L278),"F",IF(COUNTIF(入力用マスタ!$G$2:$G$4,$L278),"G","")))&amp;"3:"&amp;IF(COUNTIF(入力用マスタ!$E$2:$E$4,$L278),"E",IF(COUNTIF(入力用マスタ!$F$2:$F$4,$L278),"F",IF(COUNTIF(入力用マスタ!$G$2:$G$4,$L278),"G","")))&amp;"4"),0)),"")))),"@"),"")</f>
        <v/>
      </c>
      <c r="N278" s="337" t="str" cm="1">
        <f t="array" aca="1" ref="N278" ca="1">IFERROR(TEXT(IF($C278="","",IF($K278="","",IF($K278=入力用マスタ!$H$4,_xlfn.LET(_xlpm.refs, _xlfn.TEXTSPLIT($C278,","),_xlpm.sheetName, $B278,_xlpm.values,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8" s="338">
        <f t="shared" si="98"/>
        <v>277</v>
      </c>
      <c r="P278" s="339">
        <f>IF($K278="","",IF($K278=入力用マスタ!$H$3,COLUMN($P278)-5,IF($K278=入力用マスタ!$H$5,COLUMN($P278)-4,IF($K278=入力用マスタ!$H$6,COLUMN($P278)-4,IF($K278=入力用マスタ!$H$5,COLUMN($P278)-4,IF($K278=入力用マスタ!$H$4,COLUMN($P278)-3,COLUMN($P278)-5))))))</f>
        <v>11</v>
      </c>
      <c r="Q278" s="345" t="str">
        <f>IF($C278="","",IF($C278="-","",IF($K278=入力用マスタ!$H$4&amp;"!",HYPERLINK("#"&amp;$B278&amp;"!"&amp;IFERROR(LEFT($C278,FIND(",", $C278)-1),$C278),"【"&amp;IFERROR(LEFT($C278,FIND(",", $C278)-1),$C278)&amp;"】"),HYPERLINK("#"&amp;$B278&amp;"!"&amp;IFERROR(LEFT($C278,FIND(",", $C278)-1),$C278),"【"&amp;IFERROR(LEFT($C278,FIND(",", $C278)-1),$C278)&amp;"】"))))</f>
        <v>【E173】</v>
      </c>
      <c r="R278" s="344" t="str">
        <f t="shared" si="99"/>
        <v>0000000000000</v>
      </c>
      <c r="S278" s="334" t="str">
        <f t="shared" si="100"/>
        <v>IO_S050301</v>
      </c>
      <c r="T278" s="334" t="str">
        <f t="shared" ca="1" si="101"/>
        <v>2025100101</v>
      </c>
      <c r="U278" s="334" t="str">
        <f t="shared" si="102"/>
        <v>T05_HLT_TMP</v>
      </c>
      <c r="V278" s="334" t="str">
        <f t="shared" si="103"/>
        <v>MED_PROD_14</v>
      </c>
      <c r="W278" s="334" t="str">
        <f t="shared" si="104"/>
        <v>併用医薬品_医薬品名_14</v>
      </c>
      <c r="X278" s="334" t="str">
        <f t="shared" si="105"/>
        <v>TEXT</v>
      </c>
      <c r="Y278" s="334" t="str">
        <f t="shared" si="106"/>
        <v>CELL</v>
      </c>
      <c r="Z278" s="334">
        <f t="shared" si="107"/>
        <v>277</v>
      </c>
      <c r="AA278" s="334">
        <f t="shared" si="108"/>
        <v>11</v>
      </c>
      <c r="AB278" s="334" t="str">
        <f t="shared" si="109"/>
        <v>« NULL »</v>
      </c>
      <c r="AC278" s="334" t="str">
        <f t="shared" si="110"/>
        <v>0</v>
      </c>
      <c r="AD278" s="334" t="str">
        <f t="shared" si="111"/>
        <v>« NULL »</v>
      </c>
      <c r="AE278" s="334" t="str">
        <f t="shared" si="112"/>
        <v>0</v>
      </c>
      <c r="AF278" s="334" t="str">
        <f t="shared" si="113"/>
        <v>1.00</v>
      </c>
      <c r="AG278" s="334" t="str">
        <f t="shared" si="114"/>
        <v>0</v>
      </c>
      <c r="AH278" s="334" t="str">
        <f t="shared" si="115"/>
        <v>fBiz0000000000</v>
      </c>
      <c r="AI278" s="334" t="str">
        <f t="shared" ca="1" si="116"/>
        <v>2026/01/06 00:00:00</v>
      </c>
      <c r="AJ278" s="334" t="str">
        <f t="shared" si="117"/>
        <v>fBiz0000000000</v>
      </c>
      <c r="AK278" s="335" t="str">
        <f t="shared" ca="1" si="118"/>
        <v>2026/01/06 00:00:00</v>
      </c>
      <c r="AL27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'MED_PROD_14', '併用医薬品_医薬品名_14', 'TEXT', 'CELL', 277, 11, NULL ,'0', NULL ,'0', '1.00', 0, 'fBiz0000000000', '2026/01/06 00:00:00', 'fBiz0000000000', '2026/01/06 00:00:00' );</v>
      </c>
      <c r="AM278" s="347" t="s">
        <v>1774</v>
      </c>
    </row>
    <row r="279" spans="1:39" ht="17.25" customHeight="1">
      <c r="A279" s="265">
        <f t="shared" si="97"/>
        <v>277</v>
      </c>
      <c r="B279" s="263" t="s">
        <v>640</v>
      </c>
      <c r="C279" s="258" t="s">
        <v>1184</v>
      </c>
      <c r="D279" s="260" t="s">
        <v>1015</v>
      </c>
      <c r="E279" s="238" t="s">
        <v>424</v>
      </c>
      <c r="F279" s="746" t="s">
        <v>189</v>
      </c>
      <c r="G279" s="747"/>
      <c r="H279" s="748">
        <v>20</v>
      </c>
      <c r="I279" s="749"/>
      <c r="J279" s="327" t="str">
        <f t="shared" si="120"/>
        <v>TEXT</v>
      </c>
      <c r="K279" s="271" t="s">
        <v>653</v>
      </c>
      <c r="L279" s="328" t="str" cm="1">
        <f t="array" aca="1" ref="L279" ca="1">IFERROR(IF($C279="","",IF($K279="","",IF($K279=入力用マスタ!$H$7,_xlfn.TEXTBEFORE(_xlfn.TEXTAFTER(CELL("filename",$A$1),"["),"]"),IF($J279="DATE",IF(INDIRECT($B279&amp;"!"&amp;$C279)="","",INDIRECT($B279&amp;"!"&amp;$C279)),IF($J279="TEXT",IF(INDIRECT($B279&amp;"!"&amp;$C279)="","",""&amp;INDIRECT($B279&amp;"!"&amp;$C279)&amp;""),IF($J279="NUM",VALUE(IF(INDIRECT($B279&amp;"!"&amp;$C279)="","",INDIRECT($B279&amp;"!"&amp;$C279))),"")))))),"")</f>
        <v/>
      </c>
      <c r="M279" s="337" t="str">
        <f ca="1">IFERROR(TEXT(IF($C279="","",IF($K279="","",IF($K279=入力用マスタ!$H$5,IF($L279="■","1",IF($L279="□","",IF($L279="●","1",IF($L279="○","","")))),IF($K279=入力用マスタ!$H$6,IF($L279="▼選択▼","",MATCH($L279,INDIRECT("入力用マスタ!"&amp;IF(COUNTIF(入力用マスタ!$E$2:$E$4,$L279),"E",IF(COUNTIF(入力用マスタ!$F$2:$F$4,$L279),"F",IF(COUNTIF(入力用マスタ!$G$2:$G$4,$L279),"G","")))&amp;"3:"&amp;IF(COUNTIF(入力用マスタ!$E$2:$E$4,$L279),"E",IF(COUNTIF(入力用マスタ!$F$2:$F$4,$L279),"F",IF(COUNTIF(入力用マスタ!$G$2:$G$4,$L279),"G","")))&amp;"4"),0)),"")))),"@"),"")</f>
        <v/>
      </c>
      <c r="N279" s="337" t="str" cm="1">
        <f t="array" aca="1" ref="N279" ca="1">IFERROR(TEXT(IF($C279="","",IF($K279="","",IF($K279=入力用マスタ!$H$4,_xlfn.LET(_xlpm.refs, _xlfn.TEXTSPLIT($C279,","),_xlpm.sheetName, $B279,_xlpm.values,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79" s="338">
        <f t="shared" si="98"/>
        <v>278</v>
      </c>
      <c r="P279" s="339">
        <f>IF($K279="","",IF($K279=入力用マスタ!$H$3,COLUMN($P279)-5,IF($K279=入力用マスタ!$H$5,COLUMN($P279)-4,IF($K279=入力用マスタ!$H$6,COLUMN($P279)-4,IF($K279=入力用マスタ!$H$5,COLUMN($P279)-4,IF($K279=入力用マスタ!$H$4,COLUMN($P279)-3,COLUMN($P279)-5))))))</f>
        <v>11</v>
      </c>
      <c r="Q279" s="345" t="str">
        <f>IF($C279="","",IF($C279="-","",IF($K279=入力用マスタ!$H$4&amp;"!",HYPERLINK("#"&amp;$B279&amp;"!"&amp;IFERROR(LEFT($C279,FIND(",", $C279)-1),$C279),"【"&amp;IFERROR(LEFT($C279,FIND(",", $C279)-1),$C279)&amp;"】"),HYPERLINK("#"&amp;$B279&amp;"!"&amp;IFERROR(LEFT($C279,FIND(",", $C279)-1),$C279),"【"&amp;IFERROR(LEFT($C279,FIND(",", $C279)-1),$C279)&amp;"】"))))</f>
        <v>【E174】</v>
      </c>
      <c r="R279" s="344" t="str">
        <f t="shared" si="99"/>
        <v>0000000000000</v>
      </c>
      <c r="S279" s="334" t="str">
        <f t="shared" si="100"/>
        <v>IO_S050301</v>
      </c>
      <c r="T279" s="334" t="str">
        <f t="shared" ca="1" si="101"/>
        <v>2025100101</v>
      </c>
      <c r="U279" s="334" t="str">
        <f t="shared" si="102"/>
        <v>T05_HLT_TMP</v>
      </c>
      <c r="V279" s="334" t="str">
        <f t="shared" si="103"/>
        <v>MED_PROD_15</v>
      </c>
      <c r="W279" s="334" t="str">
        <f t="shared" si="104"/>
        <v>併用医薬品_医薬品名_15</v>
      </c>
      <c r="X279" s="334" t="str">
        <f t="shared" si="105"/>
        <v>TEXT</v>
      </c>
      <c r="Y279" s="334" t="str">
        <f t="shared" si="106"/>
        <v>CELL</v>
      </c>
      <c r="Z279" s="334">
        <f t="shared" si="107"/>
        <v>278</v>
      </c>
      <c r="AA279" s="334">
        <f t="shared" si="108"/>
        <v>11</v>
      </c>
      <c r="AB279" s="334" t="str">
        <f t="shared" si="109"/>
        <v>« NULL »</v>
      </c>
      <c r="AC279" s="334" t="str">
        <f t="shared" si="110"/>
        <v>0</v>
      </c>
      <c r="AD279" s="334" t="str">
        <f t="shared" si="111"/>
        <v>« NULL »</v>
      </c>
      <c r="AE279" s="334" t="str">
        <f t="shared" si="112"/>
        <v>0</v>
      </c>
      <c r="AF279" s="334" t="str">
        <f t="shared" si="113"/>
        <v>1.00</v>
      </c>
      <c r="AG279" s="334" t="str">
        <f t="shared" si="114"/>
        <v>0</v>
      </c>
      <c r="AH279" s="334" t="str">
        <f t="shared" si="115"/>
        <v>fBiz0000000000</v>
      </c>
      <c r="AI279" s="334" t="str">
        <f t="shared" ca="1" si="116"/>
        <v>2026/01/06 00:00:00</v>
      </c>
      <c r="AJ279" s="334" t="str">
        <f t="shared" si="117"/>
        <v>fBiz0000000000</v>
      </c>
      <c r="AK279" s="335" t="str">
        <f t="shared" ca="1" si="118"/>
        <v>2026/01/06 00:00:00</v>
      </c>
      <c r="AL27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'MED_PROD_15', '併用医薬品_医薬品名_15', 'TEXT', 'CELL', 278, 11, NULL ,'0', NULL ,'0', '1.00', 0, 'fBiz0000000000', '2026/01/06 00:00:00', 'fBiz0000000000', '2026/01/06 00:00:00' );</v>
      </c>
      <c r="AM279" s="347" t="s">
        <v>1774</v>
      </c>
    </row>
    <row r="280" spans="1:39" ht="17.25" customHeight="1">
      <c r="A280" s="265">
        <f t="shared" si="97"/>
        <v>278</v>
      </c>
      <c r="B280" s="263" t="s">
        <v>640</v>
      </c>
      <c r="C280" s="258" t="s">
        <v>1185</v>
      </c>
      <c r="D280" s="260" t="s">
        <v>1016</v>
      </c>
      <c r="E280" s="238" t="s">
        <v>425</v>
      </c>
      <c r="F280" s="746" t="s">
        <v>189</v>
      </c>
      <c r="G280" s="747"/>
      <c r="H280" s="748">
        <v>20</v>
      </c>
      <c r="I280" s="749"/>
      <c r="J280" s="327" t="str">
        <f t="shared" si="120"/>
        <v>TEXT</v>
      </c>
      <c r="K280" s="271" t="s">
        <v>653</v>
      </c>
      <c r="L280" s="328" t="str" cm="1">
        <f t="array" aca="1" ref="L280" ca="1">IFERROR(IF($C280="","",IF($K280="","",IF($K280=入力用マスタ!$H$7,_xlfn.TEXTBEFORE(_xlfn.TEXTAFTER(CELL("filename",$A$1),"["),"]"),IF($J280="DATE",IF(INDIRECT($B280&amp;"!"&amp;$C280)="","",INDIRECT($B280&amp;"!"&amp;$C280)),IF($J280="TEXT",IF(INDIRECT($B280&amp;"!"&amp;$C280)="","",""&amp;INDIRECT($B280&amp;"!"&amp;$C280)&amp;""),IF($J280="NUM",VALUE(IF(INDIRECT($B280&amp;"!"&amp;$C280)="","",INDIRECT($B280&amp;"!"&amp;$C280))),"")))))),"")</f>
        <v/>
      </c>
      <c r="M280" s="337" t="str">
        <f ca="1">IFERROR(TEXT(IF($C280="","",IF($K280="","",IF($K280=入力用マスタ!$H$5,IF($L280="■","1",IF($L280="□","",IF($L280="●","1",IF($L280="○","","")))),IF($K280=入力用マスタ!$H$6,IF($L280="▼選択▼","",MATCH($L280,INDIRECT("入力用マスタ!"&amp;IF(COUNTIF(入力用マスタ!$E$2:$E$4,$L280),"E",IF(COUNTIF(入力用マスタ!$F$2:$F$4,$L280),"F",IF(COUNTIF(入力用マスタ!$G$2:$G$4,$L280),"G","")))&amp;"3:"&amp;IF(COUNTIF(入力用マスタ!$E$2:$E$4,$L280),"E",IF(COUNTIF(入力用マスタ!$F$2:$F$4,$L280),"F",IF(COUNTIF(入力用マスタ!$G$2:$G$4,$L280),"G","")))&amp;"4"),0)),"")))),"@"),"")</f>
        <v/>
      </c>
      <c r="N280" s="337" t="str" cm="1">
        <f t="array" aca="1" ref="N280" ca="1">IFERROR(TEXT(IF($C280="","",IF($K280="","",IF($K280=入力用マスタ!$H$4,_xlfn.LET(_xlpm.refs, _xlfn.TEXTSPLIT($C280,","),_xlpm.sheetName, $B280,_xlpm.values,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0" s="338">
        <f t="shared" si="98"/>
        <v>279</v>
      </c>
      <c r="P280" s="339">
        <f>IF($K280="","",IF($K280=入力用マスタ!$H$3,COLUMN($P280)-5,IF($K280=入力用マスタ!$H$5,COLUMN($P280)-4,IF($K280=入力用マスタ!$H$6,COLUMN($P280)-4,IF($K280=入力用マスタ!$H$5,COLUMN($P280)-4,IF($K280=入力用マスタ!$H$4,COLUMN($P280)-3,COLUMN($P280)-5))))))</f>
        <v>11</v>
      </c>
      <c r="Q280" s="345" t="str">
        <f>IF($C280="","",IF($C280="-","",IF($K280=入力用マスタ!$H$4&amp;"!",HYPERLINK("#"&amp;$B280&amp;"!"&amp;IFERROR(LEFT($C280,FIND(",", $C280)-1),$C280),"【"&amp;IFERROR(LEFT($C280,FIND(",", $C280)-1),$C280)&amp;"】"),HYPERLINK("#"&amp;$B280&amp;"!"&amp;IFERROR(LEFT($C280,FIND(",", $C280)-1),$C280),"【"&amp;IFERROR(LEFT($C280,FIND(",", $C280)-1),$C280)&amp;"】"))))</f>
        <v>【R160】</v>
      </c>
      <c r="R280" s="344" t="str">
        <f t="shared" si="99"/>
        <v>0000000000000</v>
      </c>
      <c r="S280" s="334" t="str">
        <f t="shared" si="100"/>
        <v>IO_S050301</v>
      </c>
      <c r="T280" s="334" t="str">
        <f t="shared" ca="1" si="101"/>
        <v>2025100101</v>
      </c>
      <c r="U280" s="334" t="str">
        <f t="shared" si="102"/>
        <v>T05_HLT_TMP</v>
      </c>
      <c r="V280" s="334" t="str">
        <f t="shared" si="103"/>
        <v>MED_PUR_1</v>
      </c>
      <c r="W280" s="334" t="str">
        <f t="shared" si="104"/>
        <v>併用医薬品_使用目的_1</v>
      </c>
      <c r="X280" s="334" t="str">
        <f t="shared" si="105"/>
        <v>TEXT</v>
      </c>
      <c r="Y280" s="334" t="str">
        <f t="shared" si="106"/>
        <v>CELL</v>
      </c>
      <c r="Z280" s="334">
        <f t="shared" si="107"/>
        <v>279</v>
      </c>
      <c r="AA280" s="334">
        <f t="shared" si="108"/>
        <v>11</v>
      </c>
      <c r="AB280" s="334" t="str">
        <f t="shared" si="109"/>
        <v>« NULL »</v>
      </c>
      <c r="AC280" s="334" t="str">
        <f t="shared" si="110"/>
        <v>0</v>
      </c>
      <c r="AD280" s="334" t="str">
        <f t="shared" si="111"/>
        <v>« NULL »</v>
      </c>
      <c r="AE280" s="334" t="str">
        <f t="shared" si="112"/>
        <v>0</v>
      </c>
      <c r="AF280" s="334" t="str">
        <f t="shared" si="113"/>
        <v>1.00</v>
      </c>
      <c r="AG280" s="334" t="str">
        <f t="shared" si="114"/>
        <v>0</v>
      </c>
      <c r="AH280" s="334" t="str">
        <f t="shared" si="115"/>
        <v>fBiz0000000000</v>
      </c>
      <c r="AI280" s="334" t="str">
        <f t="shared" ca="1" si="116"/>
        <v>2026/01/06 00:00:00</v>
      </c>
      <c r="AJ280" s="334" t="str">
        <f t="shared" si="117"/>
        <v>fBiz0000000000</v>
      </c>
      <c r="AK280" s="335" t="str">
        <f t="shared" ca="1" si="118"/>
        <v>2026/01/06 00:00:00</v>
      </c>
      <c r="AL28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 '併用医薬品_使用目的_1', 'TEXT', 'CELL', 279, 11, NULL ,'0', NULL ,'0', '1.00', 0, 'fBiz0000000000', '2026/01/06 00:00:00', 'fBiz0000000000', '2026/01/06 00:00:00' );</v>
      </c>
      <c r="AM280" s="347" t="s">
        <v>1774</v>
      </c>
    </row>
    <row r="281" spans="1:39" ht="17.25" customHeight="1">
      <c r="A281" s="265">
        <f t="shared" si="97"/>
        <v>279</v>
      </c>
      <c r="B281" s="263" t="s">
        <v>640</v>
      </c>
      <c r="C281" s="258" t="s">
        <v>1186</v>
      </c>
      <c r="D281" s="260" t="s">
        <v>1017</v>
      </c>
      <c r="E281" s="238" t="s">
        <v>274</v>
      </c>
      <c r="F281" s="746" t="s">
        <v>189</v>
      </c>
      <c r="G281" s="747"/>
      <c r="H281" s="748">
        <v>20</v>
      </c>
      <c r="I281" s="749"/>
      <c r="J281" s="327" t="str">
        <f t="shared" si="120"/>
        <v>TEXT</v>
      </c>
      <c r="K281" s="271" t="s">
        <v>653</v>
      </c>
      <c r="L281" s="328" t="str" cm="1">
        <f t="array" aca="1" ref="L281" ca="1">IFERROR(IF($C281="","",IF($K281="","",IF($K281=入力用マスタ!$H$7,_xlfn.TEXTBEFORE(_xlfn.TEXTAFTER(CELL("filename",$A$1),"["),"]"),IF($J281="DATE",IF(INDIRECT($B281&amp;"!"&amp;$C281)="","",INDIRECT($B281&amp;"!"&amp;$C281)),IF($J281="TEXT",IF(INDIRECT($B281&amp;"!"&amp;$C281)="","",""&amp;INDIRECT($B281&amp;"!"&amp;$C281)&amp;""),IF($J281="NUM",VALUE(IF(INDIRECT($B281&amp;"!"&amp;$C281)="","",INDIRECT($B281&amp;"!"&amp;$C281))),"")))))),"")</f>
        <v/>
      </c>
      <c r="M281" s="337" t="str">
        <f ca="1">IFERROR(TEXT(IF($C281="","",IF($K281="","",IF($K281=入力用マスタ!$H$5,IF($L281="■","1",IF($L281="□","",IF($L281="●","1",IF($L281="○","","")))),IF($K281=入力用マスタ!$H$6,IF($L281="▼選択▼","",MATCH($L281,INDIRECT("入力用マスタ!"&amp;IF(COUNTIF(入力用マスタ!$E$2:$E$4,$L281),"E",IF(COUNTIF(入力用マスタ!$F$2:$F$4,$L281),"F",IF(COUNTIF(入力用マスタ!$G$2:$G$4,$L281),"G","")))&amp;"3:"&amp;IF(COUNTIF(入力用マスタ!$E$2:$E$4,$L281),"E",IF(COUNTIF(入力用マスタ!$F$2:$F$4,$L281),"F",IF(COUNTIF(入力用マスタ!$G$2:$G$4,$L281),"G","")))&amp;"4"),0)),"")))),"@"),"")</f>
        <v/>
      </c>
      <c r="N281" s="337" t="str" cm="1">
        <f t="array" aca="1" ref="N281" ca="1">IFERROR(TEXT(IF($C281="","",IF($K281="","",IF($K281=入力用マスタ!$H$4,_xlfn.LET(_xlpm.refs, _xlfn.TEXTSPLIT($C281,","),_xlpm.sheetName, $B281,_xlpm.values,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1" s="338">
        <f t="shared" si="98"/>
        <v>280</v>
      </c>
      <c r="P281" s="339">
        <f>IF($K281="","",IF($K281=入力用マスタ!$H$3,COLUMN($P281)-5,IF($K281=入力用マスタ!$H$5,COLUMN($P281)-4,IF($K281=入力用マスタ!$H$6,COLUMN($P281)-4,IF($K281=入力用マスタ!$H$5,COLUMN($P281)-4,IF($K281=入力用マスタ!$H$4,COLUMN($P281)-3,COLUMN($P281)-5))))))</f>
        <v>11</v>
      </c>
      <c r="Q281" s="345" t="str">
        <f>IF($C281="","",IF($C281="-","",IF($K281=入力用マスタ!$H$4&amp;"!",HYPERLINK("#"&amp;$B281&amp;"!"&amp;IFERROR(LEFT($C281,FIND(",", $C281)-1),$C281),"【"&amp;IFERROR(LEFT($C281,FIND(",", $C281)-1),$C281)&amp;"】"),HYPERLINK("#"&amp;$B281&amp;"!"&amp;IFERROR(LEFT($C281,FIND(",", $C281)-1),$C281),"【"&amp;IFERROR(LEFT($C281,FIND(",", $C281)-1),$C281)&amp;"】"))))</f>
        <v>【R161】</v>
      </c>
      <c r="R281" s="344" t="str">
        <f t="shared" si="99"/>
        <v>0000000000000</v>
      </c>
      <c r="S281" s="334" t="str">
        <f t="shared" si="100"/>
        <v>IO_S050301</v>
      </c>
      <c r="T281" s="334" t="str">
        <f t="shared" ca="1" si="101"/>
        <v>2025100101</v>
      </c>
      <c r="U281" s="334" t="str">
        <f t="shared" si="102"/>
        <v>T05_HLT_TMP</v>
      </c>
      <c r="V281" s="334" t="str">
        <f t="shared" si="103"/>
        <v>MED_PUR_2</v>
      </c>
      <c r="W281" s="334" t="str">
        <f t="shared" si="104"/>
        <v>併用医薬品_使用目的_2</v>
      </c>
      <c r="X281" s="334" t="str">
        <f t="shared" si="105"/>
        <v>TEXT</v>
      </c>
      <c r="Y281" s="334" t="str">
        <f t="shared" si="106"/>
        <v>CELL</v>
      </c>
      <c r="Z281" s="334">
        <f t="shared" si="107"/>
        <v>280</v>
      </c>
      <c r="AA281" s="334">
        <f t="shared" si="108"/>
        <v>11</v>
      </c>
      <c r="AB281" s="334" t="str">
        <f t="shared" si="109"/>
        <v>« NULL »</v>
      </c>
      <c r="AC281" s="334" t="str">
        <f t="shared" si="110"/>
        <v>0</v>
      </c>
      <c r="AD281" s="334" t="str">
        <f t="shared" si="111"/>
        <v>« NULL »</v>
      </c>
      <c r="AE281" s="334" t="str">
        <f t="shared" si="112"/>
        <v>0</v>
      </c>
      <c r="AF281" s="334" t="str">
        <f t="shared" si="113"/>
        <v>1.00</v>
      </c>
      <c r="AG281" s="334" t="str">
        <f t="shared" si="114"/>
        <v>0</v>
      </c>
      <c r="AH281" s="334" t="str">
        <f t="shared" si="115"/>
        <v>fBiz0000000000</v>
      </c>
      <c r="AI281" s="334" t="str">
        <f t="shared" ca="1" si="116"/>
        <v>2026/01/06 00:00:00</v>
      </c>
      <c r="AJ281" s="334" t="str">
        <f t="shared" si="117"/>
        <v>fBiz0000000000</v>
      </c>
      <c r="AK281" s="335" t="str">
        <f t="shared" ca="1" si="118"/>
        <v>2026/01/06 00:00:00</v>
      </c>
      <c r="AL28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'MED_PUR_2', '併用医薬品_使用目的_2', 'TEXT', 'CELL', 280, 11, NULL ,'0', NULL ,'0', '1.00', 0, 'fBiz0000000000', '2026/01/06 00:00:00', 'fBiz0000000000', '2026/01/06 00:00:00' );</v>
      </c>
      <c r="AM281" s="347" t="s">
        <v>1774</v>
      </c>
    </row>
    <row r="282" spans="1:39" ht="17.25" customHeight="1">
      <c r="A282" s="265">
        <f t="shared" si="97"/>
        <v>280</v>
      </c>
      <c r="B282" s="263" t="s">
        <v>640</v>
      </c>
      <c r="C282" s="258" t="s">
        <v>1187</v>
      </c>
      <c r="D282" s="260" t="s">
        <v>1018</v>
      </c>
      <c r="E282" s="238" t="s">
        <v>275</v>
      </c>
      <c r="F282" s="746" t="s">
        <v>189</v>
      </c>
      <c r="G282" s="747"/>
      <c r="H282" s="748">
        <v>20</v>
      </c>
      <c r="I282" s="749"/>
      <c r="J282" s="327" t="str">
        <f t="shared" si="120"/>
        <v>TEXT</v>
      </c>
      <c r="K282" s="271" t="s">
        <v>653</v>
      </c>
      <c r="L282" s="328" t="str" cm="1">
        <f t="array" aca="1" ref="L282" ca="1">IFERROR(IF($C282="","",IF($K282="","",IF($K282=入力用マスタ!$H$7,_xlfn.TEXTBEFORE(_xlfn.TEXTAFTER(CELL("filename",$A$1),"["),"]"),IF($J282="DATE",IF(INDIRECT($B282&amp;"!"&amp;$C282)="","",INDIRECT($B282&amp;"!"&amp;$C282)),IF($J282="TEXT",IF(INDIRECT($B282&amp;"!"&amp;$C282)="","",""&amp;INDIRECT($B282&amp;"!"&amp;$C282)&amp;""),IF($J282="NUM",VALUE(IF(INDIRECT($B282&amp;"!"&amp;$C282)="","",INDIRECT($B282&amp;"!"&amp;$C282))),"")))))),"")</f>
        <v/>
      </c>
      <c r="M282" s="337" t="str">
        <f ca="1">IFERROR(TEXT(IF($C282="","",IF($K282="","",IF($K282=入力用マスタ!$H$5,IF($L282="■","1",IF($L282="□","",IF($L282="●","1",IF($L282="○","","")))),IF($K282=入力用マスタ!$H$6,IF($L282="▼選択▼","",MATCH($L282,INDIRECT("入力用マスタ!"&amp;IF(COUNTIF(入力用マスタ!$E$2:$E$4,$L282),"E",IF(COUNTIF(入力用マスタ!$F$2:$F$4,$L282),"F",IF(COUNTIF(入力用マスタ!$G$2:$G$4,$L282),"G","")))&amp;"3:"&amp;IF(COUNTIF(入力用マスタ!$E$2:$E$4,$L282),"E",IF(COUNTIF(入力用マスタ!$F$2:$F$4,$L282),"F",IF(COUNTIF(入力用マスタ!$G$2:$G$4,$L282),"G","")))&amp;"4"),0)),"")))),"@"),"")</f>
        <v/>
      </c>
      <c r="N282" s="337" t="str" cm="1">
        <f t="array" aca="1" ref="N282" ca="1">IFERROR(TEXT(IF($C282="","",IF($K282="","",IF($K282=入力用マスタ!$H$4,_xlfn.LET(_xlpm.refs, _xlfn.TEXTSPLIT($C282,","),_xlpm.sheetName, $B282,_xlpm.values,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2" s="338">
        <f t="shared" si="98"/>
        <v>281</v>
      </c>
      <c r="P282" s="339">
        <f>IF($K282="","",IF($K282=入力用マスタ!$H$3,COLUMN($P282)-5,IF($K282=入力用マスタ!$H$5,COLUMN($P282)-4,IF($K282=入力用マスタ!$H$6,COLUMN($P282)-4,IF($K282=入力用マスタ!$H$5,COLUMN($P282)-4,IF($K282=入力用マスタ!$H$4,COLUMN($P282)-3,COLUMN($P282)-5))))))</f>
        <v>11</v>
      </c>
      <c r="Q282" s="345" t="str">
        <f>IF($C282="","",IF($C282="-","",IF($K282=入力用マスタ!$H$4&amp;"!",HYPERLINK("#"&amp;$B282&amp;"!"&amp;IFERROR(LEFT($C282,FIND(",", $C282)-1),$C282),"【"&amp;IFERROR(LEFT($C282,FIND(",", $C282)-1),$C282)&amp;"】"),HYPERLINK("#"&amp;$B282&amp;"!"&amp;IFERROR(LEFT($C282,FIND(",", $C282)-1),$C282),"【"&amp;IFERROR(LEFT($C282,FIND(",", $C282)-1),$C282)&amp;"】"))))</f>
        <v>【R162】</v>
      </c>
      <c r="R282" s="344" t="str">
        <f t="shared" si="99"/>
        <v>0000000000000</v>
      </c>
      <c r="S282" s="334" t="str">
        <f t="shared" si="100"/>
        <v>IO_S050301</v>
      </c>
      <c r="T282" s="334" t="str">
        <f t="shared" ca="1" si="101"/>
        <v>2025100101</v>
      </c>
      <c r="U282" s="334" t="str">
        <f t="shared" si="102"/>
        <v>T05_HLT_TMP</v>
      </c>
      <c r="V282" s="334" t="str">
        <f t="shared" si="103"/>
        <v>MED_PUR_3</v>
      </c>
      <c r="W282" s="334" t="str">
        <f t="shared" si="104"/>
        <v>併用医薬品_使用目的_3</v>
      </c>
      <c r="X282" s="334" t="str">
        <f t="shared" si="105"/>
        <v>TEXT</v>
      </c>
      <c r="Y282" s="334" t="str">
        <f t="shared" si="106"/>
        <v>CELL</v>
      </c>
      <c r="Z282" s="334">
        <f t="shared" si="107"/>
        <v>281</v>
      </c>
      <c r="AA282" s="334">
        <f t="shared" si="108"/>
        <v>11</v>
      </c>
      <c r="AB282" s="334" t="str">
        <f t="shared" si="109"/>
        <v>« NULL »</v>
      </c>
      <c r="AC282" s="334" t="str">
        <f t="shared" si="110"/>
        <v>0</v>
      </c>
      <c r="AD282" s="334" t="str">
        <f t="shared" si="111"/>
        <v>« NULL »</v>
      </c>
      <c r="AE282" s="334" t="str">
        <f t="shared" si="112"/>
        <v>0</v>
      </c>
      <c r="AF282" s="334" t="str">
        <f t="shared" si="113"/>
        <v>1.00</v>
      </c>
      <c r="AG282" s="334" t="str">
        <f t="shared" si="114"/>
        <v>0</v>
      </c>
      <c r="AH282" s="334" t="str">
        <f t="shared" si="115"/>
        <v>fBiz0000000000</v>
      </c>
      <c r="AI282" s="334" t="str">
        <f t="shared" ca="1" si="116"/>
        <v>2026/01/06 00:00:00</v>
      </c>
      <c r="AJ282" s="334" t="str">
        <f t="shared" si="117"/>
        <v>fBiz0000000000</v>
      </c>
      <c r="AK282" s="335" t="str">
        <f t="shared" ca="1" si="118"/>
        <v>2026/01/06 00:00:00</v>
      </c>
      <c r="AL28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'MED_PUR_3', '併用医薬品_使用目的_3', 'TEXT', 'CELL', 281, 11, NULL ,'0', NULL ,'0', '1.00', 0, 'fBiz0000000000', '2026/01/06 00:00:00', 'fBiz0000000000', '2026/01/06 00:00:00' );</v>
      </c>
      <c r="AM282" s="347" t="s">
        <v>1774</v>
      </c>
    </row>
    <row r="283" spans="1:39" ht="17.25" customHeight="1">
      <c r="A283" s="265">
        <f t="shared" si="97"/>
        <v>281</v>
      </c>
      <c r="B283" s="263" t="s">
        <v>640</v>
      </c>
      <c r="C283" s="258" t="s">
        <v>1188</v>
      </c>
      <c r="D283" s="260" t="s">
        <v>1019</v>
      </c>
      <c r="E283" s="238" t="s">
        <v>276</v>
      </c>
      <c r="F283" s="746" t="s">
        <v>189</v>
      </c>
      <c r="G283" s="747"/>
      <c r="H283" s="748">
        <v>20</v>
      </c>
      <c r="I283" s="749"/>
      <c r="J283" s="327" t="str">
        <f t="shared" si="120"/>
        <v>TEXT</v>
      </c>
      <c r="K283" s="271" t="s">
        <v>653</v>
      </c>
      <c r="L283" s="328" t="str" cm="1">
        <f t="array" aca="1" ref="L283" ca="1">IFERROR(IF($C283="","",IF($K283="","",IF($K283=入力用マスタ!$H$7,_xlfn.TEXTBEFORE(_xlfn.TEXTAFTER(CELL("filename",$A$1),"["),"]"),IF($J283="DATE",IF(INDIRECT($B283&amp;"!"&amp;$C283)="","",INDIRECT($B283&amp;"!"&amp;$C283)),IF($J283="TEXT",IF(INDIRECT($B283&amp;"!"&amp;$C283)="","",""&amp;INDIRECT($B283&amp;"!"&amp;$C283)&amp;""),IF($J283="NUM",VALUE(IF(INDIRECT($B283&amp;"!"&amp;$C283)="","",INDIRECT($B283&amp;"!"&amp;$C283))),"")))))),"")</f>
        <v/>
      </c>
      <c r="M283" s="337" t="str">
        <f ca="1">IFERROR(TEXT(IF($C283="","",IF($K283="","",IF($K283=入力用マスタ!$H$5,IF($L283="■","1",IF($L283="□","",IF($L283="●","1",IF($L283="○","","")))),IF($K283=入力用マスタ!$H$6,IF($L283="▼選択▼","",MATCH($L283,INDIRECT("入力用マスタ!"&amp;IF(COUNTIF(入力用マスタ!$E$2:$E$4,$L283),"E",IF(COUNTIF(入力用マスタ!$F$2:$F$4,$L283),"F",IF(COUNTIF(入力用マスタ!$G$2:$G$4,$L283),"G","")))&amp;"3:"&amp;IF(COUNTIF(入力用マスタ!$E$2:$E$4,$L283),"E",IF(COUNTIF(入力用マスタ!$F$2:$F$4,$L283),"F",IF(COUNTIF(入力用マスタ!$G$2:$G$4,$L283),"G","")))&amp;"4"),0)),"")))),"@"),"")</f>
        <v/>
      </c>
      <c r="N283" s="337" t="str" cm="1">
        <f t="array" aca="1" ref="N283" ca="1">IFERROR(TEXT(IF($C283="","",IF($K283="","",IF($K283=入力用マスタ!$H$4,_xlfn.LET(_xlpm.refs, _xlfn.TEXTSPLIT($C283,","),_xlpm.sheetName, $B283,_xlpm.values,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3" s="338">
        <f t="shared" si="98"/>
        <v>282</v>
      </c>
      <c r="P283" s="339">
        <f>IF($K283="","",IF($K283=入力用マスタ!$H$3,COLUMN($P283)-5,IF($K283=入力用マスタ!$H$5,COLUMN($P283)-4,IF($K283=入力用マスタ!$H$6,COLUMN($P283)-4,IF($K283=入力用マスタ!$H$5,COLUMN($P283)-4,IF($K283=入力用マスタ!$H$4,COLUMN($P283)-3,COLUMN($P283)-5))))))</f>
        <v>11</v>
      </c>
      <c r="Q283" s="345" t="str">
        <f>IF($C283="","",IF($C283="-","",IF($K283=入力用マスタ!$H$4&amp;"!",HYPERLINK("#"&amp;$B283&amp;"!"&amp;IFERROR(LEFT($C283,FIND(",", $C283)-1),$C283),"【"&amp;IFERROR(LEFT($C283,FIND(",", $C283)-1),$C283)&amp;"】"),HYPERLINK("#"&amp;$B283&amp;"!"&amp;IFERROR(LEFT($C283,FIND(",", $C283)-1),$C283),"【"&amp;IFERROR(LEFT($C283,FIND(",", $C283)-1),$C283)&amp;"】"))))</f>
        <v>【R163】</v>
      </c>
      <c r="R283" s="344" t="str">
        <f t="shared" si="99"/>
        <v>0000000000000</v>
      </c>
      <c r="S283" s="334" t="str">
        <f t="shared" si="100"/>
        <v>IO_S050301</v>
      </c>
      <c r="T283" s="334" t="str">
        <f t="shared" ca="1" si="101"/>
        <v>2025100101</v>
      </c>
      <c r="U283" s="334" t="str">
        <f t="shared" si="102"/>
        <v>T05_HLT_TMP</v>
      </c>
      <c r="V283" s="334" t="str">
        <f t="shared" si="103"/>
        <v>MED_PUR_4</v>
      </c>
      <c r="W283" s="334" t="str">
        <f t="shared" si="104"/>
        <v>併用医薬品_使用目的_4</v>
      </c>
      <c r="X283" s="334" t="str">
        <f t="shared" si="105"/>
        <v>TEXT</v>
      </c>
      <c r="Y283" s="334" t="str">
        <f t="shared" si="106"/>
        <v>CELL</v>
      </c>
      <c r="Z283" s="334">
        <f t="shared" si="107"/>
        <v>282</v>
      </c>
      <c r="AA283" s="334">
        <f t="shared" si="108"/>
        <v>11</v>
      </c>
      <c r="AB283" s="334" t="str">
        <f t="shared" si="109"/>
        <v>« NULL »</v>
      </c>
      <c r="AC283" s="334" t="str">
        <f t="shared" si="110"/>
        <v>0</v>
      </c>
      <c r="AD283" s="334" t="str">
        <f t="shared" si="111"/>
        <v>« NULL »</v>
      </c>
      <c r="AE283" s="334" t="str">
        <f t="shared" si="112"/>
        <v>0</v>
      </c>
      <c r="AF283" s="334" t="str">
        <f t="shared" si="113"/>
        <v>1.00</v>
      </c>
      <c r="AG283" s="334" t="str">
        <f t="shared" si="114"/>
        <v>0</v>
      </c>
      <c r="AH283" s="334" t="str">
        <f t="shared" si="115"/>
        <v>fBiz0000000000</v>
      </c>
      <c r="AI283" s="334" t="str">
        <f t="shared" ca="1" si="116"/>
        <v>2026/01/06 00:00:00</v>
      </c>
      <c r="AJ283" s="334" t="str">
        <f t="shared" si="117"/>
        <v>fBiz0000000000</v>
      </c>
      <c r="AK283" s="335" t="str">
        <f t="shared" ca="1" si="118"/>
        <v>2026/01/06 00:00:00</v>
      </c>
      <c r="AL28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'MED_PUR_4', '併用医薬品_使用目的_4', 'TEXT', 'CELL', 282, 11, NULL ,'0', NULL ,'0', '1.00', 0, 'fBiz0000000000', '2026/01/06 00:00:00', 'fBiz0000000000', '2026/01/06 00:00:00' );</v>
      </c>
      <c r="AM283" s="347" t="s">
        <v>1774</v>
      </c>
    </row>
    <row r="284" spans="1:39" ht="17.25" customHeight="1">
      <c r="A284" s="265">
        <f t="shared" ref="A284:A347" si="121">ROW()-2</f>
        <v>282</v>
      </c>
      <c r="B284" s="263" t="s">
        <v>640</v>
      </c>
      <c r="C284" s="258" t="s">
        <v>1189</v>
      </c>
      <c r="D284" s="260" t="s">
        <v>1020</v>
      </c>
      <c r="E284" s="238" t="s">
        <v>277</v>
      </c>
      <c r="F284" s="746" t="s">
        <v>189</v>
      </c>
      <c r="G284" s="747"/>
      <c r="H284" s="748">
        <v>20</v>
      </c>
      <c r="I284" s="749"/>
      <c r="J284" s="327" t="str">
        <f t="shared" si="120"/>
        <v>TEXT</v>
      </c>
      <c r="K284" s="271" t="s">
        <v>653</v>
      </c>
      <c r="L284" s="328" t="str" cm="1">
        <f t="array" aca="1" ref="L284" ca="1">IFERROR(IF($C284="","",IF($K284="","",IF($K284=入力用マスタ!$H$7,_xlfn.TEXTBEFORE(_xlfn.TEXTAFTER(CELL("filename",$A$1),"["),"]"),IF($J284="DATE",IF(INDIRECT($B284&amp;"!"&amp;$C284)="","",INDIRECT($B284&amp;"!"&amp;$C284)),IF($J284="TEXT",IF(INDIRECT($B284&amp;"!"&amp;$C284)="","",""&amp;INDIRECT($B284&amp;"!"&amp;$C284)&amp;""),IF($J284="NUM",VALUE(IF(INDIRECT($B284&amp;"!"&amp;$C284)="","",INDIRECT($B284&amp;"!"&amp;$C284))),"")))))),"")</f>
        <v/>
      </c>
      <c r="M284" s="337" t="str">
        <f ca="1">IFERROR(TEXT(IF($C284="","",IF($K284="","",IF($K284=入力用マスタ!$H$5,IF($L284="■","1",IF($L284="□","",IF($L284="●","1",IF($L284="○","","")))),IF($K284=入力用マスタ!$H$6,IF($L284="▼選択▼","",MATCH($L284,INDIRECT("入力用マスタ!"&amp;IF(COUNTIF(入力用マスタ!$E$2:$E$4,$L284),"E",IF(COUNTIF(入力用マスタ!$F$2:$F$4,$L284),"F",IF(COUNTIF(入力用マスタ!$G$2:$G$4,$L284),"G","")))&amp;"3:"&amp;IF(COUNTIF(入力用マスタ!$E$2:$E$4,$L284),"E",IF(COUNTIF(入力用マスタ!$F$2:$F$4,$L284),"F",IF(COUNTIF(入力用マスタ!$G$2:$G$4,$L284),"G","")))&amp;"4"),0)),"")))),"@"),"")</f>
        <v/>
      </c>
      <c r="N284" s="337" t="str" cm="1">
        <f t="array" aca="1" ref="N284" ca="1">IFERROR(TEXT(IF($C284="","",IF($K284="","",IF($K284=入力用マスタ!$H$4,_xlfn.LET(_xlpm.refs, _xlfn.TEXTSPLIT($C284,","),_xlpm.sheetName, $B284,_xlpm.values,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4" s="338">
        <f t="shared" si="98"/>
        <v>283</v>
      </c>
      <c r="P284" s="339">
        <f>IF($K284="","",IF($K284=入力用マスタ!$H$3,COLUMN($P284)-5,IF($K284=入力用マスタ!$H$5,COLUMN($P284)-4,IF($K284=入力用マスタ!$H$6,COLUMN($P284)-4,IF($K284=入力用マスタ!$H$5,COLUMN($P284)-4,IF($K284=入力用マスタ!$H$4,COLUMN($P284)-3,COLUMN($P284)-5))))))</f>
        <v>11</v>
      </c>
      <c r="Q284" s="345" t="str">
        <f>IF($C284="","",IF($C284="-","",IF($K284=入力用マスタ!$H$4&amp;"!",HYPERLINK("#"&amp;$B284&amp;"!"&amp;IFERROR(LEFT($C284,FIND(",", $C284)-1),$C284),"【"&amp;IFERROR(LEFT($C284,FIND(",", $C284)-1),$C284)&amp;"】"),HYPERLINK("#"&amp;$B284&amp;"!"&amp;IFERROR(LEFT($C284,FIND(",", $C284)-1),$C284),"【"&amp;IFERROR(LEFT($C284,FIND(",", $C284)-1),$C284)&amp;"】"))))</f>
        <v>【R164】</v>
      </c>
      <c r="R284" s="344" t="str">
        <f t="shared" si="99"/>
        <v>0000000000000</v>
      </c>
      <c r="S284" s="334" t="str">
        <f t="shared" si="100"/>
        <v>IO_S050301</v>
      </c>
      <c r="T284" s="334" t="str">
        <f t="shared" ca="1" si="101"/>
        <v>2025100101</v>
      </c>
      <c r="U284" s="334" t="str">
        <f t="shared" si="102"/>
        <v>T05_HLT_TMP</v>
      </c>
      <c r="V284" s="334" t="str">
        <f t="shared" si="103"/>
        <v>MED_PUR_5</v>
      </c>
      <c r="W284" s="334" t="str">
        <f t="shared" si="104"/>
        <v>併用医薬品_使用目的_5</v>
      </c>
      <c r="X284" s="334" t="str">
        <f t="shared" si="105"/>
        <v>TEXT</v>
      </c>
      <c r="Y284" s="334" t="str">
        <f t="shared" si="106"/>
        <v>CELL</v>
      </c>
      <c r="Z284" s="334">
        <f t="shared" si="107"/>
        <v>283</v>
      </c>
      <c r="AA284" s="334">
        <f t="shared" si="108"/>
        <v>11</v>
      </c>
      <c r="AB284" s="334" t="str">
        <f t="shared" si="109"/>
        <v>« NULL »</v>
      </c>
      <c r="AC284" s="334" t="str">
        <f t="shared" si="110"/>
        <v>0</v>
      </c>
      <c r="AD284" s="334" t="str">
        <f t="shared" si="111"/>
        <v>« NULL »</v>
      </c>
      <c r="AE284" s="334" t="str">
        <f t="shared" si="112"/>
        <v>0</v>
      </c>
      <c r="AF284" s="334" t="str">
        <f t="shared" si="113"/>
        <v>1.00</v>
      </c>
      <c r="AG284" s="334" t="str">
        <f t="shared" si="114"/>
        <v>0</v>
      </c>
      <c r="AH284" s="334" t="str">
        <f t="shared" si="115"/>
        <v>fBiz0000000000</v>
      </c>
      <c r="AI284" s="334" t="str">
        <f t="shared" ca="1" si="116"/>
        <v>2026/01/06 00:00:00</v>
      </c>
      <c r="AJ284" s="334" t="str">
        <f t="shared" si="117"/>
        <v>fBiz0000000000</v>
      </c>
      <c r="AK284" s="335" t="str">
        <f t="shared" ca="1" si="118"/>
        <v>2026/01/06 00:00:00</v>
      </c>
      <c r="AL28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'MED_PUR_5', '併用医薬品_使用目的_5', 'TEXT', 'CELL', 283, 11, NULL ,'0', NULL ,'0', '1.00', 0, 'fBiz0000000000', '2026/01/06 00:00:00', 'fBiz0000000000', '2026/01/06 00:00:00' );</v>
      </c>
      <c r="AM284" s="347" t="s">
        <v>1774</v>
      </c>
    </row>
    <row r="285" spans="1:39" ht="17.25" customHeight="1">
      <c r="A285" s="265">
        <f t="shared" si="121"/>
        <v>283</v>
      </c>
      <c r="B285" s="263" t="s">
        <v>640</v>
      </c>
      <c r="C285" s="258" t="s">
        <v>1190</v>
      </c>
      <c r="D285" s="260" t="s">
        <v>1021</v>
      </c>
      <c r="E285" s="238" t="s">
        <v>278</v>
      </c>
      <c r="F285" s="746" t="s">
        <v>189</v>
      </c>
      <c r="G285" s="747"/>
      <c r="H285" s="748">
        <v>20</v>
      </c>
      <c r="I285" s="749"/>
      <c r="J285" s="327" t="str">
        <f t="shared" si="120"/>
        <v>TEXT</v>
      </c>
      <c r="K285" s="271" t="s">
        <v>653</v>
      </c>
      <c r="L285" s="328" t="str" cm="1">
        <f t="array" aca="1" ref="L285" ca="1">IFERROR(IF($C285="","",IF($K285="","",IF($K285=入力用マスタ!$H$7,_xlfn.TEXTBEFORE(_xlfn.TEXTAFTER(CELL("filename",$A$1),"["),"]"),IF($J285="DATE",IF(INDIRECT($B285&amp;"!"&amp;$C285)="","",INDIRECT($B285&amp;"!"&amp;$C285)),IF($J285="TEXT",IF(INDIRECT($B285&amp;"!"&amp;$C285)="","",""&amp;INDIRECT($B285&amp;"!"&amp;$C285)&amp;""),IF($J285="NUM",VALUE(IF(INDIRECT($B285&amp;"!"&amp;$C285)="","",INDIRECT($B285&amp;"!"&amp;$C285))),"")))))),"")</f>
        <v/>
      </c>
      <c r="M285" s="337" t="str">
        <f ca="1">IFERROR(TEXT(IF($C285="","",IF($K285="","",IF($K285=入力用マスタ!$H$5,IF($L285="■","1",IF($L285="□","",IF($L285="●","1",IF($L285="○","","")))),IF($K285=入力用マスタ!$H$6,IF($L285="▼選択▼","",MATCH($L285,INDIRECT("入力用マスタ!"&amp;IF(COUNTIF(入力用マスタ!$E$2:$E$4,$L285),"E",IF(COUNTIF(入力用マスタ!$F$2:$F$4,$L285),"F",IF(COUNTIF(入力用マスタ!$G$2:$G$4,$L285),"G","")))&amp;"3:"&amp;IF(COUNTIF(入力用マスタ!$E$2:$E$4,$L285),"E",IF(COUNTIF(入力用マスタ!$F$2:$F$4,$L285),"F",IF(COUNTIF(入力用マスタ!$G$2:$G$4,$L285),"G","")))&amp;"4"),0)),"")))),"@"),"")</f>
        <v/>
      </c>
      <c r="N285" s="337" t="str" cm="1">
        <f t="array" aca="1" ref="N285" ca="1">IFERROR(TEXT(IF($C285="","",IF($K285="","",IF($K285=入力用マスタ!$H$4,_xlfn.LET(_xlpm.refs, _xlfn.TEXTSPLIT($C285,","),_xlpm.sheetName, $B285,_xlpm.values,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5" s="338">
        <f t="shared" si="98"/>
        <v>284</v>
      </c>
      <c r="P285" s="339">
        <f>IF($K285="","",IF($K285=入力用マスタ!$H$3,COLUMN($P285)-5,IF($K285=入力用マスタ!$H$5,COLUMN($P285)-4,IF($K285=入力用マスタ!$H$6,COLUMN($P285)-4,IF($K285=入力用マスタ!$H$5,COLUMN($P285)-4,IF($K285=入力用マスタ!$H$4,COLUMN($P285)-3,COLUMN($P285)-5))))))</f>
        <v>11</v>
      </c>
      <c r="Q285" s="345" t="str">
        <f>IF($C285="","",IF($C285="-","",IF($K285=入力用マスタ!$H$4&amp;"!",HYPERLINK("#"&amp;$B285&amp;"!"&amp;IFERROR(LEFT($C285,FIND(",", $C285)-1),$C285),"【"&amp;IFERROR(LEFT($C285,FIND(",", $C285)-1),$C285)&amp;"】"),HYPERLINK("#"&amp;$B285&amp;"!"&amp;IFERROR(LEFT($C285,FIND(",", $C285)-1),$C285),"【"&amp;IFERROR(LEFT($C285,FIND(",", $C285)-1),$C285)&amp;"】"))))</f>
        <v>【R165】</v>
      </c>
      <c r="R285" s="344" t="str">
        <f t="shared" si="99"/>
        <v>0000000000000</v>
      </c>
      <c r="S285" s="334" t="str">
        <f t="shared" si="100"/>
        <v>IO_S050301</v>
      </c>
      <c r="T285" s="334" t="str">
        <f t="shared" ca="1" si="101"/>
        <v>2025100101</v>
      </c>
      <c r="U285" s="334" t="str">
        <f t="shared" si="102"/>
        <v>T05_HLT_TMP</v>
      </c>
      <c r="V285" s="334" t="str">
        <f t="shared" si="103"/>
        <v>MED_PUR_6</v>
      </c>
      <c r="W285" s="334" t="str">
        <f t="shared" si="104"/>
        <v>併用医薬品_使用目的_6</v>
      </c>
      <c r="X285" s="334" t="str">
        <f t="shared" si="105"/>
        <v>TEXT</v>
      </c>
      <c r="Y285" s="334" t="str">
        <f t="shared" si="106"/>
        <v>CELL</v>
      </c>
      <c r="Z285" s="334">
        <f t="shared" si="107"/>
        <v>284</v>
      </c>
      <c r="AA285" s="334">
        <f t="shared" si="108"/>
        <v>11</v>
      </c>
      <c r="AB285" s="334" t="str">
        <f t="shared" si="109"/>
        <v>« NULL »</v>
      </c>
      <c r="AC285" s="334" t="str">
        <f t="shared" si="110"/>
        <v>0</v>
      </c>
      <c r="AD285" s="334" t="str">
        <f t="shared" si="111"/>
        <v>« NULL »</v>
      </c>
      <c r="AE285" s="334" t="str">
        <f t="shared" si="112"/>
        <v>0</v>
      </c>
      <c r="AF285" s="334" t="str">
        <f t="shared" si="113"/>
        <v>1.00</v>
      </c>
      <c r="AG285" s="334" t="str">
        <f t="shared" si="114"/>
        <v>0</v>
      </c>
      <c r="AH285" s="334" t="str">
        <f t="shared" si="115"/>
        <v>fBiz0000000000</v>
      </c>
      <c r="AI285" s="334" t="str">
        <f t="shared" ca="1" si="116"/>
        <v>2026/01/06 00:00:00</v>
      </c>
      <c r="AJ285" s="334" t="str">
        <f t="shared" si="117"/>
        <v>fBiz0000000000</v>
      </c>
      <c r="AK285" s="335" t="str">
        <f t="shared" ca="1" si="118"/>
        <v>2026/01/06 00:00:00</v>
      </c>
      <c r="AL28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'MED_PUR_6', '併用医薬品_使用目的_6', 'TEXT', 'CELL', 284, 11, NULL ,'0', NULL ,'0', '1.00', 0, 'fBiz0000000000', '2026/01/06 00:00:00', 'fBiz0000000000', '2026/01/06 00:00:00' );</v>
      </c>
      <c r="AM285" s="347" t="s">
        <v>1774</v>
      </c>
    </row>
    <row r="286" spans="1:39" ht="17.25" customHeight="1">
      <c r="A286" s="265">
        <f t="shared" si="121"/>
        <v>284</v>
      </c>
      <c r="B286" s="263" t="s">
        <v>640</v>
      </c>
      <c r="C286" s="258" t="s">
        <v>1191</v>
      </c>
      <c r="D286" s="260" t="s">
        <v>1022</v>
      </c>
      <c r="E286" s="238" t="s">
        <v>279</v>
      </c>
      <c r="F286" s="746" t="s">
        <v>189</v>
      </c>
      <c r="G286" s="747"/>
      <c r="H286" s="748">
        <v>20</v>
      </c>
      <c r="I286" s="749"/>
      <c r="J286" s="327" t="str">
        <f t="shared" si="120"/>
        <v>TEXT</v>
      </c>
      <c r="K286" s="271" t="s">
        <v>653</v>
      </c>
      <c r="L286" s="328" t="str" cm="1">
        <f t="array" aca="1" ref="L286" ca="1">IFERROR(IF($C286="","",IF($K286="","",IF($K286=入力用マスタ!$H$7,_xlfn.TEXTBEFORE(_xlfn.TEXTAFTER(CELL("filename",$A$1),"["),"]"),IF($J286="DATE",IF(INDIRECT($B286&amp;"!"&amp;$C286)="","",INDIRECT($B286&amp;"!"&amp;$C286)),IF($J286="TEXT",IF(INDIRECT($B286&amp;"!"&amp;$C286)="","",""&amp;INDIRECT($B286&amp;"!"&amp;$C286)&amp;""),IF($J286="NUM",VALUE(IF(INDIRECT($B286&amp;"!"&amp;$C286)="","",INDIRECT($B286&amp;"!"&amp;$C286))),"")))))),"")</f>
        <v/>
      </c>
      <c r="M286" s="337" t="str">
        <f ca="1">IFERROR(TEXT(IF($C286="","",IF($K286="","",IF($K286=入力用マスタ!$H$5,IF($L286="■","1",IF($L286="□","",IF($L286="●","1",IF($L286="○","","")))),IF($K286=入力用マスタ!$H$6,IF($L286="▼選択▼","",MATCH($L286,INDIRECT("入力用マスタ!"&amp;IF(COUNTIF(入力用マスタ!$E$2:$E$4,$L286),"E",IF(COUNTIF(入力用マスタ!$F$2:$F$4,$L286),"F",IF(COUNTIF(入力用マスタ!$G$2:$G$4,$L286),"G","")))&amp;"3:"&amp;IF(COUNTIF(入力用マスタ!$E$2:$E$4,$L286),"E",IF(COUNTIF(入力用マスタ!$F$2:$F$4,$L286),"F",IF(COUNTIF(入力用マスタ!$G$2:$G$4,$L286),"G","")))&amp;"4"),0)),"")))),"@"),"")</f>
        <v/>
      </c>
      <c r="N286" s="337" t="str" cm="1">
        <f t="array" aca="1" ref="N286" ca="1">IFERROR(TEXT(IF($C286="","",IF($K286="","",IF($K286=入力用マスタ!$H$4,_xlfn.LET(_xlpm.refs, _xlfn.TEXTSPLIT($C286,","),_xlpm.sheetName, $B286,_xlpm.values,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6" s="338">
        <f t="shared" si="98"/>
        <v>285</v>
      </c>
      <c r="P286" s="339">
        <f>IF($K286="","",IF($K286=入力用マスタ!$H$3,COLUMN($P286)-5,IF($K286=入力用マスタ!$H$5,COLUMN($P286)-4,IF($K286=入力用マスタ!$H$6,COLUMN($P286)-4,IF($K286=入力用マスタ!$H$5,COLUMN($P286)-4,IF($K286=入力用マスタ!$H$4,COLUMN($P286)-3,COLUMN($P286)-5))))))</f>
        <v>11</v>
      </c>
      <c r="Q286" s="345" t="str">
        <f>IF($C286="","",IF($C286="-","",IF($K286=入力用マスタ!$H$4&amp;"!",HYPERLINK("#"&amp;$B286&amp;"!"&amp;IFERROR(LEFT($C286,FIND(",", $C286)-1),$C286),"【"&amp;IFERROR(LEFT($C286,FIND(",", $C286)-1),$C286)&amp;"】"),HYPERLINK("#"&amp;$B286&amp;"!"&amp;IFERROR(LEFT($C286,FIND(",", $C286)-1),$C286),"【"&amp;IFERROR(LEFT($C286,FIND(",", $C286)-1),$C286)&amp;"】"))))</f>
        <v>【R166】</v>
      </c>
      <c r="R286" s="344" t="str">
        <f t="shared" si="99"/>
        <v>0000000000000</v>
      </c>
      <c r="S286" s="334" t="str">
        <f t="shared" si="100"/>
        <v>IO_S050301</v>
      </c>
      <c r="T286" s="334" t="str">
        <f t="shared" ca="1" si="101"/>
        <v>2025100101</v>
      </c>
      <c r="U286" s="334" t="str">
        <f t="shared" si="102"/>
        <v>T05_HLT_TMP</v>
      </c>
      <c r="V286" s="334" t="str">
        <f t="shared" si="103"/>
        <v>MED_PUR_7</v>
      </c>
      <c r="W286" s="334" t="str">
        <f t="shared" si="104"/>
        <v>併用医薬品_使用目的_7</v>
      </c>
      <c r="X286" s="334" t="str">
        <f t="shared" si="105"/>
        <v>TEXT</v>
      </c>
      <c r="Y286" s="334" t="str">
        <f t="shared" si="106"/>
        <v>CELL</v>
      </c>
      <c r="Z286" s="334">
        <f t="shared" si="107"/>
        <v>285</v>
      </c>
      <c r="AA286" s="334">
        <f t="shared" si="108"/>
        <v>11</v>
      </c>
      <c r="AB286" s="334" t="str">
        <f t="shared" si="109"/>
        <v>« NULL »</v>
      </c>
      <c r="AC286" s="334" t="str">
        <f t="shared" si="110"/>
        <v>0</v>
      </c>
      <c r="AD286" s="334" t="str">
        <f t="shared" si="111"/>
        <v>« NULL »</v>
      </c>
      <c r="AE286" s="334" t="str">
        <f t="shared" si="112"/>
        <v>0</v>
      </c>
      <c r="AF286" s="334" t="str">
        <f t="shared" si="113"/>
        <v>1.00</v>
      </c>
      <c r="AG286" s="334" t="str">
        <f t="shared" si="114"/>
        <v>0</v>
      </c>
      <c r="AH286" s="334" t="str">
        <f t="shared" si="115"/>
        <v>fBiz0000000000</v>
      </c>
      <c r="AI286" s="334" t="str">
        <f t="shared" ca="1" si="116"/>
        <v>2026/01/06 00:00:00</v>
      </c>
      <c r="AJ286" s="334" t="str">
        <f t="shared" si="117"/>
        <v>fBiz0000000000</v>
      </c>
      <c r="AK286" s="335" t="str">
        <f t="shared" ca="1" si="118"/>
        <v>2026/01/06 00:00:00</v>
      </c>
      <c r="AL28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'MED_PUR_7', '併用医薬品_使用目的_7', 'TEXT', 'CELL', 285, 11, NULL ,'0', NULL ,'0', '1.00', 0, 'fBiz0000000000', '2026/01/06 00:00:00', 'fBiz0000000000', '2026/01/06 00:00:00' );</v>
      </c>
      <c r="AM286" s="347" t="s">
        <v>1774</v>
      </c>
    </row>
    <row r="287" spans="1:39" ht="17.25" customHeight="1">
      <c r="A287" s="265">
        <f t="shared" si="121"/>
        <v>285</v>
      </c>
      <c r="B287" s="263" t="s">
        <v>640</v>
      </c>
      <c r="C287" s="258" t="s">
        <v>1192</v>
      </c>
      <c r="D287" s="260" t="s">
        <v>1023</v>
      </c>
      <c r="E287" s="238" t="s">
        <v>280</v>
      </c>
      <c r="F287" s="746" t="s">
        <v>189</v>
      </c>
      <c r="G287" s="747"/>
      <c r="H287" s="748">
        <v>20</v>
      </c>
      <c r="I287" s="749"/>
      <c r="J287" s="327" t="str">
        <f t="shared" si="120"/>
        <v>TEXT</v>
      </c>
      <c r="K287" s="271" t="s">
        <v>653</v>
      </c>
      <c r="L287" s="328" t="str" cm="1">
        <f t="array" aca="1" ref="L287" ca="1">IFERROR(IF($C287="","",IF($K287="","",IF($K287=入力用マスタ!$H$7,_xlfn.TEXTBEFORE(_xlfn.TEXTAFTER(CELL("filename",$A$1),"["),"]"),IF($J287="DATE",IF(INDIRECT($B287&amp;"!"&amp;$C287)="","",INDIRECT($B287&amp;"!"&amp;$C287)),IF($J287="TEXT",IF(INDIRECT($B287&amp;"!"&amp;$C287)="","",""&amp;INDIRECT($B287&amp;"!"&amp;$C287)&amp;""),IF($J287="NUM",VALUE(IF(INDIRECT($B287&amp;"!"&amp;$C287)="","",INDIRECT($B287&amp;"!"&amp;$C287))),"")))))),"")</f>
        <v/>
      </c>
      <c r="M287" s="337" t="str">
        <f ca="1">IFERROR(TEXT(IF($C287="","",IF($K287="","",IF($K287=入力用マスタ!$H$5,IF($L287="■","1",IF($L287="□","",IF($L287="●","1",IF($L287="○","","")))),IF($K287=入力用マスタ!$H$6,IF($L287="▼選択▼","",MATCH($L287,INDIRECT("入力用マスタ!"&amp;IF(COUNTIF(入力用マスタ!$E$2:$E$4,$L287),"E",IF(COUNTIF(入力用マスタ!$F$2:$F$4,$L287),"F",IF(COUNTIF(入力用マスタ!$G$2:$G$4,$L287),"G","")))&amp;"3:"&amp;IF(COUNTIF(入力用マスタ!$E$2:$E$4,$L287),"E",IF(COUNTIF(入力用マスタ!$F$2:$F$4,$L287),"F",IF(COUNTIF(入力用マスタ!$G$2:$G$4,$L287),"G","")))&amp;"4"),0)),"")))),"@"),"")</f>
        <v/>
      </c>
      <c r="N287" s="337" t="str" cm="1">
        <f t="array" aca="1" ref="N287" ca="1">IFERROR(TEXT(IF($C287="","",IF($K287="","",IF($K287=入力用マスタ!$H$4,_xlfn.LET(_xlpm.refs, _xlfn.TEXTSPLIT($C287,","),_xlpm.sheetName, $B287,_xlpm.values,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7" s="338">
        <f t="shared" si="98"/>
        <v>286</v>
      </c>
      <c r="P287" s="339">
        <f>IF($K287="","",IF($K287=入力用マスタ!$H$3,COLUMN($P287)-5,IF($K287=入力用マスタ!$H$5,COLUMN($P287)-4,IF($K287=入力用マスタ!$H$6,COLUMN($P287)-4,IF($K287=入力用マスタ!$H$5,COLUMN($P287)-4,IF($K287=入力用マスタ!$H$4,COLUMN($P287)-3,COLUMN($P287)-5))))))</f>
        <v>11</v>
      </c>
      <c r="Q287" s="345" t="str">
        <f>IF($C287="","",IF($C287="-","",IF($K287=入力用マスタ!$H$4&amp;"!",HYPERLINK("#"&amp;$B287&amp;"!"&amp;IFERROR(LEFT($C287,FIND(",", $C287)-1),$C287),"【"&amp;IFERROR(LEFT($C287,FIND(",", $C287)-1),$C287)&amp;"】"),HYPERLINK("#"&amp;$B287&amp;"!"&amp;IFERROR(LEFT($C287,FIND(",", $C287)-1),$C287),"【"&amp;IFERROR(LEFT($C287,FIND(",", $C287)-1),$C287)&amp;"】"))))</f>
        <v>【R167】</v>
      </c>
      <c r="R287" s="344" t="str">
        <f t="shared" si="99"/>
        <v>0000000000000</v>
      </c>
      <c r="S287" s="334" t="str">
        <f t="shared" si="100"/>
        <v>IO_S050301</v>
      </c>
      <c r="T287" s="334" t="str">
        <f t="shared" ca="1" si="101"/>
        <v>2025100101</v>
      </c>
      <c r="U287" s="334" t="str">
        <f t="shared" si="102"/>
        <v>T05_HLT_TMP</v>
      </c>
      <c r="V287" s="334" t="str">
        <f t="shared" si="103"/>
        <v>MED_PUR_8</v>
      </c>
      <c r="W287" s="334" t="str">
        <f t="shared" si="104"/>
        <v>併用医薬品_使用目的_8</v>
      </c>
      <c r="X287" s="334" t="str">
        <f t="shared" si="105"/>
        <v>TEXT</v>
      </c>
      <c r="Y287" s="334" t="str">
        <f t="shared" si="106"/>
        <v>CELL</v>
      </c>
      <c r="Z287" s="334">
        <f t="shared" si="107"/>
        <v>286</v>
      </c>
      <c r="AA287" s="334">
        <f t="shared" si="108"/>
        <v>11</v>
      </c>
      <c r="AB287" s="334" t="str">
        <f t="shared" si="109"/>
        <v>« NULL »</v>
      </c>
      <c r="AC287" s="334" t="str">
        <f t="shared" si="110"/>
        <v>0</v>
      </c>
      <c r="AD287" s="334" t="str">
        <f t="shared" si="111"/>
        <v>« NULL »</v>
      </c>
      <c r="AE287" s="334" t="str">
        <f t="shared" si="112"/>
        <v>0</v>
      </c>
      <c r="AF287" s="334" t="str">
        <f t="shared" si="113"/>
        <v>1.00</v>
      </c>
      <c r="AG287" s="334" t="str">
        <f t="shared" si="114"/>
        <v>0</v>
      </c>
      <c r="AH287" s="334" t="str">
        <f t="shared" si="115"/>
        <v>fBiz0000000000</v>
      </c>
      <c r="AI287" s="334" t="str">
        <f t="shared" ca="1" si="116"/>
        <v>2026/01/06 00:00:00</v>
      </c>
      <c r="AJ287" s="334" t="str">
        <f t="shared" si="117"/>
        <v>fBiz0000000000</v>
      </c>
      <c r="AK287" s="335" t="str">
        <f t="shared" ca="1" si="118"/>
        <v>2026/01/06 00:00:00</v>
      </c>
      <c r="AL28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'MED_PUR_8', '併用医薬品_使用目的_8', 'TEXT', 'CELL', 286, 11, NULL ,'0', NULL ,'0', '1.00', 0, 'fBiz0000000000', '2026/01/06 00:00:00', 'fBiz0000000000', '2026/01/06 00:00:00' );</v>
      </c>
      <c r="AM287" s="347" t="s">
        <v>1774</v>
      </c>
    </row>
    <row r="288" spans="1:39" ht="17.25" customHeight="1">
      <c r="A288" s="265">
        <f t="shared" si="121"/>
        <v>286</v>
      </c>
      <c r="B288" s="263" t="s">
        <v>640</v>
      </c>
      <c r="C288" s="258" t="s">
        <v>1193</v>
      </c>
      <c r="D288" s="260" t="s">
        <v>1024</v>
      </c>
      <c r="E288" s="238" t="s">
        <v>281</v>
      </c>
      <c r="F288" s="746" t="s">
        <v>189</v>
      </c>
      <c r="G288" s="747"/>
      <c r="H288" s="748">
        <v>20</v>
      </c>
      <c r="I288" s="749"/>
      <c r="J288" s="327" t="str">
        <f t="shared" si="120"/>
        <v>TEXT</v>
      </c>
      <c r="K288" s="271" t="s">
        <v>653</v>
      </c>
      <c r="L288" s="328" t="str" cm="1">
        <f t="array" aca="1" ref="L288" ca="1">IFERROR(IF($C288="","",IF($K288="","",IF($K288=入力用マスタ!$H$7,_xlfn.TEXTBEFORE(_xlfn.TEXTAFTER(CELL("filename",$A$1),"["),"]"),IF($J288="DATE",IF(INDIRECT($B288&amp;"!"&amp;$C288)="","",INDIRECT($B288&amp;"!"&amp;$C288)),IF($J288="TEXT",IF(INDIRECT($B288&amp;"!"&amp;$C288)="","",""&amp;INDIRECT($B288&amp;"!"&amp;$C288)&amp;""),IF($J288="NUM",VALUE(IF(INDIRECT($B288&amp;"!"&amp;$C288)="","",INDIRECT($B288&amp;"!"&amp;$C288))),"")))))),"")</f>
        <v/>
      </c>
      <c r="M288" s="337" t="str">
        <f ca="1">IFERROR(TEXT(IF($C288="","",IF($K288="","",IF($K288=入力用マスタ!$H$5,IF($L288="■","1",IF($L288="□","",IF($L288="●","1",IF($L288="○","","")))),IF($K288=入力用マスタ!$H$6,IF($L288="▼選択▼","",MATCH($L288,INDIRECT("入力用マスタ!"&amp;IF(COUNTIF(入力用マスタ!$E$2:$E$4,$L288),"E",IF(COUNTIF(入力用マスタ!$F$2:$F$4,$L288),"F",IF(COUNTIF(入力用マスタ!$G$2:$G$4,$L288),"G","")))&amp;"3:"&amp;IF(COUNTIF(入力用マスタ!$E$2:$E$4,$L288),"E",IF(COUNTIF(入力用マスタ!$F$2:$F$4,$L288),"F",IF(COUNTIF(入力用マスタ!$G$2:$G$4,$L288),"G","")))&amp;"4"),0)),"")))),"@"),"")</f>
        <v/>
      </c>
      <c r="N288" s="337" t="str" cm="1">
        <f t="array" aca="1" ref="N288" ca="1">IFERROR(TEXT(IF($C288="","",IF($K288="","",IF($K288=入力用マスタ!$H$4,_xlfn.LET(_xlpm.refs, _xlfn.TEXTSPLIT($C288,","),_xlpm.sheetName, $B288,_xlpm.values,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8" s="338">
        <f t="shared" si="98"/>
        <v>287</v>
      </c>
      <c r="P288" s="339">
        <f>IF($K288="","",IF($K288=入力用マスタ!$H$3,COLUMN($P288)-5,IF($K288=入力用マスタ!$H$5,COLUMN($P288)-4,IF($K288=入力用マスタ!$H$6,COLUMN($P288)-4,IF($K288=入力用マスタ!$H$5,COLUMN($P288)-4,IF($K288=入力用マスタ!$H$4,COLUMN($P288)-3,COLUMN($P288)-5))))))</f>
        <v>11</v>
      </c>
      <c r="Q288" s="345" t="str">
        <f>IF($C288="","",IF($C288="-","",IF($K288=入力用マスタ!$H$4&amp;"!",HYPERLINK("#"&amp;$B288&amp;"!"&amp;IFERROR(LEFT($C288,FIND(",", $C288)-1),$C288),"【"&amp;IFERROR(LEFT($C288,FIND(",", $C288)-1),$C288)&amp;"】"),HYPERLINK("#"&amp;$B288&amp;"!"&amp;IFERROR(LEFT($C288,FIND(",", $C288)-1),$C288),"【"&amp;IFERROR(LEFT($C288,FIND(",", $C288)-1),$C288)&amp;"】"))))</f>
        <v>【R168】</v>
      </c>
      <c r="R288" s="344" t="str">
        <f t="shared" si="99"/>
        <v>0000000000000</v>
      </c>
      <c r="S288" s="334" t="str">
        <f t="shared" si="100"/>
        <v>IO_S050301</v>
      </c>
      <c r="T288" s="334" t="str">
        <f t="shared" ca="1" si="101"/>
        <v>2025100101</v>
      </c>
      <c r="U288" s="334" t="str">
        <f t="shared" si="102"/>
        <v>T05_HLT_TMP</v>
      </c>
      <c r="V288" s="334" t="str">
        <f t="shared" si="103"/>
        <v>MED_PUR_9</v>
      </c>
      <c r="W288" s="334" t="str">
        <f t="shared" si="104"/>
        <v>併用医薬品_使用目的_9</v>
      </c>
      <c r="X288" s="334" t="str">
        <f t="shared" si="105"/>
        <v>TEXT</v>
      </c>
      <c r="Y288" s="334" t="str">
        <f t="shared" si="106"/>
        <v>CELL</v>
      </c>
      <c r="Z288" s="334">
        <f t="shared" si="107"/>
        <v>287</v>
      </c>
      <c r="AA288" s="334">
        <f t="shared" si="108"/>
        <v>11</v>
      </c>
      <c r="AB288" s="334" t="str">
        <f t="shared" si="109"/>
        <v>« NULL »</v>
      </c>
      <c r="AC288" s="334" t="str">
        <f t="shared" si="110"/>
        <v>0</v>
      </c>
      <c r="AD288" s="334" t="str">
        <f t="shared" si="111"/>
        <v>« NULL »</v>
      </c>
      <c r="AE288" s="334" t="str">
        <f t="shared" si="112"/>
        <v>0</v>
      </c>
      <c r="AF288" s="334" t="str">
        <f t="shared" si="113"/>
        <v>1.00</v>
      </c>
      <c r="AG288" s="334" t="str">
        <f t="shared" si="114"/>
        <v>0</v>
      </c>
      <c r="AH288" s="334" t="str">
        <f t="shared" si="115"/>
        <v>fBiz0000000000</v>
      </c>
      <c r="AI288" s="334" t="str">
        <f t="shared" ca="1" si="116"/>
        <v>2026/01/06 00:00:00</v>
      </c>
      <c r="AJ288" s="334" t="str">
        <f t="shared" si="117"/>
        <v>fBiz0000000000</v>
      </c>
      <c r="AK288" s="335" t="str">
        <f t="shared" ca="1" si="118"/>
        <v>2026/01/06 00:00:00</v>
      </c>
      <c r="AL28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'MED_PUR_9', '併用医薬品_使用目的_9', 'TEXT', 'CELL', 287, 11, NULL ,'0', NULL ,'0', '1.00', 0, 'fBiz0000000000', '2026/01/06 00:00:00', 'fBiz0000000000', '2026/01/06 00:00:00' );</v>
      </c>
      <c r="AM288" s="347" t="s">
        <v>1774</v>
      </c>
    </row>
    <row r="289" spans="1:39" ht="17.25" customHeight="1">
      <c r="A289" s="265">
        <f t="shared" si="121"/>
        <v>287</v>
      </c>
      <c r="B289" s="263" t="s">
        <v>640</v>
      </c>
      <c r="C289" s="258" t="s">
        <v>1194</v>
      </c>
      <c r="D289" s="260" t="s">
        <v>1025</v>
      </c>
      <c r="E289" s="238" t="s">
        <v>282</v>
      </c>
      <c r="F289" s="746" t="s">
        <v>189</v>
      </c>
      <c r="G289" s="747"/>
      <c r="H289" s="748">
        <v>20</v>
      </c>
      <c r="I289" s="749"/>
      <c r="J289" s="327" t="str">
        <f t="shared" si="120"/>
        <v>TEXT</v>
      </c>
      <c r="K289" s="271" t="s">
        <v>653</v>
      </c>
      <c r="L289" s="328" t="str" cm="1">
        <f t="array" aca="1" ref="L289" ca="1">IFERROR(IF($C289="","",IF($K289="","",IF($K289=入力用マスタ!$H$7,_xlfn.TEXTBEFORE(_xlfn.TEXTAFTER(CELL("filename",$A$1),"["),"]"),IF($J289="DATE",IF(INDIRECT($B289&amp;"!"&amp;$C289)="","",INDIRECT($B289&amp;"!"&amp;$C289)),IF($J289="TEXT",IF(INDIRECT($B289&amp;"!"&amp;$C289)="","",""&amp;INDIRECT($B289&amp;"!"&amp;$C289)&amp;""),IF($J289="NUM",VALUE(IF(INDIRECT($B289&amp;"!"&amp;$C289)="","",INDIRECT($B289&amp;"!"&amp;$C289))),"")))))),"")</f>
        <v/>
      </c>
      <c r="M289" s="337" t="str">
        <f ca="1">IFERROR(TEXT(IF($C289="","",IF($K289="","",IF($K289=入力用マスタ!$H$5,IF($L289="■","1",IF($L289="□","",IF($L289="●","1",IF($L289="○","","")))),IF($K289=入力用マスタ!$H$6,IF($L289="▼選択▼","",MATCH($L289,INDIRECT("入力用マスタ!"&amp;IF(COUNTIF(入力用マスタ!$E$2:$E$4,$L289),"E",IF(COUNTIF(入力用マスタ!$F$2:$F$4,$L289),"F",IF(COUNTIF(入力用マスタ!$G$2:$G$4,$L289),"G","")))&amp;"3:"&amp;IF(COUNTIF(入力用マスタ!$E$2:$E$4,$L289),"E",IF(COUNTIF(入力用マスタ!$F$2:$F$4,$L289),"F",IF(COUNTIF(入力用マスタ!$G$2:$G$4,$L289),"G","")))&amp;"4"),0)),"")))),"@"),"")</f>
        <v/>
      </c>
      <c r="N289" s="337" t="str" cm="1">
        <f t="array" aca="1" ref="N289" ca="1">IFERROR(TEXT(IF($C289="","",IF($K289="","",IF($K289=入力用マスタ!$H$4,_xlfn.LET(_xlpm.refs, _xlfn.TEXTSPLIT($C289,","),_xlpm.sheetName, $B289,_xlpm.values,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89" s="338">
        <f t="shared" si="98"/>
        <v>288</v>
      </c>
      <c r="P289" s="339">
        <f>IF($K289="","",IF($K289=入力用マスタ!$H$3,COLUMN($P289)-5,IF($K289=入力用マスタ!$H$5,COLUMN($P289)-4,IF($K289=入力用マスタ!$H$6,COLUMN($P289)-4,IF($K289=入力用マスタ!$H$5,COLUMN($P289)-4,IF($K289=入力用マスタ!$H$4,COLUMN($P289)-3,COLUMN($P289)-5))))))</f>
        <v>11</v>
      </c>
      <c r="Q289" s="345" t="str">
        <f>IF($C289="","",IF($C289="-","",IF($K289=入力用マスタ!$H$4&amp;"!",HYPERLINK("#"&amp;$B289&amp;"!"&amp;IFERROR(LEFT($C289,FIND(",", $C289)-1),$C289),"【"&amp;IFERROR(LEFT($C289,FIND(",", $C289)-1),$C289)&amp;"】"),HYPERLINK("#"&amp;$B289&amp;"!"&amp;IFERROR(LEFT($C289,FIND(",", $C289)-1),$C289),"【"&amp;IFERROR(LEFT($C289,FIND(",", $C289)-1),$C289)&amp;"】"))))</f>
        <v>【R169】</v>
      </c>
      <c r="R289" s="344" t="str">
        <f t="shared" si="99"/>
        <v>0000000000000</v>
      </c>
      <c r="S289" s="334" t="str">
        <f t="shared" si="100"/>
        <v>IO_S050301</v>
      </c>
      <c r="T289" s="334" t="str">
        <f t="shared" ca="1" si="101"/>
        <v>2025100101</v>
      </c>
      <c r="U289" s="334" t="str">
        <f t="shared" si="102"/>
        <v>T05_HLT_TMP</v>
      </c>
      <c r="V289" s="334" t="str">
        <f t="shared" si="103"/>
        <v>MED_PUR_10</v>
      </c>
      <c r="W289" s="334" t="str">
        <f t="shared" si="104"/>
        <v>併用医薬品_使用目的_10</v>
      </c>
      <c r="X289" s="334" t="str">
        <f t="shared" si="105"/>
        <v>TEXT</v>
      </c>
      <c r="Y289" s="334" t="str">
        <f t="shared" si="106"/>
        <v>CELL</v>
      </c>
      <c r="Z289" s="334">
        <f t="shared" si="107"/>
        <v>288</v>
      </c>
      <c r="AA289" s="334">
        <f t="shared" si="108"/>
        <v>11</v>
      </c>
      <c r="AB289" s="334" t="str">
        <f t="shared" si="109"/>
        <v>« NULL »</v>
      </c>
      <c r="AC289" s="334" t="str">
        <f t="shared" si="110"/>
        <v>0</v>
      </c>
      <c r="AD289" s="334" t="str">
        <f t="shared" si="111"/>
        <v>« NULL »</v>
      </c>
      <c r="AE289" s="334" t="str">
        <f t="shared" si="112"/>
        <v>0</v>
      </c>
      <c r="AF289" s="334" t="str">
        <f t="shared" si="113"/>
        <v>1.00</v>
      </c>
      <c r="AG289" s="334" t="str">
        <f t="shared" si="114"/>
        <v>0</v>
      </c>
      <c r="AH289" s="334" t="str">
        <f t="shared" si="115"/>
        <v>fBiz0000000000</v>
      </c>
      <c r="AI289" s="334" t="str">
        <f t="shared" ca="1" si="116"/>
        <v>2026/01/06 00:00:00</v>
      </c>
      <c r="AJ289" s="334" t="str">
        <f t="shared" si="117"/>
        <v>fBiz0000000000</v>
      </c>
      <c r="AK289" s="335" t="str">
        <f t="shared" ca="1" si="118"/>
        <v>2026/01/06 00:00:00</v>
      </c>
      <c r="AL28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'MED_PUR_10', '併用医薬品_使用目的_10', 'TEXT', 'CELL', 288, 11, NULL ,'0', NULL ,'0', '1.00', 0, 'fBiz0000000000', '2026/01/06 00:00:00', 'fBiz0000000000', '2026/01/06 00:00:00' );</v>
      </c>
      <c r="AM289" s="347" t="s">
        <v>1774</v>
      </c>
    </row>
    <row r="290" spans="1:39" ht="17.25" customHeight="1">
      <c r="A290" s="265">
        <f t="shared" si="121"/>
        <v>288</v>
      </c>
      <c r="B290" s="263" t="s">
        <v>640</v>
      </c>
      <c r="C290" s="258" t="s">
        <v>1195</v>
      </c>
      <c r="D290" s="260" t="s">
        <v>1026</v>
      </c>
      <c r="E290" s="238" t="s">
        <v>283</v>
      </c>
      <c r="F290" s="746" t="s">
        <v>189</v>
      </c>
      <c r="G290" s="747"/>
      <c r="H290" s="748">
        <v>20</v>
      </c>
      <c r="I290" s="749"/>
      <c r="J290" s="327" t="str">
        <f t="shared" si="120"/>
        <v>TEXT</v>
      </c>
      <c r="K290" s="271" t="s">
        <v>653</v>
      </c>
      <c r="L290" s="328" t="str" cm="1">
        <f t="array" aca="1" ref="L290" ca="1">IFERROR(IF($C290="","",IF($K290="","",IF($K290=入力用マスタ!$H$7,_xlfn.TEXTBEFORE(_xlfn.TEXTAFTER(CELL("filename",$A$1),"["),"]"),IF($J290="DATE",IF(INDIRECT($B290&amp;"!"&amp;$C290)="","",INDIRECT($B290&amp;"!"&amp;$C290)),IF($J290="TEXT",IF(INDIRECT($B290&amp;"!"&amp;$C290)="","",""&amp;INDIRECT($B290&amp;"!"&amp;$C290)&amp;""),IF($J290="NUM",VALUE(IF(INDIRECT($B290&amp;"!"&amp;$C290)="","",INDIRECT($B290&amp;"!"&amp;$C290))),"")))))),"")</f>
        <v/>
      </c>
      <c r="M290" s="337" t="str">
        <f ca="1">IFERROR(TEXT(IF($C290="","",IF($K290="","",IF($K290=入力用マスタ!$H$5,IF($L290="■","1",IF($L290="□","",IF($L290="●","1",IF($L290="○","","")))),IF($K290=入力用マスタ!$H$6,IF($L290="▼選択▼","",MATCH($L290,INDIRECT("入力用マスタ!"&amp;IF(COUNTIF(入力用マスタ!$E$2:$E$4,$L290),"E",IF(COUNTIF(入力用マスタ!$F$2:$F$4,$L290),"F",IF(COUNTIF(入力用マスタ!$G$2:$G$4,$L290),"G","")))&amp;"3:"&amp;IF(COUNTIF(入力用マスタ!$E$2:$E$4,$L290),"E",IF(COUNTIF(入力用マスタ!$F$2:$F$4,$L290),"F",IF(COUNTIF(入力用マスタ!$G$2:$G$4,$L290),"G","")))&amp;"4"),0)),"")))),"@"),"")</f>
        <v/>
      </c>
      <c r="N290" s="337" t="str" cm="1">
        <f t="array" aca="1" ref="N290" ca="1">IFERROR(TEXT(IF($C290="","",IF($K290="","",IF($K290=入力用マスタ!$H$4,_xlfn.LET(_xlpm.refs, _xlfn.TEXTSPLIT($C290,","),_xlpm.sheetName, $B290,_xlpm.values,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0" s="338">
        <f t="shared" si="98"/>
        <v>289</v>
      </c>
      <c r="P290" s="339">
        <f>IF($K290="","",IF($K290=入力用マスタ!$H$3,COLUMN($P290)-5,IF($K290=入力用マスタ!$H$5,COLUMN($P290)-4,IF($K290=入力用マスタ!$H$6,COLUMN($P290)-4,IF($K290=入力用マスタ!$H$5,COLUMN($P290)-4,IF($K290=入力用マスタ!$H$4,COLUMN($P290)-3,COLUMN($P290)-5))))))</f>
        <v>11</v>
      </c>
      <c r="Q290" s="345" t="str">
        <f>IF($C290="","",IF($C290="-","",IF($K290=入力用マスタ!$H$4&amp;"!",HYPERLINK("#"&amp;$B290&amp;"!"&amp;IFERROR(LEFT($C290,FIND(",", $C290)-1),$C290),"【"&amp;IFERROR(LEFT($C290,FIND(",", $C290)-1),$C290)&amp;"】"),HYPERLINK("#"&amp;$B290&amp;"!"&amp;IFERROR(LEFT($C290,FIND(",", $C290)-1),$C290),"【"&amp;IFERROR(LEFT($C290,FIND(",", $C290)-1),$C290)&amp;"】"))))</f>
        <v>【R170】</v>
      </c>
      <c r="R290" s="344" t="str">
        <f t="shared" si="99"/>
        <v>0000000000000</v>
      </c>
      <c r="S290" s="334" t="str">
        <f t="shared" si="100"/>
        <v>IO_S050301</v>
      </c>
      <c r="T290" s="334" t="str">
        <f t="shared" ca="1" si="101"/>
        <v>2025100101</v>
      </c>
      <c r="U290" s="334" t="str">
        <f t="shared" si="102"/>
        <v>T05_HLT_TMP</v>
      </c>
      <c r="V290" s="334" t="str">
        <f t="shared" si="103"/>
        <v>MED_PUR_11</v>
      </c>
      <c r="W290" s="334" t="str">
        <f t="shared" si="104"/>
        <v>併用医薬品_使用目的_11</v>
      </c>
      <c r="X290" s="334" t="str">
        <f t="shared" si="105"/>
        <v>TEXT</v>
      </c>
      <c r="Y290" s="334" t="str">
        <f t="shared" si="106"/>
        <v>CELL</v>
      </c>
      <c r="Z290" s="334">
        <f t="shared" si="107"/>
        <v>289</v>
      </c>
      <c r="AA290" s="334">
        <f t="shared" si="108"/>
        <v>11</v>
      </c>
      <c r="AB290" s="334" t="str">
        <f t="shared" si="109"/>
        <v>« NULL »</v>
      </c>
      <c r="AC290" s="334" t="str">
        <f t="shared" si="110"/>
        <v>0</v>
      </c>
      <c r="AD290" s="334" t="str">
        <f t="shared" si="111"/>
        <v>« NULL »</v>
      </c>
      <c r="AE290" s="334" t="str">
        <f t="shared" si="112"/>
        <v>0</v>
      </c>
      <c r="AF290" s="334" t="str">
        <f t="shared" si="113"/>
        <v>1.00</v>
      </c>
      <c r="AG290" s="334" t="str">
        <f t="shared" si="114"/>
        <v>0</v>
      </c>
      <c r="AH290" s="334" t="str">
        <f t="shared" si="115"/>
        <v>fBiz0000000000</v>
      </c>
      <c r="AI290" s="334" t="str">
        <f t="shared" ca="1" si="116"/>
        <v>2026/01/06 00:00:00</v>
      </c>
      <c r="AJ290" s="334" t="str">
        <f t="shared" si="117"/>
        <v>fBiz0000000000</v>
      </c>
      <c r="AK290" s="335" t="str">
        <f t="shared" ca="1" si="118"/>
        <v>2026/01/06 00:00:00</v>
      </c>
      <c r="AL29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'MED_PUR_11', '併用医薬品_使用目的_11', 'TEXT', 'CELL', 289, 11, NULL ,'0', NULL ,'0', '1.00', 0, 'fBiz0000000000', '2026/01/06 00:00:00', 'fBiz0000000000', '2026/01/06 00:00:00' );</v>
      </c>
      <c r="AM290" s="347" t="s">
        <v>1774</v>
      </c>
    </row>
    <row r="291" spans="1:39" ht="17.25" customHeight="1">
      <c r="A291" s="265">
        <f t="shared" si="121"/>
        <v>289</v>
      </c>
      <c r="B291" s="263" t="s">
        <v>640</v>
      </c>
      <c r="C291" s="258" t="s">
        <v>1196</v>
      </c>
      <c r="D291" s="260" t="s">
        <v>1027</v>
      </c>
      <c r="E291" s="238" t="s">
        <v>284</v>
      </c>
      <c r="F291" s="746" t="s">
        <v>189</v>
      </c>
      <c r="G291" s="747"/>
      <c r="H291" s="748">
        <v>20</v>
      </c>
      <c r="I291" s="749"/>
      <c r="J291" s="327" t="str">
        <f t="shared" si="120"/>
        <v>TEXT</v>
      </c>
      <c r="K291" s="271" t="s">
        <v>653</v>
      </c>
      <c r="L291" s="328" t="str" cm="1">
        <f t="array" aca="1" ref="L291" ca="1">IFERROR(IF($C291="","",IF($K291="","",IF($K291=入力用マスタ!$H$7,_xlfn.TEXTBEFORE(_xlfn.TEXTAFTER(CELL("filename",$A$1),"["),"]"),IF($J291="DATE",IF(INDIRECT($B291&amp;"!"&amp;$C291)="","",INDIRECT($B291&amp;"!"&amp;$C291)),IF($J291="TEXT",IF(INDIRECT($B291&amp;"!"&amp;$C291)="","",""&amp;INDIRECT($B291&amp;"!"&amp;$C291)&amp;""),IF($J291="NUM",VALUE(IF(INDIRECT($B291&amp;"!"&amp;$C291)="","",INDIRECT($B291&amp;"!"&amp;$C291))),"")))))),"")</f>
        <v/>
      </c>
      <c r="M291" s="337" t="str">
        <f ca="1">IFERROR(TEXT(IF($C291="","",IF($K291="","",IF($K291=入力用マスタ!$H$5,IF($L291="■","1",IF($L291="□","",IF($L291="●","1",IF($L291="○","","")))),IF($K291=入力用マスタ!$H$6,IF($L291="▼選択▼","",MATCH($L291,INDIRECT("入力用マスタ!"&amp;IF(COUNTIF(入力用マスタ!$E$2:$E$4,$L291),"E",IF(COUNTIF(入力用マスタ!$F$2:$F$4,$L291),"F",IF(COUNTIF(入力用マスタ!$G$2:$G$4,$L291),"G","")))&amp;"3:"&amp;IF(COUNTIF(入力用マスタ!$E$2:$E$4,$L291),"E",IF(COUNTIF(入力用マスタ!$F$2:$F$4,$L291),"F",IF(COUNTIF(入力用マスタ!$G$2:$G$4,$L291),"G","")))&amp;"4"),0)),"")))),"@"),"")</f>
        <v/>
      </c>
      <c r="N291" s="337" t="str" cm="1">
        <f t="array" aca="1" ref="N291" ca="1">IFERROR(TEXT(IF($C291="","",IF($K291="","",IF($K291=入力用マスタ!$H$4,_xlfn.LET(_xlpm.refs, _xlfn.TEXTSPLIT($C291,","),_xlpm.sheetName, $B291,_xlpm.values,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1" s="338">
        <f t="shared" si="98"/>
        <v>290</v>
      </c>
      <c r="P291" s="339">
        <f>IF($K291="","",IF($K291=入力用マスタ!$H$3,COLUMN($P291)-5,IF($K291=入力用マスタ!$H$5,COLUMN($P291)-4,IF($K291=入力用マスタ!$H$6,COLUMN($P291)-4,IF($K291=入力用マスタ!$H$5,COLUMN($P291)-4,IF($K291=入力用マスタ!$H$4,COLUMN($P291)-3,COLUMN($P291)-5))))))</f>
        <v>11</v>
      </c>
      <c r="Q291" s="345" t="str">
        <f>IF($C291="","",IF($C291="-","",IF($K291=入力用マスタ!$H$4&amp;"!",HYPERLINK("#"&amp;$B291&amp;"!"&amp;IFERROR(LEFT($C291,FIND(",", $C291)-1),$C291),"【"&amp;IFERROR(LEFT($C291,FIND(",", $C291)-1),$C291)&amp;"】"),HYPERLINK("#"&amp;$B291&amp;"!"&amp;IFERROR(LEFT($C291,FIND(",", $C291)-1),$C291),"【"&amp;IFERROR(LEFT($C291,FIND(",", $C291)-1),$C291)&amp;"】"))))</f>
        <v>【R171】</v>
      </c>
      <c r="R291" s="344" t="str">
        <f t="shared" si="99"/>
        <v>0000000000000</v>
      </c>
      <c r="S291" s="334" t="str">
        <f t="shared" si="100"/>
        <v>IO_S050301</v>
      </c>
      <c r="T291" s="334" t="str">
        <f t="shared" ca="1" si="101"/>
        <v>2025100101</v>
      </c>
      <c r="U291" s="334" t="str">
        <f t="shared" si="102"/>
        <v>T05_HLT_TMP</v>
      </c>
      <c r="V291" s="334" t="str">
        <f t="shared" si="103"/>
        <v>MED_PUR_12</v>
      </c>
      <c r="W291" s="334" t="str">
        <f t="shared" si="104"/>
        <v>併用医薬品_使用目的_12</v>
      </c>
      <c r="X291" s="334" t="str">
        <f t="shared" si="105"/>
        <v>TEXT</v>
      </c>
      <c r="Y291" s="334" t="str">
        <f t="shared" si="106"/>
        <v>CELL</v>
      </c>
      <c r="Z291" s="334">
        <f t="shared" si="107"/>
        <v>290</v>
      </c>
      <c r="AA291" s="334">
        <f t="shared" si="108"/>
        <v>11</v>
      </c>
      <c r="AB291" s="334" t="str">
        <f t="shared" si="109"/>
        <v>« NULL »</v>
      </c>
      <c r="AC291" s="334" t="str">
        <f t="shared" si="110"/>
        <v>0</v>
      </c>
      <c r="AD291" s="334" t="str">
        <f t="shared" si="111"/>
        <v>« NULL »</v>
      </c>
      <c r="AE291" s="334" t="str">
        <f t="shared" si="112"/>
        <v>0</v>
      </c>
      <c r="AF291" s="334" t="str">
        <f t="shared" si="113"/>
        <v>1.00</v>
      </c>
      <c r="AG291" s="334" t="str">
        <f t="shared" si="114"/>
        <v>0</v>
      </c>
      <c r="AH291" s="334" t="str">
        <f t="shared" si="115"/>
        <v>fBiz0000000000</v>
      </c>
      <c r="AI291" s="334" t="str">
        <f t="shared" ca="1" si="116"/>
        <v>2026/01/06 00:00:00</v>
      </c>
      <c r="AJ291" s="334" t="str">
        <f t="shared" si="117"/>
        <v>fBiz0000000000</v>
      </c>
      <c r="AK291" s="335" t="str">
        <f t="shared" ca="1" si="118"/>
        <v>2026/01/06 00:00:00</v>
      </c>
      <c r="AL29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'MED_PUR_12', '併用医薬品_使用目的_12', 'TEXT', 'CELL', 290, 11, NULL ,'0', NULL ,'0', '1.00', 0, 'fBiz0000000000', '2026/01/06 00:00:00', 'fBiz0000000000', '2026/01/06 00:00:00' );</v>
      </c>
      <c r="AM291" s="347" t="s">
        <v>1774</v>
      </c>
    </row>
    <row r="292" spans="1:39" ht="17.25" customHeight="1">
      <c r="A292" s="265">
        <f t="shared" si="121"/>
        <v>290</v>
      </c>
      <c r="B292" s="263" t="s">
        <v>640</v>
      </c>
      <c r="C292" s="258" t="s">
        <v>1197</v>
      </c>
      <c r="D292" s="260" t="s">
        <v>1028</v>
      </c>
      <c r="E292" s="238" t="s">
        <v>285</v>
      </c>
      <c r="F292" s="746" t="s">
        <v>189</v>
      </c>
      <c r="G292" s="747"/>
      <c r="H292" s="748">
        <v>20</v>
      </c>
      <c r="I292" s="749"/>
      <c r="J292" s="327" t="str">
        <f t="shared" si="120"/>
        <v>TEXT</v>
      </c>
      <c r="K292" s="271" t="s">
        <v>653</v>
      </c>
      <c r="L292" s="328" t="str" cm="1">
        <f t="array" aca="1" ref="L292" ca="1">IFERROR(IF($C292="","",IF($K292="","",IF($K292=入力用マスタ!$H$7,_xlfn.TEXTBEFORE(_xlfn.TEXTAFTER(CELL("filename",$A$1),"["),"]"),IF($J292="DATE",IF(INDIRECT($B292&amp;"!"&amp;$C292)="","",INDIRECT($B292&amp;"!"&amp;$C292)),IF($J292="TEXT",IF(INDIRECT($B292&amp;"!"&amp;$C292)="","",""&amp;INDIRECT($B292&amp;"!"&amp;$C292)&amp;""),IF($J292="NUM",VALUE(IF(INDIRECT($B292&amp;"!"&amp;$C292)="","",INDIRECT($B292&amp;"!"&amp;$C292))),"")))))),"")</f>
        <v/>
      </c>
      <c r="M292" s="337" t="str">
        <f ca="1">IFERROR(TEXT(IF($C292="","",IF($K292="","",IF($K292=入力用マスタ!$H$5,IF($L292="■","1",IF($L292="□","",IF($L292="●","1",IF($L292="○","","")))),IF($K292=入力用マスタ!$H$6,IF($L292="▼選択▼","",MATCH($L292,INDIRECT("入力用マスタ!"&amp;IF(COUNTIF(入力用マスタ!$E$2:$E$4,$L292),"E",IF(COUNTIF(入力用マスタ!$F$2:$F$4,$L292),"F",IF(COUNTIF(入力用マスタ!$G$2:$G$4,$L292),"G","")))&amp;"3:"&amp;IF(COUNTIF(入力用マスタ!$E$2:$E$4,$L292),"E",IF(COUNTIF(入力用マスタ!$F$2:$F$4,$L292),"F",IF(COUNTIF(入力用マスタ!$G$2:$G$4,$L292),"G","")))&amp;"4"),0)),"")))),"@"),"")</f>
        <v/>
      </c>
      <c r="N292" s="337" t="str" cm="1">
        <f t="array" aca="1" ref="N292" ca="1">IFERROR(TEXT(IF($C292="","",IF($K292="","",IF($K292=入力用マスタ!$H$4,_xlfn.LET(_xlpm.refs, _xlfn.TEXTSPLIT($C292,","),_xlpm.sheetName, $B292,_xlpm.values,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2" s="338">
        <f t="shared" si="98"/>
        <v>291</v>
      </c>
      <c r="P292" s="339">
        <f>IF($K292="","",IF($K292=入力用マスタ!$H$3,COLUMN($P292)-5,IF($K292=入力用マスタ!$H$5,COLUMN($P292)-4,IF($K292=入力用マスタ!$H$6,COLUMN($P292)-4,IF($K292=入力用マスタ!$H$5,COLUMN($P292)-4,IF($K292=入力用マスタ!$H$4,COLUMN($P292)-3,COLUMN($P292)-5))))))</f>
        <v>11</v>
      </c>
      <c r="Q292" s="345" t="str">
        <f>IF($C292="","",IF($C292="-","",IF($K292=入力用マスタ!$H$4&amp;"!",HYPERLINK("#"&amp;$B292&amp;"!"&amp;IFERROR(LEFT($C292,FIND(",", $C292)-1),$C292),"【"&amp;IFERROR(LEFT($C292,FIND(",", $C292)-1),$C292)&amp;"】"),HYPERLINK("#"&amp;$B292&amp;"!"&amp;IFERROR(LEFT($C292,FIND(",", $C292)-1),$C292),"【"&amp;IFERROR(LEFT($C292,FIND(",", $C292)-1),$C292)&amp;"】"))))</f>
        <v>【R172】</v>
      </c>
      <c r="R292" s="344" t="str">
        <f t="shared" si="99"/>
        <v>0000000000000</v>
      </c>
      <c r="S292" s="334" t="str">
        <f t="shared" si="100"/>
        <v>IO_S050301</v>
      </c>
      <c r="T292" s="334" t="str">
        <f t="shared" ca="1" si="101"/>
        <v>2025100101</v>
      </c>
      <c r="U292" s="334" t="str">
        <f t="shared" si="102"/>
        <v>T05_HLT_TMP</v>
      </c>
      <c r="V292" s="334" t="str">
        <f t="shared" si="103"/>
        <v>MED_PUR_13</v>
      </c>
      <c r="W292" s="334" t="str">
        <f t="shared" si="104"/>
        <v>併用医薬品_使用目的_13</v>
      </c>
      <c r="X292" s="334" t="str">
        <f t="shared" si="105"/>
        <v>TEXT</v>
      </c>
      <c r="Y292" s="334" t="str">
        <f t="shared" si="106"/>
        <v>CELL</v>
      </c>
      <c r="Z292" s="334">
        <f t="shared" si="107"/>
        <v>291</v>
      </c>
      <c r="AA292" s="334">
        <f t="shared" si="108"/>
        <v>11</v>
      </c>
      <c r="AB292" s="334" t="str">
        <f t="shared" si="109"/>
        <v>« NULL »</v>
      </c>
      <c r="AC292" s="334" t="str">
        <f t="shared" si="110"/>
        <v>0</v>
      </c>
      <c r="AD292" s="334" t="str">
        <f t="shared" si="111"/>
        <v>« NULL »</v>
      </c>
      <c r="AE292" s="334" t="str">
        <f t="shared" si="112"/>
        <v>0</v>
      </c>
      <c r="AF292" s="334" t="str">
        <f t="shared" si="113"/>
        <v>1.00</v>
      </c>
      <c r="AG292" s="334" t="str">
        <f t="shared" si="114"/>
        <v>0</v>
      </c>
      <c r="AH292" s="334" t="str">
        <f t="shared" si="115"/>
        <v>fBiz0000000000</v>
      </c>
      <c r="AI292" s="334" t="str">
        <f t="shared" ca="1" si="116"/>
        <v>2026/01/06 00:00:00</v>
      </c>
      <c r="AJ292" s="334" t="str">
        <f t="shared" si="117"/>
        <v>fBiz0000000000</v>
      </c>
      <c r="AK292" s="335" t="str">
        <f t="shared" ca="1" si="118"/>
        <v>2026/01/06 00:00:00</v>
      </c>
      <c r="AL29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'MED_PUR_13', '併用医薬品_使用目的_13', 'TEXT', 'CELL', 291, 11, NULL ,'0', NULL ,'0', '1.00', 0, 'fBiz0000000000', '2026/01/06 00:00:00', 'fBiz0000000000', '2026/01/06 00:00:00' );</v>
      </c>
      <c r="AM292" s="347" t="s">
        <v>1774</v>
      </c>
    </row>
    <row r="293" spans="1:39" ht="17.25" customHeight="1">
      <c r="A293" s="265">
        <f t="shared" si="121"/>
        <v>291</v>
      </c>
      <c r="B293" s="263" t="s">
        <v>640</v>
      </c>
      <c r="C293" s="258" t="s">
        <v>1198</v>
      </c>
      <c r="D293" s="260" t="s">
        <v>1029</v>
      </c>
      <c r="E293" s="238" t="s">
        <v>286</v>
      </c>
      <c r="F293" s="746" t="s">
        <v>189</v>
      </c>
      <c r="G293" s="747"/>
      <c r="H293" s="748">
        <v>20</v>
      </c>
      <c r="I293" s="749"/>
      <c r="J293" s="327" t="str">
        <f t="shared" si="120"/>
        <v>TEXT</v>
      </c>
      <c r="K293" s="271" t="s">
        <v>653</v>
      </c>
      <c r="L293" s="328" t="str" cm="1">
        <f t="array" aca="1" ref="L293" ca="1">IFERROR(IF($C293="","",IF($K293="","",IF($K293=入力用マスタ!$H$7,_xlfn.TEXTBEFORE(_xlfn.TEXTAFTER(CELL("filename",$A$1),"["),"]"),IF($J293="DATE",IF(INDIRECT($B293&amp;"!"&amp;$C293)="","",INDIRECT($B293&amp;"!"&amp;$C293)),IF($J293="TEXT",IF(INDIRECT($B293&amp;"!"&amp;$C293)="","",""&amp;INDIRECT($B293&amp;"!"&amp;$C293)&amp;""),IF($J293="NUM",VALUE(IF(INDIRECT($B293&amp;"!"&amp;$C293)="","",INDIRECT($B293&amp;"!"&amp;$C293))),"")))))),"")</f>
        <v/>
      </c>
      <c r="M293" s="337" t="str">
        <f ca="1">IFERROR(TEXT(IF($C293="","",IF($K293="","",IF($K293=入力用マスタ!$H$5,IF($L293="■","1",IF($L293="□","",IF($L293="●","1",IF($L293="○","","")))),IF($K293=入力用マスタ!$H$6,IF($L293="▼選択▼","",MATCH($L293,INDIRECT("入力用マスタ!"&amp;IF(COUNTIF(入力用マスタ!$E$2:$E$4,$L293),"E",IF(COUNTIF(入力用マスタ!$F$2:$F$4,$L293),"F",IF(COUNTIF(入力用マスタ!$G$2:$G$4,$L293),"G","")))&amp;"3:"&amp;IF(COUNTIF(入力用マスタ!$E$2:$E$4,$L293),"E",IF(COUNTIF(入力用マスタ!$F$2:$F$4,$L293),"F",IF(COUNTIF(入力用マスタ!$G$2:$G$4,$L293),"G","")))&amp;"4"),0)),"")))),"@"),"")</f>
        <v/>
      </c>
      <c r="N293" s="337" t="str" cm="1">
        <f t="array" aca="1" ref="N293" ca="1">IFERROR(TEXT(IF($C293="","",IF($K293="","",IF($K293=入力用マスタ!$H$4,_xlfn.LET(_xlpm.refs, _xlfn.TEXTSPLIT($C293,","),_xlpm.sheetName, $B293,_xlpm.values,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3" s="338">
        <f t="shared" si="98"/>
        <v>292</v>
      </c>
      <c r="P293" s="339">
        <f>IF($K293="","",IF($K293=入力用マスタ!$H$3,COLUMN($P293)-5,IF($K293=入力用マスタ!$H$5,COLUMN($P293)-4,IF($K293=入力用マスタ!$H$6,COLUMN($P293)-4,IF($K293=入力用マスタ!$H$5,COLUMN($P293)-4,IF($K293=入力用マスタ!$H$4,COLUMN($P293)-3,COLUMN($P293)-5))))))</f>
        <v>11</v>
      </c>
      <c r="Q293" s="345" t="str">
        <f>IF($C293="","",IF($C293="-","",IF($K293=入力用マスタ!$H$4&amp;"!",HYPERLINK("#"&amp;$B293&amp;"!"&amp;IFERROR(LEFT($C293,FIND(",", $C293)-1),$C293),"【"&amp;IFERROR(LEFT($C293,FIND(",", $C293)-1),$C293)&amp;"】"),HYPERLINK("#"&amp;$B293&amp;"!"&amp;IFERROR(LEFT($C293,FIND(",", $C293)-1),$C293),"【"&amp;IFERROR(LEFT($C293,FIND(",", $C293)-1),$C293)&amp;"】"))))</f>
        <v>【R173】</v>
      </c>
      <c r="R293" s="344" t="str">
        <f t="shared" si="99"/>
        <v>0000000000000</v>
      </c>
      <c r="S293" s="334" t="str">
        <f t="shared" si="100"/>
        <v>IO_S050301</v>
      </c>
      <c r="T293" s="334" t="str">
        <f t="shared" ca="1" si="101"/>
        <v>2025100101</v>
      </c>
      <c r="U293" s="334" t="str">
        <f t="shared" si="102"/>
        <v>T05_HLT_TMP</v>
      </c>
      <c r="V293" s="334" t="str">
        <f t="shared" si="103"/>
        <v>MED_PUR_14</v>
      </c>
      <c r="W293" s="334" t="str">
        <f t="shared" si="104"/>
        <v>併用医薬品_使用目的_14</v>
      </c>
      <c r="X293" s="334" t="str">
        <f t="shared" si="105"/>
        <v>TEXT</v>
      </c>
      <c r="Y293" s="334" t="str">
        <f t="shared" si="106"/>
        <v>CELL</v>
      </c>
      <c r="Z293" s="334">
        <f t="shared" si="107"/>
        <v>292</v>
      </c>
      <c r="AA293" s="334">
        <f t="shared" si="108"/>
        <v>11</v>
      </c>
      <c r="AB293" s="334" t="str">
        <f t="shared" si="109"/>
        <v>« NULL »</v>
      </c>
      <c r="AC293" s="334" t="str">
        <f t="shared" si="110"/>
        <v>0</v>
      </c>
      <c r="AD293" s="334" t="str">
        <f t="shared" si="111"/>
        <v>« NULL »</v>
      </c>
      <c r="AE293" s="334" t="str">
        <f t="shared" si="112"/>
        <v>0</v>
      </c>
      <c r="AF293" s="334" t="str">
        <f t="shared" si="113"/>
        <v>1.00</v>
      </c>
      <c r="AG293" s="334" t="str">
        <f t="shared" si="114"/>
        <v>0</v>
      </c>
      <c r="AH293" s="334" t="str">
        <f t="shared" si="115"/>
        <v>fBiz0000000000</v>
      </c>
      <c r="AI293" s="334" t="str">
        <f t="shared" ca="1" si="116"/>
        <v>2026/01/06 00:00:00</v>
      </c>
      <c r="AJ293" s="334" t="str">
        <f t="shared" si="117"/>
        <v>fBiz0000000000</v>
      </c>
      <c r="AK293" s="335" t="str">
        <f t="shared" ca="1" si="118"/>
        <v>2026/01/06 00:00:00</v>
      </c>
      <c r="AL29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'MED_PUR_14', '併用医薬品_使用目的_14', 'TEXT', 'CELL', 292, 11, NULL ,'0', NULL ,'0', '1.00', 0, 'fBiz0000000000', '2026/01/06 00:00:00', 'fBiz0000000000', '2026/01/06 00:00:00' );</v>
      </c>
      <c r="AM293" s="347" t="s">
        <v>1774</v>
      </c>
    </row>
    <row r="294" spans="1:39" ht="17.25" customHeight="1">
      <c r="A294" s="265">
        <f t="shared" si="121"/>
        <v>292</v>
      </c>
      <c r="B294" s="263" t="s">
        <v>640</v>
      </c>
      <c r="C294" s="258" t="s">
        <v>1199</v>
      </c>
      <c r="D294" s="260" t="s">
        <v>1030</v>
      </c>
      <c r="E294" s="238" t="s">
        <v>426</v>
      </c>
      <c r="F294" s="746" t="s">
        <v>189</v>
      </c>
      <c r="G294" s="747"/>
      <c r="H294" s="748">
        <v>20</v>
      </c>
      <c r="I294" s="749"/>
      <c r="J294" s="327" t="str">
        <f t="shared" si="120"/>
        <v>TEXT</v>
      </c>
      <c r="K294" s="271" t="s">
        <v>653</v>
      </c>
      <c r="L294" s="328" t="str" cm="1">
        <f t="array" aca="1" ref="L294" ca="1">IFERROR(IF($C294="","",IF($K294="","",IF($K294=入力用マスタ!$H$7,_xlfn.TEXTBEFORE(_xlfn.TEXTAFTER(CELL("filename",$A$1),"["),"]"),IF($J294="DATE",IF(INDIRECT($B294&amp;"!"&amp;$C294)="","",INDIRECT($B294&amp;"!"&amp;$C294)),IF($J294="TEXT",IF(INDIRECT($B294&amp;"!"&amp;$C294)="","",""&amp;INDIRECT($B294&amp;"!"&amp;$C294)&amp;""),IF($J294="NUM",VALUE(IF(INDIRECT($B294&amp;"!"&amp;$C294)="","",INDIRECT($B294&amp;"!"&amp;$C294))),"")))))),"")</f>
        <v/>
      </c>
      <c r="M294" s="337" t="str">
        <f ca="1">IFERROR(TEXT(IF($C294="","",IF($K294="","",IF($K294=入力用マスタ!$H$5,IF($L294="■","1",IF($L294="□","",IF($L294="●","1",IF($L294="○","","")))),IF($K294=入力用マスタ!$H$6,IF($L294="▼選択▼","",MATCH($L294,INDIRECT("入力用マスタ!"&amp;IF(COUNTIF(入力用マスタ!$E$2:$E$4,$L294),"E",IF(COUNTIF(入力用マスタ!$F$2:$F$4,$L294),"F",IF(COUNTIF(入力用マスタ!$G$2:$G$4,$L294),"G","")))&amp;"3:"&amp;IF(COUNTIF(入力用マスタ!$E$2:$E$4,$L294),"E",IF(COUNTIF(入力用マスタ!$F$2:$F$4,$L294),"F",IF(COUNTIF(入力用マスタ!$G$2:$G$4,$L294),"G","")))&amp;"4"),0)),"")))),"@"),"")</f>
        <v/>
      </c>
      <c r="N294" s="337" t="str" cm="1">
        <f t="array" aca="1" ref="N294" ca="1">IFERROR(TEXT(IF($C294="","",IF($K294="","",IF($K294=入力用マスタ!$H$4,_xlfn.LET(_xlpm.refs, _xlfn.TEXTSPLIT($C294,","),_xlpm.sheetName, $B294,_xlpm.values,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4" s="338">
        <f t="shared" si="98"/>
        <v>293</v>
      </c>
      <c r="P294" s="339">
        <f>IF($K294="","",IF($K294=入力用マスタ!$H$3,COLUMN($P294)-5,IF($K294=入力用マスタ!$H$5,COLUMN($P294)-4,IF($K294=入力用マスタ!$H$6,COLUMN($P294)-4,IF($K294=入力用マスタ!$H$5,COLUMN($P294)-4,IF($K294=入力用マスタ!$H$4,COLUMN($P294)-3,COLUMN($P294)-5))))))</f>
        <v>11</v>
      </c>
      <c r="Q294" s="345" t="str">
        <f>IF($C294="","",IF($C294="-","",IF($K294=入力用マスタ!$H$4&amp;"!",HYPERLINK("#"&amp;$B294&amp;"!"&amp;IFERROR(LEFT($C294,FIND(",", $C294)-1),$C294),"【"&amp;IFERROR(LEFT($C294,FIND(",", $C294)-1),$C294)&amp;"】"),HYPERLINK("#"&amp;$B294&amp;"!"&amp;IFERROR(LEFT($C294,FIND(",", $C294)-1),$C294),"【"&amp;IFERROR(LEFT($C294,FIND(",", $C294)-1),$C294)&amp;"】"))))</f>
        <v>【R174】</v>
      </c>
      <c r="R294" s="344" t="str">
        <f t="shared" si="99"/>
        <v>0000000000000</v>
      </c>
      <c r="S294" s="334" t="str">
        <f t="shared" si="100"/>
        <v>IO_S050301</v>
      </c>
      <c r="T294" s="334" t="str">
        <f t="shared" ca="1" si="101"/>
        <v>2025100101</v>
      </c>
      <c r="U294" s="334" t="str">
        <f t="shared" si="102"/>
        <v>T05_HLT_TMP</v>
      </c>
      <c r="V294" s="334" t="str">
        <f t="shared" si="103"/>
        <v>MED_PUR_15</v>
      </c>
      <c r="W294" s="334" t="str">
        <f t="shared" si="104"/>
        <v>併用医薬品_使用目的_15</v>
      </c>
      <c r="X294" s="334" t="str">
        <f t="shared" si="105"/>
        <v>TEXT</v>
      </c>
      <c r="Y294" s="334" t="str">
        <f t="shared" si="106"/>
        <v>CELL</v>
      </c>
      <c r="Z294" s="334">
        <f t="shared" si="107"/>
        <v>293</v>
      </c>
      <c r="AA294" s="334">
        <f t="shared" si="108"/>
        <v>11</v>
      </c>
      <c r="AB294" s="334" t="str">
        <f t="shared" si="109"/>
        <v>« NULL »</v>
      </c>
      <c r="AC294" s="334" t="str">
        <f t="shared" si="110"/>
        <v>0</v>
      </c>
      <c r="AD294" s="334" t="str">
        <f t="shared" si="111"/>
        <v>« NULL »</v>
      </c>
      <c r="AE294" s="334" t="str">
        <f t="shared" si="112"/>
        <v>0</v>
      </c>
      <c r="AF294" s="334" t="str">
        <f t="shared" si="113"/>
        <v>1.00</v>
      </c>
      <c r="AG294" s="334" t="str">
        <f t="shared" si="114"/>
        <v>0</v>
      </c>
      <c r="AH294" s="334" t="str">
        <f t="shared" si="115"/>
        <v>fBiz0000000000</v>
      </c>
      <c r="AI294" s="334" t="str">
        <f t="shared" ca="1" si="116"/>
        <v>2026/01/06 00:00:00</v>
      </c>
      <c r="AJ294" s="334" t="str">
        <f t="shared" si="117"/>
        <v>fBiz0000000000</v>
      </c>
      <c r="AK294" s="335" t="str">
        <f t="shared" ca="1" si="118"/>
        <v>2026/01/06 00:00:00</v>
      </c>
      <c r="AL29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'MED_PUR_15', '併用医薬品_使用目的_15', 'TEXT', 'CELL', 293, 11, NULL ,'0', NULL ,'0', '1.00', 0, 'fBiz0000000000', '2026/01/06 00:00:00', 'fBiz0000000000', '2026/01/06 00:00:00' );</v>
      </c>
      <c r="AM294" s="347" t="s">
        <v>1774</v>
      </c>
    </row>
    <row r="295" spans="1:39" ht="17.25" customHeight="1">
      <c r="A295" s="265">
        <f t="shared" si="121"/>
        <v>293</v>
      </c>
      <c r="B295" s="263" t="s">
        <v>640</v>
      </c>
      <c r="C295" s="258" t="s">
        <v>1200</v>
      </c>
      <c r="D295" s="260" t="s">
        <v>1468</v>
      </c>
      <c r="E295" s="238" t="s">
        <v>928</v>
      </c>
      <c r="F295" s="746" t="s">
        <v>189</v>
      </c>
      <c r="G295" s="747"/>
      <c r="H295" s="748">
        <v>20</v>
      </c>
      <c r="I295" s="749"/>
      <c r="J295" s="327" t="str">
        <f t="shared" si="120"/>
        <v>TEXT</v>
      </c>
      <c r="K295" s="271" t="s">
        <v>653</v>
      </c>
      <c r="L295" s="328" t="str" cm="1">
        <f t="array" aca="1" ref="L295" ca="1">IFERROR(IF($C295="","",IF($K295="","",IF($K295=入力用マスタ!$H$7,_xlfn.TEXTBEFORE(_xlfn.TEXTAFTER(CELL("filename",$A$1),"["),"]"),IF($J295="DATE",IF(INDIRECT($B295&amp;"!"&amp;$C295)="","",INDIRECT($B295&amp;"!"&amp;$C295)),IF($J295="TEXT",IF(INDIRECT($B295&amp;"!"&amp;$C295)="","",""&amp;INDIRECT($B295&amp;"!"&amp;$C295)&amp;""),IF($J295="NUM",VALUE(IF(INDIRECT($B295&amp;"!"&amp;$C295)="","",INDIRECT($B295&amp;"!"&amp;$C295))),"")))))),"")</f>
        <v/>
      </c>
      <c r="M295" s="337" t="str">
        <f ca="1">IFERROR(TEXT(IF($C295="","",IF($K295="","",IF($K295=入力用マスタ!$H$5,IF($L295="■","1",IF($L295="□","",IF($L295="●","1",IF($L295="○","","")))),IF($K295=入力用マスタ!$H$6,IF($L295="▼選択▼","",MATCH($L295,INDIRECT("入力用マスタ!"&amp;IF(COUNTIF(入力用マスタ!$E$2:$E$4,$L295),"E",IF(COUNTIF(入力用マスタ!$F$2:$F$4,$L295),"F",IF(COUNTIF(入力用マスタ!$G$2:$G$4,$L295),"G","")))&amp;"3:"&amp;IF(COUNTIF(入力用マスタ!$E$2:$E$4,$L295),"E",IF(COUNTIF(入力用マスタ!$F$2:$F$4,$L295),"F",IF(COUNTIF(入力用マスタ!$G$2:$G$4,$L295),"G","")))&amp;"4"),0)),"")))),"@"),"")</f>
        <v/>
      </c>
      <c r="N295" s="337" t="str" cm="1">
        <f t="array" aca="1" ref="N295" ca="1">IFERROR(TEXT(IF($C295="","",IF($K295="","",IF($K295=入力用マスタ!$H$4,_xlfn.LET(_xlpm.refs, _xlfn.TEXTSPLIT($C295,","),_xlpm.sheetName, $B295,_xlpm.values,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5" s="338">
        <f t="shared" si="98"/>
        <v>294</v>
      </c>
      <c r="P295" s="339">
        <f>IF($K295="","",IF($K295=入力用マスタ!$H$3,COLUMN($P295)-5,IF($K295=入力用マスタ!$H$5,COLUMN($P295)-4,IF($K295=入力用マスタ!$H$6,COLUMN($P295)-4,IF($K295=入力用マスタ!$H$5,COLUMN($P295)-4,IF($K295=入力用マスタ!$H$4,COLUMN($P295)-3,COLUMN($P295)-5))))))</f>
        <v>11</v>
      </c>
      <c r="Q295" s="345" t="str">
        <f>IF($C295="","",IF($C295="-","",IF($K295=入力用マスタ!$H$4&amp;"!",HYPERLINK("#"&amp;$B295&amp;"!"&amp;IFERROR(LEFT($C295,FIND(",", $C295)-1),$C295),"【"&amp;IFERROR(LEFT($C295,FIND(",", $C295)-1),$C295)&amp;"】"),HYPERLINK("#"&amp;$B295&amp;"!"&amp;IFERROR(LEFT($C295,FIND(",", $C295)-1),$C295),"【"&amp;IFERROR(LEFT($C295,FIND(",", $C295)-1),$C295)&amp;"】"))))</f>
        <v>【AE160】</v>
      </c>
      <c r="R295" s="344" t="str">
        <f t="shared" si="99"/>
        <v>0000000000000</v>
      </c>
      <c r="S295" s="334" t="str">
        <f t="shared" si="100"/>
        <v>IO_S050301</v>
      </c>
      <c r="T295" s="334" t="str">
        <f t="shared" ca="1" si="101"/>
        <v>2025100101</v>
      </c>
      <c r="U295" s="334" t="str">
        <f t="shared" si="102"/>
        <v>T05_HLT_TMP</v>
      </c>
      <c r="V295" s="334" t="str">
        <f t="shared" si="103"/>
        <v>MED_STD_1</v>
      </c>
      <c r="W295" s="334" t="str">
        <f t="shared" si="104"/>
        <v>併用医薬品_使用開始年月日_1</v>
      </c>
      <c r="X295" s="334" t="str">
        <f t="shared" si="105"/>
        <v>TEXT</v>
      </c>
      <c r="Y295" s="334" t="str">
        <f t="shared" si="106"/>
        <v>CELL</v>
      </c>
      <c r="Z295" s="334">
        <f t="shared" si="107"/>
        <v>294</v>
      </c>
      <c r="AA295" s="334">
        <f t="shared" si="108"/>
        <v>11</v>
      </c>
      <c r="AB295" s="334" t="str">
        <f t="shared" si="109"/>
        <v>« NULL »</v>
      </c>
      <c r="AC295" s="334" t="str">
        <f t="shared" si="110"/>
        <v>0</v>
      </c>
      <c r="AD295" s="334" t="str">
        <f t="shared" si="111"/>
        <v>« NULL »</v>
      </c>
      <c r="AE295" s="334" t="str">
        <f t="shared" si="112"/>
        <v>0</v>
      </c>
      <c r="AF295" s="334" t="str">
        <f t="shared" si="113"/>
        <v>1.00</v>
      </c>
      <c r="AG295" s="334" t="str">
        <f t="shared" si="114"/>
        <v>0</v>
      </c>
      <c r="AH295" s="334" t="str">
        <f t="shared" si="115"/>
        <v>fBiz0000000000</v>
      </c>
      <c r="AI295" s="334" t="str">
        <f t="shared" ca="1" si="116"/>
        <v>2026/01/06 00:00:00</v>
      </c>
      <c r="AJ295" s="334" t="str">
        <f t="shared" si="117"/>
        <v>fBiz0000000000</v>
      </c>
      <c r="AK295" s="335" t="str">
        <f t="shared" ca="1" si="118"/>
        <v>2026/01/06 00:00:00</v>
      </c>
      <c r="AL29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 '併用医薬品_使用開始年月日_1', 'TEXT', 'CELL', 294, 11, NULL ,'0', NULL ,'0', '1.00', 0, 'fBiz0000000000', '2026/01/06 00:00:00', 'fBiz0000000000', '2026/01/06 00:00:00' );</v>
      </c>
      <c r="AM295" s="347" t="s">
        <v>1774</v>
      </c>
    </row>
    <row r="296" spans="1:39" ht="17.25" customHeight="1">
      <c r="A296" s="265">
        <f t="shared" si="121"/>
        <v>294</v>
      </c>
      <c r="B296" s="263" t="s">
        <v>640</v>
      </c>
      <c r="C296" s="258" t="s">
        <v>1201</v>
      </c>
      <c r="D296" s="260" t="s">
        <v>1469</v>
      </c>
      <c r="E296" s="238" t="s">
        <v>760</v>
      </c>
      <c r="F296" s="746" t="s">
        <v>189</v>
      </c>
      <c r="G296" s="747"/>
      <c r="H296" s="748">
        <v>20</v>
      </c>
      <c r="I296" s="749"/>
      <c r="J296" s="327" t="str">
        <f t="shared" si="120"/>
        <v>TEXT</v>
      </c>
      <c r="K296" s="271" t="s">
        <v>653</v>
      </c>
      <c r="L296" s="328" t="str" cm="1">
        <f t="array" aca="1" ref="L296" ca="1">IFERROR(IF($C296="","",IF($K296="","",IF($K296=入力用マスタ!$H$7,_xlfn.TEXTBEFORE(_xlfn.TEXTAFTER(CELL("filename",$A$1),"["),"]"),IF($J296="DATE",IF(INDIRECT($B296&amp;"!"&amp;$C296)="","",INDIRECT($B296&amp;"!"&amp;$C296)),IF($J296="TEXT",IF(INDIRECT($B296&amp;"!"&amp;$C296)="","",""&amp;INDIRECT($B296&amp;"!"&amp;$C296)&amp;""),IF($J296="NUM",VALUE(IF(INDIRECT($B296&amp;"!"&amp;$C296)="","",INDIRECT($B296&amp;"!"&amp;$C296))),"")))))),"")</f>
        <v/>
      </c>
      <c r="M296" s="337" t="str">
        <f ca="1">IFERROR(TEXT(IF($C296="","",IF($K296="","",IF($K296=入力用マスタ!$H$5,IF($L296="■","1",IF($L296="□","",IF($L296="●","1",IF($L296="○","","")))),IF($K296=入力用マスタ!$H$6,IF($L296="▼選択▼","",MATCH($L296,INDIRECT("入力用マスタ!"&amp;IF(COUNTIF(入力用マスタ!$E$2:$E$4,$L296),"E",IF(COUNTIF(入力用マスタ!$F$2:$F$4,$L296),"F",IF(COUNTIF(入力用マスタ!$G$2:$G$4,$L296),"G","")))&amp;"3:"&amp;IF(COUNTIF(入力用マスタ!$E$2:$E$4,$L296),"E",IF(COUNTIF(入力用マスタ!$F$2:$F$4,$L296),"F",IF(COUNTIF(入力用マスタ!$G$2:$G$4,$L296),"G","")))&amp;"4"),0)),"")))),"@"),"")</f>
        <v/>
      </c>
      <c r="N296" s="337" t="str" cm="1">
        <f t="array" aca="1" ref="N296" ca="1">IFERROR(TEXT(IF($C296="","",IF($K296="","",IF($K296=入力用マスタ!$H$4,_xlfn.LET(_xlpm.refs, _xlfn.TEXTSPLIT($C296,","),_xlpm.sheetName, $B296,_xlpm.values,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6" s="338">
        <f t="shared" si="98"/>
        <v>295</v>
      </c>
      <c r="P296" s="339">
        <f>IF($K296="","",IF($K296=入力用マスタ!$H$3,COLUMN($P296)-5,IF($K296=入力用マスタ!$H$5,COLUMN($P296)-4,IF($K296=入力用マスタ!$H$6,COLUMN($P296)-4,IF($K296=入力用マスタ!$H$5,COLUMN($P296)-4,IF($K296=入力用マスタ!$H$4,COLUMN($P296)-3,COLUMN($P296)-5))))))</f>
        <v>11</v>
      </c>
      <c r="Q296" s="345" t="str">
        <f>IF($C296="","",IF($C296="-","",IF($K296=入力用マスタ!$H$4&amp;"!",HYPERLINK("#"&amp;$B296&amp;"!"&amp;IFERROR(LEFT($C296,FIND(",", $C296)-1),$C296),"【"&amp;IFERROR(LEFT($C296,FIND(",", $C296)-1),$C296)&amp;"】"),HYPERLINK("#"&amp;$B296&amp;"!"&amp;IFERROR(LEFT($C296,FIND(",", $C296)-1),$C296),"【"&amp;IFERROR(LEFT($C296,FIND(",", $C296)-1),$C296)&amp;"】"))))</f>
        <v>【AE161】</v>
      </c>
      <c r="R296" s="344" t="str">
        <f t="shared" si="99"/>
        <v>0000000000000</v>
      </c>
      <c r="S296" s="334" t="str">
        <f t="shared" si="100"/>
        <v>IO_S050301</v>
      </c>
      <c r="T296" s="334" t="str">
        <f t="shared" ca="1" si="101"/>
        <v>2025100101</v>
      </c>
      <c r="U296" s="334" t="str">
        <f t="shared" si="102"/>
        <v>T05_HLT_TMP</v>
      </c>
      <c r="V296" s="334" t="str">
        <f t="shared" si="103"/>
        <v>MED_STD_2</v>
      </c>
      <c r="W296" s="334" t="str">
        <f t="shared" si="104"/>
        <v>併用医薬品_使用開始年月日_2</v>
      </c>
      <c r="X296" s="334" t="str">
        <f t="shared" si="105"/>
        <v>TEXT</v>
      </c>
      <c r="Y296" s="334" t="str">
        <f t="shared" si="106"/>
        <v>CELL</v>
      </c>
      <c r="Z296" s="334">
        <f t="shared" si="107"/>
        <v>295</v>
      </c>
      <c r="AA296" s="334">
        <f t="shared" si="108"/>
        <v>11</v>
      </c>
      <c r="AB296" s="334" t="str">
        <f t="shared" si="109"/>
        <v>« NULL »</v>
      </c>
      <c r="AC296" s="334" t="str">
        <f t="shared" si="110"/>
        <v>0</v>
      </c>
      <c r="AD296" s="334" t="str">
        <f t="shared" si="111"/>
        <v>« NULL »</v>
      </c>
      <c r="AE296" s="334" t="str">
        <f t="shared" si="112"/>
        <v>0</v>
      </c>
      <c r="AF296" s="334" t="str">
        <f t="shared" si="113"/>
        <v>1.00</v>
      </c>
      <c r="AG296" s="334" t="str">
        <f t="shared" si="114"/>
        <v>0</v>
      </c>
      <c r="AH296" s="334" t="str">
        <f t="shared" si="115"/>
        <v>fBiz0000000000</v>
      </c>
      <c r="AI296" s="334" t="str">
        <f t="shared" ca="1" si="116"/>
        <v>2026/01/06 00:00:00</v>
      </c>
      <c r="AJ296" s="334" t="str">
        <f t="shared" si="117"/>
        <v>fBiz0000000000</v>
      </c>
      <c r="AK296" s="335" t="str">
        <f t="shared" ca="1" si="118"/>
        <v>2026/01/06 00:00:00</v>
      </c>
      <c r="AL29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'MED_STD_2', '併用医薬品_使用開始年月日_2', 'TEXT', 'CELL', 295, 11, NULL ,'0', NULL ,'0', '1.00', 0, 'fBiz0000000000', '2026/01/06 00:00:00', 'fBiz0000000000', '2026/01/06 00:00:00' );</v>
      </c>
      <c r="AM296" s="347" t="s">
        <v>1774</v>
      </c>
    </row>
    <row r="297" spans="1:39" ht="17.25" customHeight="1">
      <c r="A297" s="265">
        <f t="shared" si="121"/>
        <v>295</v>
      </c>
      <c r="B297" s="263" t="s">
        <v>640</v>
      </c>
      <c r="C297" s="258" t="s">
        <v>1202</v>
      </c>
      <c r="D297" s="260" t="s">
        <v>1470</v>
      </c>
      <c r="E297" s="238" t="s">
        <v>761</v>
      </c>
      <c r="F297" s="746" t="s">
        <v>189</v>
      </c>
      <c r="G297" s="747"/>
      <c r="H297" s="748">
        <v>20</v>
      </c>
      <c r="I297" s="749"/>
      <c r="J297" s="327" t="str">
        <f t="shared" si="120"/>
        <v>TEXT</v>
      </c>
      <c r="K297" s="271" t="s">
        <v>653</v>
      </c>
      <c r="L297" s="328" t="str" cm="1">
        <f t="array" aca="1" ref="L297" ca="1">IFERROR(IF($C297="","",IF($K297="","",IF($K297=入力用マスタ!$H$7,_xlfn.TEXTBEFORE(_xlfn.TEXTAFTER(CELL("filename",$A$1),"["),"]"),IF($J297="DATE",IF(INDIRECT($B297&amp;"!"&amp;$C297)="","",INDIRECT($B297&amp;"!"&amp;$C297)),IF($J297="TEXT",IF(INDIRECT($B297&amp;"!"&amp;$C297)="","",""&amp;INDIRECT($B297&amp;"!"&amp;$C297)&amp;""),IF($J297="NUM",VALUE(IF(INDIRECT($B297&amp;"!"&amp;$C297)="","",INDIRECT($B297&amp;"!"&amp;$C297))),"")))))),"")</f>
        <v/>
      </c>
      <c r="M297" s="337" t="str">
        <f ca="1">IFERROR(TEXT(IF($C297="","",IF($K297="","",IF($K297=入力用マスタ!$H$5,IF($L297="■","1",IF($L297="□","",IF($L297="●","1",IF($L297="○","","")))),IF($K297=入力用マスタ!$H$6,IF($L297="▼選択▼","",MATCH($L297,INDIRECT("入力用マスタ!"&amp;IF(COUNTIF(入力用マスタ!$E$2:$E$4,$L297),"E",IF(COUNTIF(入力用マスタ!$F$2:$F$4,$L297),"F",IF(COUNTIF(入力用マスタ!$G$2:$G$4,$L297),"G","")))&amp;"3:"&amp;IF(COUNTIF(入力用マスタ!$E$2:$E$4,$L297),"E",IF(COUNTIF(入力用マスタ!$F$2:$F$4,$L297),"F",IF(COUNTIF(入力用マスタ!$G$2:$G$4,$L297),"G","")))&amp;"4"),0)),"")))),"@"),"")</f>
        <v/>
      </c>
      <c r="N297" s="337" t="str" cm="1">
        <f t="array" aca="1" ref="N297" ca="1">IFERROR(TEXT(IF($C297="","",IF($K297="","",IF($K297=入力用マスタ!$H$4,_xlfn.LET(_xlpm.refs, _xlfn.TEXTSPLIT($C297,","),_xlpm.sheetName, $B297,_xlpm.values,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7" s="338">
        <f t="shared" si="98"/>
        <v>296</v>
      </c>
      <c r="P297" s="339">
        <f>IF($K297="","",IF($K297=入力用マスタ!$H$3,COLUMN($P297)-5,IF($K297=入力用マスタ!$H$5,COLUMN($P297)-4,IF($K297=入力用マスタ!$H$6,COLUMN($P297)-4,IF($K297=入力用マスタ!$H$5,COLUMN($P297)-4,IF($K297=入力用マスタ!$H$4,COLUMN($P297)-3,COLUMN($P297)-5))))))</f>
        <v>11</v>
      </c>
      <c r="Q297" s="345" t="str">
        <f>IF($C297="","",IF($C297="-","",IF($K297=入力用マスタ!$H$4&amp;"!",HYPERLINK("#"&amp;$B297&amp;"!"&amp;IFERROR(LEFT($C297,FIND(",", $C297)-1),$C297),"【"&amp;IFERROR(LEFT($C297,FIND(",", $C297)-1),$C297)&amp;"】"),HYPERLINK("#"&amp;$B297&amp;"!"&amp;IFERROR(LEFT($C297,FIND(",", $C297)-1),$C297),"【"&amp;IFERROR(LEFT($C297,FIND(",", $C297)-1),$C297)&amp;"】"))))</f>
        <v>【AE162】</v>
      </c>
      <c r="R297" s="344" t="str">
        <f t="shared" si="99"/>
        <v>0000000000000</v>
      </c>
      <c r="S297" s="334" t="str">
        <f t="shared" si="100"/>
        <v>IO_S050301</v>
      </c>
      <c r="T297" s="334" t="str">
        <f t="shared" ca="1" si="101"/>
        <v>2025100101</v>
      </c>
      <c r="U297" s="334" t="str">
        <f t="shared" si="102"/>
        <v>T05_HLT_TMP</v>
      </c>
      <c r="V297" s="334" t="str">
        <f t="shared" si="103"/>
        <v>MED_STD_3</v>
      </c>
      <c r="W297" s="334" t="str">
        <f t="shared" si="104"/>
        <v>併用医薬品_使用開始年月日_3</v>
      </c>
      <c r="X297" s="334" t="str">
        <f t="shared" si="105"/>
        <v>TEXT</v>
      </c>
      <c r="Y297" s="334" t="str">
        <f t="shared" si="106"/>
        <v>CELL</v>
      </c>
      <c r="Z297" s="334">
        <f t="shared" si="107"/>
        <v>296</v>
      </c>
      <c r="AA297" s="334">
        <f t="shared" si="108"/>
        <v>11</v>
      </c>
      <c r="AB297" s="334" t="str">
        <f t="shared" si="109"/>
        <v>« NULL »</v>
      </c>
      <c r="AC297" s="334" t="str">
        <f t="shared" si="110"/>
        <v>0</v>
      </c>
      <c r="AD297" s="334" t="str">
        <f t="shared" si="111"/>
        <v>« NULL »</v>
      </c>
      <c r="AE297" s="334" t="str">
        <f t="shared" si="112"/>
        <v>0</v>
      </c>
      <c r="AF297" s="334" t="str">
        <f t="shared" si="113"/>
        <v>1.00</v>
      </c>
      <c r="AG297" s="334" t="str">
        <f t="shared" si="114"/>
        <v>0</v>
      </c>
      <c r="AH297" s="334" t="str">
        <f t="shared" si="115"/>
        <v>fBiz0000000000</v>
      </c>
      <c r="AI297" s="334" t="str">
        <f t="shared" ca="1" si="116"/>
        <v>2026/01/06 00:00:00</v>
      </c>
      <c r="AJ297" s="334" t="str">
        <f t="shared" si="117"/>
        <v>fBiz0000000000</v>
      </c>
      <c r="AK297" s="335" t="str">
        <f t="shared" ca="1" si="118"/>
        <v>2026/01/06 00:00:00</v>
      </c>
      <c r="AL29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'MED_STD_3', '併用医薬品_使用開始年月日_3', 'TEXT', 'CELL', 296, 11, NULL ,'0', NULL ,'0', '1.00', 0, 'fBiz0000000000', '2026/01/06 00:00:00', 'fBiz0000000000', '2026/01/06 00:00:00' );</v>
      </c>
      <c r="AM297" s="347" t="s">
        <v>1774</v>
      </c>
    </row>
    <row r="298" spans="1:39" ht="17.25" customHeight="1">
      <c r="A298" s="265">
        <f t="shared" si="121"/>
        <v>296</v>
      </c>
      <c r="B298" s="263" t="s">
        <v>640</v>
      </c>
      <c r="C298" s="258" t="s">
        <v>1203</v>
      </c>
      <c r="D298" s="260" t="s">
        <v>1471</v>
      </c>
      <c r="E298" s="238" t="s">
        <v>762</v>
      </c>
      <c r="F298" s="746" t="s">
        <v>189</v>
      </c>
      <c r="G298" s="747"/>
      <c r="H298" s="748">
        <v>20</v>
      </c>
      <c r="I298" s="749"/>
      <c r="J298" s="327" t="str">
        <f t="shared" si="120"/>
        <v>TEXT</v>
      </c>
      <c r="K298" s="271" t="s">
        <v>653</v>
      </c>
      <c r="L298" s="328" t="str" cm="1">
        <f t="array" aca="1" ref="L298" ca="1">IFERROR(IF($C298="","",IF($K298="","",IF($K298=入力用マスタ!$H$7,_xlfn.TEXTBEFORE(_xlfn.TEXTAFTER(CELL("filename",$A$1),"["),"]"),IF($J298="DATE",IF(INDIRECT($B298&amp;"!"&amp;$C298)="","",INDIRECT($B298&amp;"!"&amp;$C298)),IF($J298="TEXT",IF(INDIRECT($B298&amp;"!"&amp;$C298)="","",""&amp;INDIRECT($B298&amp;"!"&amp;$C298)&amp;""),IF($J298="NUM",VALUE(IF(INDIRECT($B298&amp;"!"&amp;$C298)="","",INDIRECT($B298&amp;"!"&amp;$C298))),"")))))),"")</f>
        <v/>
      </c>
      <c r="M298" s="337" t="str">
        <f ca="1">IFERROR(TEXT(IF($C298="","",IF($K298="","",IF($K298=入力用マスタ!$H$5,IF($L298="■","1",IF($L298="□","",IF($L298="●","1",IF($L298="○","","")))),IF($K298=入力用マスタ!$H$6,IF($L298="▼選択▼","",MATCH($L298,INDIRECT("入力用マスタ!"&amp;IF(COUNTIF(入力用マスタ!$E$2:$E$4,$L298),"E",IF(COUNTIF(入力用マスタ!$F$2:$F$4,$L298),"F",IF(COUNTIF(入力用マスタ!$G$2:$G$4,$L298),"G","")))&amp;"3:"&amp;IF(COUNTIF(入力用マスタ!$E$2:$E$4,$L298),"E",IF(COUNTIF(入力用マスタ!$F$2:$F$4,$L298),"F",IF(COUNTIF(入力用マスタ!$G$2:$G$4,$L298),"G","")))&amp;"4"),0)),"")))),"@"),"")</f>
        <v/>
      </c>
      <c r="N298" s="337" t="str" cm="1">
        <f t="array" aca="1" ref="N298" ca="1">IFERROR(TEXT(IF($C298="","",IF($K298="","",IF($K298=入力用マスタ!$H$4,_xlfn.LET(_xlpm.refs, _xlfn.TEXTSPLIT($C298,","),_xlpm.sheetName, $B298,_xlpm.values,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8" s="338">
        <f t="shared" si="98"/>
        <v>297</v>
      </c>
      <c r="P298" s="339">
        <f>IF($K298="","",IF($K298=入力用マスタ!$H$3,COLUMN($P298)-5,IF($K298=入力用マスタ!$H$5,COLUMN($P298)-4,IF($K298=入力用マスタ!$H$6,COLUMN($P298)-4,IF($K298=入力用マスタ!$H$5,COLUMN($P298)-4,IF($K298=入力用マスタ!$H$4,COLUMN($P298)-3,COLUMN($P298)-5))))))</f>
        <v>11</v>
      </c>
      <c r="Q298" s="345" t="str">
        <f>IF($C298="","",IF($C298="-","",IF($K298=入力用マスタ!$H$4&amp;"!",HYPERLINK("#"&amp;$B298&amp;"!"&amp;IFERROR(LEFT($C298,FIND(",", $C298)-1),$C298),"【"&amp;IFERROR(LEFT($C298,FIND(",", $C298)-1),$C298)&amp;"】"),HYPERLINK("#"&amp;$B298&amp;"!"&amp;IFERROR(LEFT($C298,FIND(",", $C298)-1),$C298),"【"&amp;IFERROR(LEFT($C298,FIND(",", $C298)-1),$C298)&amp;"】"))))</f>
        <v>【AE163】</v>
      </c>
      <c r="R298" s="344" t="str">
        <f t="shared" si="99"/>
        <v>0000000000000</v>
      </c>
      <c r="S298" s="334" t="str">
        <f t="shared" si="100"/>
        <v>IO_S050301</v>
      </c>
      <c r="T298" s="334" t="str">
        <f t="shared" ca="1" si="101"/>
        <v>2025100101</v>
      </c>
      <c r="U298" s="334" t="str">
        <f t="shared" si="102"/>
        <v>T05_HLT_TMP</v>
      </c>
      <c r="V298" s="334" t="str">
        <f t="shared" si="103"/>
        <v>MED_STD_4</v>
      </c>
      <c r="W298" s="334" t="str">
        <f t="shared" si="104"/>
        <v>併用医薬品_使用開始年月日_4</v>
      </c>
      <c r="X298" s="334" t="str">
        <f t="shared" si="105"/>
        <v>TEXT</v>
      </c>
      <c r="Y298" s="334" t="str">
        <f t="shared" si="106"/>
        <v>CELL</v>
      </c>
      <c r="Z298" s="334">
        <f t="shared" si="107"/>
        <v>297</v>
      </c>
      <c r="AA298" s="334">
        <f t="shared" si="108"/>
        <v>11</v>
      </c>
      <c r="AB298" s="334" t="str">
        <f t="shared" si="109"/>
        <v>« NULL »</v>
      </c>
      <c r="AC298" s="334" t="str">
        <f t="shared" si="110"/>
        <v>0</v>
      </c>
      <c r="AD298" s="334" t="str">
        <f t="shared" si="111"/>
        <v>« NULL »</v>
      </c>
      <c r="AE298" s="334" t="str">
        <f t="shared" si="112"/>
        <v>0</v>
      </c>
      <c r="AF298" s="334" t="str">
        <f t="shared" si="113"/>
        <v>1.00</v>
      </c>
      <c r="AG298" s="334" t="str">
        <f t="shared" si="114"/>
        <v>0</v>
      </c>
      <c r="AH298" s="334" t="str">
        <f t="shared" si="115"/>
        <v>fBiz0000000000</v>
      </c>
      <c r="AI298" s="334" t="str">
        <f t="shared" ca="1" si="116"/>
        <v>2026/01/06 00:00:00</v>
      </c>
      <c r="AJ298" s="334" t="str">
        <f t="shared" si="117"/>
        <v>fBiz0000000000</v>
      </c>
      <c r="AK298" s="335" t="str">
        <f t="shared" ca="1" si="118"/>
        <v>2026/01/06 00:00:00</v>
      </c>
      <c r="AL29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'MED_STD_4', '併用医薬品_使用開始年月日_4', 'TEXT', 'CELL', 297, 11, NULL ,'0', NULL ,'0', '1.00', 0, 'fBiz0000000000', '2026/01/06 00:00:00', 'fBiz0000000000', '2026/01/06 00:00:00' );</v>
      </c>
      <c r="AM298" s="347" t="s">
        <v>1774</v>
      </c>
    </row>
    <row r="299" spans="1:39" ht="17.25" customHeight="1">
      <c r="A299" s="265">
        <f t="shared" si="121"/>
        <v>297</v>
      </c>
      <c r="B299" s="263" t="s">
        <v>640</v>
      </c>
      <c r="C299" s="258" t="s">
        <v>1204</v>
      </c>
      <c r="D299" s="260" t="s">
        <v>1472</v>
      </c>
      <c r="E299" s="238" t="s">
        <v>763</v>
      </c>
      <c r="F299" s="746" t="s">
        <v>189</v>
      </c>
      <c r="G299" s="747"/>
      <c r="H299" s="748">
        <v>20</v>
      </c>
      <c r="I299" s="749"/>
      <c r="J299" s="327" t="str">
        <f t="shared" si="120"/>
        <v>TEXT</v>
      </c>
      <c r="K299" s="271" t="s">
        <v>653</v>
      </c>
      <c r="L299" s="328" t="str" cm="1">
        <f t="array" aca="1" ref="L299" ca="1">IFERROR(IF($C299="","",IF($K299="","",IF($K299=入力用マスタ!$H$7,_xlfn.TEXTBEFORE(_xlfn.TEXTAFTER(CELL("filename",$A$1),"["),"]"),IF($J299="DATE",IF(INDIRECT($B299&amp;"!"&amp;$C299)="","",INDIRECT($B299&amp;"!"&amp;$C299)),IF($J299="TEXT",IF(INDIRECT($B299&amp;"!"&amp;$C299)="","",""&amp;INDIRECT($B299&amp;"!"&amp;$C299)&amp;""),IF($J299="NUM",VALUE(IF(INDIRECT($B299&amp;"!"&amp;$C299)="","",INDIRECT($B299&amp;"!"&amp;$C299))),"")))))),"")</f>
        <v/>
      </c>
      <c r="M299" s="337" t="str">
        <f ca="1">IFERROR(TEXT(IF($C299="","",IF($K299="","",IF($K299=入力用マスタ!$H$5,IF($L299="■","1",IF($L299="□","",IF($L299="●","1",IF($L299="○","","")))),IF($K299=入力用マスタ!$H$6,IF($L299="▼選択▼","",MATCH($L299,INDIRECT("入力用マスタ!"&amp;IF(COUNTIF(入力用マスタ!$E$2:$E$4,$L299),"E",IF(COUNTIF(入力用マスタ!$F$2:$F$4,$L299),"F",IF(COUNTIF(入力用マスタ!$G$2:$G$4,$L299),"G","")))&amp;"3:"&amp;IF(COUNTIF(入力用マスタ!$E$2:$E$4,$L299),"E",IF(COUNTIF(入力用マスタ!$F$2:$F$4,$L299),"F",IF(COUNTIF(入力用マスタ!$G$2:$G$4,$L299),"G","")))&amp;"4"),0)),"")))),"@"),"")</f>
        <v/>
      </c>
      <c r="N299" s="337" t="str" cm="1">
        <f t="array" aca="1" ref="N299" ca="1">IFERROR(TEXT(IF($C299="","",IF($K299="","",IF($K299=入力用マスタ!$H$4,_xlfn.LET(_xlpm.refs, _xlfn.TEXTSPLIT($C299,","),_xlpm.sheetName, $B299,_xlpm.values,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299" s="338">
        <f t="shared" si="98"/>
        <v>298</v>
      </c>
      <c r="P299" s="339">
        <f>IF($K299="","",IF($K299=入力用マスタ!$H$3,COLUMN($P299)-5,IF($K299=入力用マスタ!$H$5,COLUMN($P299)-4,IF($K299=入力用マスタ!$H$6,COLUMN($P299)-4,IF($K299=入力用マスタ!$H$5,COLUMN($P299)-4,IF($K299=入力用マスタ!$H$4,COLUMN($P299)-3,COLUMN($P299)-5))))))</f>
        <v>11</v>
      </c>
      <c r="Q299" s="345" t="str">
        <f>IF($C299="","",IF($C299="-","",IF($K299=入力用マスタ!$H$4&amp;"!",HYPERLINK("#"&amp;$B299&amp;"!"&amp;IFERROR(LEFT($C299,FIND(",", $C299)-1),$C299),"【"&amp;IFERROR(LEFT($C299,FIND(",", $C299)-1),$C299)&amp;"】"),HYPERLINK("#"&amp;$B299&amp;"!"&amp;IFERROR(LEFT($C299,FIND(",", $C299)-1),$C299),"【"&amp;IFERROR(LEFT($C299,FIND(",", $C299)-1),$C299)&amp;"】"))))</f>
        <v>【AE164】</v>
      </c>
      <c r="R299" s="344" t="str">
        <f t="shared" si="99"/>
        <v>0000000000000</v>
      </c>
      <c r="S299" s="334" t="str">
        <f t="shared" si="100"/>
        <v>IO_S050301</v>
      </c>
      <c r="T299" s="334" t="str">
        <f t="shared" ca="1" si="101"/>
        <v>2025100101</v>
      </c>
      <c r="U299" s="334" t="str">
        <f t="shared" si="102"/>
        <v>T05_HLT_TMP</v>
      </c>
      <c r="V299" s="334" t="str">
        <f t="shared" si="103"/>
        <v>MED_STD_5</v>
      </c>
      <c r="W299" s="334" t="str">
        <f t="shared" si="104"/>
        <v>併用医薬品_使用開始年月日_5</v>
      </c>
      <c r="X299" s="334" t="str">
        <f t="shared" si="105"/>
        <v>TEXT</v>
      </c>
      <c r="Y299" s="334" t="str">
        <f t="shared" si="106"/>
        <v>CELL</v>
      </c>
      <c r="Z299" s="334">
        <f t="shared" si="107"/>
        <v>298</v>
      </c>
      <c r="AA299" s="334">
        <f t="shared" si="108"/>
        <v>11</v>
      </c>
      <c r="AB299" s="334" t="str">
        <f t="shared" si="109"/>
        <v>« NULL »</v>
      </c>
      <c r="AC299" s="334" t="str">
        <f t="shared" si="110"/>
        <v>0</v>
      </c>
      <c r="AD299" s="334" t="str">
        <f t="shared" si="111"/>
        <v>« NULL »</v>
      </c>
      <c r="AE299" s="334" t="str">
        <f t="shared" si="112"/>
        <v>0</v>
      </c>
      <c r="AF299" s="334" t="str">
        <f t="shared" si="113"/>
        <v>1.00</v>
      </c>
      <c r="AG299" s="334" t="str">
        <f t="shared" si="114"/>
        <v>0</v>
      </c>
      <c r="AH299" s="334" t="str">
        <f t="shared" si="115"/>
        <v>fBiz0000000000</v>
      </c>
      <c r="AI299" s="334" t="str">
        <f t="shared" ca="1" si="116"/>
        <v>2026/01/06 00:00:00</v>
      </c>
      <c r="AJ299" s="334" t="str">
        <f t="shared" si="117"/>
        <v>fBiz0000000000</v>
      </c>
      <c r="AK299" s="335" t="str">
        <f t="shared" ca="1" si="118"/>
        <v>2026/01/06 00:00:00</v>
      </c>
      <c r="AL29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'MED_STD_5', '併用医薬品_使用開始年月日_5', 'TEXT', 'CELL', 298, 11, NULL ,'0', NULL ,'0', '1.00', 0, 'fBiz0000000000', '2026/01/06 00:00:00', 'fBiz0000000000', '2026/01/06 00:00:00' );</v>
      </c>
      <c r="AM299" s="347" t="s">
        <v>1774</v>
      </c>
    </row>
    <row r="300" spans="1:39" ht="17.25" customHeight="1">
      <c r="A300" s="265">
        <f t="shared" si="121"/>
        <v>298</v>
      </c>
      <c r="B300" s="263" t="s">
        <v>640</v>
      </c>
      <c r="C300" s="258" t="s">
        <v>1205</v>
      </c>
      <c r="D300" s="260" t="s">
        <v>1473</v>
      </c>
      <c r="E300" s="238" t="s">
        <v>764</v>
      </c>
      <c r="F300" s="746" t="s">
        <v>189</v>
      </c>
      <c r="G300" s="747"/>
      <c r="H300" s="748">
        <v>20</v>
      </c>
      <c r="I300" s="749"/>
      <c r="J300" s="327" t="str">
        <f t="shared" si="120"/>
        <v>TEXT</v>
      </c>
      <c r="K300" s="271" t="s">
        <v>653</v>
      </c>
      <c r="L300" s="328" t="str" cm="1">
        <f t="array" aca="1" ref="L300" ca="1">IFERROR(IF($C300="","",IF($K300="","",IF($K300=入力用マスタ!$H$7,_xlfn.TEXTBEFORE(_xlfn.TEXTAFTER(CELL("filename",$A$1),"["),"]"),IF($J300="DATE",IF(INDIRECT($B300&amp;"!"&amp;$C300)="","",INDIRECT($B300&amp;"!"&amp;$C300)),IF($J300="TEXT",IF(INDIRECT($B300&amp;"!"&amp;$C300)="","",""&amp;INDIRECT($B300&amp;"!"&amp;$C300)&amp;""),IF($J300="NUM",VALUE(IF(INDIRECT($B300&amp;"!"&amp;$C300)="","",INDIRECT($B300&amp;"!"&amp;$C300))),"")))))),"")</f>
        <v/>
      </c>
      <c r="M300" s="337" t="str">
        <f ca="1">IFERROR(TEXT(IF($C300="","",IF($K300="","",IF($K300=入力用マスタ!$H$5,IF($L300="■","1",IF($L300="□","",IF($L300="●","1",IF($L300="○","","")))),IF($K300=入力用マスタ!$H$6,IF($L300="▼選択▼","",MATCH($L300,INDIRECT("入力用マスタ!"&amp;IF(COUNTIF(入力用マスタ!$E$2:$E$4,$L300),"E",IF(COUNTIF(入力用マスタ!$F$2:$F$4,$L300),"F",IF(COUNTIF(入力用マスタ!$G$2:$G$4,$L300),"G","")))&amp;"3:"&amp;IF(COUNTIF(入力用マスタ!$E$2:$E$4,$L300),"E",IF(COUNTIF(入力用マスタ!$F$2:$F$4,$L300),"F",IF(COUNTIF(入力用マスタ!$G$2:$G$4,$L300),"G","")))&amp;"4"),0)),"")))),"@"),"")</f>
        <v/>
      </c>
      <c r="N300" s="337" t="str" cm="1">
        <f t="array" aca="1" ref="N300" ca="1">IFERROR(TEXT(IF($C300="","",IF($K300="","",IF($K300=入力用マスタ!$H$4,_xlfn.LET(_xlpm.refs, _xlfn.TEXTSPLIT($C300,","),_xlpm.sheetName, $B300,_xlpm.values,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0" s="338">
        <f t="shared" si="98"/>
        <v>299</v>
      </c>
      <c r="P300" s="339">
        <f>IF($K300="","",IF($K300=入力用マスタ!$H$3,COLUMN($P300)-5,IF($K300=入力用マスタ!$H$5,COLUMN($P300)-4,IF($K300=入力用マスタ!$H$6,COLUMN($P300)-4,IF($K300=入力用マスタ!$H$5,COLUMN($P300)-4,IF($K300=入力用マスタ!$H$4,COLUMN($P300)-3,COLUMN($P300)-5))))))</f>
        <v>11</v>
      </c>
      <c r="Q300" s="345" t="str">
        <f>IF($C300="","",IF($C300="-","",IF($K300=入力用マスタ!$H$4&amp;"!",HYPERLINK("#"&amp;$B300&amp;"!"&amp;IFERROR(LEFT($C300,FIND(",", $C300)-1),$C300),"【"&amp;IFERROR(LEFT($C300,FIND(",", $C300)-1),$C300)&amp;"】"),HYPERLINK("#"&amp;$B300&amp;"!"&amp;IFERROR(LEFT($C300,FIND(",", $C300)-1),$C300),"【"&amp;IFERROR(LEFT($C300,FIND(",", $C300)-1),$C300)&amp;"】"))))</f>
        <v>【AE165】</v>
      </c>
      <c r="R300" s="344" t="str">
        <f t="shared" si="99"/>
        <v>0000000000000</v>
      </c>
      <c r="S300" s="334" t="str">
        <f t="shared" si="100"/>
        <v>IO_S050301</v>
      </c>
      <c r="T300" s="334" t="str">
        <f t="shared" ca="1" si="101"/>
        <v>2025100101</v>
      </c>
      <c r="U300" s="334" t="str">
        <f t="shared" si="102"/>
        <v>T05_HLT_TMP</v>
      </c>
      <c r="V300" s="334" t="str">
        <f t="shared" si="103"/>
        <v>MED_STD_6</v>
      </c>
      <c r="W300" s="334" t="str">
        <f t="shared" si="104"/>
        <v>併用医薬品_使用開始年月日_6</v>
      </c>
      <c r="X300" s="334" t="str">
        <f t="shared" si="105"/>
        <v>TEXT</v>
      </c>
      <c r="Y300" s="334" t="str">
        <f t="shared" si="106"/>
        <v>CELL</v>
      </c>
      <c r="Z300" s="334">
        <f t="shared" si="107"/>
        <v>299</v>
      </c>
      <c r="AA300" s="334">
        <f t="shared" si="108"/>
        <v>11</v>
      </c>
      <c r="AB300" s="334" t="str">
        <f t="shared" si="109"/>
        <v>« NULL »</v>
      </c>
      <c r="AC300" s="334" t="str">
        <f t="shared" si="110"/>
        <v>0</v>
      </c>
      <c r="AD300" s="334" t="str">
        <f t="shared" si="111"/>
        <v>« NULL »</v>
      </c>
      <c r="AE300" s="334" t="str">
        <f t="shared" si="112"/>
        <v>0</v>
      </c>
      <c r="AF300" s="334" t="str">
        <f t="shared" si="113"/>
        <v>1.00</v>
      </c>
      <c r="AG300" s="334" t="str">
        <f t="shared" si="114"/>
        <v>0</v>
      </c>
      <c r="AH300" s="334" t="str">
        <f t="shared" si="115"/>
        <v>fBiz0000000000</v>
      </c>
      <c r="AI300" s="334" t="str">
        <f t="shared" ca="1" si="116"/>
        <v>2026/01/06 00:00:00</v>
      </c>
      <c r="AJ300" s="334" t="str">
        <f t="shared" si="117"/>
        <v>fBiz0000000000</v>
      </c>
      <c r="AK300" s="335" t="str">
        <f t="shared" ca="1" si="118"/>
        <v>2026/01/06 00:00:00</v>
      </c>
      <c r="AL30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'MED_STD_6', '併用医薬品_使用開始年月日_6', 'TEXT', 'CELL', 299, 11, NULL ,'0', NULL ,'0', '1.00', 0, 'fBiz0000000000', '2026/01/06 00:00:00', 'fBiz0000000000', '2026/01/06 00:00:00' );</v>
      </c>
      <c r="AM300" s="347" t="s">
        <v>1774</v>
      </c>
    </row>
    <row r="301" spans="1:39" ht="17.25" customHeight="1">
      <c r="A301" s="265">
        <f t="shared" si="121"/>
        <v>299</v>
      </c>
      <c r="B301" s="263" t="s">
        <v>640</v>
      </c>
      <c r="C301" s="258" t="s">
        <v>1206</v>
      </c>
      <c r="D301" s="260" t="s">
        <v>1474</v>
      </c>
      <c r="E301" s="238" t="s">
        <v>765</v>
      </c>
      <c r="F301" s="746" t="s">
        <v>189</v>
      </c>
      <c r="G301" s="747"/>
      <c r="H301" s="748">
        <v>20</v>
      </c>
      <c r="I301" s="749"/>
      <c r="J301" s="327" t="str">
        <f t="shared" si="120"/>
        <v>TEXT</v>
      </c>
      <c r="K301" s="271" t="s">
        <v>653</v>
      </c>
      <c r="L301" s="328" t="str" cm="1">
        <f t="array" aca="1" ref="L301" ca="1">IFERROR(IF($C301="","",IF($K301="","",IF($K301=入力用マスタ!$H$7,_xlfn.TEXTBEFORE(_xlfn.TEXTAFTER(CELL("filename",$A$1),"["),"]"),IF($J301="DATE",IF(INDIRECT($B301&amp;"!"&amp;$C301)="","",INDIRECT($B301&amp;"!"&amp;$C301)),IF($J301="TEXT",IF(INDIRECT($B301&amp;"!"&amp;$C301)="","",""&amp;INDIRECT($B301&amp;"!"&amp;$C301)&amp;""),IF($J301="NUM",VALUE(IF(INDIRECT($B301&amp;"!"&amp;$C301)="","",INDIRECT($B301&amp;"!"&amp;$C301))),"")))))),"")</f>
        <v/>
      </c>
      <c r="M301" s="337" t="str">
        <f ca="1">IFERROR(TEXT(IF($C301="","",IF($K301="","",IF($K301=入力用マスタ!$H$5,IF($L301="■","1",IF($L301="□","",IF($L301="●","1",IF($L301="○","","")))),IF($K301=入力用マスタ!$H$6,IF($L301="▼選択▼","",MATCH($L301,INDIRECT("入力用マスタ!"&amp;IF(COUNTIF(入力用マスタ!$E$2:$E$4,$L301),"E",IF(COUNTIF(入力用マスタ!$F$2:$F$4,$L301),"F",IF(COUNTIF(入力用マスタ!$G$2:$G$4,$L301),"G","")))&amp;"3:"&amp;IF(COUNTIF(入力用マスタ!$E$2:$E$4,$L301),"E",IF(COUNTIF(入力用マスタ!$F$2:$F$4,$L301),"F",IF(COUNTIF(入力用マスタ!$G$2:$G$4,$L301),"G","")))&amp;"4"),0)),"")))),"@"),"")</f>
        <v/>
      </c>
      <c r="N301" s="337" t="str" cm="1">
        <f t="array" aca="1" ref="N301" ca="1">IFERROR(TEXT(IF($C301="","",IF($K301="","",IF($K301=入力用マスタ!$H$4,_xlfn.LET(_xlpm.refs, _xlfn.TEXTSPLIT($C301,","),_xlpm.sheetName, $B301,_xlpm.values,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1" s="338">
        <f t="shared" si="98"/>
        <v>300</v>
      </c>
      <c r="P301" s="339">
        <f>IF($K301="","",IF($K301=入力用マスタ!$H$3,COLUMN($P301)-5,IF($K301=入力用マスタ!$H$5,COLUMN($P301)-4,IF($K301=入力用マスタ!$H$6,COLUMN($P301)-4,IF($K301=入力用マスタ!$H$5,COLUMN($P301)-4,IF($K301=入力用マスタ!$H$4,COLUMN($P301)-3,COLUMN($P301)-5))))))</f>
        <v>11</v>
      </c>
      <c r="Q301" s="345" t="str">
        <f>IF($C301="","",IF($C301="-","",IF($K301=入力用マスタ!$H$4&amp;"!",HYPERLINK("#"&amp;$B301&amp;"!"&amp;IFERROR(LEFT($C301,FIND(",", $C301)-1),$C301),"【"&amp;IFERROR(LEFT($C301,FIND(",", $C301)-1),$C301)&amp;"】"),HYPERLINK("#"&amp;$B301&amp;"!"&amp;IFERROR(LEFT($C301,FIND(",", $C301)-1),$C301),"【"&amp;IFERROR(LEFT($C301,FIND(",", $C301)-1),$C301)&amp;"】"))))</f>
        <v>【AE166】</v>
      </c>
      <c r="R301" s="344" t="str">
        <f t="shared" si="99"/>
        <v>0000000000000</v>
      </c>
      <c r="S301" s="334" t="str">
        <f t="shared" si="100"/>
        <v>IO_S050301</v>
      </c>
      <c r="T301" s="334" t="str">
        <f t="shared" ca="1" si="101"/>
        <v>2025100101</v>
      </c>
      <c r="U301" s="334" t="str">
        <f t="shared" si="102"/>
        <v>T05_HLT_TMP</v>
      </c>
      <c r="V301" s="334" t="str">
        <f t="shared" si="103"/>
        <v>MED_STD_7</v>
      </c>
      <c r="W301" s="334" t="str">
        <f t="shared" si="104"/>
        <v>併用医薬品_使用開始年月日_7</v>
      </c>
      <c r="X301" s="334" t="str">
        <f t="shared" si="105"/>
        <v>TEXT</v>
      </c>
      <c r="Y301" s="334" t="str">
        <f t="shared" si="106"/>
        <v>CELL</v>
      </c>
      <c r="Z301" s="334">
        <f t="shared" si="107"/>
        <v>300</v>
      </c>
      <c r="AA301" s="334">
        <f t="shared" si="108"/>
        <v>11</v>
      </c>
      <c r="AB301" s="334" t="str">
        <f t="shared" si="109"/>
        <v>« NULL »</v>
      </c>
      <c r="AC301" s="334" t="str">
        <f t="shared" si="110"/>
        <v>0</v>
      </c>
      <c r="AD301" s="334" t="str">
        <f t="shared" si="111"/>
        <v>« NULL »</v>
      </c>
      <c r="AE301" s="334" t="str">
        <f t="shared" si="112"/>
        <v>0</v>
      </c>
      <c r="AF301" s="334" t="str">
        <f t="shared" si="113"/>
        <v>1.00</v>
      </c>
      <c r="AG301" s="334" t="str">
        <f t="shared" si="114"/>
        <v>0</v>
      </c>
      <c r="AH301" s="334" t="str">
        <f t="shared" si="115"/>
        <v>fBiz0000000000</v>
      </c>
      <c r="AI301" s="334" t="str">
        <f t="shared" ca="1" si="116"/>
        <v>2026/01/06 00:00:00</v>
      </c>
      <c r="AJ301" s="334" t="str">
        <f t="shared" si="117"/>
        <v>fBiz0000000000</v>
      </c>
      <c r="AK301" s="335" t="str">
        <f t="shared" ca="1" si="118"/>
        <v>2026/01/06 00:00:00</v>
      </c>
      <c r="AL30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'MED_STD_7', '併用医薬品_使用開始年月日_7', 'TEXT', 'CELL', 300, 11, NULL ,'0', NULL ,'0', '1.00', 0, 'fBiz0000000000', '2026/01/06 00:00:00', 'fBiz0000000000', '2026/01/06 00:00:00' );</v>
      </c>
      <c r="AM301" s="347" t="s">
        <v>1774</v>
      </c>
    </row>
    <row r="302" spans="1:39" ht="17.25" customHeight="1">
      <c r="A302" s="265">
        <f t="shared" si="121"/>
        <v>300</v>
      </c>
      <c r="B302" s="263" t="s">
        <v>640</v>
      </c>
      <c r="C302" s="258" t="s">
        <v>1207</v>
      </c>
      <c r="D302" s="260" t="s">
        <v>1475</v>
      </c>
      <c r="E302" s="238" t="s">
        <v>766</v>
      </c>
      <c r="F302" s="746" t="s">
        <v>189</v>
      </c>
      <c r="G302" s="747"/>
      <c r="H302" s="748">
        <v>20</v>
      </c>
      <c r="I302" s="749"/>
      <c r="J302" s="327" t="str">
        <f t="shared" si="120"/>
        <v>TEXT</v>
      </c>
      <c r="K302" s="271" t="s">
        <v>653</v>
      </c>
      <c r="L302" s="328" t="str" cm="1">
        <f t="array" aca="1" ref="L302" ca="1">IFERROR(IF($C302="","",IF($K302="","",IF($K302=入力用マスタ!$H$7,_xlfn.TEXTBEFORE(_xlfn.TEXTAFTER(CELL("filename",$A$1),"["),"]"),IF($J302="DATE",IF(INDIRECT($B302&amp;"!"&amp;$C302)="","",INDIRECT($B302&amp;"!"&amp;$C302)),IF($J302="TEXT",IF(INDIRECT($B302&amp;"!"&amp;$C302)="","",""&amp;INDIRECT($B302&amp;"!"&amp;$C302)&amp;""),IF($J302="NUM",VALUE(IF(INDIRECT($B302&amp;"!"&amp;$C302)="","",INDIRECT($B302&amp;"!"&amp;$C302))),"")))))),"")</f>
        <v/>
      </c>
      <c r="M302" s="337" t="str">
        <f ca="1">IFERROR(TEXT(IF($C302="","",IF($K302="","",IF($K302=入力用マスタ!$H$5,IF($L302="■","1",IF($L302="□","",IF($L302="●","1",IF($L302="○","","")))),IF($K302=入力用マスタ!$H$6,IF($L302="▼選択▼","",MATCH($L302,INDIRECT("入力用マスタ!"&amp;IF(COUNTIF(入力用マスタ!$E$2:$E$4,$L302),"E",IF(COUNTIF(入力用マスタ!$F$2:$F$4,$L302),"F",IF(COUNTIF(入力用マスタ!$G$2:$G$4,$L302),"G","")))&amp;"3:"&amp;IF(COUNTIF(入力用マスタ!$E$2:$E$4,$L302),"E",IF(COUNTIF(入力用マスタ!$F$2:$F$4,$L302),"F",IF(COUNTIF(入力用マスタ!$G$2:$G$4,$L302),"G","")))&amp;"4"),0)),"")))),"@"),"")</f>
        <v/>
      </c>
      <c r="N302" s="337" t="str" cm="1">
        <f t="array" aca="1" ref="N302" ca="1">IFERROR(TEXT(IF($C302="","",IF($K302="","",IF($K302=入力用マスタ!$H$4,_xlfn.LET(_xlpm.refs, _xlfn.TEXTSPLIT($C302,","),_xlpm.sheetName, $B302,_xlpm.values,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2" s="338">
        <f t="shared" si="98"/>
        <v>301</v>
      </c>
      <c r="P302" s="339">
        <f>IF($K302="","",IF($K302=入力用マスタ!$H$3,COLUMN($P302)-5,IF($K302=入力用マスタ!$H$5,COLUMN($P302)-4,IF($K302=入力用マスタ!$H$6,COLUMN($P302)-4,IF($K302=入力用マスタ!$H$5,COLUMN($P302)-4,IF($K302=入力用マスタ!$H$4,COLUMN($P302)-3,COLUMN($P302)-5))))))</f>
        <v>11</v>
      </c>
      <c r="Q302" s="345" t="str">
        <f>IF($C302="","",IF($C302="-","",IF($K302=入力用マスタ!$H$4&amp;"!",HYPERLINK("#"&amp;$B302&amp;"!"&amp;IFERROR(LEFT($C302,FIND(",", $C302)-1),$C302),"【"&amp;IFERROR(LEFT($C302,FIND(",", $C302)-1),$C302)&amp;"】"),HYPERLINK("#"&amp;$B302&amp;"!"&amp;IFERROR(LEFT($C302,FIND(",", $C302)-1),$C302),"【"&amp;IFERROR(LEFT($C302,FIND(",", $C302)-1),$C302)&amp;"】"))))</f>
        <v>【AE167】</v>
      </c>
      <c r="R302" s="344" t="str">
        <f t="shared" si="99"/>
        <v>0000000000000</v>
      </c>
      <c r="S302" s="334" t="str">
        <f t="shared" si="100"/>
        <v>IO_S050301</v>
      </c>
      <c r="T302" s="334" t="str">
        <f t="shared" ca="1" si="101"/>
        <v>2025100101</v>
      </c>
      <c r="U302" s="334" t="str">
        <f t="shared" si="102"/>
        <v>T05_HLT_TMP</v>
      </c>
      <c r="V302" s="334" t="str">
        <f t="shared" si="103"/>
        <v>MED_STD_8</v>
      </c>
      <c r="W302" s="334" t="str">
        <f t="shared" si="104"/>
        <v>併用医薬品_使用開始年月日_8</v>
      </c>
      <c r="X302" s="334" t="str">
        <f t="shared" si="105"/>
        <v>TEXT</v>
      </c>
      <c r="Y302" s="334" t="str">
        <f t="shared" si="106"/>
        <v>CELL</v>
      </c>
      <c r="Z302" s="334">
        <f t="shared" si="107"/>
        <v>301</v>
      </c>
      <c r="AA302" s="334">
        <f t="shared" si="108"/>
        <v>11</v>
      </c>
      <c r="AB302" s="334" t="str">
        <f t="shared" si="109"/>
        <v>« NULL »</v>
      </c>
      <c r="AC302" s="334" t="str">
        <f t="shared" si="110"/>
        <v>0</v>
      </c>
      <c r="AD302" s="334" t="str">
        <f t="shared" si="111"/>
        <v>« NULL »</v>
      </c>
      <c r="AE302" s="334" t="str">
        <f t="shared" si="112"/>
        <v>0</v>
      </c>
      <c r="AF302" s="334" t="str">
        <f t="shared" si="113"/>
        <v>1.00</v>
      </c>
      <c r="AG302" s="334" t="str">
        <f t="shared" si="114"/>
        <v>0</v>
      </c>
      <c r="AH302" s="334" t="str">
        <f t="shared" si="115"/>
        <v>fBiz0000000000</v>
      </c>
      <c r="AI302" s="334" t="str">
        <f t="shared" ca="1" si="116"/>
        <v>2026/01/06 00:00:00</v>
      </c>
      <c r="AJ302" s="334" t="str">
        <f t="shared" si="117"/>
        <v>fBiz0000000000</v>
      </c>
      <c r="AK302" s="335" t="str">
        <f t="shared" ca="1" si="118"/>
        <v>2026/01/06 00:00:00</v>
      </c>
      <c r="AL30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'MED_STD_8', '併用医薬品_使用開始年月日_8', 'TEXT', 'CELL', 301, 11, NULL ,'0', NULL ,'0', '1.00', 0, 'fBiz0000000000', '2026/01/06 00:00:00', 'fBiz0000000000', '2026/01/06 00:00:00' );</v>
      </c>
      <c r="AM302" s="347" t="s">
        <v>1774</v>
      </c>
    </row>
    <row r="303" spans="1:39" ht="17.25" customHeight="1">
      <c r="A303" s="265">
        <f t="shared" si="121"/>
        <v>301</v>
      </c>
      <c r="B303" s="263" t="s">
        <v>640</v>
      </c>
      <c r="C303" s="258" t="s">
        <v>1208</v>
      </c>
      <c r="D303" s="260" t="s">
        <v>1476</v>
      </c>
      <c r="E303" s="238" t="s">
        <v>767</v>
      </c>
      <c r="F303" s="746" t="s">
        <v>189</v>
      </c>
      <c r="G303" s="747"/>
      <c r="H303" s="748">
        <v>20</v>
      </c>
      <c r="I303" s="749"/>
      <c r="J303" s="327" t="str">
        <f t="shared" si="120"/>
        <v>TEXT</v>
      </c>
      <c r="K303" s="271" t="s">
        <v>653</v>
      </c>
      <c r="L303" s="328" t="str" cm="1">
        <f t="array" aca="1" ref="L303" ca="1">IFERROR(IF($C303="","",IF($K303="","",IF($K303=入力用マスタ!$H$7,_xlfn.TEXTBEFORE(_xlfn.TEXTAFTER(CELL("filename",$A$1),"["),"]"),IF($J303="DATE",IF(INDIRECT($B303&amp;"!"&amp;$C303)="","",INDIRECT($B303&amp;"!"&amp;$C303)),IF($J303="TEXT",IF(INDIRECT($B303&amp;"!"&amp;$C303)="","",""&amp;INDIRECT($B303&amp;"!"&amp;$C303)&amp;""),IF($J303="NUM",VALUE(IF(INDIRECT($B303&amp;"!"&amp;$C303)="","",INDIRECT($B303&amp;"!"&amp;$C303))),"")))))),"")</f>
        <v/>
      </c>
      <c r="M303" s="337" t="str">
        <f ca="1">IFERROR(TEXT(IF($C303="","",IF($K303="","",IF($K303=入力用マスタ!$H$5,IF($L303="■","1",IF($L303="□","",IF($L303="●","1",IF($L303="○","","")))),IF($K303=入力用マスタ!$H$6,IF($L303="▼選択▼","",MATCH($L303,INDIRECT("入力用マスタ!"&amp;IF(COUNTIF(入力用マスタ!$E$2:$E$4,$L303),"E",IF(COUNTIF(入力用マスタ!$F$2:$F$4,$L303),"F",IF(COUNTIF(入力用マスタ!$G$2:$G$4,$L303),"G","")))&amp;"3:"&amp;IF(COUNTIF(入力用マスタ!$E$2:$E$4,$L303),"E",IF(COUNTIF(入力用マスタ!$F$2:$F$4,$L303),"F",IF(COUNTIF(入力用マスタ!$G$2:$G$4,$L303),"G","")))&amp;"4"),0)),"")))),"@"),"")</f>
        <v/>
      </c>
      <c r="N303" s="337" t="str" cm="1">
        <f t="array" aca="1" ref="N303" ca="1">IFERROR(TEXT(IF($C303="","",IF($K303="","",IF($K303=入力用マスタ!$H$4,_xlfn.LET(_xlpm.refs, _xlfn.TEXTSPLIT($C303,","),_xlpm.sheetName, $B303,_xlpm.values,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3" s="338">
        <f t="shared" si="98"/>
        <v>302</v>
      </c>
      <c r="P303" s="339">
        <f>IF($K303="","",IF($K303=入力用マスタ!$H$3,COLUMN($P303)-5,IF($K303=入力用マスタ!$H$5,COLUMN($P303)-4,IF($K303=入力用マスタ!$H$6,COLUMN($P303)-4,IF($K303=入力用マスタ!$H$5,COLUMN($P303)-4,IF($K303=入力用マスタ!$H$4,COLUMN($P303)-3,COLUMN($P303)-5))))))</f>
        <v>11</v>
      </c>
      <c r="Q303" s="345" t="str">
        <f>IF($C303="","",IF($C303="-","",IF($K303=入力用マスタ!$H$4&amp;"!",HYPERLINK("#"&amp;$B303&amp;"!"&amp;IFERROR(LEFT($C303,FIND(",", $C303)-1),$C303),"【"&amp;IFERROR(LEFT($C303,FIND(",", $C303)-1),$C303)&amp;"】"),HYPERLINK("#"&amp;$B303&amp;"!"&amp;IFERROR(LEFT($C303,FIND(",", $C303)-1),$C303),"【"&amp;IFERROR(LEFT($C303,FIND(",", $C303)-1),$C303)&amp;"】"))))</f>
        <v>【AE168】</v>
      </c>
      <c r="R303" s="344" t="str">
        <f t="shared" si="99"/>
        <v>0000000000000</v>
      </c>
      <c r="S303" s="334" t="str">
        <f t="shared" si="100"/>
        <v>IO_S050301</v>
      </c>
      <c r="T303" s="334" t="str">
        <f t="shared" ca="1" si="101"/>
        <v>2025100101</v>
      </c>
      <c r="U303" s="334" t="str">
        <f t="shared" si="102"/>
        <v>T05_HLT_TMP</v>
      </c>
      <c r="V303" s="334" t="str">
        <f t="shared" si="103"/>
        <v>MED_STD_9</v>
      </c>
      <c r="W303" s="334" t="str">
        <f t="shared" si="104"/>
        <v>併用医薬品_使用開始年月日_9</v>
      </c>
      <c r="X303" s="334" t="str">
        <f t="shared" si="105"/>
        <v>TEXT</v>
      </c>
      <c r="Y303" s="334" t="str">
        <f t="shared" si="106"/>
        <v>CELL</v>
      </c>
      <c r="Z303" s="334">
        <f t="shared" si="107"/>
        <v>302</v>
      </c>
      <c r="AA303" s="334">
        <f t="shared" si="108"/>
        <v>11</v>
      </c>
      <c r="AB303" s="334" t="str">
        <f t="shared" si="109"/>
        <v>« NULL »</v>
      </c>
      <c r="AC303" s="334" t="str">
        <f t="shared" si="110"/>
        <v>0</v>
      </c>
      <c r="AD303" s="334" t="str">
        <f t="shared" si="111"/>
        <v>« NULL »</v>
      </c>
      <c r="AE303" s="334" t="str">
        <f t="shared" si="112"/>
        <v>0</v>
      </c>
      <c r="AF303" s="334" t="str">
        <f t="shared" si="113"/>
        <v>1.00</v>
      </c>
      <c r="AG303" s="334" t="str">
        <f t="shared" si="114"/>
        <v>0</v>
      </c>
      <c r="AH303" s="334" t="str">
        <f t="shared" si="115"/>
        <v>fBiz0000000000</v>
      </c>
      <c r="AI303" s="334" t="str">
        <f t="shared" ca="1" si="116"/>
        <v>2026/01/06 00:00:00</v>
      </c>
      <c r="AJ303" s="334" t="str">
        <f t="shared" si="117"/>
        <v>fBiz0000000000</v>
      </c>
      <c r="AK303" s="335" t="str">
        <f t="shared" ca="1" si="118"/>
        <v>2026/01/06 00:00:00</v>
      </c>
      <c r="AL30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'MED_STD_9', '併用医薬品_使用開始年月日_9', 'TEXT', 'CELL', 302, 11, NULL ,'0', NULL ,'0', '1.00', 0, 'fBiz0000000000', '2026/01/06 00:00:00', 'fBiz0000000000', '2026/01/06 00:00:00' );</v>
      </c>
      <c r="AM303" s="347" t="s">
        <v>1774</v>
      </c>
    </row>
    <row r="304" spans="1:39" ht="17.25" customHeight="1">
      <c r="A304" s="265">
        <f t="shared" si="121"/>
        <v>302</v>
      </c>
      <c r="B304" s="263" t="s">
        <v>640</v>
      </c>
      <c r="C304" s="258" t="s">
        <v>1209</v>
      </c>
      <c r="D304" s="260" t="s">
        <v>1477</v>
      </c>
      <c r="E304" s="238" t="s">
        <v>768</v>
      </c>
      <c r="F304" s="746" t="s">
        <v>189</v>
      </c>
      <c r="G304" s="747"/>
      <c r="H304" s="748">
        <v>20</v>
      </c>
      <c r="I304" s="749"/>
      <c r="J304" s="327" t="str">
        <f t="shared" si="120"/>
        <v>TEXT</v>
      </c>
      <c r="K304" s="271" t="s">
        <v>653</v>
      </c>
      <c r="L304" s="328" t="str" cm="1">
        <f t="array" aca="1" ref="L304" ca="1">IFERROR(IF($C304="","",IF($K304="","",IF($K304=入力用マスタ!$H$7,_xlfn.TEXTBEFORE(_xlfn.TEXTAFTER(CELL("filename",$A$1),"["),"]"),IF($J304="DATE",IF(INDIRECT($B304&amp;"!"&amp;$C304)="","",INDIRECT($B304&amp;"!"&amp;$C304)),IF($J304="TEXT",IF(INDIRECT($B304&amp;"!"&amp;$C304)="","",""&amp;INDIRECT($B304&amp;"!"&amp;$C304)&amp;""),IF($J304="NUM",VALUE(IF(INDIRECT($B304&amp;"!"&amp;$C304)="","",INDIRECT($B304&amp;"!"&amp;$C304))),"")))))),"")</f>
        <v/>
      </c>
      <c r="M304" s="337" t="str">
        <f ca="1">IFERROR(TEXT(IF($C304="","",IF($K304="","",IF($K304=入力用マスタ!$H$5,IF($L304="■","1",IF($L304="□","",IF($L304="●","1",IF($L304="○","","")))),IF($K304=入力用マスタ!$H$6,IF($L304="▼選択▼","",MATCH($L304,INDIRECT("入力用マスタ!"&amp;IF(COUNTIF(入力用マスタ!$E$2:$E$4,$L304),"E",IF(COUNTIF(入力用マスタ!$F$2:$F$4,$L304),"F",IF(COUNTIF(入力用マスタ!$G$2:$G$4,$L304),"G","")))&amp;"3:"&amp;IF(COUNTIF(入力用マスタ!$E$2:$E$4,$L304),"E",IF(COUNTIF(入力用マスタ!$F$2:$F$4,$L304),"F",IF(COUNTIF(入力用マスタ!$G$2:$G$4,$L304),"G","")))&amp;"4"),0)),"")))),"@"),"")</f>
        <v/>
      </c>
      <c r="N304" s="337" t="str" cm="1">
        <f t="array" aca="1" ref="N304" ca="1">IFERROR(TEXT(IF($C304="","",IF($K304="","",IF($K304=入力用マスタ!$H$4,_xlfn.LET(_xlpm.refs, _xlfn.TEXTSPLIT($C304,","),_xlpm.sheetName, $B304,_xlpm.values,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4" s="338">
        <f t="shared" si="98"/>
        <v>303</v>
      </c>
      <c r="P304" s="339">
        <f>IF($K304="","",IF($K304=入力用マスタ!$H$3,COLUMN($P304)-5,IF($K304=入力用マスタ!$H$5,COLUMN($P304)-4,IF($K304=入力用マスタ!$H$6,COLUMN($P304)-4,IF($K304=入力用マスタ!$H$5,COLUMN($P304)-4,IF($K304=入力用マスタ!$H$4,COLUMN($P304)-3,COLUMN($P304)-5))))))</f>
        <v>11</v>
      </c>
      <c r="Q304" s="345" t="str">
        <f>IF($C304="","",IF($C304="-","",IF($K304=入力用マスタ!$H$4&amp;"!",HYPERLINK("#"&amp;$B304&amp;"!"&amp;IFERROR(LEFT($C304,FIND(",", $C304)-1),$C304),"【"&amp;IFERROR(LEFT($C304,FIND(",", $C304)-1),$C304)&amp;"】"),HYPERLINK("#"&amp;$B304&amp;"!"&amp;IFERROR(LEFT($C304,FIND(",", $C304)-1),$C304),"【"&amp;IFERROR(LEFT($C304,FIND(",", $C304)-1),$C304)&amp;"】"))))</f>
        <v>【AE169】</v>
      </c>
      <c r="R304" s="344" t="str">
        <f t="shared" si="99"/>
        <v>0000000000000</v>
      </c>
      <c r="S304" s="334" t="str">
        <f t="shared" si="100"/>
        <v>IO_S050301</v>
      </c>
      <c r="T304" s="334" t="str">
        <f t="shared" ca="1" si="101"/>
        <v>2025100101</v>
      </c>
      <c r="U304" s="334" t="str">
        <f t="shared" si="102"/>
        <v>T05_HLT_TMP</v>
      </c>
      <c r="V304" s="334" t="str">
        <f t="shared" si="103"/>
        <v>MED_STD_10</v>
      </c>
      <c r="W304" s="334" t="str">
        <f t="shared" si="104"/>
        <v>併用医薬品_使用開始年月日_10</v>
      </c>
      <c r="X304" s="334" t="str">
        <f t="shared" si="105"/>
        <v>TEXT</v>
      </c>
      <c r="Y304" s="334" t="str">
        <f t="shared" si="106"/>
        <v>CELL</v>
      </c>
      <c r="Z304" s="334">
        <f t="shared" si="107"/>
        <v>303</v>
      </c>
      <c r="AA304" s="334">
        <f t="shared" si="108"/>
        <v>11</v>
      </c>
      <c r="AB304" s="334" t="str">
        <f t="shared" si="109"/>
        <v>« NULL »</v>
      </c>
      <c r="AC304" s="334" t="str">
        <f t="shared" si="110"/>
        <v>0</v>
      </c>
      <c r="AD304" s="334" t="str">
        <f t="shared" si="111"/>
        <v>« NULL »</v>
      </c>
      <c r="AE304" s="334" t="str">
        <f t="shared" si="112"/>
        <v>0</v>
      </c>
      <c r="AF304" s="334" t="str">
        <f t="shared" si="113"/>
        <v>1.00</v>
      </c>
      <c r="AG304" s="334" t="str">
        <f t="shared" si="114"/>
        <v>0</v>
      </c>
      <c r="AH304" s="334" t="str">
        <f t="shared" si="115"/>
        <v>fBiz0000000000</v>
      </c>
      <c r="AI304" s="334" t="str">
        <f t="shared" ca="1" si="116"/>
        <v>2026/01/06 00:00:00</v>
      </c>
      <c r="AJ304" s="334" t="str">
        <f t="shared" si="117"/>
        <v>fBiz0000000000</v>
      </c>
      <c r="AK304" s="335" t="str">
        <f t="shared" ca="1" si="118"/>
        <v>2026/01/06 00:00:00</v>
      </c>
      <c r="AL30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'MED_STD_10', '併用医薬品_使用開始年月日_10', 'TEXT', 'CELL', 303, 11, NULL ,'0', NULL ,'0', '1.00', 0, 'fBiz0000000000', '2026/01/06 00:00:00', 'fBiz0000000000', '2026/01/06 00:00:00' );</v>
      </c>
      <c r="AM304" s="347" t="s">
        <v>1774</v>
      </c>
    </row>
    <row r="305" spans="1:39" ht="17.25" customHeight="1">
      <c r="A305" s="265">
        <f t="shared" si="121"/>
        <v>303</v>
      </c>
      <c r="B305" s="263" t="s">
        <v>640</v>
      </c>
      <c r="C305" s="258" t="s">
        <v>1210</v>
      </c>
      <c r="D305" s="260" t="s">
        <v>1478</v>
      </c>
      <c r="E305" s="238" t="s">
        <v>929</v>
      </c>
      <c r="F305" s="746" t="s">
        <v>189</v>
      </c>
      <c r="G305" s="747"/>
      <c r="H305" s="748">
        <v>20</v>
      </c>
      <c r="I305" s="749"/>
      <c r="J305" s="327" t="str">
        <f t="shared" si="120"/>
        <v>TEXT</v>
      </c>
      <c r="K305" s="271" t="s">
        <v>653</v>
      </c>
      <c r="L305" s="328" t="str" cm="1">
        <f t="array" aca="1" ref="L305" ca="1">IFERROR(IF($C305="","",IF($K305="","",IF($K305=入力用マスタ!$H$7,_xlfn.TEXTBEFORE(_xlfn.TEXTAFTER(CELL("filename",$A$1),"["),"]"),IF($J305="DATE",IF(INDIRECT($B305&amp;"!"&amp;$C305)="","",INDIRECT($B305&amp;"!"&amp;$C305)),IF($J305="TEXT",IF(INDIRECT($B305&amp;"!"&amp;$C305)="","",""&amp;INDIRECT($B305&amp;"!"&amp;$C305)&amp;""),IF($J305="NUM",VALUE(IF(INDIRECT($B305&amp;"!"&amp;$C305)="","",INDIRECT($B305&amp;"!"&amp;$C305))),"")))))),"")</f>
        <v/>
      </c>
      <c r="M305" s="337" t="str">
        <f ca="1">IFERROR(TEXT(IF($C305="","",IF($K305="","",IF($K305=入力用マスタ!$H$5,IF($L305="■","1",IF($L305="□","",IF($L305="●","1",IF($L305="○","","")))),IF($K305=入力用マスタ!$H$6,IF($L305="▼選択▼","",MATCH($L305,INDIRECT("入力用マスタ!"&amp;IF(COUNTIF(入力用マスタ!$E$2:$E$4,$L305),"E",IF(COUNTIF(入力用マスタ!$F$2:$F$4,$L305),"F",IF(COUNTIF(入力用マスタ!$G$2:$G$4,$L305),"G","")))&amp;"3:"&amp;IF(COUNTIF(入力用マスタ!$E$2:$E$4,$L305),"E",IF(COUNTIF(入力用マスタ!$F$2:$F$4,$L305),"F",IF(COUNTIF(入力用マスタ!$G$2:$G$4,$L305),"G","")))&amp;"4"),0)),"")))),"@"),"")</f>
        <v/>
      </c>
      <c r="N305" s="337" t="str" cm="1">
        <f t="array" aca="1" ref="N305" ca="1">IFERROR(TEXT(IF($C305="","",IF($K305="","",IF($K305=入力用マスタ!$H$4,_xlfn.LET(_xlpm.refs, _xlfn.TEXTSPLIT($C305,","),_xlpm.sheetName, $B305,_xlpm.values,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5" s="338">
        <f t="shared" si="98"/>
        <v>304</v>
      </c>
      <c r="P305" s="339">
        <f>IF($K305="","",IF($K305=入力用マスタ!$H$3,COLUMN($P305)-5,IF($K305=入力用マスタ!$H$5,COLUMN($P305)-4,IF($K305=入力用マスタ!$H$6,COLUMN($P305)-4,IF($K305=入力用マスタ!$H$5,COLUMN($P305)-4,IF($K305=入力用マスタ!$H$4,COLUMN($P305)-3,COLUMN($P305)-5))))))</f>
        <v>11</v>
      </c>
      <c r="Q305" s="345" t="str">
        <f>IF($C305="","",IF($C305="-","",IF($K305=入力用マスタ!$H$4&amp;"!",HYPERLINK("#"&amp;$B305&amp;"!"&amp;IFERROR(LEFT($C305,FIND(",", $C305)-1),$C305),"【"&amp;IFERROR(LEFT($C305,FIND(",", $C305)-1),$C305)&amp;"】"),HYPERLINK("#"&amp;$B305&amp;"!"&amp;IFERROR(LEFT($C305,FIND(",", $C305)-1),$C305),"【"&amp;IFERROR(LEFT($C305,FIND(",", $C305)-1),$C305)&amp;"】"))))</f>
        <v>【AE170】</v>
      </c>
      <c r="R305" s="344" t="str">
        <f t="shared" si="99"/>
        <v>0000000000000</v>
      </c>
      <c r="S305" s="334" t="str">
        <f t="shared" si="100"/>
        <v>IO_S050301</v>
      </c>
      <c r="T305" s="334" t="str">
        <f t="shared" ca="1" si="101"/>
        <v>2025100101</v>
      </c>
      <c r="U305" s="334" t="str">
        <f t="shared" si="102"/>
        <v>T05_HLT_TMP</v>
      </c>
      <c r="V305" s="334" t="str">
        <f t="shared" si="103"/>
        <v>MED_STD_11</v>
      </c>
      <c r="W305" s="334" t="str">
        <f t="shared" si="104"/>
        <v>併用医薬品_使用開始年月日_11</v>
      </c>
      <c r="X305" s="334" t="str">
        <f t="shared" si="105"/>
        <v>TEXT</v>
      </c>
      <c r="Y305" s="334" t="str">
        <f t="shared" si="106"/>
        <v>CELL</v>
      </c>
      <c r="Z305" s="334">
        <f t="shared" si="107"/>
        <v>304</v>
      </c>
      <c r="AA305" s="334">
        <f t="shared" si="108"/>
        <v>11</v>
      </c>
      <c r="AB305" s="334" t="str">
        <f t="shared" si="109"/>
        <v>« NULL »</v>
      </c>
      <c r="AC305" s="334" t="str">
        <f t="shared" si="110"/>
        <v>0</v>
      </c>
      <c r="AD305" s="334" t="str">
        <f t="shared" si="111"/>
        <v>« NULL »</v>
      </c>
      <c r="AE305" s="334" t="str">
        <f t="shared" si="112"/>
        <v>0</v>
      </c>
      <c r="AF305" s="334" t="str">
        <f t="shared" si="113"/>
        <v>1.00</v>
      </c>
      <c r="AG305" s="334" t="str">
        <f t="shared" si="114"/>
        <v>0</v>
      </c>
      <c r="AH305" s="334" t="str">
        <f t="shared" si="115"/>
        <v>fBiz0000000000</v>
      </c>
      <c r="AI305" s="334" t="str">
        <f t="shared" ca="1" si="116"/>
        <v>2026/01/06 00:00:00</v>
      </c>
      <c r="AJ305" s="334" t="str">
        <f t="shared" si="117"/>
        <v>fBiz0000000000</v>
      </c>
      <c r="AK305" s="335" t="str">
        <f t="shared" ca="1" si="118"/>
        <v>2026/01/06 00:00:00</v>
      </c>
      <c r="AL30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'MED_STD_11', '併用医薬品_使用開始年月日_11', 'TEXT', 'CELL', 304, 11, NULL ,'0', NULL ,'0', '1.00', 0, 'fBiz0000000000', '2026/01/06 00:00:00', 'fBiz0000000000', '2026/01/06 00:00:00' );</v>
      </c>
      <c r="AM305" s="347" t="s">
        <v>1774</v>
      </c>
    </row>
    <row r="306" spans="1:39" ht="17.25" customHeight="1">
      <c r="A306" s="265">
        <f t="shared" si="121"/>
        <v>304</v>
      </c>
      <c r="B306" s="263" t="s">
        <v>640</v>
      </c>
      <c r="C306" s="258" t="s">
        <v>1211</v>
      </c>
      <c r="D306" s="260" t="s">
        <v>1479</v>
      </c>
      <c r="E306" s="238" t="s">
        <v>769</v>
      </c>
      <c r="F306" s="746" t="s">
        <v>189</v>
      </c>
      <c r="G306" s="747"/>
      <c r="H306" s="748">
        <v>20</v>
      </c>
      <c r="I306" s="749"/>
      <c r="J306" s="327" t="str">
        <f t="shared" si="120"/>
        <v>TEXT</v>
      </c>
      <c r="K306" s="271" t="s">
        <v>653</v>
      </c>
      <c r="L306" s="328" t="str" cm="1">
        <f t="array" aca="1" ref="L306" ca="1">IFERROR(IF($C306="","",IF($K306="","",IF($K306=入力用マスタ!$H$7,_xlfn.TEXTBEFORE(_xlfn.TEXTAFTER(CELL("filename",$A$1),"["),"]"),IF($J306="DATE",IF(INDIRECT($B306&amp;"!"&amp;$C306)="","",INDIRECT($B306&amp;"!"&amp;$C306)),IF($J306="TEXT",IF(INDIRECT($B306&amp;"!"&amp;$C306)="","",""&amp;INDIRECT($B306&amp;"!"&amp;$C306)&amp;""),IF($J306="NUM",VALUE(IF(INDIRECT($B306&amp;"!"&amp;$C306)="","",INDIRECT($B306&amp;"!"&amp;$C306))),"")))))),"")</f>
        <v/>
      </c>
      <c r="M306" s="337" t="str">
        <f ca="1">IFERROR(TEXT(IF($C306="","",IF($K306="","",IF($K306=入力用マスタ!$H$5,IF($L306="■","1",IF($L306="□","",IF($L306="●","1",IF($L306="○","","")))),IF($K306=入力用マスタ!$H$6,IF($L306="▼選択▼","",MATCH($L306,INDIRECT("入力用マスタ!"&amp;IF(COUNTIF(入力用マスタ!$E$2:$E$4,$L306),"E",IF(COUNTIF(入力用マスタ!$F$2:$F$4,$L306),"F",IF(COUNTIF(入力用マスタ!$G$2:$G$4,$L306),"G","")))&amp;"3:"&amp;IF(COUNTIF(入力用マスタ!$E$2:$E$4,$L306),"E",IF(COUNTIF(入力用マスタ!$F$2:$F$4,$L306),"F",IF(COUNTIF(入力用マスタ!$G$2:$G$4,$L306),"G","")))&amp;"4"),0)),"")))),"@"),"")</f>
        <v/>
      </c>
      <c r="N306" s="337" t="str" cm="1">
        <f t="array" aca="1" ref="N306" ca="1">IFERROR(TEXT(IF($C306="","",IF($K306="","",IF($K306=入力用マスタ!$H$4,_xlfn.LET(_xlpm.refs, _xlfn.TEXTSPLIT($C306,","),_xlpm.sheetName, $B306,_xlpm.values,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6" s="338">
        <f t="shared" si="98"/>
        <v>305</v>
      </c>
      <c r="P306" s="339">
        <f>IF($K306="","",IF($K306=入力用マスタ!$H$3,COLUMN($P306)-5,IF($K306=入力用マスタ!$H$5,COLUMN($P306)-4,IF($K306=入力用マスタ!$H$6,COLUMN($P306)-4,IF($K306=入力用マスタ!$H$5,COLUMN($P306)-4,IF($K306=入力用マスタ!$H$4,COLUMN($P306)-3,COLUMN($P306)-5))))))</f>
        <v>11</v>
      </c>
      <c r="Q306" s="345" t="str">
        <f>IF($C306="","",IF($C306="-","",IF($K306=入力用マスタ!$H$4&amp;"!",HYPERLINK("#"&amp;$B306&amp;"!"&amp;IFERROR(LEFT($C306,FIND(",", $C306)-1),$C306),"【"&amp;IFERROR(LEFT($C306,FIND(",", $C306)-1),$C306)&amp;"】"),HYPERLINK("#"&amp;$B306&amp;"!"&amp;IFERROR(LEFT($C306,FIND(",", $C306)-1),$C306),"【"&amp;IFERROR(LEFT($C306,FIND(",", $C306)-1),$C306)&amp;"】"))))</f>
        <v>【AE171】</v>
      </c>
      <c r="R306" s="344" t="str">
        <f t="shared" si="99"/>
        <v>0000000000000</v>
      </c>
      <c r="S306" s="334" t="str">
        <f t="shared" si="100"/>
        <v>IO_S050301</v>
      </c>
      <c r="T306" s="334" t="str">
        <f t="shared" ca="1" si="101"/>
        <v>2025100101</v>
      </c>
      <c r="U306" s="334" t="str">
        <f t="shared" si="102"/>
        <v>T05_HLT_TMP</v>
      </c>
      <c r="V306" s="334" t="str">
        <f t="shared" si="103"/>
        <v>MED_STD_12</v>
      </c>
      <c r="W306" s="334" t="str">
        <f t="shared" si="104"/>
        <v>併用医薬品_使用開始年月日_12</v>
      </c>
      <c r="X306" s="334" t="str">
        <f t="shared" si="105"/>
        <v>TEXT</v>
      </c>
      <c r="Y306" s="334" t="str">
        <f t="shared" si="106"/>
        <v>CELL</v>
      </c>
      <c r="Z306" s="334">
        <f t="shared" si="107"/>
        <v>305</v>
      </c>
      <c r="AA306" s="334">
        <f t="shared" si="108"/>
        <v>11</v>
      </c>
      <c r="AB306" s="334" t="str">
        <f t="shared" si="109"/>
        <v>« NULL »</v>
      </c>
      <c r="AC306" s="334" t="str">
        <f t="shared" si="110"/>
        <v>0</v>
      </c>
      <c r="AD306" s="334" t="str">
        <f t="shared" si="111"/>
        <v>« NULL »</v>
      </c>
      <c r="AE306" s="334" t="str">
        <f t="shared" si="112"/>
        <v>0</v>
      </c>
      <c r="AF306" s="334" t="str">
        <f t="shared" si="113"/>
        <v>1.00</v>
      </c>
      <c r="AG306" s="334" t="str">
        <f t="shared" si="114"/>
        <v>0</v>
      </c>
      <c r="AH306" s="334" t="str">
        <f t="shared" si="115"/>
        <v>fBiz0000000000</v>
      </c>
      <c r="AI306" s="334" t="str">
        <f t="shared" ca="1" si="116"/>
        <v>2026/01/06 00:00:00</v>
      </c>
      <c r="AJ306" s="334" t="str">
        <f t="shared" si="117"/>
        <v>fBiz0000000000</v>
      </c>
      <c r="AK306" s="335" t="str">
        <f t="shared" ca="1" si="118"/>
        <v>2026/01/06 00:00:00</v>
      </c>
      <c r="AL30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'MED_STD_12', '併用医薬品_使用開始年月日_12', 'TEXT', 'CELL', 305, 11, NULL ,'0', NULL ,'0', '1.00', 0, 'fBiz0000000000', '2026/01/06 00:00:00', 'fBiz0000000000', '2026/01/06 00:00:00' );</v>
      </c>
      <c r="AM306" s="347" t="s">
        <v>1774</v>
      </c>
    </row>
    <row r="307" spans="1:39" ht="17.25" customHeight="1">
      <c r="A307" s="265">
        <f t="shared" si="121"/>
        <v>305</v>
      </c>
      <c r="B307" s="263" t="s">
        <v>640</v>
      </c>
      <c r="C307" s="258" t="s">
        <v>1212</v>
      </c>
      <c r="D307" s="260" t="s">
        <v>1480</v>
      </c>
      <c r="E307" s="238" t="s">
        <v>770</v>
      </c>
      <c r="F307" s="746" t="s">
        <v>189</v>
      </c>
      <c r="G307" s="747"/>
      <c r="H307" s="748">
        <v>20</v>
      </c>
      <c r="I307" s="749"/>
      <c r="J307" s="327" t="str">
        <f t="shared" si="120"/>
        <v>TEXT</v>
      </c>
      <c r="K307" s="271" t="s">
        <v>653</v>
      </c>
      <c r="L307" s="328" t="str" cm="1">
        <f t="array" aca="1" ref="L307" ca="1">IFERROR(IF($C307="","",IF($K307="","",IF($K307=入力用マスタ!$H$7,_xlfn.TEXTBEFORE(_xlfn.TEXTAFTER(CELL("filename",$A$1),"["),"]"),IF($J307="DATE",IF(INDIRECT($B307&amp;"!"&amp;$C307)="","",INDIRECT($B307&amp;"!"&amp;$C307)),IF($J307="TEXT",IF(INDIRECT($B307&amp;"!"&amp;$C307)="","",""&amp;INDIRECT($B307&amp;"!"&amp;$C307)&amp;""),IF($J307="NUM",VALUE(IF(INDIRECT($B307&amp;"!"&amp;$C307)="","",INDIRECT($B307&amp;"!"&amp;$C307))),"")))))),"")</f>
        <v/>
      </c>
      <c r="M307" s="337" t="str">
        <f ca="1">IFERROR(TEXT(IF($C307="","",IF($K307="","",IF($K307=入力用マスタ!$H$5,IF($L307="■","1",IF($L307="□","",IF($L307="●","1",IF($L307="○","","")))),IF($K307=入力用マスタ!$H$6,IF($L307="▼選択▼","",MATCH($L307,INDIRECT("入力用マスタ!"&amp;IF(COUNTIF(入力用マスタ!$E$2:$E$4,$L307),"E",IF(COUNTIF(入力用マスタ!$F$2:$F$4,$L307),"F",IF(COUNTIF(入力用マスタ!$G$2:$G$4,$L307),"G","")))&amp;"3:"&amp;IF(COUNTIF(入力用マスタ!$E$2:$E$4,$L307),"E",IF(COUNTIF(入力用マスタ!$F$2:$F$4,$L307),"F",IF(COUNTIF(入力用マスタ!$G$2:$G$4,$L307),"G","")))&amp;"4"),0)),"")))),"@"),"")</f>
        <v/>
      </c>
      <c r="N307" s="337" t="str" cm="1">
        <f t="array" aca="1" ref="N307" ca="1">IFERROR(TEXT(IF($C307="","",IF($K307="","",IF($K307=入力用マスタ!$H$4,_xlfn.LET(_xlpm.refs, _xlfn.TEXTSPLIT($C307,","),_xlpm.sheetName, $B307,_xlpm.values,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7" s="338">
        <f t="shared" si="98"/>
        <v>306</v>
      </c>
      <c r="P307" s="339">
        <f>IF($K307="","",IF($K307=入力用マスタ!$H$3,COLUMN($P307)-5,IF($K307=入力用マスタ!$H$5,COLUMN($P307)-4,IF($K307=入力用マスタ!$H$6,COLUMN($P307)-4,IF($K307=入力用マスタ!$H$5,COLUMN($P307)-4,IF($K307=入力用マスタ!$H$4,COLUMN($P307)-3,COLUMN($P307)-5))))))</f>
        <v>11</v>
      </c>
      <c r="Q307" s="345" t="str">
        <f>IF($C307="","",IF($C307="-","",IF($K307=入力用マスタ!$H$4&amp;"!",HYPERLINK("#"&amp;$B307&amp;"!"&amp;IFERROR(LEFT($C307,FIND(",", $C307)-1),$C307),"【"&amp;IFERROR(LEFT($C307,FIND(",", $C307)-1),$C307)&amp;"】"),HYPERLINK("#"&amp;$B307&amp;"!"&amp;IFERROR(LEFT($C307,FIND(",", $C307)-1),$C307),"【"&amp;IFERROR(LEFT($C307,FIND(",", $C307)-1),$C307)&amp;"】"))))</f>
        <v>【AE172】</v>
      </c>
      <c r="R307" s="344" t="str">
        <f t="shared" si="99"/>
        <v>0000000000000</v>
      </c>
      <c r="S307" s="334" t="str">
        <f t="shared" si="100"/>
        <v>IO_S050301</v>
      </c>
      <c r="T307" s="334" t="str">
        <f t="shared" ca="1" si="101"/>
        <v>2025100101</v>
      </c>
      <c r="U307" s="334" t="str">
        <f t="shared" si="102"/>
        <v>T05_HLT_TMP</v>
      </c>
      <c r="V307" s="334" t="str">
        <f t="shared" si="103"/>
        <v>MED_STD_13</v>
      </c>
      <c r="W307" s="334" t="str">
        <f t="shared" si="104"/>
        <v>併用医薬品_使用開始年月日_13</v>
      </c>
      <c r="X307" s="334" t="str">
        <f t="shared" si="105"/>
        <v>TEXT</v>
      </c>
      <c r="Y307" s="334" t="str">
        <f t="shared" si="106"/>
        <v>CELL</v>
      </c>
      <c r="Z307" s="334">
        <f t="shared" si="107"/>
        <v>306</v>
      </c>
      <c r="AA307" s="334">
        <f t="shared" si="108"/>
        <v>11</v>
      </c>
      <c r="AB307" s="334" t="str">
        <f t="shared" si="109"/>
        <v>« NULL »</v>
      </c>
      <c r="AC307" s="334" t="str">
        <f t="shared" si="110"/>
        <v>0</v>
      </c>
      <c r="AD307" s="334" t="str">
        <f t="shared" si="111"/>
        <v>« NULL »</v>
      </c>
      <c r="AE307" s="334" t="str">
        <f t="shared" si="112"/>
        <v>0</v>
      </c>
      <c r="AF307" s="334" t="str">
        <f t="shared" si="113"/>
        <v>1.00</v>
      </c>
      <c r="AG307" s="334" t="str">
        <f t="shared" si="114"/>
        <v>0</v>
      </c>
      <c r="AH307" s="334" t="str">
        <f t="shared" si="115"/>
        <v>fBiz0000000000</v>
      </c>
      <c r="AI307" s="334" t="str">
        <f t="shared" ca="1" si="116"/>
        <v>2026/01/06 00:00:00</v>
      </c>
      <c r="AJ307" s="334" t="str">
        <f t="shared" si="117"/>
        <v>fBiz0000000000</v>
      </c>
      <c r="AK307" s="335" t="str">
        <f t="shared" ca="1" si="118"/>
        <v>2026/01/06 00:00:00</v>
      </c>
      <c r="AL30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'MED_STD_13', '併用医薬品_使用開始年月日_13', 'TEXT', 'CELL', 306, 11, NULL ,'0', NULL ,'0', '1.00', 0, 'fBiz0000000000', '2026/01/06 00:00:00', 'fBiz0000000000', '2026/01/06 00:00:00' );</v>
      </c>
      <c r="AM307" s="347" t="s">
        <v>1774</v>
      </c>
    </row>
    <row r="308" spans="1:39" ht="17.25" customHeight="1">
      <c r="A308" s="265">
        <f t="shared" si="121"/>
        <v>306</v>
      </c>
      <c r="B308" s="263" t="s">
        <v>640</v>
      </c>
      <c r="C308" s="258" t="s">
        <v>1213</v>
      </c>
      <c r="D308" s="260" t="s">
        <v>1481</v>
      </c>
      <c r="E308" s="238" t="s">
        <v>771</v>
      </c>
      <c r="F308" s="746" t="s">
        <v>189</v>
      </c>
      <c r="G308" s="747"/>
      <c r="H308" s="748">
        <v>20</v>
      </c>
      <c r="I308" s="749"/>
      <c r="J308" s="327" t="str">
        <f t="shared" si="120"/>
        <v>TEXT</v>
      </c>
      <c r="K308" s="271" t="s">
        <v>653</v>
      </c>
      <c r="L308" s="328" t="str" cm="1">
        <f t="array" aca="1" ref="L308" ca="1">IFERROR(IF($C308="","",IF($K308="","",IF($K308=入力用マスタ!$H$7,_xlfn.TEXTBEFORE(_xlfn.TEXTAFTER(CELL("filename",$A$1),"["),"]"),IF($J308="DATE",IF(INDIRECT($B308&amp;"!"&amp;$C308)="","",INDIRECT($B308&amp;"!"&amp;$C308)),IF($J308="TEXT",IF(INDIRECT($B308&amp;"!"&amp;$C308)="","",""&amp;INDIRECT($B308&amp;"!"&amp;$C308)&amp;""),IF($J308="NUM",VALUE(IF(INDIRECT($B308&amp;"!"&amp;$C308)="","",INDIRECT($B308&amp;"!"&amp;$C308))),"")))))),"")</f>
        <v/>
      </c>
      <c r="M308" s="337" t="str">
        <f ca="1">IFERROR(TEXT(IF($C308="","",IF($K308="","",IF($K308=入力用マスタ!$H$5,IF($L308="■","1",IF($L308="□","",IF($L308="●","1",IF($L308="○","","")))),IF($K308=入力用マスタ!$H$6,IF($L308="▼選択▼","",MATCH($L308,INDIRECT("入力用マスタ!"&amp;IF(COUNTIF(入力用マスタ!$E$2:$E$4,$L308),"E",IF(COUNTIF(入力用マスタ!$F$2:$F$4,$L308),"F",IF(COUNTIF(入力用マスタ!$G$2:$G$4,$L308),"G","")))&amp;"3:"&amp;IF(COUNTIF(入力用マスタ!$E$2:$E$4,$L308),"E",IF(COUNTIF(入力用マスタ!$F$2:$F$4,$L308),"F",IF(COUNTIF(入力用マスタ!$G$2:$G$4,$L308),"G","")))&amp;"4"),0)),"")))),"@"),"")</f>
        <v/>
      </c>
      <c r="N308" s="337" t="str" cm="1">
        <f t="array" aca="1" ref="N308" ca="1">IFERROR(TEXT(IF($C308="","",IF($K308="","",IF($K308=入力用マスタ!$H$4,_xlfn.LET(_xlpm.refs, _xlfn.TEXTSPLIT($C308,","),_xlpm.sheetName, $B308,_xlpm.values,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8" s="338">
        <f t="shared" si="98"/>
        <v>307</v>
      </c>
      <c r="P308" s="339">
        <f>IF($K308="","",IF($K308=入力用マスタ!$H$3,COLUMN($P308)-5,IF($K308=入力用マスタ!$H$5,COLUMN($P308)-4,IF($K308=入力用マスタ!$H$6,COLUMN($P308)-4,IF($K308=入力用マスタ!$H$5,COLUMN($P308)-4,IF($K308=入力用マスタ!$H$4,COLUMN($P308)-3,COLUMN($P308)-5))))))</f>
        <v>11</v>
      </c>
      <c r="Q308" s="345" t="str">
        <f>IF($C308="","",IF($C308="-","",IF($K308=入力用マスタ!$H$4&amp;"!",HYPERLINK("#"&amp;$B308&amp;"!"&amp;IFERROR(LEFT($C308,FIND(",", $C308)-1),$C308),"【"&amp;IFERROR(LEFT($C308,FIND(",", $C308)-1),$C308)&amp;"】"),HYPERLINK("#"&amp;$B308&amp;"!"&amp;IFERROR(LEFT($C308,FIND(",", $C308)-1),$C308),"【"&amp;IFERROR(LEFT($C308,FIND(",", $C308)-1),$C308)&amp;"】"))))</f>
        <v>【AE173】</v>
      </c>
      <c r="R308" s="344" t="str">
        <f t="shared" si="99"/>
        <v>0000000000000</v>
      </c>
      <c r="S308" s="334" t="str">
        <f t="shared" si="100"/>
        <v>IO_S050301</v>
      </c>
      <c r="T308" s="334" t="str">
        <f t="shared" ca="1" si="101"/>
        <v>2025100101</v>
      </c>
      <c r="U308" s="334" t="str">
        <f t="shared" si="102"/>
        <v>T05_HLT_TMP</v>
      </c>
      <c r="V308" s="334" t="str">
        <f t="shared" si="103"/>
        <v>MED_STD_14</v>
      </c>
      <c r="W308" s="334" t="str">
        <f t="shared" si="104"/>
        <v>併用医薬品_使用開始年月日_14</v>
      </c>
      <c r="X308" s="334" t="str">
        <f t="shared" si="105"/>
        <v>TEXT</v>
      </c>
      <c r="Y308" s="334" t="str">
        <f t="shared" si="106"/>
        <v>CELL</v>
      </c>
      <c r="Z308" s="334">
        <f t="shared" si="107"/>
        <v>307</v>
      </c>
      <c r="AA308" s="334">
        <f t="shared" si="108"/>
        <v>11</v>
      </c>
      <c r="AB308" s="334" t="str">
        <f t="shared" si="109"/>
        <v>« NULL »</v>
      </c>
      <c r="AC308" s="334" t="str">
        <f t="shared" si="110"/>
        <v>0</v>
      </c>
      <c r="AD308" s="334" t="str">
        <f t="shared" si="111"/>
        <v>« NULL »</v>
      </c>
      <c r="AE308" s="334" t="str">
        <f t="shared" si="112"/>
        <v>0</v>
      </c>
      <c r="AF308" s="334" t="str">
        <f t="shared" si="113"/>
        <v>1.00</v>
      </c>
      <c r="AG308" s="334" t="str">
        <f t="shared" si="114"/>
        <v>0</v>
      </c>
      <c r="AH308" s="334" t="str">
        <f t="shared" si="115"/>
        <v>fBiz0000000000</v>
      </c>
      <c r="AI308" s="334" t="str">
        <f t="shared" ca="1" si="116"/>
        <v>2026/01/06 00:00:00</v>
      </c>
      <c r="AJ308" s="334" t="str">
        <f t="shared" si="117"/>
        <v>fBiz0000000000</v>
      </c>
      <c r="AK308" s="335" t="str">
        <f t="shared" ca="1" si="118"/>
        <v>2026/01/06 00:00:00</v>
      </c>
      <c r="AL30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'MED_STD_14', '併用医薬品_使用開始年月日_14', 'TEXT', 'CELL', 307, 11, NULL ,'0', NULL ,'0', '1.00', 0, 'fBiz0000000000', '2026/01/06 00:00:00', 'fBiz0000000000', '2026/01/06 00:00:00' );</v>
      </c>
      <c r="AM308" s="347" t="s">
        <v>1774</v>
      </c>
    </row>
    <row r="309" spans="1:39" ht="17.25" customHeight="1">
      <c r="A309" s="265">
        <f t="shared" si="121"/>
        <v>307</v>
      </c>
      <c r="B309" s="263" t="s">
        <v>640</v>
      </c>
      <c r="C309" s="258" t="s">
        <v>1214</v>
      </c>
      <c r="D309" s="260" t="s">
        <v>1482</v>
      </c>
      <c r="E309" s="238" t="s">
        <v>772</v>
      </c>
      <c r="F309" s="746" t="s">
        <v>189</v>
      </c>
      <c r="G309" s="747"/>
      <c r="H309" s="748">
        <v>20</v>
      </c>
      <c r="I309" s="749"/>
      <c r="J309" s="327" t="str">
        <f t="shared" si="120"/>
        <v>TEXT</v>
      </c>
      <c r="K309" s="271" t="s">
        <v>653</v>
      </c>
      <c r="L309" s="328" t="str" cm="1">
        <f t="array" aca="1" ref="L309" ca="1">IFERROR(IF($C309="","",IF($K309="","",IF($K309=入力用マスタ!$H$7,_xlfn.TEXTBEFORE(_xlfn.TEXTAFTER(CELL("filename",$A$1),"["),"]"),IF($J309="DATE",IF(INDIRECT($B309&amp;"!"&amp;$C309)="","",INDIRECT($B309&amp;"!"&amp;$C309)),IF($J309="TEXT",IF(INDIRECT($B309&amp;"!"&amp;$C309)="","",""&amp;INDIRECT($B309&amp;"!"&amp;$C309)&amp;""),IF($J309="NUM",VALUE(IF(INDIRECT($B309&amp;"!"&amp;$C309)="","",INDIRECT($B309&amp;"!"&amp;$C309))),"")))))),"")</f>
        <v/>
      </c>
      <c r="M309" s="337" t="str">
        <f ca="1">IFERROR(TEXT(IF($C309="","",IF($K309="","",IF($K309=入力用マスタ!$H$5,IF($L309="■","1",IF($L309="□","",IF($L309="●","1",IF($L309="○","","")))),IF($K309=入力用マスタ!$H$6,IF($L309="▼選択▼","",MATCH($L309,INDIRECT("入力用マスタ!"&amp;IF(COUNTIF(入力用マスタ!$E$2:$E$4,$L309),"E",IF(COUNTIF(入力用マスタ!$F$2:$F$4,$L309),"F",IF(COUNTIF(入力用マスタ!$G$2:$G$4,$L309),"G","")))&amp;"3:"&amp;IF(COUNTIF(入力用マスタ!$E$2:$E$4,$L309),"E",IF(COUNTIF(入力用マスタ!$F$2:$F$4,$L309),"F",IF(COUNTIF(入力用マスタ!$G$2:$G$4,$L309),"G","")))&amp;"4"),0)),"")))),"@"),"")</f>
        <v/>
      </c>
      <c r="N309" s="337" t="str" cm="1">
        <f t="array" aca="1" ref="N309" ca="1">IFERROR(TEXT(IF($C309="","",IF($K309="","",IF($K309=入力用マスタ!$H$4,_xlfn.LET(_xlpm.refs, _xlfn.TEXTSPLIT($C309,","),_xlpm.sheetName, $B309,_xlpm.values,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09" s="338">
        <f t="shared" si="98"/>
        <v>308</v>
      </c>
      <c r="P309" s="339">
        <f>IF($K309="","",IF($K309=入力用マスタ!$H$3,COLUMN($P309)-5,IF($K309=入力用マスタ!$H$5,COLUMN($P309)-4,IF($K309=入力用マスタ!$H$6,COLUMN($P309)-4,IF($K309=入力用マスタ!$H$5,COLUMN($P309)-4,IF($K309=入力用マスタ!$H$4,COLUMN($P309)-3,COLUMN($P309)-5))))))</f>
        <v>11</v>
      </c>
      <c r="Q309" s="345" t="str">
        <f>IF($C309="","",IF($C309="-","",IF($K309=入力用マスタ!$H$4&amp;"!",HYPERLINK("#"&amp;$B309&amp;"!"&amp;IFERROR(LEFT($C309,FIND(",", $C309)-1),$C309),"【"&amp;IFERROR(LEFT($C309,FIND(",", $C309)-1),$C309)&amp;"】"),HYPERLINK("#"&amp;$B309&amp;"!"&amp;IFERROR(LEFT($C309,FIND(",", $C309)-1),$C309),"【"&amp;IFERROR(LEFT($C309,FIND(",", $C309)-1),$C309)&amp;"】"))))</f>
        <v>【AE174】</v>
      </c>
      <c r="R309" s="344" t="str">
        <f t="shared" si="99"/>
        <v>0000000000000</v>
      </c>
      <c r="S309" s="334" t="str">
        <f t="shared" si="100"/>
        <v>IO_S050301</v>
      </c>
      <c r="T309" s="334" t="str">
        <f t="shared" ca="1" si="101"/>
        <v>2025100101</v>
      </c>
      <c r="U309" s="334" t="str">
        <f t="shared" si="102"/>
        <v>T05_HLT_TMP</v>
      </c>
      <c r="V309" s="334" t="str">
        <f t="shared" si="103"/>
        <v>MED_STD_15</v>
      </c>
      <c r="W309" s="334" t="str">
        <f t="shared" si="104"/>
        <v>併用医薬品_使用開始年月日_15</v>
      </c>
      <c r="X309" s="334" t="str">
        <f t="shared" si="105"/>
        <v>TEXT</v>
      </c>
      <c r="Y309" s="334" t="str">
        <f t="shared" si="106"/>
        <v>CELL</v>
      </c>
      <c r="Z309" s="334">
        <f t="shared" si="107"/>
        <v>308</v>
      </c>
      <c r="AA309" s="334">
        <f t="shared" si="108"/>
        <v>11</v>
      </c>
      <c r="AB309" s="334" t="str">
        <f t="shared" si="109"/>
        <v>« NULL »</v>
      </c>
      <c r="AC309" s="334" t="str">
        <f t="shared" si="110"/>
        <v>0</v>
      </c>
      <c r="AD309" s="334" t="str">
        <f t="shared" si="111"/>
        <v>« NULL »</v>
      </c>
      <c r="AE309" s="334" t="str">
        <f t="shared" si="112"/>
        <v>0</v>
      </c>
      <c r="AF309" s="334" t="str">
        <f t="shared" si="113"/>
        <v>1.00</v>
      </c>
      <c r="AG309" s="334" t="str">
        <f t="shared" si="114"/>
        <v>0</v>
      </c>
      <c r="AH309" s="334" t="str">
        <f t="shared" si="115"/>
        <v>fBiz0000000000</v>
      </c>
      <c r="AI309" s="334" t="str">
        <f t="shared" ca="1" si="116"/>
        <v>2026/01/06 00:00:00</v>
      </c>
      <c r="AJ309" s="334" t="str">
        <f t="shared" si="117"/>
        <v>fBiz0000000000</v>
      </c>
      <c r="AK309" s="335" t="str">
        <f t="shared" ca="1" si="118"/>
        <v>2026/01/06 00:00:00</v>
      </c>
      <c r="AL30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'MED_STD_15', '併用医薬品_使用開始年月日_15', 'TEXT', 'CELL', 308, 11, NULL ,'0', NULL ,'0', '1.00', 0, 'fBiz0000000000', '2026/01/06 00:00:00', 'fBiz0000000000', '2026/01/06 00:00:00' );</v>
      </c>
      <c r="AM309" s="347" t="s">
        <v>1774</v>
      </c>
    </row>
    <row r="310" spans="1:39" ht="17.25" customHeight="1">
      <c r="A310" s="265">
        <f t="shared" si="121"/>
        <v>308</v>
      </c>
      <c r="B310" s="263" t="s">
        <v>640</v>
      </c>
      <c r="C310" s="258" t="s">
        <v>1215</v>
      </c>
      <c r="D310" s="260" t="s">
        <v>1483</v>
      </c>
      <c r="E310" s="238" t="s">
        <v>417</v>
      </c>
      <c r="F310" s="746" t="s">
        <v>189</v>
      </c>
      <c r="G310" s="747"/>
      <c r="H310" s="748">
        <v>1</v>
      </c>
      <c r="I310" s="749"/>
      <c r="J310" s="327" t="str">
        <f t="shared" si="120"/>
        <v>TEXT</v>
      </c>
      <c r="K310" s="271" t="s">
        <v>656</v>
      </c>
      <c r="L310" s="328" t="str" cm="1">
        <f t="array" aca="1" ref="L310" ca="1">IFERROR(IF($C310="","",IF($K310="","",IF($K310=入力用マスタ!$H$7,_xlfn.TEXTBEFORE(_xlfn.TEXTAFTER(CELL("filename",$A$1),"["),"]"),IF($J310="DATE",IF(INDIRECT($B310&amp;"!"&amp;$C310)="","",INDIRECT($B310&amp;"!"&amp;$C310)),IF($J310="TEXT",IF(INDIRECT($B310&amp;"!"&amp;$C310)="","",""&amp;INDIRECT($B310&amp;"!"&amp;$C310)&amp;""),IF($J310="NUM",VALUE(IF(INDIRECT($B310&amp;"!"&amp;$C310)="","",INDIRECT($B310&amp;"!"&amp;$C310))),"")))))),"")</f>
        <v/>
      </c>
      <c r="M310" s="337" t="str">
        <f ca="1">IFERROR(TEXT(IF($C310="","",IF($K310="","",IF($K310=入力用マスタ!$H$5,IF($L310="■","1",IF($L310="□","",IF($L310="●","1",IF($L310="○","","")))),IF($K310=入力用マスタ!$H$6,IF($L310="▼選択▼","",MATCH($L310,INDIRECT("入力用マスタ!"&amp;IF(COUNTIF(入力用マスタ!$E$2:$E$4,$L310),"E",IF(COUNTIF(入力用マスタ!$F$2:$F$4,$L310),"F",IF(COUNTIF(入力用マスタ!$G$2:$G$4,$L310),"G","")))&amp;"3:"&amp;IF(COUNTIF(入力用マスタ!$E$2:$E$4,$L310),"E",IF(COUNTIF(入力用マスタ!$F$2:$F$4,$L310),"F",IF(COUNTIF(入力用マスタ!$G$2:$G$4,$L310),"G","")))&amp;"4"),0)),"")))),"@"),"")</f>
        <v/>
      </c>
      <c r="N310" s="337" t="str" cm="1">
        <f t="array" aca="1" ref="N310" ca="1">IFERROR(TEXT(IF($C310="","",IF($K310="","",IF($K310=入力用マスタ!$H$4,_xlfn.LET(_xlpm.refs, _xlfn.TEXTSPLIT($C310,","),_xlpm.sheetName, $B310,_xlpm.values,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0" s="338">
        <f t="shared" si="98"/>
        <v>309</v>
      </c>
      <c r="P310" s="339">
        <f>IF($K310="","",IF($K310=入力用マスタ!$H$3,COLUMN($P310)-5,IF($K310=入力用マスタ!$H$5,COLUMN($P310)-4,IF($K310=入力用マスタ!$H$6,COLUMN($P310)-4,IF($K310=入力用マスタ!$H$5,COLUMN($P310)-4,IF($K310=入力用マスタ!$H$4,COLUMN($P310)-3,COLUMN($P310)-5))))))</f>
        <v>13</v>
      </c>
      <c r="Q310" s="345" t="str">
        <f>IF($C310="","",IF($C310="-","",IF($K310=入力用マスタ!$H$4&amp;"!",HYPERLINK("#"&amp;$B310&amp;"!"&amp;IFERROR(LEFT($C310,FIND(",", $C310)-1),$C310),"【"&amp;IFERROR(LEFT($C310,FIND(",", $C310)-1),$C310)&amp;"】"),HYPERLINK("#"&amp;$B310&amp;"!"&amp;IFERROR(LEFT($C310,FIND(",", $C310)-1),$C310),"【"&amp;IFERROR(LEFT($C310,FIND(",", $C310)-1),$C310)&amp;"】"))))</f>
        <v>【H175】</v>
      </c>
      <c r="R310" s="344" t="str">
        <f t="shared" si="99"/>
        <v>0000000000000</v>
      </c>
      <c r="S310" s="334" t="str">
        <f t="shared" si="100"/>
        <v>IO_S050301</v>
      </c>
      <c r="T310" s="334" t="str">
        <f t="shared" ca="1" si="101"/>
        <v>2025100101</v>
      </c>
      <c r="U310" s="334" t="str">
        <f t="shared" si="102"/>
        <v>T05_HLT_TMP</v>
      </c>
      <c r="V310" s="334" t="str">
        <f t="shared" si="103"/>
        <v>TGR_CD</v>
      </c>
      <c r="W310" s="334" t="str">
        <f t="shared" si="104"/>
        <v>併用健康食品有無コード</v>
      </c>
      <c r="X310" s="334" t="str">
        <f t="shared" si="105"/>
        <v>TEXT</v>
      </c>
      <c r="Y310" s="334" t="str">
        <f t="shared" si="106"/>
        <v>CELL</v>
      </c>
      <c r="Z310" s="334">
        <f t="shared" si="107"/>
        <v>309</v>
      </c>
      <c r="AA310" s="334">
        <f t="shared" si="108"/>
        <v>13</v>
      </c>
      <c r="AB310" s="334" t="str">
        <f t="shared" si="109"/>
        <v>« NULL »</v>
      </c>
      <c r="AC310" s="334" t="str">
        <f t="shared" si="110"/>
        <v>0</v>
      </c>
      <c r="AD310" s="346" t="s">
        <v>1802</v>
      </c>
      <c r="AE310" s="334" t="str">
        <f t="shared" si="112"/>
        <v>0</v>
      </c>
      <c r="AF310" s="334" t="str">
        <f t="shared" si="113"/>
        <v>1.00</v>
      </c>
      <c r="AG310" s="334" t="str">
        <f t="shared" si="114"/>
        <v>0</v>
      </c>
      <c r="AH310" s="334" t="str">
        <f t="shared" si="115"/>
        <v>fBiz0000000000</v>
      </c>
      <c r="AI310" s="334" t="str">
        <f t="shared" ca="1" si="116"/>
        <v>2026/01/06 00:00:00</v>
      </c>
      <c r="AJ310" s="334" t="str">
        <f t="shared" si="117"/>
        <v>fBiz0000000000</v>
      </c>
      <c r="AK310" s="335" t="str">
        <f t="shared" ca="1" si="118"/>
        <v>2026/01/06 00:00:00</v>
      </c>
      <c r="AL31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'TGR_CD', '併用健康食品有無コード', 'TEXT', 'CELL', 309, 13, NULL ,'0',EXIST_UNK,'0', '1.00', 0, 'fBiz0000000000', '2026/01/06 00:00:00', 'fBiz0000000000', '2026/01/06 00:00:00' );</v>
      </c>
      <c r="AM310" s="347" t="s">
        <v>1774</v>
      </c>
    </row>
    <row r="311" spans="1:39" ht="17.25" customHeight="1">
      <c r="A311" s="265">
        <f t="shared" si="121"/>
        <v>309</v>
      </c>
      <c r="B311" s="263" t="s">
        <v>640</v>
      </c>
      <c r="C311" s="258" t="s">
        <v>1216</v>
      </c>
      <c r="D311" s="260" t="s">
        <v>1484</v>
      </c>
      <c r="E311" s="238" t="s">
        <v>418</v>
      </c>
      <c r="F311" s="746" t="s">
        <v>189</v>
      </c>
      <c r="G311" s="747"/>
      <c r="H311" s="748">
        <v>20</v>
      </c>
      <c r="I311" s="749"/>
      <c r="J311" s="327" t="str">
        <f t="shared" si="120"/>
        <v>TEXT</v>
      </c>
      <c r="K311" s="271" t="s">
        <v>653</v>
      </c>
      <c r="L311" s="328" t="str" cm="1">
        <f t="array" aca="1" ref="L311" ca="1">IFERROR(IF($C311="","",IF($K311="","",IF($K311=入力用マスタ!$H$7,_xlfn.TEXTBEFORE(_xlfn.TEXTAFTER(CELL("filename",$A$1),"["),"]"),IF($J311="DATE",IF(INDIRECT($B311&amp;"!"&amp;$C311)="","",INDIRECT($B311&amp;"!"&amp;$C311)),IF($J311="TEXT",IF(INDIRECT($B311&amp;"!"&amp;$C311)="","",""&amp;INDIRECT($B311&amp;"!"&amp;$C311)&amp;""),IF($J311="NUM",VALUE(IF(INDIRECT($B311&amp;"!"&amp;$C311)="","",INDIRECT($B311&amp;"!"&amp;$C311))),"")))))),"")</f>
        <v/>
      </c>
      <c r="M311" s="337" t="str">
        <f ca="1">IFERROR(TEXT(IF($C311="","",IF($K311="","",IF($K311=入力用マスタ!$H$5,IF($L311="■","1",IF($L311="□","",IF($L311="●","1",IF($L311="○","","")))),IF($K311=入力用マスタ!$H$6,IF($L311="▼選択▼","",MATCH($L311,INDIRECT("入力用マスタ!"&amp;IF(COUNTIF(入力用マスタ!$E$2:$E$4,$L311),"E",IF(COUNTIF(入力用マスタ!$F$2:$F$4,$L311),"F",IF(COUNTIF(入力用マスタ!$G$2:$G$4,$L311),"G","")))&amp;"3:"&amp;IF(COUNTIF(入力用マスタ!$E$2:$E$4,$L311),"E",IF(COUNTIF(入力用マスタ!$F$2:$F$4,$L311),"F",IF(COUNTIF(入力用マスタ!$G$2:$G$4,$L311),"G","")))&amp;"4"),0)),"")))),"@"),"")</f>
        <v/>
      </c>
      <c r="N311" s="337" t="str" cm="1">
        <f t="array" aca="1" ref="N311" ca="1">IFERROR(TEXT(IF($C311="","",IF($K311="","",IF($K311=入力用マスタ!$H$4,_xlfn.LET(_xlpm.refs, _xlfn.TEXTSPLIT($C311,","),_xlpm.sheetName, $B311,_xlpm.values,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1" s="338">
        <f t="shared" si="98"/>
        <v>310</v>
      </c>
      <c r="P311" s="339">
        <f>IF($K311="","",IF($K311=入力用マスタ!$H$3,COLUMN($P311)-5,IF($K311=入力用マスタ!$H$5,COLUMN($P311)-4,IF($K311=入力用マスタ!$H$6,COLUMN($P311)-4,IF($K311=入力用マスタ!$H$5,COLUMN($P311)-4,IF($K311=入力用マスタ!$H$4,COLUMN($P311)-3,COLUMN($P311)-5))))))</f>
        <v>11</v>
      </c>
      <c r="Q311" s="345" t="str">
        <f>IF($C311="","",IF($C311="-","",IF($K311=入力用マスタ!$H$4&amp;"!",HYPERLINK("#"&amp;$B311&amp;"!"&amp;IFERROR(LEFT($C311,FIND(",", $C311)-1),$C311),"【"&amp;IFERROR(LEFT($C311,FIND(",", $C311)-1),$C311)&amp;"】"),HYPERLINK("#"&amp;$B311&amp;"!"&amp;IFERROR(LEFT($C311,FIND(",", $C311)-1),$C311),"【"&amp;IFERROR(LEFT($C311,FIND(",", $C311)-1),$C311)&amp;"】"))))</f>
        <v>【E177】</v>
      </c>
      <c r="R311" s="344" t="str">
        <f t="shared" si="99"/>
        <v>0000000000000</v>
      </c>
      <c r="S311" s="334" t="str">
        <f t="shared" si="100"/>
        <v>IO_S050301</v>
      </c>
      <c r="T311" s="334" t="str">
        <f t="shared" ca="1" si="101"/>
        <v>2025100101</v>
      </c>
      <c r="U311" s="334" t="str">
        <f t="shared" si="102"/>
        <v>T05_HLT_TMP</v>
      </c>
      <c r="V311" s="334" t="str">
        <f t="shared" si="103"/>
        <v>TGR_PROD_1</v>
      </c>
      <c r="W311" s="334" t="str">
        <f t="shared" si="104"/>
        <v>併用健康食品_製品名_1</v>
      </c>
      <c r="X311" s="334" t="str">
        <f t="shared" si="105"/>
        <v>TEXT</v>
      </c>
      <c r="Y311" s="334" t="str">
        <f t="shared" si="106"/>
        <v>CELL</v>
      </c>
      <c r="Z311" s="334">
        <f t="shared" si="107"/>
        <v>310</v>
      </c>
      <c r="AA311" s="334">
        <f t="shared" si="108"/>
        <v>11</v>
      </c>
      <c r="AB311" s="334" t="str">
        <f t="shared" si="109"/>
        <v>« NULL »</v>
      </c>
      <c r="AC311" s="334" t="str">
        <f t="shared" si="110"/>
        <v>0</v>
      </c>
      <c r="AD311" s="334" t="str">
        <f t="shared" si="111"/>
        <v>« NULL »</v>
      </c>
      <c r="AE311" s="334" t="str">
        <f t="shared" si="112"/>
        <v>0</v>
      </c>
      <c r="AF311" s="334" t="str">
        <f t="shared" si="113"/>
        <v>1.00</v>
      </c>
      <c r="AG311" s="334" t="str">
        <f t="shared" si="114"/>
        <v>0</v>
      </c>
      <c r="AH311" s="334" t="str">
        <f t="shared" si="115"/>
        <v>fBiz0000000000</v>
      </c>
      <c r="AI311" s="334" t="str">
        <f t="shared" ca="1" si="116"/>
        <v>2026/01/06 00:00:00</v>
      </c>
      <c r="AJ311" s="334" t="str">
        <f t="shared" si="117"/>
        <v>fBiz0000000000</v>
      </c>
      <c r="AK311" s="335" t="str">
        <f t="shared" ca="1" si="118"/>
        <v>2026/01/06 00:00:00</v>
      </c>
      <c r="AL31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 '併用健康食品_製品名_1', 'TEXT', 'CELL', 310, 11, NULL ,'0', NULL ,'0', '1.00', 0, 'fBiz0000000000', '2026/01/06 00:00:00', 'fBiz0000000000', '2026/01/06 00:00:00' );</v>
      </c>
      <c r="AM311" s="347" t="s">
        <v>1774</v>
      </c>
    </row>
    <row r="312" spans="1:39" ht="17.25" customHeight="1">
      <c r="A312" s="265">
        <f t="shared" si="121"/>
        <v>310</v>
      </c>
      <c r="B312" s="263" t="s">
        <v>640</v>
      </c>
      <c r="C312" s="258" t="s">
        <v>1217</v>
      </c>
      <c r="D312" s="260" t="s">
        <v>1485</v>
      </c>
      <c r="E312" s="238" t="s">
        <v>245</v>
      </c>
      <c r="F312" s="746" t="s">
        <v>189</v>
      </c>
      <c r="G312" s="747"/>
      <c r="H312" s="748">
        <v>20</v>
      </c>
      <c r="I312" s="749"/>
      <c r="J312" s="327" t="str">
        <f t="shared" si="120"/>
        <v>TEXT</v>
      </c>
      <c r="K312" s="271" t="s">
        <v>653</v>
      </c>
      <c r="L312" s="328" t="str" cm="1">
        <f t="array" aca="1" ref="L312" ca="1">IFERROR(IF($C312="","",IF($K312="","",IF($K312=入力用マスタ!$H$7,_xlfn.TEXTBEFORE(_xlfn.TEXTAFTER(CELL("filename",$A$1),"["),"]"),IF($J312="DATE",IF(INDIRECT($B312&amp;"!"&amp;$C312)="","",INDIRECT($B312&amp;"!"&amp;$C312)),IF($J312="TEXT",IF(INDIRECT($B312&amp;"!"&amp;$C312)="","",""&amp;INDIRECT($B312&amp;"!"&amp;$C312)&amp;""),IF($J312="NUM",VALUE(IF(INDIRECT($B312&amp;"!"&amp;$C312)="","",INDIRECT($B312&amp;"!"&amp;$C312))),"")))))),"")</f>
        <v/>
      </c>
      <c r="M312" s="337" t="str">
        <f ca="1">IFERROR(TEXT(IF($C312="","",IF($K312="","",IF($K312=入力用マスタ!$H$5,IF($L312="■","1",IF($L312="□","",IF($L312="●","1",IF($L312="○","","")))),IF($K312=入力用マスタ!$H$6,IF($L312="▼選択▼","",MATCH($L312,INDIRECT("入力用マスタ!"&amp;IF(COUNTIF(入力用マスタ!$E$2:$E$4,$L312),"E",IF(COUNTIF(入力用マスタ!$F$2:$F$4,$L312),"F",IF(COUNTIF(入力用マスタ!$G$2:$G$4,$L312),"G","")))&amp;"3:"&amp;IF(COUNTIF(入力用マスタ!$E$2:$E$4,$L312),"E",IF(COUNTIF(入力用マスタ!$F$2:$F$4,$L312),"F",IF(COUNTIF(入力用マスタ!$G$2:$G$4,$L312),"G","")))&amp;"4"),0)),"")))),"@"),"")</f>
        <v/>
      </c>
      <c r="N312" s="337" t="str" cm="1">
        <f t="array" aca="1" ref="N312" ca="1">IFERROR(TEXT(IF($C312="","",IF($K312="","",IF($K312=入力用マスタ!$H$4,_xlfn.LET(_xlpm.refs, _xlfn.TEXTSPLIT($C312,","),_xlpm.sheetName, $B312,_xlpm.values,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2" s="338">
        <f t="shared" si="98"/>
        <v>311</v>
      </c>
      <c r="P312" s="339">
        <f>IF($K312="","",IF($K312=入力用マスタ!$H$3,COLUMN($P312)-5,IF($K312=入力用マスタ!$H$5,COLUMN($P312)-4,IF($K312=入力用マスタ!$H$6,COLUMN($P312)-4,IF($K312=入力用マスタ!$H$5,COLUMN($P312)-4,IF($K312=入力用マスタ!$H$4,COLUMN($P312)-3,COLUMN($P312)-5))))))</f>
        <v>11</v>
      </c>
      <c r="Q312" s="345" t="str">
        <f>IF($C312="","",IF($C312="-","",IF($K312=入力用マスタ!$H$4&amp;"!",HYPERLINK("#"&amp;$B312&amp;"!"&amp;IFERROR(LEFT($C312,FIND(",", $C312)-1),$C312),"【"&amp;IFERROR(LEFT($C312,FIND(",", $C312)-1),$C312)&amp;"】"),HYPERLINK("#"&amp;$B312&amp;"!"&amp;IFERROR(LEFT($C312,FIND(",", $C312)-1),$C312),"【"&amp;IFERROR(LEFT($C312,FIND(",", $C312)-1),$C312)&amp;"】"))))</f>
        <v>【E178】</v>
      </c>
      <c r="R312" s="344" t="str">
        <f t="shared" si="99"/>
        <v>0000000000000</v>
      </c>
      <c r="S312" s="334" t="str">
        <f t="shared" si="100"/>
        <v>IO_S050301</v>
      </c>
      <c r="T312" s="334" t="str">
        <f t="shared" ca="1" si="101"/>
        <v>2025100101</v>
      </c>
      <c r="U312" s="334" t="str">
        <f t="shared" si="102"/>
        <v>T05_HLT_TMP</v>
      </c>
      <c r="V312" s="334" t="str">
        <f t="shared" si="103"/>
        <v>TGR_PROD_2</v>
      </c>
      <c r="W312" s="334" t="str">
        <f t="shared" si="104"/>
        <v>併用健康食品_製品名_2</v>
      </c>
      <c r="X312" s="334" t="str">
        <f t="shared" si="105"/>
        <v>TEXT</v>
      </c>
      <c r="Y312" s="334" t="str">
        <f t="shared" si="106"/>
        <v>CELL</v>
      </c>
      <c r="Z312" s="334">
        <f t="shared" si="107"/>
        <v>311</v>
      </c>
      <c r="AA312" s="334">
        <f t="shared" si="108"/>
        <v>11</v>
      </c>
      <c r="AB312" s="334" t="str">
        <f t="shared" si="109"/>
        <v>« NULL »</v>
      </c>
      <c r="AC312" s="334" t="str">
        <f t="shared" si="110"/>
        <v>0</v>
      </c>
      <c r="AD312" s="334" t="str">
        <f t="shared" si="111"/>
        <v>« NULL »</v>
      </c>
      <c r="AE312" s="334" t="str">
        <f t="shared" si="112"/>
        <v>0</v>
      </c>
      <c r="AF312" s="334" t="str">
        <f t="shared" si="113"/>
        <v>1.00</v>
      </c>
      <c r="AG312" s="334" t="str">
        <f t="shared" si="114"/>
        <v>0</v>
      </c>
      <c r="AH312" s="334" t="str">
        <f t="shared" si="115"/>
        <v>fBiz0000000000</v>
      </c>
      <c r="AI312" s="334" t="str">
        <f t="shared" ca="1" si="116"/>
        <v>2026/01/06 00:00:00</v>
      </c>
      <c r="AJ312" s="334" t="str">
        <f t="shared" si="117"/>
        <v>fBiz0000000000</v>
      </c>
      <c r="AK312" s="335" t="str">
        <f t="shared" ca="1" si="118"/>
        <v>2026/01/06 00:00:00</v>
      </c>
      <c r="AL31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'TGR_PROD_2', '併用健康食品_製品名_2', 'TEXT', 'CELL', 311, 11, NULL ,'0', NULL ,'0', '1.00', 0, 'fBiz0000000000', '2026/01/06 00:00:00', 'fBiz0000000000', '2026/01/06 00:00:00' );</v>
      </c>
      <c r="AM312" s="347" t="s">
        <v>1774</v>
      </c>
    </row>
    <row r="313" spans="1:39" ht="17.25" customHeight="1">
      <c r="A313" s="265">
        <f t="shared" si="121"/>
        <v>311</v>
      </c>
      <c r="B313" s="263" t="s">
        <v>640</v>
      </c>
      <c r="C313" s="258" t="s">
        <v>1218</v>
      </c>
      <c r="D313" s="260" t="s">
        <v>1486</v>
      </c>
      <c r="E313" s="238" t="s">
        <v>246</v>
      </c>
      <c r="F313" s="746" t="s">
        <v>189</v>
      </c>
      <c r="G313" s="747"/>
      <c r="H313" s="748">
        <v>20</v>
      </c>
      <c r="I313" s="749"/>
      <c r="J313" s="327" t="str">
        <f t="shared" si="120"/>
        <v>TEXT</v>
      </c>
      <c r="K313" s="271" t="s">
        <v>653</v>
      </c>
      <c r="L313" s="328" t="str" cm="1">
        <f t="array" aca="1" ref="L313" ca="1">IFERROR(IF($C313="","",IF($K313="","",IF($K313=入力用マスタ!$H$7,_xlfn.TEXTBEFORE(_xlfn.TEXTAFTER(CELL("filename",$A$1),"["),"]"),IF($J313="DATE",IF(INDIRECT($B313&amp;"!"&amp;$C313)="","",INDIRECT($B313&amp;"!"&amp;$C313)),IF($J313="TEXT",IF(INDIRECT($B313&amp;"!"&amp;$C313)="","",""&amp;INDIRECT($B313&amp;"!"&amp;$C313)&amp;""),IF($J313="NUM",VALUE(IF(INDIRECT($B313&amp;"!"&amp;$C313)="","",INDIRECT($B313&amp;"!"&amp;$C313))),"")))))),"")</f>
        <v/>
      </c>
      <c r="M313" s="337" t="str">
        <f ca="1">IFERROR(TEXT(IF($C313="","",IF($K313="","",IF($K313=入力用マスタ!$H$5,IF($L313="■","1",IF($L313="□","",IF($L313="●","1",IF($L313="○","","")))),IF($K313=入力用マスタ!$H$6,IF($L313="▼選択▼","",MATCH($L313,INDIRECT("入力用マスタ!"&amp;IF(COUNTIF(入力用マスタ!$E$2:$E$4,$L313),"E",IF(COUNTIF(入力用マスタ!$F$2:$F$4,$L313),"F",IF(COUNTIF(入力用マスタ!$G$2:$G$4,$L313),"G","")))&amp;"3:"&amp;IF(COUNTIF(入力用マスタ!$E$2:$E$4,$L313),"E",IF(COUNTIF(入力用マスタ!$F$2:$F$4,$L313),"F",IF(COUNTIF(入力用マスタ!$G$2:$G$4,$L313),"G","")))&amp;"4"),0)),"")))),"@"),"")</f>
        <v/>
      </c>
      <c r="N313" s="337" t="str" cm="1">
        <f t="array" aca="1" ref="N313" ca="1">IFERROR(TEXT(IF($C313="","",IF($K313="","",IF($K313=入力用マスタ!$H$4,_xlfn.LET(_xlpm.refs, _xlfn.TEXTSPLIT($C313,","),_xlpm.sheetName, $B313,_xlpm.values,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3" s="338">
        <f t="shared" si="98"/>
        <v>312</v>
      </c>
      <c r="P313" s="339">
        <f>IF($K313="","",IF($K313=入力用マスタ!$H$3,COLUMN($P313)-5,IF($K313=入力用マスタ!$H$5,COLUMN($P313)-4,IF($K313=入力用マスタ!$H$6,COLUMN($P313)-4,IF($K313=入力用マスタ!$H$5,COLUMN($P313)-4,IF($K313=入力用マスタ!$H$4,COLUMN($P313)-3,COLUMN($P313)-5))))))</f>
        <v>11</v>
      </c>
      <c r="Q313" s="345" t="str">
        <f>IF($C313="","",IF($C313="-","",IF($K313=入力用マスタ!$H$4&amp;"!",HYPERLINK("#"&amp;$B313&amp;"!"&amp;IFERROR(LEFT($C313,FIND(",", $C313)-1),$C313),"【"&amp;IFERROR(LEFT($C313,FIND(",", $C313)-1),$C313)&amp;"】"),HYPERLINK("#"&amp;$B313&amp;"!"&amp;IFERROR(LEFT($C313,FIND(",", $C313)-1),$C313),"【"&amp;IFERROR(LEFT($C313,FIND(",", $C313)-1),$C313)&amp;"】"))))</f>
        <v>【E179】</v>
      </c>
      <c r="R313" s="344" t="str">
        <f t="shared" si="99"/>
        <v>0000000000000</v>
      </c>
      <c r="S313" s="334" t="str">
        <f t="shared" si="100"/>
        <v>IO_S050301</v>
      </c>
      <c r="T313" s="334" t="str">
        <f t="shared" ca="1" si="101"/>
        <v>2025100101</v>
      </c>
      <c r="U313" s="334" t="str">
        <f t="shared" si="102"/>
        <v>T05_HLT_TMP</v>
      </c>
      <c r="V313" s="334" t="str">
        <f t="shared" si="103"/>
        <v>TGR_PROD_3</v>
      </c>
      <c r="W313" s="334" t="str">
        <f t="shared" si="104"/>
        <v>併用健康食品_製品名_3</v>
      </c>
      <c r="X313" s="334" t="str">
        <f t="shared" si="105"/>
        <v>TEXT</v>
      </c>
      <c r="Y313" s="334" t="str">
        <f t="shared" si="106"/>
        <v>CELL</v>
      </c>
      <c r="Z313" s="334">
        <f t="shared" si="107"/>
        <v>312</v>
      </c>
      <c r="AA313" s="334">
        <f t="shared" si="108"/>
        <v>11</v>
      </c>
      <c r="AB313" s="334" t="str">
        <f t="shared" si="109"/>
        <v>« NULL »</v>
      </c>
      <c r="AC313" s="334" t="str">
        <f t="shared" si="110"/>
        <v>0</v>
      </c>
      <c r="AD313" s="334" t="str">
        <f t="shared" si="111"/>
        <v>« NULL »</v>
      </c>
      <c r="AE313" s="334" t="str">
        <f t="shared" si="112"/>
        <v>0</v>
      </c>
      <c r="AF313" s="334" t="str">
        <f t="shared" si="113"/>
        <v>1.00</v>
      </c>
      <c r="AG313" s="334" t="str">
        <f t="shared" si="114"/>
        <v>0</v>
      </c>
      <c r="AH313" s="334" t="str">
        <f t="shared" si="115"/>
        <v>fBiz0000000000</v>
      </c>
      <c r="AI313" s="334" t="str">
        <f t="shared" ca="1" si="116"/>
        <v>2026/01/06 00:00:00</v>
      </c>
      <c r="AJ313" s="334" t="str">
        <f t="shared" si="117"/>
        <v>fBiz0000000000</v>
      </c>
      <c r="AK313" s="335" t="str">
        <f t="shared" ca="1" si="118"/>
        <v>2026/01/06 00:00:00</v>
      </c>
      <c r="AL31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'TGR_PROD_3', '併用健康食品_製品名_3', 'TEXT', 'CELL', 312, 11, NULL ,'0', NULL ,'0', '1.00', 0, 'fBiz0000000000', '2026/01/06 00:00:00', 'fBiz0000000000', '2026/01/06 00:00:00' );</v>
      </c>
      <c r="AM313" s="347" t="s">
        <v>1774</v>
      </c>
    </row>
    <row r="314" spans="1:39" ht="17.25" customHeight="1">
      <c r="A314" s="265">
        <f t="shared" si="121"/>
        <v>312</v>
      </c>
      <c r="B314" s="263" t="s">
        <v>640</v>
      </c>
      <c r="C314" s="258" t="s">
        <v>1219</v>
      </c>
      <c r="D314" s="260" t="s">
        <v>1487</v>
      </c>
      <c r="E314" s="238" t="s">
        <v>247</v>
      </c>
      <c r="F314" s="746" t="s">
        <v>189</v>
      </c>
      <c r="G314" s="747"/>
      <c r="H314" s="748">
        <v>20</v>
      </c>
      <c r="I314" s="749"/>
      <c r="J314" s="327" t="str">
        <f t="shared" si="120"/>
        <v>TEXT</v>
      </c>
      <c r="K314" s="271" t="s">
        <v>653</v>
      </c>
      <c r="L314" s="328" t="str" cm="1">
        <f t="array" aca="1" ref="L314" ca="1">IFERROR(IF($C314="","",IF($K314="","",IF($K314=入力用マスタ!$H$7,_xlfn.TEXTBEFORE(_xlfn.TEXTAFTER(CELL("filename",$A$1),"["),"]"),IF($J314="DATE",IF(INDIRECT($B314&amp;"!"&amp;$C314)="","",INDIRECT($B314&amp;"!"&amp;$C314)),IF($J314="TEXT",IF(INDIRECT($B314&amp;"!"&amp;$C314)="","",""&amp;INDIRECT($B314&amp;"!"&amp;$C314)&amp;""),IF($J314="NUM",VALUE(IF(INDIRECT($B314&amp;"!"&amp;$C314)="","",INDIRECT($B314&amp;"!"&amp;$C314))),"")))))),"")</f>
        <v/>
      </c>
      <c r="M314" s="337" t="str">
        <f ca="1">IFERROR(TEXT(IF($C314="","",IF($K314="","",IF($K314=入力用マスタ!$H$5,IF($L314="■","1",IF($L314="□","",IF($L314="●","1",IF($L314="○","","")))),IF($K314=入力用マスタ!$H$6,IF($L314="▼選択▼","",MATCH($L314,INDIRECT("入力用マスタ!"&amp;IF(COUNTIF(入力用マスタ!$E$2:$E$4,$L314),"E",IF(COUNTIF(入力用マスタ!$F$2:$F$4,$L314),"F",IF(COUNTIF(入力用マスタ!$G$2:$G$4,$L314),"G","")))&amp;"3:"&amp;IF(COUNTIF(入力用マスタ!$E$2:$E$4,$L314),"E",IF(COUNTIF(入力用マスタ!$F$2:$F$4,$L314),"F",IF(COUNTIF(入力用マスタ!$G$2:$G$4,$L314),"G","")))&amp;"4"),0)),"")))),"@"),"")</f>
        <v/>
      </c>
      <c r="N314" s="337" t="str" cm="1">
        <f t="array" aca="1" ref="N314" ca="1">IFERROR(TEXT(IF($C314="","",IF($K314="","",IF($K314=入力用マスタ!$H$4,_xlfn.LET(_xlpm.refs, _xlfn.TEXTSPLIT($C314,","),_xlpm.sheetName, $B314,_xlpm.values,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4" s="338">
        <f t="shared" si="98"/>
        <v>313</v>
      </c>
      <c r="P314" s="339">
        <f>IF($K314="","",IF($K314=入力用マスタ!$H$3,COLUMN($P314)-5,IF($K314=入力用マスタ!$H$5,COLUMN($P314)-4,IF($K314=入力用マスタ!$H$6,COLUMN($P314)-4,IF($K314=入力用マスタ!$H$5,COLUMN($P314)-4,IF($K314=入力用マスタ!$H$4,COLUMN($P314)-3,COLUMN($P314)-5))))))</f>
        <v>11</v>
      </c>
      <c r="Q314" s="345" t="str">
        <f>IF($C314="","",IF($C314="-","",IF($K314=入力用マスタ!$H$4&amp;"!",HYPERLINK("#"&amp;$B314&amp;"!"&amp;IFERROR(LEFT($C314,FIND(",", $C314)-1),$C314),"【"&amp;IFERROR(LEFT($C314,FIND(",", $C314)-1),$C314)&amp;"】"),HYPERLINK("#"&amp;$B314&amp;"!"&amp;IFERROR(LEFT($C314,FIND(",", $C314)-1),$C314),"【"&amp;IFERROR(LEFT($C314,FIND(",", $C314)-1),$C314)&amp;"】"))))</f>
        <v>【E180】</v>
      </c>
      <c r="R314" s="344" t="str">
        <f t="shared" si="99"/>
        <v>0000000000000</v>
      </c>
      <c r="S314" s="334" t="str">
        <f t="shared" si="100"/>
        <v>IO_S050301</v>
      </c>
      <c r="T314" s="334" t="str">
        <f t="shared" ca="1" si="101"/>
        <v>2025100101</v>
      </c>
      <c r="U314" s="334" t="str">
        <f t="shared" si="102"/>
        <v>T05_HLT_TMP</v>
      </c>
      <c r="V314" s="334" t="str">
        <f t="shared" si="103"/>
        <v>TGR_PROD_4</v>
      </c>
      <c r="W314" s="334" t="str">
        <f t="shared" si="104"/>
        <v>併用健康食品_製品名_4</v>
      </c>
      <c r="X314" s="334" t="str">
        <f t="shared" si="105"/>
        <v>TEXT</v>
      </c>
      <c r="Y314" s="334" t="str">
        <f t="shared" si="106"/>
        <v>CELL</v>
      </c>
      <c r="Z314" s="334">
        <f t="shared" si="107"/>
        <v>313</v>
      </c>
      <c r="AA314" s="334">
        <f t="shared" si="108"/>
        <v>11</v>
      </c>
      <c r="AB314" s="334" t="str">
        <f t="shared" si="109"/>
        <v>« NULL »</v>
      </c>
      <c r="AC314" s="334" t="str">
        <f t="shared" si="110"/>
        <v>0</v>
      </c>
      <c r="AD314" s="334" t="str">
        <f t="shared" si="111"/>
        <v>« NULL »</v>
      </c>
      <c r="AE314" s="334" t="str">
        <f t="shared" si="112"/>
        <v>0</v>
      </c>
      <c r="AF314" s="334" t="str">
        <f t="shared" si="113"/>
        <v>1.00</v>
      </c>
      <c r="AG314" s="334" t="str">
        <f t="shared" si="114"/>
        <v>0</v>
      </c>
      <c r="AH314" s="334" t="str">
        <f t="shared" si="115"/>
        <v>fBiz0000000000</v>
      </c>
      <c r="AI314" s="334" t="str">
        <f t="shared" ca="1" si="116"/>
        <v>2026/01/06 00:00:00</v>
      </c>
      <c r="AJ314" s="334" t="str">
        <f t="shared" si="117"/>
        <v>fBiz0000000000</v>
      </c>
      <c r="AK314" s="335" t="str">
        <f t="shared" ca="1" si="118"/>
        <v>2026/01/06 00:00:00</v>
      </c>
      <c r="AL314"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'TGR_PROD_4', '併用健康食品_製品名_4', 'TEXT', 'CELL', 313, 11, NULL ,'0', NULL ,'0', '1.00', 0, 'fBiz0000000000', '2026/01/06 00:00:00', 'fBiz0000000000', '2026/01/06 00:00:00' );</v>
      </c>
      <c r="AM314" s="347" t="s">
        <v>1774</v>
      </c>
    </row>
    <row r="315" spans="1:39" ht="17.25" customHeight="1">
      <c r="A315" s="265">
        <f t="shared" si="121"/>
        <v>313</v>
      </c>
      <c r="B315" s="263" t="s">
        <v>640</v>
      </c>
      <c r="C315" s="258" t="s">
        <v>1220</v>
      </c>
      <c r="D315" s="260" t="s">
        <v>1488</v>
      </c>
      <c r="E315" s="238" t="s">
        <v>248</v>
      </c>
      <c r="F315" s="746" t="s">
        <v>189</v>
      </c>
      <c r="G315" s="747"/>
      <c r="H315" s="748">
        <v>20</v>
      </c>
      <c r="I315" s="749"/>
      <c r="J315" s="327" t="str">
        <f t="shared" si="120"/>
        <v>TEXT</v>
      </c>
      <c r="K315" s="271" t="s">
        <v>653</v>
      </c>
      <c r="L315" s="328" t="str" cm="1">
        <f t="array" aca="1" ref="L315" ca="1">IFERROR(IF($C315="","",IF($K315="","",IF($K315=入力用マスタ!$H$7,_xlfn.TEXTBEFORE(_xlfn.TEXTAFTER(CELL("filename",$A$1),"["),"]"),IF($J315="DATE",IF(INDIRECT($B315&amp;"!"&amp;$C315)="","",INDIRECT($B315&amp;"!"&amp;$C315)),IF($J315="TEXT",IF(INDIRECT($B315&amp;"!"&amp;$C315)="","",""&amp;INDIRECT($B315&amp;"!"&amp;$C315)&amp;""),IF($J315="NUM",VALUE(IF(INDIRECT($B315&amp;"!"&amp;$C315)="","",INDIRECT($B315&amp;"!"&amp;$C315))),"")))))),"")</f>
        <v/>
      </c>
      <c r="M315" s="337" t="str">
        <f ca="1">IFERROR(TEXT(IF($C315="","",IF($K315="","",IF($K315=入力用マスタ!$H$5,IF($L315="■","1",IF($L315="□","",IF($L315="●","1",IF($L315="○","","")))),IF($K315=入力用マスタ!$H$6,IF($L315="▼選択▼","",MATCH($L315,INDIRECT("入力用マスタ!"&amp;IF(COUNTIF(入力用マスタ!$E$2:$E$4,$L315),"E",IF(COUNTIF(入力用マスタ!$F$2:$F$4,$L315),"F",IF(COUNTIF(入力用マスタ!$G$2:$G$4,$L315),"G","")))&amp;"3:"&amp;IF(COUNTIF(入力用マスタ!$E$2:$E$4,$L315),"E",IF(COUNTIF(入力用マスタ!$F$2:$F$4,$L315),"F",IF(COUNTIF(入力用マスタ!$G$2:$G$4,$L315),"G","")))&amp;"4"),0)),"")))),"@"),"")</f>
        <v/>
      </c>
      <c r="N315" s="337" t="str" cm="1">
        <f t="array" aca="1" ref="N315" ca="1">IFERROR(TEXT(IF($C315="","",IF($K315="","",IF($K315=入力用マスタ!$H$4,_xlfn.LET(_xlpm.refs, _xlfn.TEXTSPLIT($C315,","),_xlpm.sheetName, $B315,_xlpm.values,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5" s="338">
        <f t="shared" si="98"/>
        <v>314</v>
      </c>
      <c r="P315" s="339">
        <f>IF($K315="","",IF($K315=入力用マスタ!$H$3,COLUMN($P315)-5,IF($K315=入力用マスタ!$H$5,COLUMN($P315)-4,IF($K315=入力用マスタ!$H$6,COLUMN($P315)-4,IF($K315=入力用マスタ!$H$5,COLUMN($P315)-4,IF($K315=入力用マスタ!$H$4,COLUMN($P315)-3,COLUMN($P315)-5))))))</f>
        <v>11</v>
      </c>
      <c r="Q315" s="345" t="str">
        <f>IF($C315="","",IF($C315="-","",IF($K315=入力用マスタ!$H$4&amp;"!",HYPERLINK("#"&amp;$B315&amp;"!"&amp;IFERROR(LEFT($C315,FIND(",", $C315)-1),$C315),"【"&amp;IFERROR(LEFT($C315,FIND(",", $C315)-1),$C315)&amp;"】"),HYPERLINK("#"&amp;$B315&amp;"!"&amp;IFERROR(LEFT($C315,FIND(",", $C315)-1),$C315),"【"&amp;IFERROR(LEFT($C315,FIND(",", $C315)-1),$C315)&amp;"】"))))</f>
        <v>【E181】</v>
      </c>
      <c r="R315" s="344" t="str">
        <f t="shared" si="99"/>
        <v>0000000000000</v>
      </c>
      <c r="S315" s="334" t="str">
        <f t="shared" si="100"/>
        <v>IO_S050301</v>
      </c>
      <c r="T315" s="334" t="str">
        <f t="shared" ca="1" si="101"/>
        <v>2025100101</v>
      </c>
      <c r="U315" s="334" t="str">
        <f t="shared" si="102"/>
        <v>T05_HLT_TMP</v>
      </c>
      <c r="V315" s="334" t="str">
        <f t="shared" si="103"/>
        <v>TGR_PROD_5</v>
      </c>
      <c r="W315" s="334" t="str">
        <f t="shared" si="104"/>
        <v>併用健康食品_製品名_5</v>
      </c>
      <c r="X315" s="334" t="str">
        <f t="shared" si="105"/>
        <v>TEXT</v>
      </c>
      <c r="Y315" s="334" t="str">
        <f t="shared" si="106"/>
        <v>CELL</v>
      </c>
      <c r="Z315" s="334">
        <f t="shared" si="107"/>
        <v>314</v>
      </c>
      <c r="AA315" s="334">
        <f t="shared" si="108"/>
        <v>11</v>
      </c>
      <c r="AB315" s="334" t="str">
        <f t="shared" si="109"/>
        <v>« NULL »</v>
      </c>
      <c r="AC315" s="334" t="str">
        <f t="shared" si="110"/>
        <v>0</v>
      </c>
      <c r="AD315" s="334" t="str">
        <f t="shared" si="111"/>
        <v>« NULL »</v>
      </c>
      <c r="AE315" s="334" t="str">
        <f t="shared" si="112"/>
        <v>0</v>
      </c>
      <c r="AF315" s="334" t="str">
        <f t="shared" si="113"/>
        <v>1.00</v>
      </c>
      <c r="AG315" s="334" t="str">
        <f t="shared" si="114"/>
        <v>0</v>
      </c>
      <c r="AH315" s="334" t="str">
        <f t="shared" si="115"/>
        <v>fBiz0000000000</v>
      </c>
      <c r="AI315" s="334" t="str">
        <f t="shared" ca="1" si="116"/>
        <v>2026/01/06 00:00:00</v>
      </c>
      <c r="AJ315" s="334" t="str">
        <f t="shared" si="117"/>
        <v>fBiz0000000000</v>
      </c>
      <c r="AK315" s="335" t="str">
        <f t="shared" ca="1" si="118"/>
        <v>2026/01/06 00:00:00</v>
      </c>
      <c r="AL315"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'TGR_PROD_5', '併用健康食品_製品名_5', 'TEXT', 'CELL', 314, 11, NULL ,'0', NULL ,'0', '1.00', 0, 'fBiz0000000000', '2026/01/06 00:00:00', 'fBiz0000000000', '2026/01/06 00:00:00' );</v>
      </c>
      <c r="AM315" s="347" t="s">
        <v>1774</v>
      </c>
    </row>
    <row r="316" spans="1:39" ht="17.25" customHeight="1">
      <c r="A316" s="265">
        <f t="shared" si="121"/>
        <v>314</v>
      </c>
      <c r="B316" s="263" t="s">
        <v>640</v>
      </c>
      <c r="C316" s="258" t="s">
        <v>1221</v>
      </c>
      <c r="D316" s="260" t="s">
        <v>1489</v>
      </c>
      <c r="E316" s="238" t="s">
        <v>249</v>
      </c>
      <c r="F316" s="746" t="s">
        <v>189</v>
      </c>
      <c r="G316" s="747"/>
      <c r="H316" s="748">
        <v>20</v>
      </c>
      <c r="I316" s="749"/>
      <c r="J316" s="327" t="str">
        <f t="shared" si="120"/>
        <v>TEXT</v>
      </c>
      <c r="K316" s="271" t="s">
        <v>653</v>
      </c>
      <c r="L316" s="328" t="str" cm="1">
        <f t="array" aca="1" ref="L316" ca="1">IFERROR(IF($C316="","",IF($K316="","",IF($K316=入力用マスタ!$H$7,_xlfn.TEXTBEFORE(_xlfn.TEXTAFTER(CELL("filename",$A$1),"["),"]"),IF($J316="DATE",IF(INDIRECT($B316&amp;"!"&amp;$C316)="","",INDIRECT($B316&amp;"!"&amp;$C316)),IF($J316="TEXT",IF(INDIRECT($B316&amp;"!"&amp;$C316)="","",""&amp;INDIRECT($B316&amp;"!"&amp;$C316)&amp;""),IF($J316="NUM",VALUE(IF(INDIRECT($B316&amp;"!"&amp;$C316)="","",INDIRECT($B316&amp;"!"&amp;$C316))),"")))))),"")</f>
        <v/>
      </c>
      <c r="M316" s="337" t="str">
        <f ca="1">IFERROR(TEXT(IF($C316="","",IF($K316="","",IF($K316=入力用マスタ!$H$5,IF($L316="■","1",IF($L316="□","",IF($L316="●","1",IF($L316="○","","")))),IF($K316=入力用マスタ!$H$6,IF($L316="▼選択▼","",MATCH($L316,INDIRECT("入力用マスタ!"&amp;IF(COUNTIF(入力用マスタ!$E$2:$E$4,$L316),"E",IF(COUNTIF(入力用マスタ!$F$2:$F$4,$L316),"F",IF(COUNTIF(入力用マスタ!$G$2:$G$4,$L316),"G","")))&amp;"3:"&amp;IF(COUNTIF(入力用マスタ!$E$2:$E$4,$L316),"E",IF(COUNTIF(入力用マスタ!$F$2:$F$4,$L316),"F",IF(COUNTIF(入力用マスタ!$G$2:$G$4,$L316),"G","")))&amp;"4"),0)),"")))),"@"),"")</f>
        <v/>
      </c>
      <c r="N316" s="337" t="str" cm="1">
        <f t="array" aca="1" ref="N316" ca="1">IFERROR(TEXT(IF($C316="","",IF($K316="","",IF($K316=入力用マスタ!$H$4,_xlfn.LET(_xlpm.refs, _xlfn.TEXTSPLIT($C316,","),_xlpm.sheetName, $B316,_xlpm.values,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6" s="338">
        <f t="shared" si="98"/>
        <v>315</v>
      </c>
      <c r="P316" s="339">
        <f>IF($K316="","",IF($K316=入力用マスタ!$H$3,COLUMN($P316)-5,IF($K316=入力用マスタ!$H$5,COLUMN($P316)-4,IF($K316=入力用マスタ!$H$6,COLUMN($P316)-4,IF($K316=入力用マスタ!$H$5,COLUMN($P316)-4,IF($K316=入力用マスタ!$H$4,COLUMN($P316)-3,COLUMN($P316)-5))))))</f>
        <v>11</v>
      </c>
      <c r="Q316" s="345" t="str">
        <f>IF($C316="","",IF($C316="-","",IF($K316=入力用マスタ!$H$4&amp;"!",HYPERLINK("#"&amp;$B316&amp;"!"&amp;IFERROR(LEFT($C316,FIND(",", $C316)-1),$C316),"【"&amp;IFERROR(LEFT($C316,FIND(",", $C316)-1),$C316)&amp;"】"),HYPERLINK("#"&amp;$B316&amp;"!"&amp;IFERROR(LEFT($C316,FIND(",", $C316)-1),$C316),"【"&amp;IFERROR(LEFT($C316,FIND(",", $C316)-1),$C316)&amp;"】"))))</f>
        <v>【E182】</v>
      </c>
      <c r="R316" s="344" t="str">
        <f t="shared" si="99"/>
        <v>0000000000000</v>
      </c>
      <c r="S316" s="334" t="str">
        <f t="shared" si="100"/>
        <v>IO_S050301</v>
      </c>
      <c r="T316" s="334" t="str">
        <f t="shared" ca="1" si="101"/>
        <v>2025100101</v>
      </c>
      <c r="U316" s="334" t="str">
        <f t="shared" si="102"/>
        <v>T05_HLT_TMP</v>
      </c>
      <c r="V316" s="334" t="str">
        <f t="shared" si="103"/>
        <v>TGR_PROD_6</v>
      </c>
      <c r="W316" s="334" t="str">
        <f t="shared" si="104"/>
        <v>併用健康食品_製品名_6</v>
      </c>
      <c r="X316" s="334" t="str">
        <f t="shared" si="105"/>
        <v>TEXT</v>
      </c>
      <c r="Y316" s="334" t="str">
        <f t="shared" si="106"/>
        <v>CELL</v>
      </c>
      <c r="Z316" s="334">
        <f t="shared" si="107"/>
        <v>315</v>
      </c>
      <c r="AA316" s="334">
        <f t="shared" si="108"/>
        <v>11</v>
      </c>
      <c r="AB316" s="334" t="str">
        <f t="shared" si="109"/>
        <v>« NULL »</v>
      </c>
      <c r="AC316" s="334" t="str">
        <f t="shared" si="110"/>
        <v>0</v>
      </c>
      <c r="AD316" s="334" t="str">
        <f t="shared" si="111"/>
        <v>« NULL »</v>
      </c>
      <c r="AE316" s="334" t="str">
        <f t="shared" si="112"/>
        <v>0</v>
      </c>
      <c r="AF316" s="334" t="str">
        <f t="shared" si="113"/>
        <v>1.00</v>
      </c>
      <c r="AG316" s="334" t="str">
        <f t="shared" si="114"/>
        <v>0</v>
      </c>
      <c r="AH316" s="334" t="str">
        <f t="shared" si="115"/>
        <v>fBiz0000000000</v>
      </c>
      <c r="AI316" s="334" t="str">
        <f t="shared" ca="1" si="116"/>
        <v>2026/01/06 00:00:00</v>
      </c>
      <c r="AJ316" s="334" t="str">
        <f t="shared" si="117"/>
        <v>fBiz0000000000</v>
      </c>
      <c r="AK316" s="335" t="str">
        <f t="shared" ca="1" si="118"/>
        <v>2026/01/06 00:00:00</v>
      </c>
      <c r="AL316"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'TGR_PROD_6', '併用健康食品_製品名_6', 'TEXT', 'CELL', 315, 11, NULL ,'0', NULL ,'0', '1.00', 0, 'fBiz0000000000', '2026/01/06 00:00:00', 'fBiz0000000000', '2026/01/06 00:00:00' );</v>
      </c>
      <c r="AM316" s="347" t="s">
        <v>1774</v>
      </c>
    </row>
    <row r="317" spans="1:39" ht="17.25" customHeight="1">
      <c r="A317" s="265">
        <f t="shared" si="121"/>
        <v>315</v>
      </c>
      <c r="B317" s="263" t="s">
        <v>640</v>
      </c>
      <c r="C317" s="258" t="s">
        <v>1222</v>
      </c>
      <c r="D317" s="260" t="s">
        <v>1490</v>
      </c>
      <c r="E317" s="238" t="s">
        <v>250</v>
      </c>
      <c r="F317" s="746" t="s">
        <v>189</v>
      </c>
      <c r="G317" s="747"/>
      <c r="H317" s="748">
        <v>20</v>
      </c>
      <c r="I317" s="749"/>
      <c r="J317" s="327" t="str">
        <f t="shared" si="120"/>
        <v>TEXT</v>
      </c>
      <c r="K317" s="271" t="s">
        <v>653</v>
      </c>
      <c r="L317" s="328" t="str" cm="1">
        <f t="array" aca="1" ref="L317" ca="1">IFERROR(IF($C317="","",IF($K317="","",IF($K317=入力用マスタ!$H$7,_xlfn.TEXTBEFORE(_xlfn.TEXTAFTER(CELL("filename",$A$1),"["),"]"),IF($J317="DATE",IF(INDIRECT($B317&amp;"!"&amp;$C317)="","",INDIRECT($B317&amp;"!"&amp;$C317)),IF($J317="TEXT",IF(INDIRECT($B317&amp;"!"&amp;$C317)="","",""&amp;INDIRECT($B317&amp;"!"&amp;$C317)&amp;""),IF($J317="NUM",VALUE(IF(INDIRECT($B317&amp;"!"&amp;$C317)="","",INDIRECT($B317&amp;"!"&amp;$C317))),"")))))),"")</f>
        <v/>
      </c>
      <c r="M317" s="337" t="str">
        <f ca="1">IFERROR(TEXT(IF($C317="","",IF($K317="","",IF($K317=入力用マスタ!$H$5,IF($L317="■","1",IF($L317="□","",IF($L317="●","1",IF($L317="○","","")))),IF($K317=入力用マスタ!$H$6,IF($L317="▼選択▼","",MATCH($L317,INDIRECT("入力用マスタ!"&amp;IF(COUNTIF(入力用マスタ!$E$2:$E$4,$L317),"E",IF(COUNTIF(入力用マスタ!$F$2:$F$4,$L317),"F",IF(COUNTIF(入力用マスタ!$G$2:$G$4,$L317),"G","")))&amp;"3:"&amp;IF(COUNTIF(入力用マスタ!$E$2:$E$4,$L317),"E",IF(COUNTIF(入力用マスタ!$F$2:$F$4,$L317),"F",IF(COUNTIF(入力用マスタ!$G$2:$G$4,$L317),"G","")))&amp;"4"),0)),"")))),"@"),"")</f>
        <v/>
      </c>
      <c r="N317" s="337" t="str" cm="1">
        <f t="array" aca="1" ref="N317" ca="1">IFERROR(TEXT(IF($C317="","",IF($K317="","",IF($K317=入力用マスタ!$H$4,_xlfn.LET(_xlpm.refs, _xlfn.TEXTSPLIT($C317,","),_xlpm.sheetName, $B317,_xlpm.values,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7" s="338">
        <f t="shared" si="98"/>
        <v>316</v>
      </c>
      <c r="P317" s="339">
        <f>IF($K317="","",IF($K317=入力用マスタ!$H$3,COLUMN($P317)-5,IF($K317=入力用マスタ!$H$5,COLUMN($P317)-4,IF($K317=入力用マスタ!$H$6,COLUMN($P317)-4,IF($K317=入力用マスタ!$H$5,COLUMN($P317)-4,IF($K317=入力用マスタ!$H$4,COLUMN($P317)-3,COLUMN($P317)-5))))))</f>
        <v>11</v>
      </c>
      <c r="Q317" s="345" t="str">
        <f>IF($C317="","",IF($C317="-","",IF($K317=入力用マスタ!$H$4&amp;"!",HYPERLINK("#"&amp;$B317&amp;"!"&amp;IFERROR(LEFT($C317,FIND(",", $C317)-1),$C317),"【"&amp;IFERROR(LEFT($C317,FIND(",", $C317)-1),$C317)&amp;"】"),HYPERLINK("#"&amp;$B317&amp;"!"&amp;IFERROR(LEFT($C317,FIND(",", $C317)-1),$C317),"【"&amp;IFERROR(LEFT($C317,FIND(",", $C317)-1),$C317)&amp;"】"))))</f>
        <v>【E183】</v>
      </c>
      <c r="R317" s="344" t="str">
        <f t="shared" si="99"/>
        <v>0000000000000</v>
      </c>
      <c r="S317" s="334" t="str">
        <f t="shared" si="100"/>
        <v>IO_S050301</v>
      </c>
      <c r="T317" s="334" t="str">
        <f t="shared" ca="1" si="101"/>
        <v>2025100101</v>
      </c>
      <c r="U317" s="334" t="str">
        <f t="shared" si="102"/>
        <v>T05_HLT_TMP</v>
      </c>
      <c r="V317" s="334" t="str">
        <f t="shared" si="103"/>
        <v>TGR_PROD_7</v>
      </c>
      <c r="W317" s="334" t="str">
        <f t="shared" si="104"/>
        <v>併用健康食品_製品名_7</v>
      </c>
      <c r="X317" s="334" t="str">
        <f t="shared" si="105"/>
        <v>TEXT</v>
      </c>
      <c r="Y317" s="334" t="str">
        <f t="shared" si="106"/>
        <v>CELL</v>
      </c>
      <c r="Z317" s="334">
        <f t="shared" si="107"/>
        <v>316</v>
      </c>
      <c r="AA317" s="334">
        <f t="shared" si="108"/>
        <v>11</v>
      </c>
      <c r="AB317" s="334" t="str">
        <f t="shared" si="109"/>
        <v>« NULL »</v>
      </c>
      <c r="AC317" s="334" t="str">
        <f t="shared" si="110"/>
        <v>0</v>
      </c>
      <c r="AD317" s="334" t="str">
        <f t="shared" si="111"/>
        <v>« NULL »</v>
      </c>
      <c r="AE317" s="334" t="str">
        <f t="shared" si="112"/>
        <v>0</v>
      </c>
      <c r="AF317" s="334" t="str">
        <f t="shared" si="113"/>
        <v>1.00</v>
      </c>
      <c r="AG317" s="334" t="str">
        <f t="shared" si="114"/>
        <v>0</v>
      </c>
      <c r="AH317" s="334" t="str">
        <f t="shared" si="115"/>
        <v>fBiz0000000000</v>
      </c>
      <c r="AI317" s="334" t="str">
        <f t="shared" ca="1" si="116"/>
        <v>2026/01/06 00:00:00</v>
      </c>
      <c r="AJ317" s="334" t="str">
        <f t="shared" si="117"/>
        <v>fBiz0000000000</v>
      </c>
      <c r="AK317" s="335" t="str">
        <f t="shared" ca="1" si="118"/>
        <v>2026/01/06 00:00:00</v>
      </c>
      <c r="AL317"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'TGR_PROD_7', '併用健康食品_製品名_7', 'TEXT', 'CELL', 316, 11, NULL ,'0', NULL ,'0', '1.00', 0, 'fBiz0000000000', '2026/01/06 00:00:00', 'fBiz0000000000', '2026/01/06 00:00:00' );</v>
      </c>
      <c r="AM317" s="347" t="s">
        <v>1774</v>
      </c>
    </row>
    <row r="318" spans="1:39" ht="17.25" customHeight="1">
      <c r="A318" s="265">
        <f t="shared" si="121"/>
        <v>316</v>
      </c>
      <c r="B318" s="263" t="s">
        <v>640</v>
      </c>
      <c r="C318" s="258" t="s">
        <v>1223</v>
      </c>
      <c r="D318" s="260" t="s">
        <v>1491</v>
      </c>
      <c r="E318" s="238" t="s">
        <v>251</v>
      </c>
      <c r="F318" s="746" t="s">
        <v>189</v>
      </c>
      <c r="G318" s="747"/>
      <c r="H318" s="748">
        <v>20</v>
      </c>
      <c r="I318" s="749"/>
      <c r="J318" s="327" t="str">
        <f t="shared" si="120"/>
        <v>TEXT</v>
      </c>
      <c r="K318" s="271" t="s">
        <v>653</v>
      </c>
      <c r="L318" s="328" t="str" cm="1">
        <f t="array" aca="1" ref="L318" ca="1">IFERROR(IF($C318="","",IF($K318="","",IF($K318=入力用マスタ!$H$7,_xlfn.TEXTBEFORE(_xlfn.TEXTAFTER(CELL("filename",$A$1),"["),"]"),IF($J318="DATE",IF(INDIRECT($B318&amp;"!"&amp;$C318)="","",INDIRECT($B318&amp;"!"&amp;$C318)),IF($J318="TEXT",IF(INDIRECT($B318&amp;"!"&amp;$C318)="","",""&amp;INDIRECT($B318&amp;"!"&amp;$C318)&amp;""),IF($J318="NUM",VALUE(IF(INDIRECT($B318&amp;"!"&amp;$C318)="","",INDIRECT($B318&amp;"!"&amp;$C318))),"")))))),"")</f>
        <v/>
      </c>
      <c r="M318" s="337" t="str">
        <f ca="1">IFERROR(TEXT(IF($C318="","",IF($K318="","",IF($K318=入力用マスタ!$H$5,IF($L318="■","1",IF($L318="□","",IF($L318="●","1",IF($L318="○","","")))),IF($K318=入力用マスタ!$H$6,IF($L318="▼選択▼","",MATCH($L318,INDIRECT("入力用マスタ!"&amp;IF(COUNTIF(入力用マスタ!$E$2:$E$4,$L318),"E",IF(COUNTIF(入力用マスタ!$F$2:$F$4,$L318),"F",IF(COUNTIF(入力用マスタ!$G$2:$G$4,$L318),"G","")))&amp;"3:"&amp;IF(COUNTIF(入力用マスタ!$E$2:$E$4,$L318),"E",IF(COUNTIF(入力用マスタ!$F$2:$F$4,$L318),"F",IF(COUNTIF(入力用マスタ!$G$2:$G$4,$L318),"G","")))&amp;"4"),0)),"")))),"@"),"")</f>
        <v/>
      </c>
      <c r="N318" s="337" t="str" cm="1">
        <f t="array" aca="1" ref="N318" ca="1">IFERROR(TEXT(IF($C318="","",IF($K318="","",IF($K318=入力用マスタ!$H$4,_xlfn.LET(_xlpm.refs, _xlfn.TEXTSPLIT($C318,","),_xlpm.sheetName, $B318,_xlpm.values,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8" s="338">
        <f t="shared" si="98"/>
        <v>317</v>
      </c>
      <c r="P318" s="339">
        <f>IF($K318="","",IF($K318=入力用マスタ!$H$3,COLUMN($P318)-5,IF($K318=入力用マスタ!$H$5,COLUMN($P318)-4,IF($K318=入力用マスタ!$H$6,COLUMN($P318)-4,IF($K318=入力用マスタ!$H$5,COLUMN($P318)-4,IF($K318=入力用マスタ!$H$4,COLUMN($P318)-3,COLUMN($P318)-5))))))</f>
        <v>11</v>
      </c>
      <c r="Q318" s="345" t="str">
        <f>IF($C318="","",IF($C318="-","",IF($K318=入力用マスタ!$H$4&amp;"!",HYPERLINK("#"&amp;$B318&amp;"!"&amp;IFERROR(LEFT($C318,FIND(",", $C318)-1),$C318),"【"&amp;IFERROR(LEFT($C318,FIND(",", $C318)-1),$C318)&amp;"】"),HYPERLINK("#"&amp;$B318&amp;"!"&amp;IFERROR(LEFT($C318,FIND(",", $C318)-1),$C318),"【"&amp;IFERROR(LEFT($C318,FIND(",", $C318)-1),$C318)&amp;"】"))))</f>
        <v>【E184】</v>
      </c>
      <c r="R318" s="344" t="str">
        <f t="shared" si="99"/>
        <v>0000000000000</v>
      </c>
      <c r="S318" s="334" t="str">
        <f t="shared" si="100"/>
        <v>IO_S050301</v>
      </c>
      <c r="T318" s="334" t="str">
        <f t="shared" ca="1" si="101"/>
        <v>2025100101</v>
      </c>
      <c r="U318" s="334" t="str">
        <f t="shared" si="102"/>
        <v>T05_HLT_TMP</v>
      </c>
      <c r="V318" s="334" t="str">
        <f t="shared" si="103"/>
        <v>TGR_PROD_8</v>
      </c>
      <c r="W318" s="334" t="str">
        <f t="shared" si="104"/>
        <v>併用健康食品_製品名_8</v>
      </c>
      <c r="X318" s="334" t="str">
        <f t="shared" si="105"/>
        <v>TEXT</v>
      </c>
      <c r="Y318" s="334" t="str">
        <f t="shared" si="106"/>
        <v>CELL</v>
      </c>
      <c r="Z318" s="334">
        <f t="shared" si="107"/>
        <v>317</v>
      </c>
      <c r="AA318" s="334">
        <f t="shared" si="108"/>
        <v>11</v>
      </c>
      <c r="AB318" s="334" t="str">
        <f t="shared" si="109"/>
        <v>« NULL »</v>
      </c>
      <c r="AC318" s="334" t="str">
        <f t="shared" si="110"/>
        <v>0</v>
      </c>
      <c r="AD318" s="334" t="str">
        <f t="shared" si="111"/>
        <v>« NULL »</v>
      </c>
      <c r="AE318" s="334" t="str">
        <f t="shared" si="112"/>
        <v>0</v>
      </c>
      <c r="AF318" s="334" t="str">
        <f t="shared" si="113"/>
        <v>1.00</v>
      </c>
      <c r="AG318" s="334" t="str">
        <f t="shared" si="114"/>
        <v>0</v>
      </c>
      <c r="AH318" s="334" t="str">
        <f t="shared" si="115"/>
        <v>fBiz0000000000</v>
      </c>
      <c r="AI318" s="334" t="str">
        <f t="shared" ca="1" si="116"/>
        <v>2026/01/06 00:00:00</v>
      </c>
      <c r="AJ318" s="334" t="str">
        <f t="shared" si="117"/>
        <v>fBiz0000000000</v>
      </c>
      <c r="AK318" s="335" t="str">
        <f t="shared" ca="1" si="118"/>
        <v>2026/01/06 00:00:00</v>
      </c>
      <c r="AL318"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'TGR_PROD_8', '併用健康食品_製品名_8', 'TEXT', 'CELL', 317, 11, NULL ,'0', NULL ,'0', '1.00', 0, 'fBiz0000000000', '2026/01/06 00:00:00', 'fBiz0000000000', '2026/01/06 00:00:00' );</v>
      </c>
      <c r="AM318" s="347" t="s">
        <v>1774</v>
      </c>
    </row>
    <row r="319" spans="1:39" ht="17.25" customHeight="1">
      <c r="A319" s="265">
        <f t="shared" si="121"/>
        <v>317</v>
      </c>
      <c r="B319" s="263" t="s">
        <v>640</v>
      </c>
      <c r="C319" s="258" t="s">
        <v>1224</v>
      </c>
      <c r="D319" s="260" t="s">
        <v>1492</v>
      </c>
      <c r="E319" s="238" t="s">
        <v>419</v>
      </c>
      <c r="F319" s="746" t="s">
        <v>189</v>
      </c>
      <c r="G319" s="747"/>
      <c r="H319" s="748">
        <v>20</v>
      </c>
      <c r="I319" s="749"/>
      <c r="J319" s="327" t="str">
        <f t="shared" si="120"/>
        <v>TEXT</v>
      </c>
      <c r="K319" s="271" t="s">
        <v>653</v>
      </c>
      <c r="L319" s="328" t="str" cm="1">
        <f t="array" aca="1" ref="L319" ca="1">IFERROR(IF($C319="","",IF($K319="","",IF($K319=入力用マスタ!$H$7,_xlfn.TEXTBEFORE(_xlfn.TEXTAFTER(CELL("filename",$A$1),"["),"]"),IF($J319="DATE",IF(INDIRECT($B319&amp;"!"&amp;$C319)="","",INDIRECT($B319&amp;"!"&amp;$C319)),IF($J319="TEXT",IF(INDIRECT($B319&amp;"!"&amp;$C319)="","",""&amp;INDIRECT($B319&amp;"!"&amp;$C319)&amp;""),IF($J319="NUM",VALUE(IF(INDIRECT($B319&amp;"!"&amp;$C319)="","",INDIRECT($B319&amp;"!"&amp;$C319))),"")))))),"")</f>
        <v/>
      </c>
      <c r="M319" s="337" t="str">
        <f ca="1">IFERROR(TEXT(IF($C319="","",IF($K319="","",IF($K319=入力用マスタ!$H$5,IF($L319="■","1",IF($L319="□","",IF($L319="●","1",IF($L319="○","","")))),IF($K319=入力用マスタ!$H$6,IF($L319="▼選択▼","",MATCH($L319,INDIRECT("入力用マスタ!"&amp;IF(COUNTIF(入力用マスタ!$E$2:$E$4,$L319),"E",IF(COUNTIF(入力用マスタ!$F$2:$F$4,$L319),"F",IF(COUNTIF(入力用マスタ!$G$2:$G$4,$L319),"G","")))&amp;"3:"&amp;IF(COUNTIF(入力用マスタ!$E$2:$E$4,$L319),"E",IF(COUNTIF(入力用マスタ!$F$2:$F$4,$L319),"F",IF(COUNTIF(入力用マスタ!$G$2:$G$4,$L319),"G","")))&amp;"4"),0)),"")))),"@"),"")</f>
        <v/>
      </c>
      <c r="N319" s="337" t="str" cm="1">
        <f t="array" aca="1" ref="N319" ca="1">IFERROR(TEXT(IF($C319="","",IF($K319="","",IF($K319=入力用マスタ!$H$4,_xlfn.LET(_xlpm.refs, _xlfn.TEXTSPLIT($C319,","),_xlpm.sheetName, $B319,_xlpm.values,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19" s="338">
        <f t="shared" si="98"/>
        <v>318</v>
      </c>
      <c r="P319" s="339">
        <f>IF($K319="","",IF($K319=入力用マスタ!$H$3,COLUMN($P319)-5,IF($K319=入力用マスタ!$H$5,COLUMN($P319)-4,IF($K319=入力用マスタ!$H$6,COLUMN($P319)-4,IF($K319=入力用マスタ!$H$5,COLUMN($P319)-4,IF($K319=入力用マスタ!$H$4,COLUMN($P319)-3,COLUMN($P319)-5))))))</f>
        <v>11</v>
      </c>
      <c r="Q319" s="345" t="str">
        <f>IF($C319="","",IF($C319="-","",IF($K319=入力用マスタ!$H$4&amp;"!",HYPERLINK("#"&amp;$B319&amp;"!"&amp;IFERROR(LEFT($C319,FIND(",", $C319)-1),$C319),"【"&amp;IFERROR(LEFT($C319,FIND(",", $C319)-1),$C319)&amp;"】"),HYPERLINK("#"&amp;$B319&amp;"!"&amp;IFERROR(LEFT($C319,FIND(",", $C319)-1),$C319),"【"&amp;IFERROR(LEFT($C319,FIND(",", $C319)-1),$C319)&amp;"】"))))</f>
        <v>【E185】</v>
      </c>
      <c r="R319" s="344" t="str">
        <f t="shared" si="99"/>
        <v>0000000000000</v>
      </c>
      <c r="S319" s="334" t="str">
        <f t="shared" si="100"/>
        <v>IO_S050301</v>
      </c>
      <c r="T319" s="334" t="str">
        <f t="shared" ca="1" si="101"/>
        <v>2025100101</v>
      </c>
      <c r="U319" s="334" t="str">
        <f t="shared" si="102"/>
        <v>T05_HLT_TMP</v>
      </c>
      <c r="V319" s="334" t="str">
        <f t="shared" si="103"/>
        <v>TGR_PROD_9</v>
      </c>
      <c r="W319" s="334" t="str">
        <f t="shared" si="104"/>
        <v>併用健康食品_製品名_9</v>
      </c>
      <c r="X319" s="334" t="str">
        <f t="shared" si="105"/>
        <v>TEXT</v>
      </c>
      <c r="Y319" s="334" t="str">
        <f t="shared" si="106"/>
        <v>CELL</v>
      </c>
      <c r="Z319" s="334">
        <f t="shared" si="107"/>
        <v>318</v>
      </c>
      <c r="AA319" s="334">
        <f t="shared" si="108"/>
        <v>11</v>
      </c>
      <c r="AB319" s="334" t="str">
        <f t="shared" si="109"/>
        <v>« NULL »</v>
      </c>
      <c r="AC319" s="334" t="str">
        <f t="shared" si="110"/>
        <v>0</v>
      </c>
      <c r="AD319" s="334" t="str">
        <f t="shared" si="111"/>
        <v>« NULL »</v>
      </c>
      <c r="AE319" s="334" t="str">
        <f t="shared" si="112"/>
        <v>0</v>
      </c>
      <c r="AF319" s="334" t="str">
        <f t="shared" si="113"/>
        <v>1.00</v>
      </c>
      <c r="AG319" s="334" t="str">
        <f t="shared" si="114"/>
        <v>0</v>
      </c>
      <c r="AH319" s="334" t="str">
        <f t="shared" si="115"/>
        <v>fBiz0000000000</v>
      </c>
      <c r="AI319" s="334" t="str">
        <f t="shared" ca="1" si="116"/>
        <v>2026/01/06 00:00:00</v>
      </c>
      <c r="AJ319" s="334" t="str">
        <f t="shared" si="117"/>
        <v>fBiz0000000000</v>
      </c>
      <c r="AK319" s="335" t="str">
        <f t="shared" ca="1" si="118"/>
        <v>2026/01/06 00:00:00</v>
      </c>
      <c r="AL319"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'TGR_PROD_9', '併用健康食品_製品名_9', 'TEXT', 'CELL', 318, 11, NULL ,'0', NULL ,'0', '1.00', 0, 'fBiz0000000000', '2026/01/06 00:00:00', 'fBiz0000000000', '2026/01/06 00:00:00' );</v>
      </c>
      <c r="AM319" s="347" t="s">
        <v>1774</v>
      </c>
    </row>
    <row r="320" spans="1:39" ht="17.25" customHeight="1">
      <c r="A320" s="265">
        <f t="shared" si="121"/>
        <v>318</v>
      </c>
      <c r="B320" s="263" t="s">
        <v>640</v>
      </c>
      <c r="C320" s="258" t="s">
        <v>1225</v>
      </c>
      <c r="D320" s="260" t="s">
        <v>1493</v>
      </c>
      <c r="E320" s="238" t="s">
        <v>420</v>
      </c>
      <c r="F320" s="746" t="s">
        <v>189</v>
      </c>
      <c r="G320" s="747"/>
      <c r="H320" s="748">
        <v>20</v>
      </c>
      <c r="I320" s="749"/>
      <c r="J320" s="327" t="str">
        <f t="shared" si="120"/>
        <v>TEXT</v>
      </c>
      <c r="K320" s="271" t="s">
        <v>653</v>
      </c>
      <c r="L320" s="328" t="str" cm="1">
        <f t="array" aca="1" ref="L320" ca="1">IFERROR(IF($C320="","",IF($K320="","",IF($K320=入力用マスタ!$H$7,_xlfn.TEXTBEFORE(_xlfn.TEXTAFTER(CELL("filename",$A$1),"["),"]"),IF($J320="DATE",IF(INDIRECT($B320&amp;"!"&amp;$C320)="","",INDIRECT($B320&amp;"!"&amp;$C320)),IF($J320="TEXT",IF(INDIRECT($B320&amp;"!"&amp;$C320)="","",""&amp;INDIRECT($B320&amp;"!"&amp;$C320)&amp;""),IF($J320="NUM",VALUE(IF(INDIRECT($B320&amp;"!"&amp;$C320)="","",INDIRECT($B320&amp;"!"&amp;$C320))),"")))))),"")</f>
        <v/>
      </c>
      <c r="M320" s="337" t="str">
        <f ca="1">IFERROR(TEXT(IF($C320="","",IF($K320="","",IF($K320=入力用マスタ!$H$5,IF($L320="■","1",IF($L320="□","",IF($L320="●","1",IF($L320="○","","")))),IF($K320=入力用マスタ!$H$6,IF($L320="▼選択▼","",MATCH($L320,INDIRECT("入力用マスタ!"&amp;IF(COUNTIF(入力用マスタ!$E$2:$E$4,$L320),"E",IF(COUNTIF(入力用マスタ!$F$2:$F$4,$L320),"F",IF(COUNTIF(入力用マスタ!$G$2:$G$4,$L320),"G","")))&amp;"3:"&amp;IF(COUNTIF(入力用マスタ!$E$2:$E$4,$L320),"E",IF(COUNTIF(入力用マスタ!$F$2:$F$4,$L320),"F",IF(COUNTIF(入力用マスタ!$G$2:$G$4,$L320),"G","")))&amp;"4"),0)),"")))),"@"),"")</f>
        <v/>
      </c>
      <c r="N320" s="337" t="str" cm="1">
        <f t="array" aca="1" ref="N320" ca="1">IFERROR(TEXT(IF($C320="","",IF($K320="","",IF($K320=入力用マスタ!$H$4,_xlfn.LET(_xlpm.refs, _xlfn.TEXTSPLIT($C320,","),_xlpm.sheetName, $B320,_xlpm.values,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0" s="338">
        <f t="shared" si="98"/>
        <v>319</v>
      </c>
      <c r="P320" s="339">
        <f>IF($K320="","",IF($K320=入力用マスタ!$H$3,COLUMN($P320)-5,IF($K320=入力用マスタ!$H$5,COLUMN($P320)-4,IF($K320=入力用マスタ!$H$6,COLUMN($P320)-4,IF($K320=入力用マスタ!$H$5,COLUMN($P320)-4,IF($K320=入力用マスタ!$H$4,COLUMN($P320)-3,COLUMN($P320)-5))))))</f>
        <v>11</v>
      </c>
      <c r="Q320" s="345" t="str">
        <f>IF($C320="","",IF($C320="-","",IF($K320=入力用マスタ!$H$4&amp;"!",HYPERLINK("#"&amp;$B320&amp;"!"&amp;IFERROR(LEFT($C320,FIND(",", $C320)-1),$C320),"【"&amp;IFERROR(LEFT($C320,FIND(",", $C320)-1),$C320)&amp;"】"),HYPERLINK("#"&amp;$B320&amp;"!"&amp;IFERROR(LEFT($C320,FIND(",", $C320)-1),$C320),"【"&amp;IFERROR(LEFT($C320,FIND(",", $C320)-1),$C320)&amp;"】"))))</f>
        <v>【E186】</v>
      </c>
      <c r="R320" s="344" t="str">
        <f t="shared" si="99"/>
        <v>0000000000000</v>
      </c>
      <c r="S320" s="334" t="str">
        <f t="shared" si="100"/>
        <v>IO_S050301</v>
      </c>
      <c r="T320" s="334" t="str">
        <f t="shared" ca="1" si="101"/>
        <v>2025100101</v>
      </c>
      <c r="U320" s="334" t="str">
        <f t="shared" si="102"/>
        <v>T05_HLT_TMP</v>
      </c>
      <c r="V320" s="334" t="str">
        <f t="shared" si="103"/>
        <v>TGR_PROD_10</v>
      </c>
      <c r="W320" s="334" t="str">
        <f t="shared" si="104"/>
        <v>併用健康食品_製品名_10</v>
      </c>
      <c r="X320" s="334" t="str">
        <f t="shared" si="105"/>
        <v>TEXT</v>
      </c>
      <c r="Y320" s="334" t="str">
        <f t="shared" si="106"/>
        <v>CELL</v>
      </c>
      <c r="Z320" s="334">
        <f t="shared" si="107"/>
        <v>319</v>
      </c>
      <c r="AA320" s="334">
        <f t="shared" si="108"/>
        <v>11</v>
      </c>
      <c r="AB320" s="334" t="str">
        <f t="shared" si="109"/>
        <v>« NULL »</v>
      </c>
      <c r="AC320" s="334" t="str">
        <f t="shared" si="110"/>
        <v>0</v>
      </c>
      <c r="AD320" s="334" t="str">
        <f t="shared" si="111"/>
        <v>« NULL »</v>
      </c>
      <c r="AE320" s="334" t="str">
        <f t="shared" si="112"/>
        <v>0</v>
      </c>
      <c r="AF320" s="334" t="str">
        <f t="shared" si="113"/>
        <v>1.00</v>
      </c>
      <c r="AG320" s="334" t="str">
        <f t="shared" si="114"/>
        <v>0</v>
      </c>
      <c r="AH320" s="334" t="str">
        <f t="shared" si="115"/>
        <v>fBiz0000000000</v>
      </c>
      <c r="AI320" s="334" t="str">
        <f t="shared" ca="1" si="116"/>
        <v>2026/01/06 00:00:00</v>
      </c>
      <c r="AJ320" s="334" t="str">
        <f t="shared" si="117"/>
        <v>fBiz0000000000</v>
      </c>
      <c r="AK320" s="335" t="str">
        <f t="shared" ca="1" si="118"/>
        <v>2026/01/06 00:00:00</v>
      </c>
      <c r="AL320"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'TGR_PROD_10', '併用健康食品_製品名_10', 'TEXT', 'CELL', 319, 11, NULL ,'0', NULL ,'0', '1.00', 0, 'fBiz0000000000', '2026/01/06 00:00:00', 'fBiz0000000000', '2026/01/06 00:00:00' );</v>
      </c>
      <c r="AM320" s="347" t="s">
        <v>1774</v>
      </c>
    </row>
    <row r="321" spans="1:39" ht="17.25" customHeight="1">
      <c r="A321" s="265">
        <f t="shared" si="121"/>
        <v>319</v>
      </c>
      <c r="B321" s="263" t="s">
        <v>640</v>
      </c>
      <c r="C321" s="258" t="s">
        <v>1226</v>
      </c>
      <c r="D321" s="260" t="s">
        <v>1494</v>
      </c>
      <c r="E321" s="238" t="s">
        <v>421</v>
      </c>
      <c r="F321" s="746" t="s">
        <v>189</v>
      </c>
      <c r="G321" s="747"/>
      <c r="H321" s="748">
        <v>20</v>
      </c>
      <c r="I321" s="749"/>
      <c r="J321" s="327" t="str">
        <f t="shared" si="120"/>
        <v>TEXT</v>
      </c>
      <c r="K321" s="271" t="s">
        <v>653</v>
      </c>
      <c r="L321" s="328" t="str" cm="1">
        <f t="array" aca="1" ref="L321" ca="1">IFERROR(IF($C321="","",IF($K321="","",IF($K321=入力用マスタ!$H$7,_xlfn.TEXTBEFORE(_xlfn.TEXTAFTER(CELL("filename",$A$1),"["),"]"),IF($J321="DATE",IF(INDIRECT($B321&amp;"!"&amp;$C321)="","",INDIRECT($B321&amp;"!"&amp;$C321)),IF($J321="TEXT",IF(INDIRECT($B321&amp;"!"&amp;$C321)="","",""&amp;INDIRECT($B321&amp;"!"&amp;$C321)&amp;""),IF($J321="NUM",VALUE(IF(INDIRECT($B321&amp;"!"&amp;$C321)="","",INDIRECT($B321&amp;"!"&amp;$C321))),"")))))),"")</f>
        <v/>
      </c>
      <c r="M321" s="337" t="str">
        <f ca="1">IFERROR(TEXT(IF($C321="","",IF($K321="","",IF($K321=入力用マスタ!$H$5,IF($L321="■","1",IF($L321="□","",IF($L321="●","1",IF($L321="○","","")))),IF($K321=入力用マスタ!$H$6,IF($L321="▼選択▼","",MATCH($L321,INDIRECT("入力用マスタ!"&amp;IF(COUNTIF(入力用マスタ!$E$2:$E$4,$L321),"E",IF(COUNTIF(入力用マスタ!$F$2:$F$4,$L321),"F",IF(COUNTIF(入力用マスタ!$G$2:$G$4,$L321),"G","")))&amp;"3:"&amp;IF(COUNTIF(入力用マスタ!$E$2:$E$4,$L321),"E",IF(COUNTIF(入力用マスタ!$F$2:$F$4,$L321),"F",IF(COUNTIF(入力用マスタ!$G$2:$G$4,$L321),"G","")))&amp;"4"),0)),"")))),"@"),"")</f>
        <v/>
      </c>
      <c r="N321" s="337" t="str" cm="1">
        <f t="array" aca="1" ref="N321" ca="1">IFERROR(TEXT(IF($C321="","",IF($K321="","",IF($K321=入力用マスタ!$H$4,_xlfn.LET(_xlpm.refs, _xlfn.TEXTSPLIT($C321,","),_xlpm.sheetName, $B321,_xlpm.values,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1" s="338">
        <f t="shared" si="98"/>
        <v>320</v>
      </c>
      <c r="P321" s="339">
        <f>IF($K321="","",IF($K321=入力用マスタ!$H$3,COLUMN($P321)-5,IF($K321=入力用マスタ!$H$5,COLUMN($P321)-4,IF($K321=入力用マスタ!$H$6,COLUMN($P321)-4,IF($K321=入力用マスタ!$H$5,COLUMN($P321)-4,IF($K321=入力用マスタ!$H$4,COLUMN($P321)-3,COLUMN($P321)-5))))))</f>
        <v>11</v>
      </c>
      <c r="Q321" s="345" t="str">
        <f>IF($C321="","",IF($C321="-","",IF($K321=入力用マスタ!$H$4&amp;"!",HYPERLINK("#"&amp;$B321&amp;"!"&amp;IFERROR(LEFT($C321,FIND(",", $C321)-1),$C321),"【"&amp;IFERROR(LEFT($C321,FIND(",", $C321)-1),$C321)&amp;"】"),HYPERLINK("#"&amp;$B321&amp;"!"&amp;IFERROR(LEFT($C321,FIND(",", $C321)-1),$C321),"【"&amp;IFERROR(LEFT($C321,FIND(",", $C321)-1),$C321)&amp;"】"))))</f>
        <v>【N177】</v>
      </c>
      <c r="R321" s="344" t="str">
        <f t="shared" si="99"/>
        <v>0000000000000</v>
      </c>
      <c r="S321" s="334" t="str">
        <f t="shared" si="100"/>
        <v>IO_S050301</v>
      </c>
      <c r="T321" s="334" t="str">
        <f t="shared" ca="1" si="101"/>
        <v>2025100101</v>
      </c>
      <c r="U321" s="334" t="str">
        <f t="shared" si="102"/>
        <v>T05_HLT_TMP</v>
      </c>
      <c r="V321" s="334" t="str">
        <f t="shared" si="103"/>
        <v>TGR_FAC_NAME_1</v>
      </c>
      <c r="W321" s="334" t="str">
        <f t="shared" si="104"/>
        <v>併用健康食品_製造者_1</v>
      </c>
      <c r="X321" s="334" t="str">
        <f t="shared" si="105"/>
        <v>TEXT</v>
      </c>
      <c r="Y321" s="334" t="str">
        <f t="shared" si="106"/>
        <v>CELL</v>
      </c>
      <c r="Z321" s="334">
        <f t="shared" si="107"/>
        <v>320</v>
      </c>
      <c r="AA321" s="334">
        <f t="shared" si="108"/>
        <v>11</v>
      </c>
      <c r="AB321" s="334" t="str">
        <f t="shared" si="109"/>
        <v>« NULL »</v>
      </c>
      <c r="AC321" s="334" t="str">
        <f t="shared" si="110"/>
        <v>0</v>
      </c>
      <c r="AD321" s="334" t="str">
        <f t="shared" si="111"/>
        <v>« NULL »</v>
      </c>
      <c r="AE321" s="334" t="str">
        <f t="shared" si="112"/>
        <v>0</v>
      </c>
      <c r="AF321" s="334" t="str">
        <f t="shared" si="113"/>
        <v>1.00</v>
      </c>
      <c r="AG321" s="334" t="str">
        <f t="shared" si="114"/>
        <v>0</v>
      </c>
      <c r="AH321" s="334" t="str">
        <f t="shared" si="115"/>
        <v>fBiz0000000000</v>
      </c>
      <c r="AI321" s="334" t="str">
        <f t="shared" ca="1" si="116"/>
        <v>2026/01/06 00:00:00</v>
      </c>
      <c r="AJ321" s="334" t="str">
        <f t="shared" si="117"/>
        <v>fBiz0000000000</v>
      </c>
      <c r="AK321" s="335" t="str">
        <f t="shared" ca="1" si="118"/>
        <v>2026/01/06 00:00:00</v>
      </c>
      <c r="AL321"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 '併用健康食品_製造者_1', 'TEXT', 'CELL', 320, 11, NULL ,'0', NULL ,'0', '1.00', 0, 'fBiz0000000000', '2026/01/06 00:00:00', 'fBiz0000000000', '2026/01/06 00:00:00' );</v>
      </c>
      <c r="AM321" s="347" t="s">
        <v>1774</v>
      </c>
    </row>
    <row r="322" spans="1:39" ht="17.25" customHeight="1">
      <c r="A322" s="265">
        <f t="shared" si="121"/>
        <v>320</v>
      </c>
      <c r="B322" s="263" t="s">
        <v>640</v>
      </c>
      <c r="C322" s="258" t="s">
        <v>1227</v>
      </c>
      <c r="D322" s="260" t="s">
        <v>1495</v>
      </c>
      <c r="E322" s="238" t="s">
        <v>252</v>
      </c>
      <c r="F322" s="746" t="s">
        <v>189</v>
      </c>
      <c r="G322" s="747"/>
      <c r="H322" s="748">
        <v>20</v>
      </c>
      <c r="I322" s="749"/>
      <c r="J322" s="327" t="str">
        <f t="shared" si="120"/>
        <v>TEXT</v>
      </c>
      <c r="K322" s="271" t="s">
        <v>653</v>
      </c>
      <c r="L322" s="328" t="str" cm="1">
        <f t="array" aca="1" ref="L322" ca="1">IFERROR(IF($C322="","",IF($K322="","",IF($K322=入力用マスタ!$H$7,_xlfn.TEXTBEFORE(_xlfn.TEXTAFTER(CELL("filename",$A$1),"["),"]"),IF($J322="DATE",IF(INDIRECT($B322&amp;"!"&amp;$C322)="","",INDIRECT($B322&amp;"!"&amp;$C322)),IF($J322="TEXT",IF(INDIRECT($B322&amp;"!"&amp;$C322)="","",""&amp;INDIRECT($B322&amp;"!"&amp;$C322)&amp;""),IF($J322="NUM",VALUE(IF(INDIRECT($B322&amp;"!"&amp;$C322)="","",INDIRECT($B322&amp;"!"&amp;$C322))),"")))))),"")</f>
        <v/>
      </c>
      <c r="M322" s="337" t="str">
        <f ca="1">IFERROR(TEXT(IF($C322="","",IF($K322="","",IF($K322=入力用マスタ!$H$5,IF($L322="■","1",IF($L322="□","",IF($L322="●","1",IF($L322="○","","")))),IF($K322=入力用マスタ!$H$6,IF($L322="▼選択▼","",MATCH($L322,INDIRECT("入力用マスタ!"&amp;IF(COUNTIF(入力用マスタ!$E$2:$E$4,$L322),"E",IF(COUNTIF(入力用マスタ!$F$2:$F$4,$L322),"F",IF(COUNTIF(入力用マスタ!$G$2:$G$4,$L322),"G","")))&amp;"3:"&amp;IF(COUNTIF(入力用マスタ!$E$2:$E$4,$L322),"E",IF(COUNTIF(入力用マスタ!$F$2:$F$4,$L322),"F",IF(COUNTIF(入力用マスタ!$G$2:$G$4,$L322),"G","")))&amp;"4"),0)),"")))),"@"),"")</f>
        <v/>
      </c>
      <c r="N322" s="337" t="str" cm="1">
        <f t="array" aca="1" ref="N322" ca="1">IFERROR(TEXT(IF($C322="","",IF($K322="","",IF($K322=入力用マスタ!$H$4,_xlfn.LET(_xlpm.refs, _xlfn.TEXTSPLIT($C322,","),_xlpm.sheetName, $B322,_xlpm.values,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2" s="338">
        <f t="shared" si="98"/>
        <v>321</v>
      </c>
      <c r="P322" s="339">
        <f>IF($K322="","",IF($K322=入力用マスタ!$H$3,COLUMN($P322)-5,IF($K322=入力用マスタ!$H$5,COLUMN($P322)-4,IF($K322=入力用マスタ!$H$6,COLUMN($P322)-4,IF($K322=入力用マスタ!$H$5,COLUMN($P322)-4,IF($K322=入力用マスタ!$H$4,COLUMN($P322)-3,COLUMN($P322)-5))))))</f>
        <v>11</v>
      </c>
      <c r="Q322" s="345" t="str">
        <f>IF($C322="","",IF($C322="-","",IF($K322=入力用マスタ!$H$4&amp;"!",HYPERLINK("#"&amp;$B322&amp;"!"&amp;IFERROR(LEFT($C322,FIND(",", $C322)-1),$C322),"【"&amp;IFERROR(LEFT($C322,FIND(",", $C322)-1),$C322)&amp;"】"),HYPERLINK("#"&amp;$B322&amp;"!"&amp;IFERROR(LEFT($C322,FIND(",", $C322)-1),$C322),"【"&amp;IFERROR(LEFT($C322,FIND(",", $C322)-1),$C322)&amp;"】"))))</f>
        <v>【N178】</v>
      </c>
      <c r="R322" s="344" t="str">
        <f t="shared" si="99"/>
        <v>0000000000000</v>
      </c>
      <c r="S322" s="334" t="str">
        <f t="shared" si="100"/>
        <v>IO_S050301</v>
      </c>
      <c r="T322" s="334" t="str">
        <f t="shared" ca="1" si="101"/>
        <v>2025100101</v>
      </c>
      <c r="U322" s="334" t="str">
        <f t="shared" si="102"/>
        <v>T05_HLT_TMP</v>
      </c>
      <c r="V322" s="334" t="str">
        <f t="shared" si="103"/>
        <v>TGR_FAC_NAME_2</v>
      </c>
      <c r="W322" s="334" t="str">
        <f t="shared" si="104"/>
        <v>併用健康食品_製造者_2</v>
      </c>
      <c r="X322" s="334" t="str">
        <f t="shared" si="105"/>
        <v>TEXT</v>
      </c>
      <c r="Y322" s="334" t="str">
        <f t="shared" si="106"/>
        <v>CELL</v>
      </c>
      <c r="Z322" s="334">
        <f t="shared" si="107"/>
        <v>321</v>
      </c>
      <c r="AA322" s="334">
        <f t="shared" si="108"/>
        <v>11</v>
      </c>
      <c r="AB322" s="334" t="str">
        <f t="shared" si="109"/>
        <v>« NULL »</v>
      </c>
      <c r="AC322" s="334" t="str">
        <f t="shared" si="110"/>
        <v>0</v>
      </c>
      <c r="AD322" s="334" t="str">
        <f t="shared" si="111"/>
        <v>« NULL »</v>
      </c>
      <c r="AE322" s="334" t="str">
        <f t="shared" si="112"/>
        <v>0</v>
      </c>
      <c r="AF322" s="334" t="str">
        <f t="shared" si="113"/>
        <v>1.00</v>
      </c>
      <c r="AG322" s="334" t="str">
        <f t="shared" si="114"/>
        <v>0</v>
      </c>
      <c r="AH322" s="334" t="str">
        <f t="shared" si="115"/>
        <v>fBiz0000000000</v>
      </c>
      <c r="AI322" s="334" t="str">
        <f t="shared" ca="1" si="116"/>
        <v>2026/01/06 00:00:00</v>
      </c>
      <c r="AJ322" s="334" t="str">
        <f t="shared" si="117"/>
        <v>fBiz0000000000</v>
      </c>
      <c r="AK322" s="335" t="str">
        <f t="shared" ca="1" si="118"/>
        <v>2026/01/06 00:00:00</v>
      </c>
      <c r="AL322"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'TGR_FAC_NAME_2', '併用健康食品_製造者_2', 'TEXT', 'CELL', 321, 11, NULL ,'0', NULL ,'0', '1.00', 0, 'fBiz0000000000', '2026/01/06 00:00:00', 'fBiz0000000000', '2026/01/06 00:00:00' );</v>
      </c>
      <c r="AM322" s="347" t="s">
        <v>1774</v>
      </c>
    </row>
    <row r="323" spans="1:39" ht="17.25" customHeight="1">
      <c r="A323" s="265">
        <f t="shared" si="121"/>
        <v>321</v>
      </c>
      <c r="B323" s="263" t="s">
        <v>640</v>
      </c>
      <c r="C323" s="258" t="s">
        <v>1228</v>
      </c>
      <c r="D323" s="260" t="s">
        <v>1496</v>
      </c>
      <c r="E323" s="238" t="s">
        <v>253</v>
      </c>
      <c r="F323" s="746" t="s">
        <v>189</v>
      </c>
      <c r="G323" s="747"/>
      <c r="H323" s="748">
        <v>20</v>
      </c>
      <c r="I323" s="749"/>
      <c r="J323" s="327" t="str">
        <f t="shared" si="120"/>
        <v>TEXT</v>
      </c>
      <c r="K323" s="271" t="s">
        <v>653</v>
      </c>
      <c r="L323" s="328" t="str" cm="1">
        <f t="array" aca="1" ref="L323" ca="1">IFERROR(IF($C323="","",IF($K323="","",IF($K323=入力用マスタ!$H$7,_xlfn.TEXTBEFORE(_xlfn.TEXTAFTER(CELL("filename",$A$1),"["),"]"),IF($J323="DATE",IF(INDIRECT($B323&amp;"!"&amp;$C323)="","",INDIRECT($B323&amp;"!"&amp;$C323)),IF($J323="TEXT",IF(INDIRECT($B323&amp;"!"&amp;$C323)="","",""&amp;INDIRECT($B323&amp;"!"&amp;$C323)&amp;""),IF($J323="NUM",VALUE(IF(INDIRECT($B323&amp;"!"&amp;$C323)="","",INDIRECT($B323&amp;"!"&amp;$C323))),"")))))),"")</f>
        <v/>
      </c>
      <c r="M323" s="337" t="str">
        <f ca="1">IFERROR(TEXT(IF($C323="","",IF($K323="","",IF($K323=入力用マスタ!$H$5,IF($L323="■","1",IF($L323="□","",IF($L323="●","1",IF($L323="○","","")))),IF($K323=入力用マスタ!$H$6,IF($L323="▼選択▼","",MATCH($L323,INDIRECT("入力用マスタ!"&amp;IF(COUNTIF(入力用マスタ!$E$2:$E$4,$L323),"E",IF(COUNTIF(入力用マスタ!$F$2:$F$4,$L323),"F",IF(COUNTIF(入力用マスタ!$G$2:$G$4,$L323),"G","")))&amp;"3:"&amp;IF(COUNTIF(入力用マスタ!$E$2:$E$4,$L323),"E",IF(COUNTIF(入力用マスタ!$F$2:$F$4,$L323),"F",IF(COUNTIF(入力用マスタ!$G$2:$G$4,$L323),"G","")))&amp;"4"),0)),"")))),"@"),"")</f>
        <v/>
      </c>
      <c r="N323" s="337" t="str" cm="1">
        <f t="array" aca="1" ref="N323" ca="1">IFERROR(TEXT(IF($C323="","",IF($K323="","",IF($K323=入力用マスタ!$H$4,_xlfn.LET(_xlpm.refs, _xlfn.TEXTSPLIT($C323,","),_xlpm.sheetName, $B323,_xlpm.values,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3" s="338">
        <f t="shared" si="98"/>
        <v>322</v>
      </c>
      <c r="P323" s="339">
        <f>IF($K323="","",IF($K323=入力用マスタ!$H$3,COLUMN($P323)-5,IF($K323=入力用マスタ!$H$5,COLUMN($P323)-4,IF($K323=入力用マスタ!$H$6,COLUMN($P323)-4,IF($K323=入力用マスタ!$H$5,COLUMN($P323)-4,IF($K323=入力用マスタ!$H$4,COLUMN($P323)-3,COLUMN($P323)-5))))))</f>
        <v>11</v>
      </c>
      <c r="Q323" s="345" t="str">
        <f>IF($C323="","",IF($C323="-","",IF($K323=入力用マスタ!$H$4&amp;"!",HYPERLINK("#"&amp;$B323&amp;"!"&amp;IFERROR(LEFT($C323,FIND(",", $C323)-1),$C323),"【"&amp;IFERROR(LEFT($C323,FIND(",", $C323)-1),$C323)&amp;"】"),HYPERLINK("#"&amp;$B323&amp;"!"&amp;IFERROR(LEFT($C323,FIND(",", $C323)-1),$C323),"【"&amp;IFERROR(LEFT($C323,FIND(",", $C323)-1),$C323)&amp;"】"))))</f>
        <v>【N179】</v>
      </c>
      <c r="R323" s="344" t="str">
        <f t="shared" si="99"/>
        <v>0000000000000</v>
      </c>
      <c r="S323" s="334" t="str">
        <f t="shared" si="100"/>
        <v>IO_S050301</v>
      </c>
      <c r="T323" s="334" t="str">
        <f t="shared" ca="1" si="101"/>
        <v>2025100101</v>
      </c>
      <c r="U323" s="334" t="str">
        <f t="shared" si="102"/>
        <v>T05_HLT_TMP</v>
      </c>
      <c r="V323" s="334" t="str">
        <f t="shared" si="103"/>
        <v>TGR_FAC_NAME_3</v>
      </c>
      <c r="W323" s="334" t="str">
        <f t="shared" si="104"/>
        <v>併用健康食品_製造者_3</v>
      </c>
      <c r="X323" s="334" t="str">
        <f t="shared" si="105"/>
        <v>TEXT</v>
      </c>
      <c r="Y323" s="334" t="str">
        <f t="shared" si="106"/>
        <v>CELL</v>
      </c>
      <c r="Z323" s="334">
        <f t="shared" si="107"/>
        <v>322</v>
      </c>
      <c r="AA323" s="334">
        <f t="shared" si="108"/>
        <v>11</v>
      </c>
      <c r="AB323" s="334" t="str">
        <f t="shared" si="109"/>
        <v>« NULL »</v>
      </c>
      <c r="AC323" s="334" t="str">
        <f t="shared" si="110"/>
        <v>0</v>
      </c>
      <c r="AD323" s="334" t="str">
        <f t="shared" si="111"/>
        <v>« NULL »</v>
      </c>
      <c r="AE323" s="334" t="str">
        <f t="shared" si="112"/>
        <v>0</v>
      </c>
      <c r="AF323" s="334" t="str">
        <f t="shared" si="113"/>
        <v>1.00</v>
      </c>
      <c r="AG323" s="334" t="str">
        <f t="shared" si="114"/>
        <v>0</v>
      </c>
      <c r="AH323" s="334" t="str">
        <f t="shared" si="115"/>
        <v>fBiz0000000000</v>
      </c>
      <c r="AI323" s="334" t="str">
        <f t="shared" ca="1" si="116"/>
        <v>2026/01/06 00:00:00</v>
      </c>
      <c r="AJ323" s="334" t="str">
        <f t="shared" si="117"/>
        <v>fBiz0000000000</v>
      </c>
      <c r="AK323" s="335" t="str">
        <f t="shared" ca="1" si="118"/>
        <v>2026/01/06 00:00:00</v>
      </c>
      <c r="AL323" s="336" t="str">
        <f t="shared" ca="1" si="119"/>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'TGR_FAC_NAME_3', '併用健康食品_製造者_3', 'TEXT', 'CELL', 322, 11, NULL ,'0', NULL ,'0', '1.00', 0, 'fBiz0000000000', '2026/01/06 00:00:00', 'fBiz0000000000', '2026/01/06 00:00:00' );</v>
      </c>
      <c r="AM323" s="347" t="s">
        <v>1774</v>
      </c>
    </row>
    <row r="324" spans="1:39" ht="17.25" customHeight="1">
      <c r="A324" s="265">
        <f t="shared" si="121"/>
        <v>322</v>
      </c>
      <c r="B324" s="263" t="s">
        <v>640</v>
      </c>
      <c r="C324" s="258" t="s">
        <v>1229</v>
      </c>
      <c r="D324" s="260" t="s">
        <v>1497</v>
      </c>
      <c r="E324" s="238" t="s">
        <v>254</v>
      </c>
      <c r="F324" s="746" t="s">
        <v>189</v>
      </c>
      <c r="G324" s="747"/>
      <c r="H324" s="748">
        <v>20</v>
      </c>
      <c r="I324" s="749"/>
      <c r="J324" s="327" t="str">
        <f t="shared" si="120"/>
        <v>TEXT</v>
      </c>
      <c r="K324" s="271" t="s">
        <v>653</v>
      </c>
      <c r="L324" s="328" t="str" cm="1">
        <f t="array" aca="1" ref="L324" ca="1">IFERROR(IF($C324="","",IF($K324="","",IF($K324=入力用マスタ!$H$7,_xlfn.TEXTBEFORE(_xlfn.TEXTAFTER(CELL("filename",$A$1),"["),"]"),IF($J324="DATE",IF(INDIRECT($B324&amp;"!"&amp;$C324)="","",INDIRECT($B324&amp;"!"&amp;$C324)),IF($J324="TEXT",IF(INDIRECT($B324&amp;"!"&amp;$C324)="","",""&amp;INDIRECT($B324&amp;"!"&amp;$C324)&amp;""),IF($J324="NUM",VALUE(IF(INDIRECT($B324&amp;"!"&amp;$C324)="","",INDIRECT($B324&amp;"!"&amp;$C324))),"")))))),"")</f>
        <v/>
      </c>
      <c r="M324" s="337" t="str">
        <f ca="1">IFERROR(TEXT(IF($C324="","",IF($K324="","",IF($K324=入力用マスタ!$H$5,IF($L324="■","1",IF($L324="□","",IF($L324="●","1",IF($L324="○","","")))),IF($K324=入力用マスタ!$H$6,IF($L324="▼選択▼","",MATCH($L324,INDIRECT("入力用マスタ!"&amp;IF(COUNTIF(入力用マスタ!$E$2:$E$4,$L324),"E",IF(COUNTIF(入力用マスタ!$F$2:$F$4,$L324),"F",IF(COUNTIF(入力用マスタ!$G$2:$G$4,$L324),"G","")))&amp;"3:"&amp;IF(COUNTIF(入力用マスタ!$E$2:$E$4,$L324),"E",IF(COUNTIF(入力用マスタ!$F$2:$F$4,$L324),"F",IF(COUNTIF(入力用マスタ!$G$2:$G$4,$L324),"G","")))&amp;"4"),0)),"")))),"@"),"")</f>
        <v/>
      </c>
      <c r="N324" s="337" t="str" cm="1">
        <f t="array" aca="1" ref="N324" ca="1">IFERROR(TEXT(IF($C324="","",IF($K324="","",IF($K324=入力用マスタ!$H$4,_xlfn.LET(_xlpm.refs, _xlfn.TEXTSPLIT($C324,","),_xlpm.sheetName, $B324,_xlpm.values,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4" s="338">
        <f t="shared" ref="O324:O387" si="122">IF($K324="","",ROW($O324)-1)</f>
        <v>323</v>
      </c>
      <c r="P324" s="339">
        <f>IF($K324="","",IF($K324=入力用マスタ!$H$3,COLUMN($P324)-5,IF($K324=入力用マスタ!$H$5,COLUMN($P324)-4,IF($K324=入力用マスタ!$H$6,COLUMN($P324)-4,IF($K324=入力用マスタ!$H$5,COLUMN($P324)-4,IF($K324=入力用マスタ!$H$4,COLUMN($P324)-3,COLUMN($P324)-5))))))</f>
        <v>11</v>
      </c>
      <c r="Q324" s="345" t="str">
        <f>IF($C324="","",IF($C324="-","",IF($K324=入力用マスタ!$H$4&amp;"!",HYPERLINK("#"&amp;$B324&amp;"!"&amp;IFERROR(LEFT($C324,FIND(",", $C324)-1),$C324),"【"&amp;IFERROR(LEFT($C324,FIND(",", $C324)-1),$C324)&amp;"】"),HYPERLINK("#"&amp;$B324&amp;"!"&amp;IFERROR(LEFT($C324,FIND(",", $C324)-1),$C324),"【"&amp;IFERROR(LEFT($C324,FIND(",", $C324)-1),$C324)&amp;"】"))))</f>
        <v>【N180】</v>
      </c>
      <c r="R324" s="344" t="str">
        <f t="shared" ref="R324:R387" si="123">IF($C324="","",IF($C324="-","","0000000000000"))</f>
        <v>0000000000000</v>
      </c>
      <c r="S324" s="334" t="str">
        <f t="shared" ref="S324:S387" si="124">IF($C324="","",IF($C324="-","","IO_S050301"))</f>
        <v>IO_S050301</v>
      </c>
      <c r="T324" s="334" t="str">
        <f t="shared" ref="T324:T387" ca="1" si="125">IF($C324="","",IF($C324="-","",VLOOKUP($T$2,$E:$P,8,FALSE)))</f>
        <v>2025100101</v>
      </c>
      <c r="U324" s="334" t="str">
        <f t="shared" ref="U324:U387" si="126">IF($C324="","",IF($C324="-","","T05_HLT_TMP"))</f>
        <v>T05_HLT_TMP</v>
      </c>
      <c r="V324" s="334" t="str">
        <f t="shared" ref="V324:V387" si="127">IF($C324="","",IF($C324="-","",$E324))</f>
        <v>TGR_FAC_NAME_4</v>
      </c>
      <c r="W324" s="334" t="str">
        <f t="shared" ref="W324:W387" si="128">IF($C324="","",IF($C324="-","",$D324))</f>
        <v>併用健康食品_製造者_4</v>
      </c>
      <c r="X324" s="334" t="str">
        <f t="shared" ref="X324:X387" si="129">IF($C324="","",IF($C324="-","",$J324))</f>
        <v>TEXT</v>
      </c>
      <c r="Y324" s="334" t="str">
        <f t="shared" ref="Y324:Y387" si="130">IF($C324="","",IF($C324="-","","CELL"))</f>
        <v>CELL</v>
      </c>
      <c r="Z324" s="334">
        <f t="shared" ref="Z324:Z387" si="131">IF($C324="","",IF($C324="-","",$O324))</f>
        <v>323</v>
      </c>
      <c r="AA324" s="334">
        <f t="shared" ref="AA324:AA387" si="132">IF($C324="","",IF($C324="-","",$P324))</f>
        <v>11</v>
      </c>
      <c r="AB324" s="334" t="str">
        <f t="shared" ref="AB324:AB387" si="133">IF($C324="","",IF($C324="-","","« NULL »"))</f>
        <v>« NULL »</v>
      </c>
      <c r="AC324" s="334" t="str">
        <f t="shared" ref="AC324:AC387" si="134">IF($C324="","",IF($C324="-","","0"))</f>
        <v>0</v>
      </c>
      <c r="AD324" s="334" t="str">
        <f t="shared" ref="AD324:AD387" si="135">IF($C324="","",IF($C324="-","","« NULL »"))</f>
        <v>« NULL »</v>
      </c>
      <c r="AE324" s="334" t="str">
        <f t="shared" ref="AE324:AE387" si="136">IF($C324="","",IF($C324="-","","0"))</f>
        <v>0</v>
      </c>
      <c r="AF324" s="334" t="str">
        <f t="shared" ref="AF324:AF387" si="137">IF($C324="","",IF($C324="-","","1.00"))</f>
        <v>1.00</v>
      </c>
      <c r="AG324" s="334" t="str">
        <f t="shared" ref="AG324:AG387" si="138">IF($C324="","",IF($C324="-","","0"))</f>
        <v>0</v>
      </c>
      <c r="AH324" s="334" t="str">
        <f t="shared" ref="AH324:AH387" si="139">IF($C324="","",IF($C324="-","","fBiz0000000000"))</f>
        <v>fBiz0000000000</v>
      </c>
      <c r="AI324" s="334" t="str">
        <f t="shared" ref="AI324:AI387" ca="1" si="140">IF($C324="","",IF($C324="-","",TEXT(TODAY(),"yyyy/mm/dd hh:mm:ss")))</f>
        <v>2026/01/06 00:00:00</v>
      </c>
      <c r="AJ324" s="334" t="str">
        <f t="shared" ref="AJ324:AJ387" si="141">IF($C324="","",IF($C324="-","","fBiz0000000000"))</f>
        <v>fBiz0000000000</v>
      </c>
      <c r="AK324" s="335" t="str">
        <f t="shared" ref="AK324:AK387" ca="1" si="142">IF($C324="","",IF($C324="-","",TEXT(TODAY(),"yyyy/mm/dd hh:mm:ss")))</f>
        <v>2026/01/06 00:00:00</v>
      </c>
      <c r="AL324" s="336" t="str">
        <f t="shared" ref="AL324:AL387" ca="1" si="143">IF(C324="","",IF(C324="-","","INSERT INTO m01_rep_position ( "&amp;$R$2&amp;", "&amp;$S$2&amp;", "&amp;$T$2&amp;", "&amp;$U$2&amp;", "&amp;$V$2&amp;", "&amp;$W$2&amp;", "&amp;$X$2&amp;", "&amp;$Y$2&amp;", "&amp;$Z$2&amp;", "&amp;$AA$2&amp;", "&amp;$AB$2&amp;", "&amp;$AC$2&amp;", "&amp;$AD$2&amp;", "&amp;$AE$2&amp;", "&amp;$AF$2&amp;", "&amp;$AG$2&amp;", "&amp;$AH$2&amp;", "&amp;$AI$2&amp;", "&amp;$AJ$2&amp;", "&amp;$AK$2&amp;" ) VALUES ( '"&amp;R324&amp;"', '"&amp;S324&amp;"', '"&amp;T324&amp;"', '"&amp;U324&amp;"', '"&amp;V324&amp;"', '"&amp;W324&amp;"', '"&amp;X324&amp;"', '"&amp;Y324&amp;"', "&amp;Z324&amp;", "&amp;AA324&amp;","&amp;SUBSTITUTE(SUBSTITUTE(AB324,"«",""),"»","")&amp;",'"&amp;AC324&amp;"',"&amp;SUBSTITUTE(SUBSTITUTE(AD324,"«",""),"»","")&amp;",'"&amp;AE324&amp;"', '"&amp;AF324&amp;"', "&amp;AG324&amp;", '"&amp;AH324&amp;"', '"&amp;AI324&amp;"', '"&amp;AJ324&amp;"', '"&amp;AK324&amp;"'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'TGR_FAC_NAME_4', '併用健康食品_製造者_4', 'TEXT', 'CELL', 323, 11, NULL ,'0', NULL ,'0', '1.00', 0, 'fBiz0000000000', '2026/01/06 00:00:00', 'fBiz0000000000', '2026/01/06 00:00:00' );</v>
      </c>
      <c r="AM324" s="347" t="s">
        <v>1774</v>
      </c>
    </row>
    <row r="325" spans="1:39" ht="17.25" customHeight="1">
      <c r="A325" s="265">
        <f t="shared" si="121"/>
        <v>323</v>
      </c>
      <c r="B325" s="263" t="s">
        <v>640</v>
      </c>
      <c r="C325" s="258" t="s">
        <v>1230</v>
      </c>
      <c r="D325" s="260" t="s">
        <v>1498</v>
      </c>
      <c r="E325" s="238" t="s">
        <v>255</v>
      </c>
      <c r="F325" s="746" t="s">
        <v>189</v>
      </c>
      <c r="G325" s="747"/>
      <c r="H325" s="748">
        <v>20</v>
      </c>
      <c r="I325" s="749"/>
      <c r="J325" s="327" t="str">
        <f t="shared" ref="J325:J388" si="144">IF($F325="VARCHAR","TEXT",IF($F325="DATE","DATE",IF($F325="NUMERIC","NUM",IF($F325="BYTEA","BYTE",""))))</f>
        <v>TEXT</v>
      </c>
      <c r="K325" s="271" t="s">
        <v>653</v>
      </c>
      <c r="L325" s="328" t="str" cm="1">
        <f t="array" aca="1" ref="L325" ca="1">IFERROR(IF($C325="","",IF($K325="","",IF($K325=入力用マスタ!$H$7,_xlfn.TEXTBEFORE(_xlfn.TEXTAFTER(CELL("filename",$A$1),"["),"]"),IF($J325="DATE",IF(INDIRECT($B325&amp;"!"&amp;$C325)="","",INDIRECT($B325&amp;"!"&amp;$C325)),IF($J325="TEXT",IF(INDIRECT($B325&amp;"!"&amp;$C325)="","",""&amp;INDIRECT($B325&amp;"!"&amp;$C325)&amp;""),IF($J325="NUM",VALUE(IF(INDIRECT($B325&amp;"!"&amp;$C325)="","",INDIRECT($B325&amp;"!"&amp;$C325))),"")))))),"")</f>
        <v/>
      </c>
      <c r="M325" s="337" t="str">
        <f ca="1">IFERROR(TEXT(IF($C325="","",IF($K325="","",IF($K325=入力用マスタ!$H$5,IF($L325="■","1",IF($L325="□","",IF($L325="●","1",IF($L325="○","","")))),IF($K325=入力用マスタ!$H$6,IF($L325="▼選択▼","",MATCH($L325,INDIRECT("入力用マスタ!"&amp;IF(COUNTIF(入力用マスタ!$E$2:$E$4,$L325),"E",IF(COUNTIF(入力用マスタ!$F$2:$F$4,$L325),"F",IF(COUNTIF(入力用マスタ!$G$2:$G$4,$L325),"G","")))&amp;"3:"&amp;IF(COUNTIF(入力用マスタ!$E$2:$E$4,$L325),"E",IF(COUNTIF(入力用マスタ!$F$2:$F$4,$L325),"F",IF(COUNTIF(入力用マスタ!$G$2:$G$4,$L325),"G","")))&amp;"4"),0)),"")))),"@"),"")</f>
        <v/>
      </c>
      <c r="N325" s="337" t="str" cm="1">
        <f t="array" aca="1" ref="N325" ca="1">IFERROR(TEXT(IF($C325="","",IF($K325="","",IF($K325=入力用マスタ!$H$4,_xlfn.LET(_xlpm.refs, _xlfn.TEXTSPLIT($C325,","),_xlpm.sheetName, $B325,_xlpm.values,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5" s="338">
        <f t="shared" si="122"/>
        <v>324</v>
      </c>
      <c r="P325" s="339">
        <f>IF($K325="","",IF($K325=入力用マスタ!$H$3,COLUMN($P325)-5,IF($K325=入力用マスタ!$H$5,COLUMN($P325)-4,IF($K325=入力用マスタ!$H$6,COLUMN($P325)-4,IF($K325=入力用マスタ!$H$5,COLUMN($P325)-4,IF($K325=入力用マスタ!$H$4,COLUMN($P325)-3,COLUMN($P325)-5))))))</f>
        <v>11</v>
      </c>
      <c r="Q325" s="345" t="str">
        <f>IF($C325="","",IF($C325="-","",IF($K325=入力用マスタ!$H$4&amp;"!",HYPERLINK("#"&amp;$B325&amp;"!"&amp;IFERROR(LEFT($C325,FIND(",", $C325)-1),$C325),"【"&amp;IFERROR(LEFT($C325,FIND(",", $C325)-1),$C325)&amp;"】"),HYPERLINK("#"&amp;$B325&amp;"!"&amp;IFERROR(LEFT($C325,FIND(",", $C325)-1),$C325),"【"&amp;IFERROR(LEFT($C325,FIND(",", $C325)-1),$C325)&amp;"】"))))</f>
        <v>【N181】</v>
      </c>
      <c r="R325" s="344" t="str">
        <f t="shared" si="123"/>
        <v>0000000000000</v>
      </c>
      <c r="S325" s="334" t="str">
        <f t="shared" si="124"/>
        <v>IO_S050301</v>
      </c>
      <c r="T325" s="334" t="str">
        <f t="shared" ca="1" si="125"/>
        <v>2025100101</v>
      </c>
      <c r="U325" s="334" t="str">
        <f t="shared" si="126"/>
        <v>T05_HLT_TMP</v>
      </c>
      <c r="V325" s="334" t="str">
        <f t="shared" si="127"/>
        <v>TGR_FAC_NAME_5</v>
      </c>
      <c r="W325" s="334" t="str">
        <f t="shared" si="128"/>
        <v>併用健康食品_製造者_5</v>
      </c>
      <c r="X325" s="334" t="str">
        <f t="shared" si="129"/>
        <v>TEXT</v>
      </c>
      <c r="Y325" s="334" t="str">
        <f t="shared" si="130"/>
        <v>CELL</v>
      </c>
      <c r="Z325" s="334">
        <f t="shared" si="131"/>
        <v>324</v>
      </c>
      <c r="AA325" s="334">
        <f t="shared" si="132"/>
        <v>11</v>
      </c>
      <c r="AB325" s="334" t="str">
        <f t="shared" si="133"/>
        <v>« NULL »</v>
      </c>
      <c r="AC325" s="334" t="str">
        <f t="shared" si="134"/>
        <v>0</v>
      </c>
      <c r="AD325" s="334" t="str">
        <f t="shared" si="135"/>
        <v>« NULL »</v>
      </c>
      <c r="AE325" s="334" t="str">
        <f t="shared" si="136"/>
        <v>0</v>
      </c>
      <c r="AF325" s="334" t="str">
        <f t="shared" si="137"/>
        <v>1.00</v>
      </c>
      <c r="AG325" s="334" t="str">
        <f t="shared" si="138"/>
        <v>0</v>
      </c>
      <c r="AH325" s="334" t="str">
        <f t="shared" si="139"/>
        <v>fBiz0000000000</v>
      </c>
      <c r="AI325" s="334" t="str">
        <f t="shared" ca="1" si="140"/>
        <v>2026/01/06 00:00:00</v>
      </c>
      <c r="AJ325" s="334" t="str">
        <f t="shared" si="141"/>
        <v>fBiz0000000000</v>
      </c>
      <c r="AK325" s="335" t="str">
        <f t="shared" ca="1" si="142"/>
        <v>2026/01/06 00:00:00</v>
      </c>
      <c r="AL32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'TGR_FAC_NAME_5', '併用健康食品_製造者_5', 'TEXT', 'CELL', 324, 11, NULL ,'0', NULL ,'0', '1.00', 0, 'fBiz0000000000', '2026/01/06 00:00:00', 'fBiz0000000000', '2026/01/06 00:00:00' );</v>
      </c>
      <c r="AM325" s="347" t="s">
        <v>1774</v>
      </c>
    </row>
    <row r="326" spans="1:39" ht="17.25" customHeight="1">
      <c r="A326" s="265">
        <f t="shared" si="121"/>
        <v>324</v>
      </c>
      <c r="B326" s="263" t="s">
        <v>640</v>
      </c>
      <c r="C326" s="258" t="s">
        <v>1231</v>
      </c>
      <c r="D326" s="260" t="s">
        <v>1499</v>
      </c>
      <c r="E326" s="238" t="s">
        <v>256</v>
      </c>
      <c r="F326" s="746" t="s">
        <v>189</v>
      </c>
      <c r="G326" s="747"/>
      <c r="H326" s="748">
        <v>20</v>
      </c>
      <c r="I326" s="749"/>
      <c r="J326" s="327" t="str">
        <f t="shared" si="144"/>
        <v>TEXT</v>
      </c>
      <c r="K326" s="271" t="s">
        <v>653</v>
      </c>
      <c r="L326" s="328" t="str" cm="1">
        <f t="array" aca="1" ref="L326" ca="1">IFERROR(IF($C326="","",IF($K326="","",IF($K326=入力用マスタ!$H$7,_xlfn.TEXTBEFORE(_xlfn.TEXTAFTER(CELL("filename",$A$1),"["),"]"),IF($J326="DATE",IF(INDIRECT($B326&amp;"!"&amp;$C326)="","",INDIRECT($B326&amp;"!"&amp;$C326)),IF($J326="TEXT",IF(INDIRECT($B326&amp;"!"&amp;$C326)="","",""&amp;INDIRECT($B326&amp;"!"&amp;$C326)&amp;""),IF($J326="NUM",VALUE(IF(INDIRECT($B326&amp;"!"&amp;$C326)="","",INDIRECT($B326&amp;"!"&amp;$C326))),"")))))),"")</f>
        <v/>
      </c>
      <c r="M326" s="337" t="str">
        <f ca="1">IFERROR(TEXT(IF($C326="","",IF($K326="","",IF($K326=入力用マスタ!$H$5,IF($L326="■","1",IF($L326="□","",IF($L326="●","1",IF($L326="○","","")))),IF($K326=入力用マスタ!$H$6,IF($L326="▼選択▼","",MATCH($L326,INDIRECT("入力用マスタ!"&amp;IF(COUNTIF(入力用マスタ!$E$2:$E$4,$L326),"E",IF(COUNTIF(入力用マスタ!$F$2:$F$4,$L326),"F",IF(COUNTIF(入力用マスタ!$G$2:$G$4,$L326),"G","")))&amp;"3:"&amp;IF(COUNTIF(入力用マスタ!$E$2:$E$4,$L326),"E",IF(COUNTIF(入力用マスタ!$F$2:$F$4,$L326),"F",IF(COUNTIF(入力用マスタ!$G$2:$G$4,$L326),"G","")))&amp;"4"),0)),"")))),"@"),"")</f>
        <v/>
      </c>
      <c r="N326" s="337" t="str" cm="1">
        <f t="array" aca="1" ref="N326" ca="1">IFERROR(TEXT(IF($C326="","",IF($K326="","",IF($K326=入力用マスタ!$H$4,_xlfn.LET(_xlpm.refs, _xlfn.TEXTSPLIT($C326,","),_xlpm.sheetName, $B326,_xlpm.values,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6" s="338">
        <f t="shared" si="122"/>
        <v>325</v>
      </c>
      <c r="P326" s="339">
        <f>IF($K326="","",IF($K326=入力用マスタ!$H$3,COLUMN($P326)-5,IF($K326=入力用マスタ!$H$5,COLUMN($P326)-4,IF($K326=入力用マスタ!$H$6,COLUMN($P326)-4,IF($K326=入力用マスタ!$H$5,COLUMN($P326)-4,IF($K326=入力用マスタ!$H$4,COLUMN($P326)-3,COLUMN($P326)-5))))))</f>
        <v>11</v>
      </c>
      <c r="Q326" s="345" t="str">
        <f>IF($C326="","",IF($C326="-","",IF($K326=入力用マスタ!$H$4&amp;"!",HYPERLINK("#"&amp;$B326&amp;"!"&amp;IFERROR(LEFT($C326,FIND(",", $C326)-1),$C326),"【"&amp;IFERROR(LEFT($C326,FIND(",", $C326)-1),$C326)&amp;"】"),HYPERLINK("#"&amp;$B326&amp;"!"&amp;IFERROR(LEFT($C326,FIND(",", $C326)-1),$C326),"【"&amp;IFERROR(LEFT($C326,FIND(",", $C326)-1),$C326)&amp;"】"))))</f>
        <v>【N182】</v>
      </c>
      <c r="R326" s="344" t="str">
        <f t="shared" si="123"/>
        <v>0000000000000</v>
      </c>
      <c r="S326" s="334" t="str">
        <f t="shared" si="124"/>
        <v>IO_S050301</v>
      </c>
      <c r="T326" s="334" t="str">
        <f t="shared" ca="1" si="125"/>
        <v>2025100101</v>
      </c>
      <c r="U326" s="334" t="str">
        <f t="shared" si="126"/>
        <v>T05_HLT_TMP</v>
      </c>
      <c r="V326" s="334" t="str">
        <f t="shared" si="127"/>
        <v>TGR_FAC_NAME_6</v>
      </c>
      <c r="W326" s="334" t="str">
        <f t="shared" si="128"/>
        <v>併用健康食品_製造者_6</v>
      </c>
      <c r="X326" s="334" t="str">
        <f t="shared" si="129"/>
        <v>TEXT</v>
      </c>
      <c r="Y326" s="334" t="str">
        <f t="shared" si="130"/>
        <v>CELL</v>
      </c>
      <c r="Z326" s="334">
        <f t="shared" si="131"/>
        <v>325</v>
      </c>
      <c r="AA326" s="334">
        <f t="shared" si="132"/>
        <v>11</v>
      </c>
      <c r="AB326" s="334" t="str">
        <f t="shared" si="133"/>
        <v>« NULL »</v>
      </c>
      <c r="AC326" s="334" t="str">
        <f t="shared" si="134"/>
        <v>0</v>
      </c>
      <c r="AD326" s="334" t="str">
        <f t="shared" si="135"/>
        <v>« NULL »</v>
      </c>
      <c r="AE326" s="334" t="str">
        <f t="shared" si="136"/>
        <v>0</v>
      </c>
      <c r="AF326" s="334" t="str">
        <f t="shared" si="137"/>
        <v>1.00</v>
      </c>
      <c r="AG326" s="334" t="str">
        <f t="shared" si="138"/>
        <v>0</v>
      </c>
      <c r="AH326" s="334" t="str">
        <f t="shared" si="139"/>
        <v>fBiz0000000000</v>
      </c>
      <c r="AI326" s="334" t="str">
        <f t="shared" ca="1" si="140"/>
        <v>2026/01/06 00:00:00</v>
      </c>
      <c r="AJ326" s="334" t="str">
        <f t="shared" si="141"/>
        <v>fBiz0000000000</v>
      </c>
      <c r="AK326" s="335" t="str">
        <f t="shared" ca="1" si="142"/>
        <v>2026/01/06 00:00:00</v>
      </c>
      <c r="AL32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'TGR_FAC_NAME_6', '併用健康食品_製造者_6', 'TEXT', 'CELL', 325, 11, NULL ,'0', NULL ,'0', '1.00', 0, 'fBiz0000000000', '2026/01/06 00:00:00', 'fBiz0000000000', '2026/01/06 00:00:00' );</v>
      </c>
      <c r="AM326" s="347" t="s">
        <v>1774</v>
      </c>
    </row>
    <row r="327" spans="1:39" ht="17.25" customHeight="1">
      <c r="A327" s="265">
        <f t="shared" si="121"/>
        <v>325</v>
      </c>
      <c r="B327" s="263" t="s">
        <v>640</v>
      </c>
      <c r="C327" s="258" t="s">
        <v>1232</v>
      </c>
      <c r="D327" s="260" t="s">
        <v>1500</v>
      </c>
      <c r="E327" s="238" t="s">
        <v>257</v>
      </c>
      <c r="F327" s="746" t="s">
        <v>189</v>
      </c>
      <c r="G327" s="747"/>
      <c r="H327" s="748">
        <v>20</v>
      </c>
      <c r="I327" s="749"/>
      <c r="J327" s="327" t="str">
        <f t="shared" si="144"/>
        <v>TEXT</v>
      </c>
      <c r="K327" s="271" t="s">
        <v>653</v>
      </c>
      <c r="L327" s="328" t="str" cm="1">
        <f t="array" aca="1" ref="L327" ca="1">IFERROR(IF($C327="","",IF($K327="","",IF($K327=入力用マスタ!$H$7,_xlfn.TEXTBEFORE(_xlfn.TEXTAFTER(CELL("filename",$A$1),"["),"]"),IF($J327="DATE",IF(INDIRECT($B327&amp;"!"&amp;$C327)="","",INDIRECT($B327&amp;"!"&amp;$C327)),IF($J327="TEXT",IF(INDIRECT($B327&amp;"!"&amp;$C327)="","",""&amp;INDIRECT($B327&amp;"!"&amp;$C327)&amp;""),IF($J327="NUM",VALUE(IF(INDIRECT($B327&amp;"!"&amp;$C327)="","",INDIRECT($B327&amp;"!"&amp;$C327))),"")))))),"")</f>
        <v/>
      </c>
      <c r="M327" s="337" t="str">
        <f ca="1">IFERROR(TEXT(IF($C327="","",IF($K327="","",IF($K327=入力用マスタ!$H$5,IF($L327="■","1",IF($L327="□","",IF($L327="●","1",IF($L327="○","","")))),IF($K327=入力用マスタ!$H$6,IF($L327="▼選択▼","",MATCH($L327,INDIRECT("入力用マスタ!"&amp;IF(COUNTIF(入力用マスタ!$E$2:$E$4,$L327),"E",IF(COUNTIF(入力用マスタ!$F$2:$F$4,$L327),"F",IF(COUNTIF(入力用マスタ!$G$2:$G$4,$L327),"G","")))&amp;"3:"&amp;IF(COUNTIF(入力用マスタ!$E$2:$E$4,$L327),"E",IF(COUNTIF(入力用マスタ!$F$2:$F$4,$L327),"F",IF(COUNTIF(入力用マスタ!$G$2:$G$4,$L327),"G","")))&amp;"4"),0)),"")))),"@"),"")</f>
        <v/>
      </c>
      <c r="N327" s="337" t="str" cm="1">
        <f t="array" aca="1" ref="N327" ca="1">IFERROR(TEXT(IF($C327="","",IF($K327="","",IF($K327=入力用マスタ!$H$4,_xlfn.LET(_xlpm.refs, _xlfn.TEXTSPLIT($C327,","),_xlpm.sheetName, $B327,_xlpm.values,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7" s="338">
        <f t="shared" si="122"/>
        <v>326</v>
      </c>
      <c r="P327" s="339">
        <f>IF($K327="","",IF($K327=入力用マスタ!$H$3,COLUMN($P327)-5,IF($K327=入力用マスタ!$H$5,COLUMN($P327)-4,IF($K327=入力用マスタ!$H$6,COLUMN($P327)-4,IF($K327=入力用マスタ!$H$5,COLUMN($P327)-4,IF($K327=入力用マスタ!$H$4,COLUMN($P327)-3,COLUMN($P327)-5))))))</f>
        <v>11</v>
      </c>
      <c r="Q327" s="345" t="str">
        <f>IF($C327="","",IF($C327="-","",IF($K327=入力用マスタ!$H$4&amp;"!",HYPERLINK("#"&amp;$B327&amp;"!"&amp;IFERROR(LEFT($C327,FIND(",", $C327)-1),$C327),"【"&amp;IFERROR(LEFT($C327,FIND(",", $C327)-1),$C327)&amp;"】"),HYPERLINK("#"&amp;$B327&amp;"!"&amp;IFERROR(LEFT($C327,FIND(",", $C327)-1),$C327),"【"&amp;IFERROR(LEFT($C327,FIND(",", $C327)-1),$C327)&amp;"】"))))</f>
        <v>【N183】</v>
      </c>
      <c r="R327" s="344" t="str">
        <f t="shared" si="123"/>
        <v>0000000000000</v>
      </c>
      <c r="S327" s="334" t="str">
        <f t="shared" si="124"/>
        <v>IO_S050301</v>
      </c>
      <c r="T327" s="334" t="str">
        <f t="shared" ca="1" si="125"/>
        <v>2025100101</v>
      </c>
      <c r="U327" s="334" t="str">
        <f t="shared" si="126"/>
        <v>T05_HLT_TMP</v>
      </c>
      <c r="V327" s="334" t="str">
        <f t="shared" si="127"/>
        <v>TGR_FAC_NAME_7</v>
      </c>
      <c r="W327" s="334" t="str">
        <f t="shared" si="128"/>
        <v>併用健康食品_製造者_7</v>
      </c>
      <c r="X327" s="334" t="str">
        <f t="shared" si="129"/>
        <v>TEXT</v>
      </c>
      <c r="Y327" s="334" t="str">
        <f t="shared" si="130"/>
        <v>CELL</v>
      </c>
      <c r="Z327" s="334">
        <f t="shared" si="131"/>
        <v>326</v>
      </c>
      <c r="AA327" s="334">
        <f t="shared" si="132"/>
        <v>11</v>
      </c>
      <c r="AB327" s="334" t="str">
        <f t="shared" si="133"/>
        <v>« NULL »</v>
      </c>
      <c r="AC327" s="334" t="str">
        <f t="shared" si="134"/>
        <v>0</v>
      </c>
      <c r="AD327" s="334" t="str">
        <f t="shared" si="135"/>
        <v>« NULL »</v>
      </c>
      <c r="AE327" s="334" t="str">
        <f t="shared" si="136"/>
        <v>0</v>
      </c>
      <c r="AF327" s="334" t="str">
        <f t="shared" si="137"/>
        <v>1.00</v>
      </c>
      <c r="AG327" s="334" t="str">
        <f t="shared" si="138"/>
        <v>0</v>
      </c>
      <c r="AH327" s="334" t="str">
        <f t="shared" si="139"/>
        <v>fBiz0000000000</v>
      </c>
      <c r="AI327" s="334" t="str">
        <f t="shared" ca="1" si="140"/>
        <v>2026/01/06 00:00:00</v>
      </c>
      <c r="AJ327" s="334" t="str">
        <f t="shared" si="141"/>
        <v>fBiz0000000000</v>
      </c>
      <c r="AK327" s="335" t="str">
        <f t="shared" ca="1" si="142"/>
        <v>2026/01/06 00:00:00</v>
      </c>
      <c r="AL32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'TGR_FAC_NAME_7', '併用健康食品_製造者_7', 'TEXT', 'CELL', 326, 11, NULL ,'0', NULL ,'0', '1.00', 0, 'fBiz0000000000', '2026/01/06 00:00:00', 'fBiz0000000000', '2026/01/06 00:00:00' );</v>
      </c>
      <c r="AM327" s="347" t="s">
        <v>1774</v>
      </c>
    </row>
    <row r="328" spans="1:39" ht="17.25" customHeight="1">
      <c r="A328" s="265">
        <f t="shared" si="121"/>
        <v>326</v>
      </c>
      <c r="B328" s="263" t="s">
        <v>640</v>
      </c>
      <c r="C328" s="258" t="s">
        <v>1233</v>
      </c>
      <c r="D328" s="260" t="s">
        <v>1501</v>
      </c>
      <c r="E328" s="238" t="s">
        <v>258</v>
      </c>
      <c r="F328" s="746" t="s">
        <v>189</v>
      </c>
      <c r="G328" s="747"/>
      <c r="H328" s="748">
        <v>20</v>
      </c>
      <c r="I328" s="749"/>
      <c r="J328" s="327" t="str">
        <f t="shared" si="144"/>
        <v>TEXT</v>
      </c>
      <c r="K328" s="271" t="s">
        <v>653</v>
      </c>
      <c r="L328" s="328" t="str" cm="1">
        <f t="array" aca="1" ref="L328" ca="1">IFERROR(IF($C328="","",IF($K328="","",IF($K328=入力用マスタ!$H$7,_xlfn.TEXTBEFORE(_xlfn.TEXTAFTER(CELL("filename",$A$1),"["),"]"),IF($J328="DATE",IF(INDIRECT($B328&amp;"!"&amp;$C328)="","",INDIRECT($B328&amp;"!"&amp;$C328)),IF($J328="TEXT",IF(INDIRECT($B328&amp;"!"&amp;$C328)="","",""&amp;INDIRECT($B328&amp;"!"&amp;$C328)&amp;""),IF($J328="NUM",VALUE(IF(INDIRECT($B328&amp;"!"&amp;$C328)="","",INDIRECT($B328&amp;"!"&amp;$C328))),"")))))),"")</f>
        <v/>
      </c>
      <c r="M328" s="337" t="str">
        <f ca="1">IFERROR(TEXT(IF($C328="","",IF($K328="","",IF($K328=入力用マスタ!$H$5,IF($L328="■","1",IF($L328="□","",IF($L328="●","1",IF($L328="○","","")))),IF($K328=入力用マスタ!$H$6,IF($L328="▼選択▼","",MATCH($L328,INDIRECT("入力用マスタ!"&amp;IF(COUNTIF(入力用マスタ!$E$2:$E$4,$L328),"E",IF(COUNTIF(入力用マスタ!$F$2:$F$4,$L328),"F",IF(COUNTIF(入力用マスタ!$G$2:$G$4,$L328),"G","")))&amp;"3:"&amp;IF(COUNTIF(入力用マスタ!$E$2:$E$4,$L328),"E",IF(COUNTIF(入力用マスタ!$F$2:$F$4,$L328),"F",IF(COUNTIF(入力用マスタ!$G$2:$G$4,$L328),"G","")))&amp;"4"),0)),"")))),"@"),"")</f>
        <v/>
      </c>
      <c r="N328" s="337" t="str" cm="1">
        <f t="array" aca="1" ref="N328" ca="1">IFERROR(TEXT(IF($C328="","",IF($K328="","",IF($K328=入力用マスタ!$H$4,_xlfn.LET(_xlpm.refs, _xlfn.TEXTSPLIT($C328,","),_xlpm.sheetName, $B328,_xlpm.values,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8" s="338">
        <f t="shared" si="122"/>
        <v>327</v>
      </c>
      <c r="P328" s="339">
        <f>IF($K328="","",IF($K328=入力用マスタ!$H$3,COLUMN($P328)-5,IF($K328=入力用マスタ!$H$5,COLUMN($P328)-4,IF($K328=入力用マスタ!$H$6,COLUMN($P328)-4,IF($K328=入力用マスタ!$H$5,COLUMN($P328)-4,IF($K328=入力用マスタ!$H$4,COLUMN($P328)-3,COLUMN($P328)-5))))))</f>
        <v>11</v>
      </c>
      <c r="Q328" s="345" t="str">
        <f>IF($C328="","",IF($C328="-","",IF($K328=入力用マスタ!$H$4&amp;"!",HYPERLINK("#"&amp;$B328&amp;"!"&amp;IFERROR(LEFT($C328,FIND(",", $C328)-1),$C328),"【"&amp;IFERROR(LEFT($C328,FIND(",", $C328)-1),$C328)&amp;"】"),HYPERLINK("#"&amp;$B328&amp;"!"&amp;IFERROR(LEFT($C328,FIND(",", $C328)-1),$C328),"【"&amp;IFERROR(LEFT($C328,FIND(",", $C328)-1),$C328)&amp;"】"))))</f>
        <v>【N184】</v>
      </c>
      <c r="R328" s="344" t="str">
        <f t="shared" si="123"/>
        <v>0000000000000</v>
      </c>
      <c r="S328" s="334" t="str">
        <f t="shared" si="124"/>
        <v>IO_S050301</v>
      </c>
      <c r="T328" s="334" t="str">
        <f t="shared" ca="1" si="125"/>
        <v>2025100101</v>
      </c>
      <c r="U328" s="334" t="str">
        <f t="shared" si="126"/>
        <v>T05_HLT_TMP</v>
      </c>
      <c r="V328" s="334" t="str">
        <f t="shared" si="127"/>
        <v>TGR_FAC_NAME_8</v>
      </c>
      <c r="W328" s="334" t="str">
        <f t="shared" si="128"/>
        <v>併用健康食品_製造者_8</v>
      </c>
      <c r="X328" s="334" t="str">
        <f t="shared" si="129"/>
        <v>TEXT</v>
      </c>
      <c r="Y328" s="334" t="str">
        <f t="shared" si="130"/>
        <v>CELL</v>
      </c>
      <c r="Z328" s="334">
        <f t="shared" si="131"/>
        <v>327</v>
      </c>
      <c r="AA328" s="334">
        <f t="shared" si="132"/>
        <v>11</v>
      </c>
      <c r="AB328" s="334" t="str">
        <f t="shared" si="133"/>
        <v>« NULL »</v>
      </c>
      <c r="AC328" s="334" t="str">
        <f t="shared" si="134"/>
        <v>0</v>
      </c>
      <c r="AD328" s="334" t="str">
        <f t="shared" si="135"/>
        <v>« NULL »</v>
      </c>
      <c r="AE328" s="334" t="str">
        <f t="shared" si="136"/>
        <v>0</v>
      </c>
      <c r="AF328" s="334" t="str">
        <f t="shared" si="137"/>
        <v>1.00</v>
      </c>
      <c r="AG328" s="334" t="str">
        <f t="shared" si="138"/>
        <v>0</v>
      </c>
      <c r="AH328" s="334" t="str">
        <f t="shared" si="139"/>
        <v>fBiz0000000000</v>
      </c>
      <c r="AI328" s="334" t="str">
        <f t="shared" ca="1" si="140"/>
        <v>2026/01/06 00:00:00</v>
      </c>
      <c r="AJ328" s="334" t="str">
        <f t="shared" si="141"/>
        <v>fBiz0000000000</v>
      </c>
      <c r="AK328" s="335" t="str">
        <f t="shared" ca="1" si="142"/>
        <v>2026/01/06 00:00:00</v>
      </c>
      <c r="AL32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'TGR_FAC_NAME_8', '併用健康食品_製造者_8', 'TEXT', 'CELL', 327, 11, NULL ,'0', NULL ,'0', '1.00', 0, 'fBiz0000000000', '2026/01/06 00:00:00', 'fBiz0000000000', '2026/01/06 00:00:00' );</v>
      </c>
      <c r="AM328" s="347" t="s">
        <v>1774</v>
      </c>
    </row>
    <row r="329" spans="1:39" ht="17.25" customHeight="1">
      <c r="A329" s="265">
        <f t="shared" si="121"/>
        <v>327</v>
      </c>
      <c r="B329" s="263" t="s">
        <v>640</v>
      </c>
      <c r="C329" s="258" t="s">
        <v>1234</v>
      </c>
      <c r="D329" s="260" t="s">
        <v>1502</v>
      </c>
      <c r="E329" s="238" t="s">
        <v>259</v>
      </c>
      <c r="F329" s="746" t="s">
        <v>189</v>
      </c>
      <c r="G329" s="747"/>
      <c r="H329" s="748">
        <v>20</v>
      </c>
      <c r="I329" s="749"/>
      <c r="J329" s="327" t="str">
        <f t="shared" si="144"/>
        <v>TEXT</v>
      </c>
      <c r="K329" s="271" t="s">
        <v>653</v>
      </c>
      <c r="L329" s="328" t="str" cm="1">
        <f t="array" aca="1" ref="L329" ca="1">IFERROR(IF($C329="","",IF($K329="","",IF($K329=入力用マスタ!$H$7,_xlfn.TEXTBEFORE(_xlfn.TEXTAFTER(CELL("filename",$A$1),"["),"]"),IF($J329="DATE",IF(INDIRECT($B329&amp;"!"&amp;$C329)="","",INDIRECT($B329&amp;"!"&amp;$C329)),IF($J329="TEXT",IF(INDIRECT($B329&amp;"!"&amp;$C329)="","",""&amp;INDIRECT($B329&amp;"!"&amp;$C329)&amp;""),IF($J329="NUM",VALUE(IF(INDIRECT($B329&amp;"!"&amp;$C329)="","",INDIRECT($B329&amp;"!"&amp;$C329))),"")))))),"")</f>
        <v/>
      </c>
      <c r="M329" s="337" t="str">
        <f ca="1">IFERROR(TEXT(IF($C329="","",IF($K329="","",IF($K329=入力用マスタ!$H$5,IF($L329="■","1",IF($L329="□","",IF($L329="●","1",IF($L329="○","","")))),IF($K329=入力用マスタ!$H$6,IF($L329="▼選択▼","",MATCH($L329,INDIRECT("入力用マスタ!"&amp;IF(COUNTIF(入力用マスタ!$E$2:$E$4,$L329),"E",IF(COUNTIF(入力用マスタ!$F$2:$F$4,$L329),"F",IF(COUNTIF(入力用マスタ!$G$2:$G$4,$L329),"G","")))&amp;"3:"&amp;IF(COUNTIF(入力用マスタ!$E$2:$E$4,$L329),"E",IF(COUNTIF(入力用マスタ!$F$2:$F$4,$L329),"F",IF(COUNTIF(入力用マスタ!$G$2:$G$4,$L329),"G","")))&amp;"4"),0)),"")))),"@"),"")</f>
        <v/>
      </c>
      <c r="N329" s="337" t="str" cm="1">
        <f t="array" aca="1" ref="N329" ca="1">IFERROR(TEXT(IF($C329="","",IF($K329="","",IF($K329=入力用マスタ!$H$4,_xlfn.LET(_xlpm.refs, _xlfn.TEXTSPLIT($C329,","),_xlpm.sheetName, $B329,_xlpm.values,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29" s="338">
        <f t="shared" si="122"/>
        <v>328</v>
      </c>
      <c r="P329" s="339">
        <f>IF($K329="","",IF($K329=入力用マスタ!$H$3,COLUMN($P329)-5,IF($K329=入力用マスタ!$H$5,COLUMN($P329)-4,IF($K329=入力用マスタ!$H$6,COLUMN($P329)-4,IF($K329=入力用マスタ!$H$5,COLUMN($P329)-4,IF($K329=入力用マスタ!$H$4,COLUMN($P329)-3,COLUMN($P329)-5))))))</f>
        <v>11</v>
      </c>
      <c r="Q329" s="345" t="str">
        <f>IF($C329="","",IF($C329="-","",IF($K329=入力用マスタ!$H$4&amp;"!",HYPERLINK("#"&amp;$B329&amp;"!"&amp;IFERROR(LEFT($C329,FIND(",", $C329)-1),$C329),"【"&amp;IFERROR(LEFT($C329,FIND(",", $C329)-1),$C329)&amp;"】"),HYPERLINK("#"&amp;$B329&amp;"!"&amp;IFERROR(LEFT($C329,FIND(",", $C329)-1),$C329),"【"&amp;IFERROR(LEFT($C329,FIND(",", $C329)-1),$C329)&amp;"】"))))</f>
        <v>【N185】</v>
      </c>
      <c r="R329" s="344" t="str">
        <f t="shared" si="123"/>
        <v>0000000000000</v>
      </c>
      <c r="S329" s="334" t="str">
        <f t="shared" si="124"/>
        <v>IO_S050301</v>
      </c>
      <c r="T329" s="334" t="str">
        <f t="shared" ca="1" si="125"/>
        <v>2025100101</v>
      </c>
      <c r="U329" s="334" t="str">
        <f t="shared" si="126"/>
        <v>T05_HLT_TMP</v>
      </c>
      <c r="V329" s="334" t="str">
        <f t="shared" si="127"/>
        <v>TGR_FAC_NAME_9</v>
      </c>
      <c r="W329" s="334" t="str">
        <f t="shared" si="128"/>
        <v>併用健康食品_製造者_9</v>
      </c>
      <c r="X329" s="334" t="str">
        <f t="shared" si="129"/>
        <v>TEXT</v>
      </c>
      <c r="Y329" s="334" t="str">
        <f t="shared" si="130"/>
        <v>CELL</v>
      </c>
      <c r="Z329" s="334">
        <f t="shared" si="131"/>
        <v>328</v>
      </c>
      <c r="AA329" s="334">
        <f t="shared" si="132"/>
        <v>11</v>
      </c>
      <c r="AB329" s="334" t="str">
        <f t="shared" si="133"/>
        <v>« NULL »</v>
      </c>
      <c r="AC329" s="334" t="str">
        <f t="shared" si="134"/>
        <v>0</v>
      </c>
      <c r="AD329" s="334" t="str">
        <f t="shared" si="135"/>
        <v>« NULL »</v>
      </c>
      <c r="AE329" s="334" t="str">
        <f t="shared" si="136"/>
        <v>0</v>
      </c>
      <c r="AF329" s="334" t="str">
        <f t="shared" si="137"/>
        <v>1.00</v>
      </c>
      <c r="AG329" s="334" t="str">
        <f t="shared" si="138"/>
        <v>0</v>
      </c>
      <c r="AH329" s="334" t="str">
        <f t="shared" si="139"/>
        <v>fBiz0000000000</v>
      </c>
      <c r="AI329" s="334" t="str">
        <f t="shared" ca="1" si="140"/>
        <v>2026/01/06 00:00:00</v>
      </c>
      <c r="AJ329" s="334" t="str">
        <f t="shared" si="141"/>
        <v>fBiz0000000000</v>
      </c>
      <c r="AK329" s="335" t="str">
        <f t="shared" ca="1" si="142"/>
        <v>2026/01/06 00:00:00</v>
      </c>
      <c r="AL32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'TGR_FAC_NAME_9', '併用健康食品_製造者_9', 'TEXT', 'CELL', 328, 11, NULL ,'0', NULL ,'0', '1.00', 0, 'fBiz0000000000', '2026/01/06 00:00:00', 'fBiz0000000000', '2026/01/06 00:00:00' );</v>
      </c>
      <c r="AM329" s="347" t="s">
        <v>1774</v>
      </c>
    </row>
    <row r="330" spans="1:39" ht="17.25" customHeight="1">
      <c r="A330" s="265">
        <f t="shared" si="121"/>
        <v>328</v>
      </c>
      <c r="B330" s="263" t="s">
        <v>640</v>
      </c>
      <c r="C330" s="258" t="s">
        <v>1235</v>
      </c>
      <c r="D330" s="260" t="s">
        <v>1503</v>
      </c>
      <c r="E330" s="238" t="s">
        <v>260</v>
      </c>
      <c r="F330" s="746" t="s">
        <v>189</v>
      </c>
      <c r="G330" s="747"/>
      <c r="H330" s="748">
        <v>20</v>
      </c>
      <c r="I330" s="749"/>
      <c r="J330" s="327" t="str">
        <f t="shared" si="144"/>
        <v>TEXT</v>
      </c>
      <c r="K330" s="271" t="s">
        <v>653</v>
      </c>
      <c r="L330" s="328" t="str" cm="1">
        <f t="array" aca="1" ref="L330" ca="1">IFERROR(IF($C330="","",IF($K330="","",IF($K330=入力用マスタ!$H$7,_xlfn.TEXTBEFORE(_xlfn.TEXTAFTER(CELL("filename",$A$1),"["),"]"),IF($J330="DATE",IF(INDIRECT($B330&amp;"!"&amp;$C330)="","",INDIRECT($B330&amp;"!"&amp;$C330)),IF($J330="TEXT",IF(INDIRECT($B330&amp;"!"&amp;$C330)="","",""&amp;INDIRECT($B330&amp;"!"&amp;$C330)&amp;""),IF($J330="NUM",VALUE(IF(INDIRECT($B330&amp;"!"&amp;$C330)="","",INDIRECT($B330&amp;"!"&amp;$C330))),"")))))),"")</f>
        <v/>
      </c>
      <c r="M330" s="337" t="str">
        <f ca="1">IFERROR(TEXT(IF($C330="","",IF($K330="","",IF($K330=入力用マスタ!$H$5,IF($L330="■","1",IF($L330="□","",IF($L330="●","1",IF($L330="○","","")))),IF($K330=入力用マスタ!$H$6,IF($L330="▼選択▼","",MATCH($L330,INDIRECT("入力用マスタ!"&amp;IF(COUNTIF(入力用マスタ!$E$2:$E$4,$L330),"E",IF(COUNTIF(入力用マスタ!$F$2:$F$4,$L330),"F",IF(COUNTIF(入力用マスタ!$G$2:$G$4,$L330),"G","")))&amp;"3:"&amp;IF(COUNTIF(入力用マスタ!$E$2:$E$4,$L330),"E",IF(COUNTIF(入力用マスタ!$F$2:$F$4,$L330),"F",IF(COUNTIF(入力用マスタ!$G$2:$G$4,$L330),"G","")))&amp;"4"),0)),"")))),"@"),"")</f>
        <v/>
      </c>
      <c r="N330" s="337" t="str" cm="1">
        <f t="array" aca="1" ref="N330" ca="1">IFERROR(TEXT(IF($C330="","",IF($K330="","",IF($K330=入力用マスタ!$H$4,_xlfn.LET(_xlpm.refs, _xlfn.TEXTSPLIT($C330,","),_xlpm.sheetName, $B330,_xlpm.values,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0" s="338">
        <f t="shared" si="122"/>
        <v>329</v>
      </c>
      <c r="P330" s="339">
        <f>IF($K330="","",IF($K330=入力用マスタ!$H$3,COLUMN($P330)-5,IF($K330=入力用マスタ!$H$5,COLUMN($P330)-4,IF($K330=入力用マスタ!$H$6,COLUMN($P330)-4,IF($K330=入力用マスタ!$H$5,COLUMN($P330)-4,IF($K330=入力用マスタ!$H$4,COLUMN($P330)-3,COLUMN($P330)-5))))))</f>
        <v>11</v>
      </c>
      <c r="Q330" s="345" t="str">
        <f>IF($C330="","",IF($C330="-","",IF($K330=入力用マスタ!$H$4&amp;"!",HYPERLINK("#"&amp;$B330&amp;"!"&amp;IFERROR(LEFT($C330,FIND(",", $C330)-1),$C330),"【"&amp;IFERROR(LEFT($C330,FIND(",", $C330)-1),$C330)&amp;"】"),HYPERLINK("#"&amp;$B330&amp;"!"&amp;IFERROR(LEFT($C330,FIND(",", $C330)-1),$C330),"【"&amp;IFERROR(LEFT($C330,FIND(",", $C330)-1),$C330)&amp;"】"))))</f>
        <v>【N186】</v>
      </c>
      <c r="R330" s="344" t="str">
        <f t="shared" si="123"/>
        <v>0000000000000</v>
      </c>
      <c r="S330" s="334" t="str">
        <f t="shared" si="124"/>
        <v>IO_S050301</v>
      </c>
      <c r="T330" s="334" t="str">
        <f t="shared" ca="1" si="125"/>
        <v>2025100101</v>
      </c>
      <c r="U330" s="334" t="str">
        <f t="shared" si="126"/>
        <v>T05_HLT_TMP</v>
      </c>
      <c r="V330" s="334" t="str">
        <f t="shared" si="127"/>
        <v>TGR_FAC_NAME_10</v>
      </c>
      <c r="W330" s="334" t="str">
        <f t="shared" si="128"/>
        <v>併用健康食品_製造者_10</v>
      </c>
      <c r="X330" s="334" t="str">
        <f t="shared" si="129"/>
        <v>TEXT</v>
      </c>
      <c r="Y330" s="334" t="str">
        <f t="shared" si="130"/>
        <v>CELL</v>
      </c>
      <c r="Z330" s="334">
        <f t="shared" si="131"/>
        <v>329</v>
      </c>
      <c r="AA330" s="334">
        <f t="shared" si="132"/>
        <v>11</v>
      </c>
      <c r="AB330" s="334" t="str">
        <f t="shared" si="133"/>
        <v>« NULL »</v>
      </c>
      <c r="AC330" s="334" t="str">
        <f t="shared" si="134"/>
        <v>0</v>
      </c>
      <c r="AD330" s="334" t="str">
        <f t="shared" si="135"/>
        <v>« NULL »</v>
      </c>
      <c r="AE330" s="334" t="str">
        <f t="shared" si="136"/>
        <v>0</v>
      </c>
      <c r="AF330" s="334" t="str">
        <f t="shared" si="137"/>
        <v>1.00</v>
      </c>
      <c r="AG330" s="334" t="str">
        <f t="shared" si="138"/>
        <v>0</v>
      </c>
      <c r="AH330" s="334" t="str">
        <f t="shared" si="139"/>
        <v>fBiz0000000000</v>
      </c>
      <c r="AI330" s="334" t="str">
        <f t="shared" ca="1" si="140"/>
        <v>2026/01/06 00:00:00</v>
      </c>
      <c r="AJ330" s="334" t="str">
        <f t="shared" si="141"/>
        <v>fBiz0000000000</v>
      </c>
      <c r="AK330" s="335" t="str">
        <f t="shared" ca="1" si="142"/>
        <v>2026/01/06 00:00:00</v>
      </c>
      <c r="AL33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'TGR_FAC_NAME_10', '併用健康食品_製造者_10', 'TEXT', 'CELL', 329, 11, NULL ,'0', NULL ,'0', '1.00', 0, 'fBiz0000000000', '2026/01/06 00:00:00', 'fBiz0000000000', '2026/01/06 00:00:00' );</v>
      </c>
      <c r="AM330" s="347" t="s">
        <v>1774</v>
      </c>
    </row>
    <row r="331" spans="1:39" ht="17.25" customHeight="1">
      <c r="A331" s="265">
        <f t="shared" si="121"/>
        <v>329</v>
      </c>
      <c r="B331" s="263" t="s">
        <v>640</v>
      </c>
      <c r="C331" s="258" t="s">
        <v>1236</v>
      </c>
      <c r="D331" s="260" t="s">
        <v>1504</v>
      </c>
      <c r="E331" s="238" t="s">
        <v>930</v>
      </c>
      <c r="F331" s="746" t="s">
        <v>189</v>
      </c>
      <c r="G331" s="747"/>
      <c r="H331" s="748">
        <v>20</v>
      </c>
      <c r="I331" s="749"/>
      <c r="J331" s="327" t="str">
        <f t="shared" si="144"/>
        <v>TEXT</v>
      </c>
      <c r="K331" s="271" t="s">
        <v>653</v>
      </c>
      <c r="L331" s="328" t="str" cm="1">
        <f t="array" aca="1" ref="L331" ca="1">IFERROR(IF($C331="","",IF($K331="","",IF($K331=入力用マスタ!$H$7,_xlfn.TEXTBEFORE(_xlfn.TEXTAFTER(CELL("filename",$A$1),"["),"]"),IF($J331="DATE",IF(INDIRECT($B331&amp;"!"&amp;$C331)="","",INDIRECT($B331&amp;"!"&amp;$C331)),IF($J331="TEXT",IF(INDIRECT($B331&amp;"!"&amp;$C331)="","",""&amp;INDIRECT($B331&amp;"!"&amp;$C331)&amp;""),IF($J331="NUM",VALUE(IF(INDIRECT($B331&amp;"!"&amp;$C331)="","",INDIRECT($B331&amp;"!"&amp;$C331))),"")))))),"")</f>
        <v/>
      </c>
      <c r="M331" s="337" t="str">
        <f ca="1">IFERROR(TEXT(IF($C331="","",IF($K331="","",IF($K331=入力用マスタ!$H$5,IF($L331="■","1",IF($L331="□","",IF($L331="●","1",IF($L331="○","","")))),IF($K331=入力用マスタ!$H$6,IF($L331="▼選択▼","",MATCH($L331,INDIRECT("入力用マスタ!"&amp;IF(COUNTIF(入力用マスタ!$E$2:$E$4,$L331),"E",IF(COUNTIF(入力用マスタ!$F$2:$F$4,$L331),"F",IF(COUNTIF(入力用マスタ!$G$2:$G$4,$L331),"G","")))&amp;"3:"&amp;IF(COUNTIF(入力用マスタ!$E$2:$E$4,$L331),"E",IF(COUNTIF(入力用マスタ!$F$2:$F$4,$L331),"F",IF(COUNTIF(入力用マスタ!$G$2:$G$4,$L331),"G","")))&amp;"4"),0)),"")))),"@"),"")</f>
        <v/>
      </c>
      <c r="N331" s="337" t="str" cm="1">
        <f t="array" aca="1" ref="N331" ca="1">IFERROR(TEXT(IF($C331="","",IF($K331="","",IF($K331=入力用マスタ!$H$4,_xlfn.LET(_xlpm.refs, _xlfn.TEXTSPLIT($C331,","),_xlpm.sheetName, $B331,_xlpm.values,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1" s="338">
        <f t="shared" si="122"/>
        <v>330</v>
      </c>
      <c r="P331" s="339">
        <f>IF($K331="","",IF($K331=入力用マスタ!$H$3,COLUMN($P331)-5,IF($K331=入力用マスタ!$H$5,COLUMN($P331)-4,IF($K331=入力用マスタ!$H$6,COLUMN($P331)-4,IF($K331=入力用マスタ!$H$5,COLUMN($P331)-4,IF($K331=入力用マスタ!$H$4,COLUMN($P331)-3,COLUMN($P331)-5))))))</f>
        <v>11</v>
      </c>
      <c r="Q331" s="345" t="str">
        <f>IF($C331="","",IF($C331="-","",IF($K331=入力用マスタ!$H$4&amp;"!",HYPERLINK("#"&amp;$B331&amp;"!"&amp;IFERROR(LEFT($C331,FIND(",", $C331)-1),$C331),"【"&amp;IFERROR(LEFT($C331,FIND(",", $C331)-1),$C331)&amp;"】"),HYPERLINK("#"&amp;$B331&amp;"!"&amp;IFERROR(LEFT($C331,FIND(",", $C331)-1),$C331),"【"&amp;IFERROR(LEFT($C331,FIND(",", $C331)-1),$C331)&amp;"】"))))</f>
        <v>【W177】</v>
      </c>
      <c r="R331" s="344" t="str">
        <f t="shared" si="123"/>
        <v>0000000000000</v>
      </c>
      <c r="S331" s="334" t="str">
        <f t="shared" si="124"/>
        <v>IO_S050301</v>
      </c>
      <c r="T331" s="334" t="str">
        <f t="shared" ca="1" si="125"/>
        <v>2025100101</v>
      </c>
      <c r="U331" s="334" t="str">
        <f t="shared" si="126"/>
        <v>T05_HLT_TMP</v>
      </c>
      <c r="V331" s="334" t="str">
        <f t="shared" si="127"/>
        <v>TGR_PUR_1</v>
      </c>
      <c r="W331" s="334" t="str">
        <f t="shared" si="128"/>
        <v>併用健康食品_摂取目的_1</v>
      </c>
      <c r="X331" s="334" t="str">
        <f t="shared" si="129"/>
        <v>TEXT</v>
      </c>
      <c r="Y331" s="334" t="str">
        <f t="shared" si="130"/>
        <v>CELL</v>
      </c>
      <c r="Z331" s="334">
        <f t="shared" si="131"/>
        <v>330</v>
      </c>
      <c r="AA331" s="334">
        <f t="shared" si="132"/>
        <v>11</v>
      </c>
      <c r="AB331" s="334" t="str">
        <f t="shared" si="133"/>
        <v>« NULL »</v>
      </c>
      <c r="AC331" s="334" t="str">
        <f t="shared" si="134"/>
        <v>0</v>
      </c>
      <c r="AD331" s="334" t="str">
        <f t="shared" si="135"/>
        <v>« NULL »</v>
      </c>
      <c r="AE331" s="334" t="str">
        <f t="shared" si="136"/>
        <v>0</v>
      </c>
      <c r="AF331" s="334" t="str">
        <f t="shared" si="137"/>
        <v>1.00</v>
      </c>
      <c r="AG331" s="334" t="str">
        <f t="shared" si="138"/>
        <v>0</v>
      </c>
      <c r="AH331" s="334" t="str">
        <f t="shared" si="139"/>
        <v>fBiz0000000000</v>
      </c>
      <c r="AI331" s="334" t="str">
        <f t="shared" ca="1" si="140"/>
        <v>2026/01/06 00:00:00</v>
      </c>
      <c r="AJ331" s="334" t="str">
        <f t="shared" si="141"/>
        <v>fBiz0000000000</v>
      </c>
      <c r="AK331" s="335" t="str">
        <f t="shared" ca="1" si="142"/>
        <v>2026/01/06 00:00:00</v>
      </c>
      <c r="AL33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 '併用健康食品_摂取目的_1', 'TEXT', 'CELL', 330, 11, NULL ,'0', NULL ,'0', '1.00', 0, 'fBiz0000000000', '2026/01/06 00:00:00', 'fBiz0000000000', '2026/01/06 00:00:00' );</v>
      </c>
      <c r="AM331" s="347" t="s">
        <v>1774</v>
      </c>
    </row>
    <row r="332" spans="1:39" ht="17.25" customHeight="1">
      <c r="A332" s="265">
        <f t="shared" si="121"/>
        <v>330</v>
      </c>
      <c r="B332" s="263" t="s">
        <v>640</v>
      </c>
      <c r="C332" s="258" t="s">
        <v>1237</v>
      </c>
      <c r="D332" s="260" t="s">
        <v>1505</v>
      </c>
      <c r="E332" s="238" t="s">
        <v>773</v>
      </c>
      <c r="F332" s="746" t="s">
        <v>189</v>
      </c>
      <c r="G332" s="747"/>
      <c r="H332" s="748">
        <v>20</v>
      </c>
      <c r="I332" s="749"/>
      <c r="J332" s="327" t="str">
        <f t="shared" si="144"/>
        <v>TEXT</v>
      </c>
      <c r="K332" s="271" t="s">
        <v>653</v>
      </c>
      <c r="L332" s="328" t="str" cm="1">
        <f t="array" aca="1" ref="L332" ca="1">IFERROR(IF($C332="","",IF($K332="","",IF($K332=入力用マスタ!$H$7,_xlfn.TEXTBEFORE(_xlfn.TEXTAFTER(CELL("filename",$A$1),"["),"]"),IF($J332="DATE",IF(INDIRECT($B332&amp;"!"&amp;$C332)="","",INDIRECT($B332&amp;"!"&amp;$C332)),IF($J332="TEXT",IF(INDIRECT($B332&amp;"!"&amp;$C332)="","",""&amp;INDIRECT($B332&amp;"!"&amp;$C332)&amp;""),IF($J332="NUM",VALUE(IF(INDIRECT($B332&amp;"!"&amp;$C332)="","",INDIRECT($B332&amp;"!"&amp;$C332))),"")))))),"")</f>
        <v/>
      </c>
      <c r="M332" s="337" t="str">
        <f ca="1">IFERROR(TEXT(IF($C332="","",IF($K332="","",IF($K332=入力用マスタ!$H$5,IF($L332="■","1",IF($L332="□","",IF($L332="●","1",IF($L332="○","","")))),IF($K332=入力用マスタ!$H$6,IF($L332="▼選択▼","",MATCH($L332,INDIRECT("入力用マスタ!"&amp;IF(COUNTIF(入力用マスタ!$E$2:$E$4,$L332),"E",IF(COUNTIF(入力用マスタ!$F$2:$F$4,$L332),"F",IF(COUNTIF(入力用マスタ!$G$2:$G$4,$L332),"G","")))&amp;"3:"&amp;IF(COUNTIF(入力用マスタ!$E$2:$E$4,$L332),"E",IF(COUNTIF(入力用マスタ!$F$2:$F$4,$L332),"F",IF(COUNTIF(入力用マスタ!$G$2:$G$4,$L332),"G","")))&amp;"4"),0)),"")))),"@"),"")</f>
        <v/>
      </c>
      <c r="N332" s="337" t="str" cm="1">
        <f t="array" aca="1" ref="N332" ca="1">IFERROR(TEXT(IF($C332="","",IF($K332="","",IF($K332=入力用マスタ!$H$4,_xlfn.LET(_xlpm.refs, _xlfn.TEXTSPLIT($C332,","),_xlpm.sheetName, $B332,_xlpm.values,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2" s="338">
        <f t="shared" si="122"/>
        <v>331</v>
      </c>
      <c r="P332" s="339">
        <f>IF($K332="","",IF($K332=入力用マスタ!$H$3,COLUMN($P332)-5,IF($K332=入力用マスタ!$H$5,COLUMN($P332)-4,IF($K332=入力用マスタ!$H$6,COLUMN($P332)-4,IF($K332=入力用マスタ!$H$5,COLUMN($P332)-4,IF($K332=入力用マスタ!$H$4,COLUMN($P332)-3,COLUMN($P332)-5))))))</f>
        <v>11</v>
      </c>
      <c r="Q332" s="345" t="str">
        <f>IF($C332="","",IF($C332="-","",IF($K332=入力用マスタ!$H$4&amp;"!",HYPERLINK("#"&amp;$B332&amp;"!"&amp;IFERROR(LEFT($C332,FIND(",", $C332)-1),$C332),"【"&amp;IFERROR(LEFT($C332,FIND(",", $C332)-1),$C332)&amp;"】"),HYPERLINK("#"&amp;$B332&amp;"!"&amp;IFERROR(LEFT($C332,FIND(",", $C332)-1),$C332),"【"&amp;IFERROR(LEFT($C332,FIND(",", $C332)-1),$C332)&amp;"】"))))</f>
        <v>【W178】</v>
      </c>
      <c r="R332" s="344" t="str">
        <f t="shared" si="123"/>
        <v>0000000000000</v>
      </c>
      <c r="S332" s="334" t="str">
        <f t="shared" si="124"/>
        <v>IO_S050301</v>
      </c>
      <c r="T332" s="334" t="str">
        <f t="shared" ca="1" si="125"/>
        <v>2025100101</v>
      </c>
      <c r="U332" s="334" t="str">
        <f t="shared" si="126"/>
        <v>T05_HLT_TMP</v>
      </c>
      <c r="V332" s="334" t="str">
        <f t="shared" si="127"/>
        <v>TGR_PUR_2</v>
      </c>
      <c r="W332" s="334" t="str">
        <f t="shared" si="128"/>
        <v>併用健康食品_摂取目的_2</v>
      </c>
      <c r="X332" s="334" t="str">
        <f t="shared" si="129"/>
        <v>TEXT</v>
      </c>
      <c r="Y332" s="334" t="str">
        <f t="shared" si="130"/>
        <v>CELL</v>
      </c>
      <c r="Z332" s="334">
        <f t="shared" si="131"/>
        <v>331</v>
      </c>
      <c r="AA332" s="334">
        <f t="shared" si="132"/>
        <v>11</v>
      </c>
      <c r="AB332" s="334" t="str">
        <f t="shared" si="133"/>
        <v>« NULL »</v>
      </c>
      <c r="AC332" s="334" t="str">
        <f t="shared" si="134"/>
        <v>0</v>
      </c>
      <c r="AD332" s="334" t="str">
        <f t="shared" si="135"/>
        <v>« NULL »</v>
      </c>
      <c r="AE332" s="334" t="str">
        <f t="shared" si="136"/>
        <v>0</v>
      </c>
      <c r="AF332" s="334" t="str">
        <f t="shared" si="137"/>
        <v>1.00</v>
      </c>
      <c r="AG332" s="334" t="str">
        <f t="shared" si="138"/>
        <v>0</v>
      </c>
      <c r="AH332" s="334" t="str">
        <f t="shared" si="139"/>
        <v>fBiz0000000000</v>
      </c>
      <c r="AI332" s="334" t="str">
        <f t="shared" ca="1" si="140"/>
        <v>2026/01/06 00:00:00</v>
      </c>
      <c r="AJ332" s="334" t="str">
        <f t="shared" si="141"/>
        <v>fBiz0000000000</v>
      </c>
      <c r="AK332" s="335" t="str">
        <f t="shared" ca="1" si="142"/>
        <v>2026/01/06 00:00:00</v>
      </c>
      <c r="AL33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'TGR_PUR_2', '併用健康食品_摂取目的_2', 'TEXT', 'CELL', 331, 11, NULL ,'0', NULL ,'0', '1.00', 0, 'fBiz0000000000', '2026/01/06 00:00:00', 'fBiz0000000000', '2026/01/06 00:00:00' );</v>
      </c>
      <c r="AM332" s="347" t="s">
        <v>1774</v>
      </c>
    </row>
    <row r="333" spans="1:39" ht="17.25" customHeight="1">
      <c r="A333" s="265">
        <f t="shared" si="121"/>
        <v>331</v>
      </c>
      <c r="B333" s="263" t="s">
        <v>640</v>
      </c>
      <c r="C333" s="258" t="s">
        <v>1238</v>
      </c>
      <c r="D333" s="260" t="s">
        <v>1506</v>
      </c>
      <c r="E333" s="238" t="s">
        <v>774</v>
      </c>
      <c r="F333" s="746" t="s">
        <v>189</v>
      </c>
      <c r="G333" s="747"/>
      <c r="H333" s="748">
        <v>20</v>
      </c>
      <c r="I333" s="749"/>
      <c r="J333" s="327" t="str">
        <f t="shared" si="144"/>
        <v>TEXT</v>
      </c>
      <c r="K333" s="271" t="s">
        <v>653</v>
      </c>
      <c r="L333" s="328" t="str" cm="1">
        <f t="array" aca="1" ref="L333" ca="1">IFERROR(IF($C333="","",IF($K333="","",IF($K333=入力用マスタ!$H$7,_xlfn.TEXTBEFORE(_xlfn.TEXTAFTER(CELL("filename",$A$1),"["),"]"),IF($J333="DATE",IF(INDIRECT($B333&amp;"!"&amp;$C333)="","",INDIRECT($B333&amp;"!"&amp;$C333)),IF($J333="TEXT",IF(INDIRECT($B333&amp;"!"&amp;$C333)="","",""&amp;INDIRECT($B333&amp;"!"&amp;$C333)&amp;""),IF($J333="NUM",VALUE(IF(INDIRECT($B333&amp;"!"&amp;$C333)="","",INDIRECT($B333&amp;"!"&amp;$C333))),"")))))),"")</f>
        <v/>
      </c>
      <c r="M333" s="337" t="str">
        <f ca="1">IFERROR(TEXT(IF($C333="","",IF($K333="","",IF($K333=入力用マスタ!$H$5,IF($L333="■","1",IF($L333="□","",IF($L333="●","1",IF($L333="○","","")))),IF($K333=入力用マスタ!$H$6,IF($L333="▼選択▼","",MATCH($L333,INDIRECT("入力用マスタ!"&amp;IF(COUNTIF(入力用マスタ!$E$2:$E$4,$L333),"E",IF(COUNTIF(入力用マスタ!$F$2:$F$4,$L333),"F",IF(COUNTIF(入力用マスタ!$G$2:$G$4,$L333),"G","")))&amp;"3:"&amp;IF(COUNTIF(入力用マスタ!$E$2:$E$4,$L333),"E",IF(COUNTIF(入力用マスタ!$F$2:$F$4,$L333),"F",IF(COUNTIF(入力用マスタ!$G$2:$G$4,$L333),"G","")))&amp;"4"),0)),"")))),"@"),"")</f>
        <v/>
      </c>
      <c r="N333" s="337" t="str" cm="1">
        <f t="array" aca="1" ref="N333" ca="1">IFERROR(TEXT(IF($C333="","",IF($K333="","",IF($K333=入力用マスタ!$H$4,_xlfn.LET(_xlpm.refs, _xlfn.TEXTSPLIT($C333,","),_xlpm.sheetName, $B333,_xlpm.values,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3" s="338">
        <f t="shared" si="122"/>
        <v>332</v>
      </c>
      <c r="P333" s="339">
        <f>IF($K333="","",IF($K333=入力用マスタ!$H$3,COLUMN($P333)-5,IF($K333=入力用マスタ!$H$5,COLUMN($P333)-4,IF($K333=入力用マスタ!$H$6,COLUMN($P333)-4,IF($K333=入力用マスタ!$H$5,COLUMN($P333)-4,IF($K333=入力用マスタ!$H$4,COLUMN($P333)-3,COLUMN($P333)-5))))))</f>
        <v>11</v>
      </c>
      <c r="Q333" s="345" t="str">
        <f>IF($C333="","",IF($C333="-","",IF($K333=入力用マスタ!$H$4&amp;"!",HYPERLINK("#"&amp;$B333&amp;"!"&amp;IFERROR(LEFT($C333,FIND(",", $C333)-1),$C333),"【"&amp;IFERROR(LEFT($C333,FIND(",", $C333)-1),$C333)&amp;"】"),HYPERLINK("#"&amp;$B333&amp;"!"&amp;IFERROR(LEFT($C333,FIND(",", $C333)-1),$C333),"【"&amp;IFERROR(LEFT($C333,FIND(",", $C333)-1),$C333)&amp;"】"))))</f>
        <v>【W179】</v>
      </c>
      <c r="R333" s="344" t="str">
        <f t="shared" si="123"/>
        <v>0000000000000</v>
      </c>
      <c r="S333" s="334" t="str">
        <f t="shared" si="124"/>
        <v>IO_S050301</v>
      </c>
      <c r="T333" s="334" t="str">
        <f t="shared" ca="1" si="125"/>
        <v>2025100101</v>
      </c>
      <c r="U333" s="334" t="str">
        <f t="shared" si="126"/>
        <v>T05_HLT_TMP</v>
      </c>
      <c r="V333" s="334" t="str">
        <f t="shared" si="127"/>
        <v>TGR_PUR_3</v>
      </c>
      <c r="W333" s="334" t="str">
        <f t="shared" si="128"/>
        <v>併用健康食品_摂取目的_3</v>
      </c>
      <c r="X333" s="334" t="str">
        <f t="shared" si="129"/>
        <v>TEXT</v>
      </c>
      <c r="Y333" s="334" t="str">
        <f t="shared" si="130"/>
        <v>CELL</v>
      </c>
      <c r="Z333" s="334">
        <f t="shared" si="131"/>
        <v>332</v>
      </c>
      <c r="AA333" s="334">
        <f t="shared" si="132"/>
        <v>11</v>
      </c>
      <c r="AB333" s="334" t="str">
        <f t="shared" si="133"/>
        <v>« NULL »</v>
      </c>
      <c r="AC333" s="334" t="str">
        <f t="shared" si="134"/>
        <v>0</v>
      </c>
      <c r="AD333" s="334" t="str">
        <f t="shared" si="135"/>
        <v>« NULL »</v>
      </c>
      <c r="AE333" s="334" t="str">
        <f t="shared" si="136"/>
        <v>0</v>
      </c>
      <c r="AF333" s="334" t="str">
        <f t="shared" si="137"/>
        <v>1.00</v>
      </c>
      <c r="AG333" s="334" t="str">
        <f t="shared" si="138"/>
        <v>0</v>
      </c>
      <c r="AH333" s="334" t="str">
        <f t="shared" si="139"/>
        <v>fBiz0000000000</v>
      </c>
      <c r="AI333" s="334" t="str">
        <f t="shared" ca="1" si="140"/>
        <v>2026/01/06 00:00:00</v>
      </c>
      <c r="AJ333" s="334" t="str">
        <f t="shared" si="141"/>
        <v>fBiz0000000000</v>
      </c>
      <c r="AK333" s="335" t="str">
        <f t="shared" ca="1" si="142"/>
        <v>2026/01/06 00:00:00</v>
      </c>
      <c r="AL33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'TGR_PUR_3', '併用健康食品_摂取目的_3', 'TEXT', 'CELL', 332, 11, NULL ,'0', NULL ,'0', '1.00', 0, 'fBiz0000000000', '2026/01/06 00:00:00', 'fBiz0000000000', '2026/01/06 00:00:00' );</v>
      </c>
      <c r="AM333" s="347" t="s">
        <v>1774</v>
      </c>
    </row>
    <row r="334" spans="1:39" ht="17.25" customHeight="1">
      <c r="A334" s="265">
        <f t="shared" si="121"/>
        <v>332</v>
      </c>
      <c r="B334" s="263" t="s">
        <v>640</v>
      </c>
      <c r="C334" s="258" t="s">
        <v>1239</v>
      </c>
      <c r="D334" s="260" t="s">
        <v>1507</v>
      </c>
      <c r="E334" s="238" t="s">
        <v>775</v>
      </c>
      <c r="F334" s="746" t="s">
        <v>189</v>
      </c>
      <c r="G334" s="747"/>
      <c r="H334" s="748">
        <v>20</v>
      </c>
      <c r="I334" s="749"/>
      <c r="J334" s="327" t="str">
        <f t="shared" si="144"/>
        <v>TEXT</v>
      </c>
      <c r="K334" s="271" t="s">
        <v>653</v>
      </c>
      <c r="L334" s="328" t="str" cm="1">
        <f t="array" aca="1" ref="L334" ca="1">IFERROR(IF($C334="","",IF($K334="","",IF($K334=入力用マスタ!$H$7,_xlfn.TEXTBEFORE(_xlfn.TEXTAFTER(CELL("filename",$A$1),"["),"]"),IF($J334="DATE",IF(INDIRECT($B334&amp;"!"&amp;$C334)="","",INDIRECT($B334&amp;"!"&amp;$C334)),IF($J334="TEXT",IF(INDIRECT($B334&amp;"!"&amp;$C334)="","",""&amp;INDIRECT($B334&amp;"!"&amp;$C334)&amp;""),IF($J334="NUM",VALUE(IF(INDIRECT($B334&amp;"!"&amp;$C334)="","",INDIRECT($B334&amp;"!"&amp;$C334))),"")))))),"")</f>
        <v/>
      </c>
      <c r="M334" s="337" t="str">
        <f ca="1">IFERROR(TEXT(IF($C334="","",IF($K334="","",IF($K334=入力用マスタ!$H$5,IF($L334="■","1",IF($L334="□","",IF($L334="●","1",IF($L334="○","","")))),IF($K334=入力用マスタ!$H$6,IF($L334="▼選択▼","",MATCH($L334,INDIRECT("入力用マスタ!"&amp;IF(COUNTIF(入力用マスタ!$E$2:$E$4,$L334),"E",IF(COUNTIF(入力用マスタ!$F$2:$F$4,$L334),"F",IF(COUNTIF(入力用マスタ!$G$2:$G$4,$L334),"G","")))&amp;"3:"&amp;IF(COUNTIF(入力用マスタ!$E$2:$E$4,$L334),"E",IF(COUNTIF(入力用マスタ!$F$2:$F$4,$L334),"F",IF(COUNTIF(入力用マスタ!$G$2:$G$4,$L334),"G","")))&amp;"4"),0)),"")))),"@"),"")</f>
        <v/>
      </c>
      <c r="N334" s="337" t="str" cm="1">
        <f t="array" aca="1" ref="N334" ca="1">IFERROR(TEXT(IF($C334="","",IF($K334="","",IF($K334=入力用マスタ!$H$4,_xlfn.LET(_xlpm.refs, _xlfn.TEXTSPLIT($C334,","),_xlpm.sheetName, $B334,_xlpm.values,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4" s="338">
        <f t="shared" si="122"/>
        <v>333</v>
      </c>
      <c r="P334" s="339">
        <f>IF($K334="","",IF($K334=入力用マスタ!$H$3,COLUMN($P334)-5,IF($K334=入力用マスタ!$H$5,COLUMN($P334)-4,IF($K334=入力用マスタ!$H$6,COLUMN($P334)-4,IF($K334=入力用マスタ!$H$5,COLUMN($P334)-4,IF($K334=入力用マスタ!$H$4,COLUMN($P334)-3,COLUMN($P334)-5))))))</f>
        <v>11</v>
      </c>
      <c r="Q334" s="345" t="str">
        <f>IF($C334="","",IF($C334="-","",IF($K334=入力用マスタ!$H$4&amp;"!",HYPERLINK("#"&amp;$B334&amp;"!"&amp;IFERROR(LEFT($C334,FIND(",", $C334)-1),$C334),"【"&amp;IFERROR(LEFT($C334,FIND(",", $C334)-1),$C334)&amp;"】"),HYPERLINK("#"&amp;$B334&amp;"!"&amp;IFERROR(LEFT($C334,FIND(",", $C334)-1),$C334),"【"&amp;IFERROR(LEFT($C334,FIND(",", $C334)-1),$C334)&amp;"】"))))</f>
        <v>【W180】</v>
      </c>
      <c r="R334" s="344" t="str">
        <f t="shared" si="123"/>
        <v>0000000000000</v>
      </c>
      <c r="S334" s="334" t="str">
        <f t="shared" si="124"/>
        <v>IO_S050301</v>
      </c>
      <c r="T334" s="334" t="str">
        <f t="shared" ca="1" si="125"/>
        <v>2025100101</v>
      </c>
      <c r="U334" s="334" t="str">
        <f t="shared" si="126"/>
        <v>T05_HLT_TMP</v>
      </c>
      <c r="V334" s="334" t="str">
        <f t="shared" si="127"/>
        <v>TGR_PUR_4</v>
      </c>
      <c r="W334" s="334" t="str">
        <f t="shared" si="128"/>
        <v>併用健康食品_摂取目的_4</v>
      </c>
      <c r="X334" s="334" t="str">
        <f t="shared" si="129"/>
        <v>TEXT</v>
      </c>
      <c r="Y334" s="334" t="str">
        <f t="shared" si="130"/>
        <v>CELL</v>
      </c>
      <c r="Z334" s="334">
        <f t="shared" si="131"/>
        <v>333</v>
      </c>
      <c r="AA334" s="334">
        <f t="shared" si="132"/>
        <v>11</v>
      </c>
      <c r="AB334" s="334" t="str">
        <f t="shared" si="133"/>
        <v>« NULL »</v>
      </c>
      <c r="AC334" s="334" t="str">
        <f t="shared" si="134"/>
        <v>0</v>
      </c>
      <c r="AD334" s="334" t="str">
        <f t="shared" si="135"/>
        <v>« NULL »</v>
      </c>
      <c r="AE334" s="334" t="str">
        <f t="shared" si="136"/>
        <v>0</v>
      </c>
      <c r="AF334" s="334" t="str">
        <f t="shared" si="137"/>
        <v>1.00</v>
      </c>
      <c r="AG334" s="334" t="str">
        <f t="shared" si="138"/>
        <v>0</v>
      </c>
      <c r="AH334" s="334" t="str">
        <f t="shared" si="139"/>
        <v>fBiz0000000000</v>
      </c>
      <c r="AI334" s="334" t="str">
        <f t="shared" ca="1" si="140"/>
        <v>2026/01/06 00:00:00</v>
      </c>
      <c r="AJ334" s="334" t="str">
        <f t="shared" si="141"/>
        <v>fBiz0000000000</v>
      </c>
      <c r="AK334" s="335" t="str">
        <f t="shared" ca="1" si="142"/>
        <v>2026/01/06 00:00:00</v>
      </c>
      <c r="AL33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'TGR_PUR_4', '併用健康食品_摂取目的_4', 'TEXT', 'CELL', 333, 11, NULL ,'0', NULL ,'0', '1.00', 0, 'fBiz0000000000', '2026/01/06 00:00:00', 'fBiz0000000000', '2026/01/06 00:00:00' );</v>
      </c>
      <c r="AM334" s="347" t="s">
        <v>1774</v>
      </c>
    </row>
    <row r="335" spans="1:39" ht="17.25" customHeight="1">
      <c r="A335" s="265">
        <f t="shared" si="121"/>
        <v>333</v>
      </c>
      <c r="B335" s="263" t="s">
        <v>640</v>
      </c>
      <c r="C335" s="258" t="s">
        <v>1240</v>
      </c>
      <c r="D335" s="260" t="s">
        <v>1508</v>
      </c>
      <c r="E335" s="238" t="s">
        <v>776</v>
      </c>
      <c r="F335" s="746" t="s">
        <v>189</v>
      </c>
      <c r="G335" s="747"/>
      <c r="H335" s="748">
        <v>20</v>
      </c>
      <c r="I335" s="749"/>
      <c r="J335" s="327" t="str">
        <f t="shared" si="144"/>
        <v>TEXT</v>
      </c>
      <c r="K335" s="271" t="s">
        <v>653</v>
      </c>
      <c r="L335" s="328" t="str" cm="1">
        <f t="array" aca="1" ref="L335" ca="1">IFERROR(IF($C335="","",IF($K335="","",IF($K335=入力用マスタ!$H$7,_xlfn.TEXTBEFORE(_xlfn.TEXTAFTER(CELL("filename",$A$1),"["),"]"),IF($J335="DATE",IF(INDIRECT($B335&amp;"!"&amp;$C335)="","",INDIRECT($B335&amp;"!"&amp;$C335)),IF($J335="TEXT",IF(INDIRECT($B335&amp;"!"&amp;$C335)="","",""&amp;INDIRECT($B335&amp;"!"&amp;$C335)&amp;""),IF($J335="NUM",VALUE(IF(INDIRECT($B335&amp;"!"&amp;$C335)="","",INDIRECT($B335&amp;"!"&amp;$C335))),"")))))),"")</f>
        <v/>
      </c>
      <c r="M335" s="337" t="str">
        <f ca="1">IFERROR(TEXT(IF($C335="","",IF($K335="","",IF($K335=入力用マスタ!$H$5,IF($L335="■","1",IF($L335="□","",IF($L335="●","1",IF($L335="○","","")))),IF($K335=入力用マスタ!$H$6,IF($L335="▼選択▼","",MATCH($L335,INDIRECT("入力用マスタ!"&amp;IF(COUNTIF(入力用マスタ!$E$2:$E$4,$L335),"E",IF(COUNTIF(入力用マスタ!$F$2:$F$4,$L335),"F",IF(COUNTIF(入力用マスタ!$G$2:$G$4,$L335),"G","")))&amp;"3:"&amp;IF(COUNTIF(入力用マスタ!$E$2:$E$4,$L335),"E",IF(COUNTIF(入力用マスタ!$F$2:$F$4,$L335),"F",IF(COUNTIF(入力用マスタ!$G$2:$G$4,$L335),"G","")))&amp;"4"),0)),"")))),"@"),"")</f>
        <v/>
      </c>
      <c r="N335" s="337" t="str" cm="1">
        <f t="array" aca="1" ref="N335" ca="1">IFERROR(TEXT(IF($C335="","",IF($K335="","",IF($K335=入力用マスタ!$H$4,_xlfn.LET(_xlpm.refs, _xlfn.TEXTSPLIT($C335,","),_xlpm.sheetName, $B335,_xlpm.values,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5" s="338">
        <f t="shared" si="122"/>
        <v>334</v>
      </c>
      <c r="P335" s="339">
        <f>IF($K335="","",IF($K335=入力用マスタ!$H$3,COLUMN($P335)-5,IF($K335=入力用マスタ!$H$5,COLUMN($P335)-4,IF($K335=入力用マスタ!$H$6,COLUMN($P335)-4,IF($K335=入力用マスタ!$H$5,COLUMN($P335)-4,IF($K335=入力用マスタ!$H$4,COLUMN($P335)-3,COLUMN($P335)-5))))))</f>
        <v>11</v>
      </c>
      <c r="Q335" s="345" t="str">
        <f>IF($C335="","",IF($C335="-","",IF($K335=入力用マスタ!$H$4&amp;"!",HYPERLINK("#"&amp;$B335&amp;"!"&amp;IFERROR(LEFT($C335,FIND(",", $C335)-1),$C335),"【"&amp;IFERROR(LEFT($C335,FIND(",", $C335)-1),$C335)&amp;"】"),HYPERLINK("#"&amp;$B335&amp;"!"&amp;IFERROR(LEFT($C335,FIND(",", $C335)-1),$C335),"【"&amp;IFERROR(LEFT($C335,FIND(",", $C335)-1),$C335)&amp;"】"))))</f>
        <v>【W181】</v>
      </c>
      <c r="R335" s="344" t="str">
        <f t="shared" si="123"/>
        <v>0000000000000</v>
      </c>
      <c r="S335" s="334" t="str">
        <f t="shared" si="124"/>
        <v>IO_S050301</v>
      </c>
      <c r="T335" s="334" t="str">
        <f t="shared" ca="1" si="125"/>
        <v>2025100101</v>
      </c>
      <c r="U335" s="334" t="str">
        <f t="shared" si="126"/>
        <v>T05_HLT_TMP</v>
      </c>
      <c r="V335" s="334" t="str">
        <f t="shared" si="127"/>
        <v>TGR_PUR_5</v>
      </c>
      <c r="W335" s="334" t="str">
        <f t="shared" si="128"/>
        <v>併用健康食品_摂取目的_5</v>
      </c>
      <c r="X335" s="334" t="str">
        <f t="shared" si="129"/>
        <v>TEXT</v>
      </c>
      <c r="Y335" s="334" t="str">
        <f t="shared" si="130"/>
        <v>CELL</v>
      </c>
      <c r="Z335" s="334">
        <f t="shared" si="131"/>
        <v>334</v>
      </c>
      <c r="AA335" s="334">
        <f t="shared" si="132"/>
        <v>11</v>
      </c>
      <c r="AB335" s="334" t="str">
        <f t="shared" si="133"/>
        <v>« NULL »</v>
      </c>
      <c r="AC335" s="334" t="str">
        <f t="shared" si="134"/>
        <v>0</v>
      </c>
      <c r="AD335" s="334" t="str">
        <f t="shared" si="135"/>
        <v>« NULL »</v>
      </c>
      <c r="AE335" s="334" t="str">
        <f t="shared" si="136"/>
        <v>0</v>
      </c>
      <c r="AF335" s="334" t="str">
        <f t="shared" si="137"/>
        <v>1.00</v>
      </c>
      <c r="AG335" s="334" t="str">
        <f t="shared" si="138"/>
        <v>0</v>
      </c>
      <c r="AH335" s="334" t="str">
        <f t="shared" si="139"/>
        <v>fBiz0000000000</v>
      </c>
      <c r="AI335" s="334" t="str">
        <f t="shared" ca="1" si="140"/>
        <v>2026/01/06 00:00:00</v>
      </c>
      <c r="AJ335" s="334" t="str">
        <f t="shared" si="141"/>
        <v>fBiz0000000000</v>
      </c>
      <c r="AK335" s="335" t="str">
        <f t="shared" ca="1" si="142"/>
        <v>2026/01/06 00:00:00</v>
      </c>
      <c r="AL33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'TGR_PUR_5', '併用健康食品_摂取目的_5', 'TEXT', 'CELL', 334, 11, NULL ,'0', NULL ,'0', '1.00', 0, 'fBiz0000000000', '2026/01/06 00:00:00', 'fBiz0000000000', '2026/01/06 00:00:00' );</v>
      </c>
      <c r="AM335" s="347" t="s">
        <v>1774</v>
      </c>
    </row>
    <row r="336" spans="1:39" ht="17.25" customHeight="1">
      <c r="A336" s="265">
        <f t="shared" si="121"/>
        <v>334</v>
      </c>
      <c r="B336" s="263" t="s">
        <v>640</v>
      </c>
      <c r="C336" s="258" t="s">
        <v>1241</v>
      </c>
      <c r="D336" s="260" t="s">
        <v>1509</v>
      </c>
      <c r="E336" s="238" t="s">
        <v>777</v>
      </c>
      <c r="F336" s="746" t="s">
        <v>189</v>
      </c>
      <c r="G336" s="747"/>
      <c r="H336" s="748">
        <v>20</v>
      </c>
      <c r="I336" s="749"/>
      <c r="J336" s="327" t="str">
        <f t="shared" si="144"/>
        <v>TEXT</v>
      </c>
      <c r="K336" s="271" t="s">
        <v>653</v>
      </c>
      <c r="L336" s="328" t="str" cm="1">
        <f t="array" aca="1" ref="L336" ca="1">IFERROR(IF($C336="","",IF($K336="","",IF($K336=入力用マスタ!$H$7,_xlfn.TEXTBEFORE(_xlfn.TEXTAFTER(CELL("filename",$A$1),"["),"]"),IF($J336="DATE",IF(INDIRECT($B336&amp;"!"&amp;$C336)="","",INDIRECT($B336&amp;"!"&amp;$C336)),IF($J336="TEXT",IF(INDIRECT($B336&amp;"!"&amp;$C336)="","",""&amp;INDIRECT($B336&amp;"!"&amp;$C336)&amp;""),IF($J336="NUM",VALUE(IF(INDIRECT($B336&amp;"!"&amp;$C336)="","",INDIRECT($B336&amp;"!"&amp;$C336))),"")))))),"")</f>
        <v/>
      </c>
      <c r="M336" s="337" t="str">
        <f ca="1">IFERROR(TEXT(IF($C336="","",IF($K336="","",IF($K336=入力用マスタ!$H$5,IF($L336="■","1",IF($L336="□","",IF($L336="●","1",IF($L336="○","","")))),IF($K336=入力用マスタ!$H$6,IF($L336="▼選択▼","",MATCH($L336,INDIRECT("入力用マスタ!"&amp;IF(COUNTIF(入力用マスタ!$E$2:$E$4,$L336),"E",IF(COUNTIF(入力用マスタ!$F$2:$F$4,$L336),"F",IF(COUNTIF(入力用マスタ!$G$2:$G$4,$L336),"G","")))&amp;"3:"&amp;IF(COUNTIF(入力用マスタ!$E$2:$E$4,$L336),"E",IF(COUNTIF(入力用マスタ!$F$2:$F$4,$L336),"F",IF(COUNTIF(入力用マスタ!$G$2:$G$4,$L336),"G","")))&amp;"4"),0)),"")))),"@"),"")</f>
        <v/>
      </c>
      <c r="N336" s="337" t="str" cm="1">
        <f t="array" aca="1" ref="N336" ca="1">IFERROR(TEXT(IF($C336="","",IF($K336="","",IF($K336=入力用マスタ!$H$4,_xlfn.LET(_xlpm.refs, _xlfn.TEXTSPLIT($C336,","),_xlpm.sheetName, $B336,_xlpm.values,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6" s="338">
        <f t="shared" si="122"/>
        <v>335</v>
      </c>
      <c r="P336" s="339">
        <f>IF($K336="","",IF($K336=入力用マスタ!$H$3,COLUMN($P336)-5,IF($K336=入力用マスタ!$H$5,COLUMN($P336)-4,IF($K336=入力用マスタ!$H$6,COLUMN($P336)-4,IF($K336=入力用マスタ!$H$5,COLUMN($P336)-4,IF($K336=入力用マスタ!$H$4,COLUMN($P336)-3,COLUMN($P336)-5))))))</f>
        <v>11</v>
      </c>
      <c r="Q336" s="345" t="str">
        <f>IF($C336="","",IF($C336="-","",IF($K336=入力用マスタ!$H$4&amp;"!",HYPERLINK("#"&amp;$B336&amp;"!"&amp;IFERROR(LEFT($C336,FIND(",", $C336)-1),$C336),"【"&amp;IFERROR(LEFT($C336,FIND(",", $C336)-1),$C336)&amp;"】"),HYPERLINK("#"&amp;$B336&amp;"!"&amp;IFERROR(LEFT($C336,FIND(",", $C336)-1),$C336),"【"&amp;IFERROR(LEFT($C336,FIND(",", $C336)-1),$C336)&amp;"】"))))</f>
        <v>【W182】</v>
      </c>
      <c r="R336" s="344" t="str">
        <f t="shared" si="123"/>
        <v>0000000000000</v>
      </c>
      <c r="S336" s="334" t="str">
        <f t="shared" si="124"/>
        <v>IO_S050301</v>
      </c>
      <c r="T336" s="334" t="str">
        <f t="shared" ca="1" si="125"/>
        <v>2025100101</v>
      </c>
      <c r="U336" s="334" t="str">
        <f t="shared" si="126"/>
        <v>T05_HLT_TMP</v>
      </c>
      <c r="V336" s="334" t="str">
        <f t="shared" si="127"/>
        <v>TGR_PUR_6</v>
      </c>
      <c r="W336" s="334" t="str">
        <f t="shared" si="128"/>
        <v>併用健康食品_摂取目的_6</v>
      </c>
      <c r="X336" s="334" t="str">
        <f t="shared" si="129"/>
        <v>TEXT</v>
      </c>
      <c r="Y336" s="334" t="str">
        <f t="shared" si="130"/>
        <v>CELL</v>
      </c>
      <c r="Z336" s="334">
        <f t="shared" si="131"/>
        <v>335</v>
      </c>
      <c r="AA336" s="334">
        <f t="shared" si="132"/>
        <v>11</v>
      </c>
      <c r="AB336" s="334" t="str">
        <f t="shared" si="133"/>
        <v>« NULL »</v>
      </c>
      <c r="AC336" s="334" t="str">
        <f t="shared" si="134"/>
        <v>0</v>
      </c>
      <c r="AD336" s="334" t="str">
        <f t="shared" si="135"/>
        <v>« NULL »</v>
      </c>
      <c r="AE336" s="334" t="str">
        <f t="shared" si="136"/>
        <v>0</v>
      </c>
      <c r="AF336" s="334" t="str">
        <f t="shared" si="137"/>
        <v>1.00</v>
      </c>
      <c r="AG336" s="334" t="str">
        <f t="shared" si="138"/>
        <v>0</v>
      </c>
      <c r="AH336" s="334" t="str">
        <f t="shared" si="139"/>
        <v>fBiz0000000000</v>
      </c>
      <c r="AI336" s="334" t="str">
        <f t="shared" ca="1" si="140"/>
        <v>2026/01/06 00:00:00</v>
      </c>
      <c r="AJ336" s="334" t="str">
        <f t="shared" si="141"/>
        <v>fBiz0000000000</v>
      </c>
      <c r="AK336" s="335" t="str">
        <f t="shared" ca="1" si="142"/>
        <v>2026/01/06 00:00:00</v>
      </c>
      <c r="AL33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'TGR_PUR_6', '併用健康食品_摂取目的_6', 'TEXT', 'CELL', 335, 11, NULL ,'0', NULL ,'0', '1.00', 0, 'fBiz0000000000', '2026/01/06 00:00:00', 'fBiz0000000000', '2026/01/06 00:00:00' );</v>
      </c>
      <c r="AM336" s="347" t="s">
        <v>1774</v>
      </c>
    </row>
    <row r="337" spans="1:39" ht="17.25" customHeight="1">
      <c r="A337" s="265">
        <f t="shared" si="121"/>
        <v>335</v>
      </c>
      <c r="B337" s="263" t="s">
        <v>640</v>
      </c>
      <c r="C337" s="258" t="s">
        <v>1242</v>
      </c>
      <c r="D337" s="260" t="s">
        <v>1510</v>
      </c>
      <c r="E337" s="238" t="s">
        <v>778</v>
      </c>
      <c r="F337" s="746" t="s">
        <v>189</v>
      </c>
      <c r="G337" s="747"/>
      <c r="H337" s="748">
        <v>20</v>
      </c>
      <c r="I337" s="749"/>
      <c r="J337" s="327" t="str">
        <f t="shared" si="144"/>
        <v>TEXT</v>
      </c>
      <c r="K337" s="271" t="s">
        <v>653</v>
      </c>
      <c r="L337" s="328" t="str" cm="1">
        <f t="array" aca="1" ref="L337" ca="1">IFERROR(IF($C337="","",IF($K337="","",IF($K337=入力用マスタ!$H$7,_xlfn.TEXTBEFORE(_xlfn.TEXTAFTER(CELL("filename",$A$1),"["),"]"),IF($J337="DATE",IF(INDIRECT($B337&amp;"!"&amp;$C337)="","",INDIRECT($B337&amp;"!"&amp;$C337)),IF($J337="TEXT",IF(INDIRECT($B337&amp;"!"&amp;$C337)="","",""&amp;INDIRECT($B337&amp;"!"&amp;$C337)&amp;""),IF($J337="NUM",VALUE(IF(INDIRECT($B337&amp;"!"&amp;$C337)="","",INDIRECT($B337&amp;"!"&amp;$C337))),"")))))),"")</f>
        <v/>
      </c>
      <c r="M337" s="337" t="str">
        <f ca="1">IFERROR(TEXT(IF($C337="","",IF($K337="","",IF($K337=入力用マスタ!$H$5,IF($L337="■","1",IF($L337="□","",IF($L337="●","1",IF($L337="○","","")))),IF($K337=入力用マスタ!$H$6,IF($L337="▼選択▼","",MATCH($L337,INDIRECT("入力用マスタ!"&amp;IF(COUNTIF(入力用マスタ!$E$2:$E$4,$L337),"E",IF(COUNTIF(入力用マスタ!$F$2:$F$4,$L337),"F",IF(COUNTIF(入力用マスタ!$G$2:$G$4,$L337),"G","")))&amp;"3:"&amp;IF(COUNTIF(入力用マスタ!$E$2:$E$4,$L337),"E",IF(COUNTIF(入力用マスタ!$F$2:$F$4,$L337),"F",IF(COUNTIF(入力用マスタ!$G$2:$G$4,$L337),"G","")))&amp;"4"),0)),"")))),"@"),"")</f>
        <v/>
      </c>
      <c r="N337" s="337" t="str" cm="1">
        <f t="array" aca="1" ref="N337" ca="1">IFERROR(TEXT(IF($C337="","",IF($K337="","",IF($K337=入力用マスタ!$H$4,_xlfn.LET(_xlpm.refs, _xlfn.TEXTSPLIT($C337,","),_xlpm.sheetName, $B337,_xlpm.values,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7" s="338">
        <f t="shared" si="122"/>
        <v>336</v>
      </c>
      <c r="P337" s="339">
        <f>IF($K337="","",IF($K337=入力用マスタ!$H$3,COLUMN($P337)-5,IF($K337=入力用マスタ!$H$5,COLUMN($P337)-4,IF($K337=入力用マスタ!$H$6,COLUMN($P337)-4,IF($K337=入力用マスタ!$H$5,COLUMN($P337)-4,IF($K337=入力用マスタ!$H$4,COLUMN($P337)-3,COLUMN($P337)-5))))))</f>
        <v>11</v>
      </c>
      <c r="Q337" s="345" t="str">
        <f>IF($C337="","",IF($C337="-","",IF($K337=入力用マスタ!$H$4&amp;"!",HYPERLINK("#"&amp;$B337&amp;"!"&amp;IFERROR(LEFT($C337,FIND(",", $C337)-1),$C337),"【"&amp;IFERROR(LEFT($C337,FIND(",", $C337)-1),$C337)&amp;"】"),HYPERLINK("#"&amp;$B337&amp;"!"&amp;IFERROR(LEFT($C337,FIND(",", $C337)-1),$C337),"【"&amp;IFERROR(LEFT($C337,FIND(",", $C337)-1),$C337)&amp;"】"))))</f>
        <v>【W183】</v>
      </c>
      <c r="R337" s="344" t="str">
        <f t="shared" si="123"/>
        <v>0000000000000</v>
      </c>
      <c r="S337" s="334" t="str">
        <f t="shared" si="124"/>
        <v>IO_S050301</v>
      </c>
      <c r="T337" s="334" t="str">
        <f t="shared" ca="1" si="125"/>
        <v>2025100101</v>
      </c>
      <c r="U337" s="334" t="str">
        <f t="shared" si="126"/>
        <v>T05_HLT_TMP</v>
      </c>
      <c r="V337" s="334" t="str">
        <f t="shared" si="127"/>
        <v>TGR_PUR_7</v>
      </c>
      <c r="W337" s="334" t="str">
        <f t="shared" si="128"/>
        <v>併用健康食品_摂取目的_7</v>
      </c>
      <c r="X337" s="334" t="str">
        <f t="shared" si="129"/>
        <v>TEXT</v>
      </c>
      <c r="Y337" s="334" t="str">
        <f t="shared" si="130"/>
        <v>CELL</v>
      </c>
      <c r="Z337" s="334">
        <f t="shared" si="131"/>
        <v>336</v>
      </c>
      <c r="AA337" s="334">
        <f t="shared" si="132"/>
        <v>11</v>
      </c>
      <c r="AB337" s="334" t="str">
        <f t="shared" si="133"/>
        <v>« NULL »</v>
      </c>
      <c r="AC337" s="334" t="str">
        <f t="shared" si="134"/>
        <v>0</v>
      </c>
      <c r="AD337" s="334" t="str">
        <f t="shared" si="135"/>
        <v>« NULL »</v>
      </c>
      <c r="AE337" s="334" t="str">
        <f t="shared" si="136"/>
        <v>0</v>
      </c>
      <c r="AF337" s="334" t="str">
        <f t="shared" si="137"/>
        <v>1.00</v>
      </c>
      <c r="AG337" s="334" t="str">
        <f t="shared" si="138"/>
        <v>0</v>
      </c>
      <c r="AH337" s="334" t="str">
        <f t="shared" si="139"/>
        <v>fBiz0000000000</v>
      </c>
      <c r="AI337" s="334" t="str">
        <f t="shared" ca="1" si="140"/>
        <v>2026/01/06 00:00:00</v>
      </c>
      <c r="AJ337" s="334" t="str">
        <f t="shared" si="141"/>
        <v>fBiz0000000000</v>
      </c>
      <c r="AK337" s="335" t="str">
        <f t="shared" ca="1" si="142"/>
        <v>2026/01/06 00:00:00</v>
      </c>
      <c r="AL33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'TGR_PUR_7', '併用健康食品_摂取目的_7', 'TEXT', 'CELL', 336, 11, NULL ,'0', NULL ,'0', '1.00', 0, 'fBiz0000000000', '2026/01/06 00:00:00', 'fBiz0000000000', '2026/01/06 00:00:00' );</v>
      </c>
      <c r="AM337" s="347" t="s">
        <v>1774</v>
      </c>
    </row>
    <row r="338" spans="1:39" ht="17.25" customHeight="1">
      <c r="A338" s="265">
        <f t="shared" si="121"/>
        <v>336</v>
      </c>
      <c r="B338" s="263" t="s">
        <v>640</v>
      </c>
      <c r="C338" s="258" t="s">
        <v>1243</v>
      </c>
      <c r="D338" s="260" t="s">
        <v>1511</v>
      </c>
      <c r="E338" s="238" t="s">
        <v>779</v>
      </c>
      <c r="F338" s="746" t="s">
        <v>189</v>
      </c>
      <c r="G338" s="747"/>
      <c r="H338" s="748">
        <v>20</v>
      </c>
      <c r="I338" s="749"/>
      <c r="J338" s="327" t="str">
        <f t="shared" si="144"/>
        <v>TEXT</v>
      </c>
      <c r="K338" s="271" t="s">
        <v>653</v>
      </c>
      <c r="L338" s="328" t="str" cm="1">
        <f t="array" aca="1" ref="L338" ca="1">IFERROR(IF($C338="","",IF($K338="","",IF($K338=入力用マスタ!$H$7,_xlfn.TEXTBEFORE(_xlfn.TEXTAFTER(CELL("filename",$A$1),"["),"]"),IF($J338="DATE",IF(INDIRECT($B338&amp;"!"&amp;$C338)="","",INDIRECT($B338&amp;"!"&amp;$C338)),IF($J338="TEXT",IF(INDIRECT($B338&amp;"!"&amp;$C338)="","",""&amp;INDIRECT($B338&amp;"!"&amp;$C338)&amp;""),IF($J338="NUM",VALUE(IF(INDIRECT($B338&amp;"!"&amp;$C338)="","",INDIRECT($B338&amp;"!"&amp;$C338))),"")))))),"")</f>
        <v/>
      </c>
      <c r="M338" s="337" t="str">
        <f ca="1">IFERROR(TEXT(IF($C338="","",IF($K338="","",IF($K338=入力用マスタ!$H$5,IF($L338="■","1",IF($L338="□","",IF($L338="●","1",IF($L338="○","","")))),IF($K338=入力用マスタ!$H$6,IF($L338="▼選択▼","",MATCH($L338,INDIRECT("入力用マスタ!"&amp;IF(COUNTIF(入力用マスタ!$E$2:$E$4,$L338),"E",IF(COUNTIF(入力用マスタ!$F$2:$F$4,$L338),"F",IF(COUNTIF(入力用マスタ!$G$2:$G$4,$L338),"G","")))&amp;"3:"&amp;IF(COUNTIF(入力用マスタ!$E$2:$E$4,$L338),"E",IF(COUNTIF(入力用マスタ!$F$2:$F$4,$L338),"F",IF(COUNTIF(入力用マスタ!$G$2:$G$4,$L338),"G","")))&amp;"4"),0)),"")))),"@"),"")</f>
        <v/>
      </c>
      <c r="N338" s="337" t="str" cm="1">
        <f t="array" aca="1" ref="N338" ca="1">IFERROR(TEXT(IF($C338="","",IF($K338="","",IF($K338=入力用マスタ!$H$4,_xlfn.LET(_xlpm.refs, _xlfn.TEXTSPLIT($C338,","),_xlpm.sheetName, $B338,_xlpm.values,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8" s="338">
        <f t="shared" si="122"/>
        <v>337</v>
      </c>
      <c r="P338" s="339">
        <f>IF($K338="","",IF($K338=入力用マスタ!$H$3,COLUMN($P338)-5,IF($K338=入力用マスタ!$H$5,COLUMN($P338)-4,IF($K338=入力用マスタ!$H$6,COLUMN($P338)-4,IF($K338=入力用マスタ!$H$5,COLUMN($P338)-4,IF($K338=入力用マスタ!$H$4,COLUMN($P338)-3,COLUMN($P338)-5))))))</f>
        <v>11</v>
      </c>
      <c r="Q338" s="345" t="str">
        <f>IF($C338="","",IF($C338="-","",IF($K338=入力用マスタ!$H$4&amp;"!",HYPERLINK("#"&amp;$B338&amp;"!"&amp;IFERROR(LEFT($C338,FIND(",", $C338)-1),$C338),"【"&amp;IFERROR(LEFT($C338,FIND(",", $C338)-1),$C338)&amp;"】"),HYPERLINK("#"&amp;$B338&amp;"!"&amp;IFERROR(LEFT($C338,FIND(",", $C338)-1),$C338),"【"&amp;IFERROR(LEFT($C338,FIND(",", $C338)-1),$C338)&amp;"】"))))</f>
        <v>【W184】</v>
      </c>
      <c r="R338" s="344" t="str">
        <f t="shared" si="123"/>
        <v>0000000000000</v>
      </c>
      <c r="S338" s="334" t="str">
        <f t="shared" si="124"/>
        <v>IO_S050301</v>
      </c>
      <c r="T338" s="334" t="str">
        <f t="shared" ca="1" si="125"/>
        <v>2025100101</v>
      </c>
      <c r="U338" s="334" t="str">
        <f t="shared" si="126"/>
        <v>T05_HLT_TMP</v>
      </c>
      <c r="V338" s="334" t="str">
        <f t="shared" si="127"/>
        <v>TGR_PUR_8</v>
      </c>
      <c r="W338" s="334" t="str">
        <f t="shared" si="128"/>
        <v>併用健康食品_摂取目的_8</v>
      </c>
      <c r="X338" s="334" t="str">
        <f t="shared" si="129"/>
        <v>TEXT</v>
      </c>
      <c r="Y338" s="334" t="str">
        <f t="shared" si="130"/>
        <v>CELL</v>
      </c>
      <c r="Z338" s="334">
        <f t="shared" si="131"/>
        <v>337</v>
      </c>
      <c r="AA338" s="334">
        <f t="shared" si="132"/>
        <v>11</v>
      </c>
      <c r="AB338" s="334" t="str">
        <f t="shared" si="133"/>
        <v>« NULL »</v>
      </c>
      <c r="AC338" s="334" t="str">
        <f t="shared" si="134"/>
        <v>0</v>
      </c>
      <c r="AD338" s="334" t="str">
        <f t="shared" si="135"/>
        <v>« NULL »</v>
      </c>
      <c r="AE338" s="334" t="str">
        <f t="shared" si="136"/>
        <v>0</v>
      </c>
      <c r="AF338" s="334" t="str">
        <f t="shared" si="137"/>
        <v>1.00</v>
      </c>
      <c r="AG338" s="334" t="str">
        <f t="shared" si="138"/>
        <v>0</v>
      </c>
      <c r="AH338" s="334" t="str">
        <f t="shared" si="139"/>
        <v>fBiz0000000000</v>
      </c>
      <c r="AI338" s="334" t="str">
        <f t="shared" ca="1" si="140"/>
        <v>2026/01/06 00:00:00</v>
      </c>
      <c r="AJ338" s="334" t="str">
        <f t="shared" si="141"/>
        <v>fBiz0000000000</v>
      </c>
      <c r="AK338" s="335" t="str">
        <f t="shared" ca="1" si="142"/>
        <v>2026/01/06 00:00:00</v>
      </c>
      <c r="AL33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'TGR_PUR_8', '併用健康食品_摂取目的_8', 'TEXT', 'CELL', 337, 11, NULL ,'0', NULL ,'0', '1.00', 0, 'fBiz0000000000', '2026/01/06 00:00:00', 'fBiz0000000000', '2026/01/06 00:00:00' );</v>
      </c>
      <c r="AM338" s="347" t="s">
        <v>1774</v>
      </c>
    </row>
    <row r="339" spans="1:39" ht="17.25" customHeight="1">
      <c r="A339" s="265">
        <f t="shared" si="121"/>
        <v>337</v>
      </c>
      <c r="B339" s="263" t="s">
        <v>640</v>
      </c>
      <c r="C339" s="258" t="s">
        <v>1244</v>
      </c>
      <c r="D339" s="260" t="s">
        <v>1512</v>
      </c>
      <c r="E339" s="238" t="s">
        <v>780</v>
      </c>
      <c r="F339" s="746" t="s">
        <v>189</v>
      </c>
      <c r="G339" s="747"/>
      <c r="H339" s="748">
        <v>20</v>
      </c>
      <c r="I339" s="749"/>
      <c r="J339" s="327" t="str">
        <f t="shared" si="144"/>
        <v>TEXT</v>
      </c>
      <c r="K339" s="271" t="s">
        <v>653</v>
      </c>
      <c r="L339" s="328" t="str" cm="1">
        <f t="array" aca="1" ref="L339" ca="1">IFERROR(IF($C339="","",IF($K339="","",IF($K339=入力用マスタ!$H$7,_xlfn.TEXTBEFORE(_xlfn.TEXTAFTER(CELL("filename",$A$1),"["),"]"),IF($J339="DATE",IF(INDIRECT($B339&amp;"!"&amp;$C339)="","",INDIRECT($B339&amp;"!"&amp;$C339)),IF($J339="TEXT",IF(INDIRECT($B339&amp;"!"&amp;$C339)="","",""&amp;INDIRECT($B339&amp;"!"&amp;$C339)&amp;""),IF($J339="NUM",VALUE(IF(INDIRECT($B339&amp;"!"&amp;$C339)="","",INDIRECT($B339&amp;"!"&amp;$C339))),"")))))),"")</f>
        <v/>
      </c>
      <c r="M339" s="337" t="str">
        <f ca="1">IFERROR(TEXT(IF($C339="","",IF($K339="","",IF($K339=入力用マスタ!$H$5,IF($L339="■","1",IF($L339="□","",IF($L339="●","1",IF($L339="○","","")))),IF($K339=入力用マスタ!$H$6,IF($L339="▼選択▼","",MATCH($L339,INDIRECT("入力用マスタ!"&amp;IF(COUNTIF(入力用マスタ!$E$2:$E$4,$L339),"E",IF(COUNTIF(入力用マスタ!$F$2:$F$4,$L339),"F",IF(COUNTIF(入力用マスタ!$G$2:$G$4,$L339),"G","")))&amp;"3:"&amp;IF(COUNTIF(入力用マスタ!$E$2:$E$4,$L339),"E",IF(COUNTIF(入力用マスタ!$F$2:$F$4,$L339),"F",IF(COUNTIF(入力用マスタ!$G$2:$G$4,$L339),"G","")))&amp;"4"),0)),"")))),"@"),"")</f>
        <v/>
      </c>
      <c r="N339" s="337" t="str" cm="1">
        <f t="array" aca="1" ref="N339" ca="1">IFERROR(TEXT(IF($C339="","",IF($K339="","",IF($K339=入力用マスタ!$H$4,_xlfn.LET(_xlpm.refs, _xlfn.TEXTSPLIT($C339,","),_xlpm.sheetName, $B339,_xlpm.values,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39" s="338">
        <f t="shared" si="122"/>
        <v>338</v>
      </c>
      <c r="P339" s="339">
        <f>IF($K339="","",IF($K339=入力用マスタ!$H$3,COLUMN($P339)-5,IF($K339=入力用マスタ!$H$5,COLUMN($P339)-4,IF($K339=入力用マスタ!$H$6,COLUMN($P339)-4,IF($K339=入力用マスタ!$H$5,COLUMN($P339)-4,IF($K339=入力用マスタ!$H$4,COLUMN($P339)-3,COLUMN($P339)-5))))))</f>
        <v>11</v>
      </c>
      <c r="Q339" s="345" t="str">
        <f>IF($C339="","",IF($C339="-","",IF($K339=入力用マスタ!$H$4&amp;"!",HYPERLINK("#"&amp;$B339&amp;"!"&amp;IFERROR(LEFT($C339,FIND(",", $C339)-1),$C339),"【"&amp;IFERROR(LEFT($C339,FIND(",", $C339)-1),$C339)&amp;"】"),HYPERLINK("#"&amp;$B339&amp;"!"&amp;IFERROR(LEFT($C339,FIND(",", $C339)-1),$C339),"【"&amp;IFERROR(LEFT($C339,FIND(",", $C339)-1),$C339)&amp;"】"))))</f>
        <v>【W185】</v>
      </c>
      <c r="R339" s="344" t="str">
        <f t="shared" si="123"/>
        <v>0000000000000</v>
      </c>
      <c r="S339" s="334" t="str">
        <f t="shared" si="124"/>
        <v>IO_S050301</v>
      </c>
      <c r="T339" s="334" t="str">
        <f t="shared" ca="1" si="125"/>
        <v>2025100101</v>
      </c>
      <c r="U339" s="334" t="str">
        <f t="shared" si="126"/>
        <v>T05_HLT_TMP</v>
      </c>
      <c r="V339" s="334" t="str">
        <f t="shared" si="127"/>
        <v>TGR_PUR_9</v>
      </c>
      <c r="W339" s="334" t="str">
        <f t="shared" si="128"/>
        <v>併用健康食品_摂取目的_9</v>
      </c>
      <c r="X339" s="334" t="str">
        <f t="shared" si="129"/>
        <v>TEXT</v>
      </c>
      <c r="Y339" s="334" t="str">
        <f t="shared" si="130"/>
        <v>CELL</v>
      </c>
      <c r="Z339" s="334">
        <f t="shared" si="131"/>
        <v>338</v>
      </c>
      <c r="AA339" s="334">
        <f t="shared" si="132"/>
        <v>11</v>
      </c>
      <c r="AB339" s="334" t="str">
        <f t="shared" si="133"/>
        <v>« NULL »</v>
      </c>
      <c r="AC339" s="334" t="str">
        <f t="shared" si="134"/>
        <v>0</v>
      </c>
      <c r="AD339" s="334" t="str">
        <f t="shared" si="135"/>
        <v>« NULL »</v>
      </c>
      <c r="AE339" s="334" t="str">
        <f t="shared" si="136"/>
        <v>0</v>
      </c>
      <c r="AF339" s="334" t="str">
        <f t="shared" si="137"/>
        <v>1.00</v>
      </c>
      <c r="AG339" s="334" t="str">
        <f t="shared" si="138"/>
        <v>0</v>
      </c>
      <c r="AH339" s="334" t="str">
        <f t="shared" si="139"/>
        <v>fBiz0000000000</v>
      </c>
      <c r="AI339" s="334" t="str">
        <f t="shared" ca="1" si="140"/>
        <v>2026/01/06 00:00:00</v>
      </c>
      <c r="AJ339" s="334" t="str">
        <f t="shared" si="141"/>
        <v>fBiz0000000000</v>
      </c>
      <c r="AK339" s="335" t="str">
        <f t="shared" ca="1" si="142"/>
        <v>2026/01/06 00:00:00</v>
      </c>
      <c r="AL33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'TGR_PUR_9', '併用健康食品_摂取目的_9', 'TEXT', 'CELL', 338, 11, NULL ,'0', NULL ,'0', '1.00', 0, 'fBiz0000000000', '2026/01/06 00:00:00', 'fBiz0000000000', '2026/01/06 00:00:00' );</v>
      </c>
      <c r="AM339" s="347" t="s">
        <v>1774</v>
      </c>
    </row>
    <row r="340" spans="1:39" ht="17.25" customHeight="1">
      <c r="A340" s="265">
        <f t="shared" si="121"/>
        <v>338</v>
      </c>
      <c r="B340" s="263" t="s">
        <v>640</v>
      </c>
      <c r="C340" s="258" t="s">
        <v>1245</v>
      </c>
      <c r="D340" s="260" t="s">
        <v>1513</v>
      </c>
      <c r="E340" s="238" t="s">
        <v>781</v>
      </c>
      <c r="F340" s="746" t="s">
        <v>189</v>
      </c>
      <c r="G340" s="747"/>
      <c r="H340" s="748">
        <v>20</v>
      </c>
      <c r="I340" s="749"/>
      <c r="J340" s="327" t="str">
        <f t="shared" si="144"/>
        <v>TEXT</v>
      </c>
      <c r="K340" s="271" t="s">
        <v>653</v>
      </c>
      <c r="L340" s="328" t="str" cm="1">
        <f t="array" aca="1" ref="L340" ca="1">IFERROR(IF($C340="","",IF($K340="","",IF($K340=入力用マスタ!$H$7,_xlfn.TEXTBEFORE(_xlfn.TEXTAFTER(CELL("filename",$A$1),"["),"]"),IF($J340="DATE",IF(INDIRECT($B340&amp;"!"&amp;$C340)="","",INDIRECT($B340&amp;"!"&amp;$C340)),IF($J340="TEXT",IF(INDIRECT($B340&amp;"!"&amp;$C340)="","",""&amp;INDIRECT($B340&amp;"!"&amp;$C340)&amp;""),IF($J340="NUM",VALUE(IF(INDIRECT($B340&amp;"!"&amp;$C340)="","",INDIRECT($B340&amp;"!"&amp;$C340))),"")))))),"")</f>
        <v/>
      </c>
      <c r="M340" s="337" t="str">
        <f ca="1">IFERROR(TEXT(IF($C340="","",IF($K340="","",IF($K340=入力用マスタ!$H$5,IF($L340="■","1",IF($L340="□","",IF($L340="●","1",IF($L340="○","","")))),IF($K340=入力用マスタ!$H$6,IF($L340="▼選択▼","",MATCH($L340,INDIRECT("入力用マスタ!"&amp;IF(COUNTIF(入力用マスタ!$E$2:$E$4,$L340),"E",IF(COUNTIF(入力用マスタ!$F$2:$F$4,$L340),"F",IF(COUNTIF(入力用マスタ!$G$2:$G$4,$L340),"G","")))&amp;"3:"&amp;IF(COUNTIF(入力用マスタ!$E$2:$E$4,$L340),"E",IF(COUNTIF(入力用マスタ!$F$2:$F$4,$L340),"F",IF(COUNTIF(入力用マスタ!$G$2:$G$4,$L340),"G","")))&amp;"4"),0)),"")))),"@"),"")</f>
        <v/>
      </c>
      <c r="N340" s="337" t="str" cm="1">
        <f t="array" aca="1" ref="N340" ca="1">IFERROR(TEXT(IF($C340="","",IF($K340="","",IF($K340=入力用マスタ!$H$4,_xlfn.LET(_xlpm.refs, _xlfn.TEXTSPLIT($C340,","),_xlpm.sheetName, $B340,_xlpm.values,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0" s="338">
        <f t="shared" si="122"/>
        <v>339</v>
      </c>
      <c r="P340" s="339">
        <f>IF($K340="","",IF($K340=入力用マスタ!$H$3,COLUMN($P340)-5,IF($K340=入力用マスタ!$H$5,COLUMN($P340)-4,IF($K340=入力用マスタ!$H$6,COLUMN($P340)-4,IF($K340=入力用マスタ!$H$5,COLUMN($P340)-4,IF($K340=入力用マスタ!$H$4,COLUMN($P340)-3,COLUMN($P340)-5))))))</f>
        <v>11</v>
      </c>
      <c r="Q340" s="345" t="str">
        <f>IF($C340="","",IF($C340="-","",IF($K340=入力用マスタ!$H$4&amp;"!",HYPERLINK("#"&amp;$B340&amp;"!"&amp;IFERROR(LEFT($C340,FIND(",", $C340)-1),$C340),"【"&amp;IFERROR(LEFT($C340,FIND(",", $C340)-1),$C340)&amp;"】"),HYPERLINK("#"&amp;$B340&amp;"!"&amp;IFERROR(LEFT($C340,FIND(",", $C340)-1),$C340),"【"&amp;IFERROR(LEFT($C340,FIND(",", $C340)-1),$C340)&amp;"】"))))</f>
        <v>【W186】</v>
      </c>
      <c r="R340" s="344" t="str">
        <f t="shared" si="123"/>
        <v>0000000000000</v>
      </c>
      <c r="S340" s="334" t="str">
        <f t="shared" si="124"/>
        <v>IO_S050301</v>
      </c>
      <c r="T340" s="334" t="str">
        <f t="shared" ca="1" si="125"/>
        <v>2025100101</v>
      </c>
      <c r="U340" s="334" t="str">
        <f t="shared" si="126"/>
        <v>T05_HLT_TMP</v>
      </c>
      <c r="V340" s="334" t="str">
        <f t="shared" si="127"/>
        <v>TGR_PUR_10</v>
      </c>
      <c r="W340" s="334" t="str">
        <f t="shared" si="128"/>
        <v>併用健康食品_摂取目的_10</v>
      </c>
      <c r="X340" s="334" t="str">
        <f t="shared" si="129"/>
        <v>TEXT</v>
      </c>
      <c r="Y340" s="334" t="str">
        <f t="shared" si="130"/>
        <v>CELL</v>
      </c>
      <c r="Z340" s="334">
        <f t="shared" si="131"/>
        <v>339</v>
      </c>
      <c r="AA340" s="334">
        <f t="shared" si="132"/>
        <v>11</v>
      </c>
      <c r="AB340" s="334" t="str">
        <f t="shared" si="133"/>
        <v>« NULL »</v>
      </c>
      <c r="AC340" s="334" t="str">
        <f t="shared" si="134"/>
        <v>0</v>
      </c>
      <c r="AD340" s="334" t="str">
        <f t="shared" si="135"/>
        <v>« NULL »</v>
      </c>
      <c r="AE340" s="334" t="str">
        <f t="shared" si="136"/>
        <v>0</v>
      </c>
      <c r="AF340" s="334" t="str">
        <f t="shared" si="137"/>
        <v>1.00</v>
      </c>
      <c r="AG340" s="334" t="str">
        <f t="shared" si="138"/>
        <v>0</v>
      </c>
      <c r="AH340" s="334" t="str">
        <f t="shared" si="139"/>
        <v>fBiz0000000000</v>
      </c>
      <c r="AI340" s="334" t="str">
        <f t="shared" ca="1" si="140"/>
        <v>2026/01/06 00:00:00</v>
      </c>
      <c r="AJ340" s="334" t="str">
        <f t="shared" si="141"/>
        <v>fBiz0000000000</v>
      </c>
      <c r="AK340" s="335" t="str">
        <f t="shared" ca="1" si="142"/>
        <v>2026/01/06 00:00:00</v>
      </c>
      <c r="AL34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'TGR_PUR_10', '併用健康食品_摂取目的_10', 'TEXT', 'CELL', 339, 11, NULL ,'0', NULL ,'0', '1.00', 0, 'fBiz0000000000', '2026/01/06 00:00:00', 'fBiz0000000000', '2026/01/06 00:00:00' );</v>
      </c>
      <c r="AM340" s="347" t="s">
        <v>1774</v>
      </c>
    </row>
    <row r="341" spans="1:39" ht="17.25" customHeight="1">
      <c r="A341" s="265">
        <f t="shared" si="121"/>
        <v>339</v>
      </c>
      <c r="B341" s="263" t="s">
        <v>640</v>
      </c>
      <c r="C341" s="258" t="s">
        <v>1246</v>
      </c>
      <c r="D341" s="260" t="s">
        <v>1514</v>
      </c>
      <c r="E341" s="238" t="s">
        <v>931</v>
      </c>
      <c r="F341" s="746" t="s">
        <v>189</v>
      </c>
      <c r="G341" s="747"/>
      <c r="H341" s="748">
        <v>20</v>
      </c>
      <c r="I341" s="749"/>
      <c r="J341" s="327" t="str">
        <f t="shared" si="144"/>
        <v>TEXT</v>
      </c>
      <c r="K341" s="271" t="s">
        <v>653</v>
      </c>
      <c r="L341" s="328" t="str" cm="1">
        <f t="array" aca="1" ref="L341" ca="1">IFERROR(IF($C341="","",IF($K341="","",IF($K341=入力用マスタ!$H$7,_xlfn.TEXTBEFORE(_xlfn.TEXTAFTER(CELL("filename",$A$1),"["),"]"),IF($J341="DATE",IF(INDIRECT($B341&amp;"!"&amp;$C341)="","",INDIRECT($B341&amp;"!"&amp;$C341)),IF($J341="TEXT",IF(INDIRECT($B341&amp;"!"&amp;$C341)="","",""&amp;INDIRECT($B341&amp;"!"&amp;$C341)&amp;""),IF($J341="NUM",VALUE(IF(INDIRECT($B341&amp;"!"&amp;$C341)="","",INDIRECT($B341&amp;"!"&amp;$C341))),"")))))),"")</f>
        <v/>
      </c>
      <c r="M341" s="337" t="str">
        <f ca="1">IFERROR(TEXT(IF($C341="","",IF($K341="","",IF($K341=入力用マスタ!$H$5,IF($L341="■","1",IF($L341="□","",IF($L341="●","1",IF($L341="○","","")))),IF($K341=入力用マスタ!$H$6,IF($L341="▼選択▼","",MATCH($L341,INDIRECT("入力用マスタ!"&amp;IF(COUNTIF(入力用マスタ!$E$2:$E$4,$L341),"E",IF(COUNTIF(入力用マスタ!$F$2:$F$4,$L341),"F",IF(COUNTIF(入力用マスタ!$G$2:$G$4,$L341),"G","")))&amp;"3:"&amp;IF(COUNTIF(入力用マスタ!$E$2:$E$4,$L341),"E",IF(COUNTIF(入力用マスタ!$F$2:$F$4,$L341),"F",IF(COUNTIF(入力用マスタ!$G$2:$G$4,$L341),"G","")))&amp;"4"),0)),"")))),"@"),"")</f>
        <v/>
      </c>
      <c r="N341" s="337" t="str" cm="1">
        <f t="array" aca="1" ref="N341" ca="1">IFERROR(TEXT(IF($C341="","",IF($K341="","",IF($K341=入力用マスタ!$H$4,_xlfn.LET(_xlpm.refs, _xlfn.TEXTSPLIT($C341,","),_xlpm.sheetName, $B341,_xlpm.values,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1" s="338">
        <f t="shared" si="122"/>
        <v>340</v>
      </c>
      <c r="P341" s="339">
        <f>IF($K341="","",IF($K341=入力用マスタ!$H$3,COLUMN($P341)-5,IF($K341=入力用マスタ!$H$5,COLUMN($P341)-4,IF($K341=入力用マスタ!$H$6,COLUMN($P341)-4,IF($K341=入力用マスタ!$H$5,COLUMN($P341)-4,IF($K341=入力用マスタ!$H$4,COLUMN($P341)-3,COLUMN($P341)-5))))))</f>
        <v>11</v>
      </c>
      <c r="Q341" s="345" t="str">
        <f>IF($C341="","",IF($C341="-","",IF($K341=入力用マスタ!$H$4&amp;"!",HYPERLINK("#"&amp;$B341&amp;"!"&amp;IFERROR(LEFT($C341,FIND(",", $C341)-1),$C341),"【"&amp;IFERROR(LEFT($C341,FIND(",", $C341)-1),$C341)&amp;"】"),HYPERLINK("#"&amp;$B341&amp;"!"&amp;IFERROR(LEFT($C341,FIND(",", $C341)-1),$C341),"【"&amp;IFERROR(LEFT($C341,FIND(",", $C341)-1),$C341)&amp;"】"))))</f>
        <v>【AE177】</v>
      </c>
      <c r="R341" s="344" t="str">
        <f t="shared" si="123"/>
        <v>0000000000000</v>
      </c>
      <c r="S341" s="334" t="str">
        <f t="shared" si="124"/>
        <v>IO_S050301</v>
      </c>
      <c r="T341" s="334" t="str">
        <f t="shared" ca="1" si="125"/>
        <v>2025100101</v>
      </c>
      <c r="U341" s="334" t="str">
        <f t="shared" si="126"/>
        <v>T05_HLT_TMP</v>
      </c>
      <c r="V341" s="334" t="str">
        <f t="shared" si="127"/>
        <v>TGR_STD_1</v>
      </c>
      <c r="W341" s="334" t="str">
        <f t="shared" si="128"/>
        <v>併用健康食品_摂取開始年月日_1</v>
      </c>
      <c r="X341" s="334" t="str">
        <f t="shared" si="129"/>
        <v>TEXT</v>
      </c>
      <c r="Y341" s="334" t="str">
        <f t="shared" si="130"/>
        <v>CELL</v>
      </c>
      <c r="Z341" s="334">
        <f t="shared" si="131"/>
        <v>340</v>
      </c>
      <c r="AA341" s="334">
        <f t="shared" si="132"/>
        <v>11</v>
      </c>
      <c r="AB341" s="334" t="str">
        <f t="shared" si="133"/>
        <v>« NULL »</v>
      </c>
      <c r="AC341" s="334" t="str">
        <f t="shared" si="134"/>
        <v>0</v>
      </c>
      <c r="AD341" s="334" t="str">
        <f t="shared" si="135"/>
        <v>« NULL »</v>
      </c>
      <c r="AE341" s="334" t="str">
        <f t="shared" si="136"/>
        <v>0</v>
      </c>
      <c r="AF341" s="334" t="str">
        <f t="shared" si="137"/>
        <v>1.00</v>
      </c>
      <c r="AG341" s="334" t="str">
        <f t="shared" si="138"/>
        <v>0</v>
      </c>
      <c r="AH341" s="334" t="str">
        <f t="shared" si="139"/>
        <v>fBiz0000000000</v>
      </c>
      <c r="AI341" s="334" t="str">
        <f t="shared" ca="1" si="140"/>
        <v>2026/01/06 00:00:00</v>
      </c>
      <c r="AJ341" s="334" t="str">
        <f t="shared" si="141"/>
        <v>fBiz0000000000</v>
      </c>
      <c r="AK341" s="335" t="str">
        <f t="shared" ca="1" si="142"/>
        <v>2026/01/06 00:00:00</v>
      </c>
      <c r="AL34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 '併用健康食品_摂取開始年月日_1', 'TEXT', 'CELL', 340, 11, NULL ,'0', NULL ,'0', '1.00', 0, 'fBiz0000000000', '2026/01/06 00:00:00', 'fBiz0000000000', '2026/01/06 00:00:00' );</v>
      </c>
      <c r="AM341" s="347" t="s">
        <v>1774</v>
      </c>
    </row>
    <row r="342" spans="1:39" ht="17.25" customHeight="1">
      <c r="A342" s="265">
        <f t="shared" si="121"/>
        <v>340</v>
      </c>
      <c r="B342" s="263" t="s">
        <v>640</v>
      </c>
      <c r="C342" s="258" t="s">
        <v>1247</v>
      </c>
      <c r="D342" s="260" t="s">
        <v>1515</v>
      </c>
      <c r="E342" s="238" t="s">
        <v>782</v>
      </c>
      <c r="F342" s="746" t="s">
        <v>189</v>
      </c>
      <c r="G342" s="747"/>
      <c r="H342" s="748">
        <v>20</v>
      </c>
      <c r="I342" s="749"/>
      <c r="J342" s="327" t="str">
        <f t="shared" si="144"/>
        <v>TEXT</v>
      </c>
      <c r="K342" s="271" t="s">
        <v>653</v>
      </c>
      <c r="L342" s="328" t="str" cm="1">
        <f t="array" aca="1" ref="L342" ca="1">IFERROR(IF($C342="","",IF($K342="","",IF($K342=入力用マスタ!$H$7,_xlfn.TEXTBEFORE(_xlfn.TEXTAFTER(CELL("filename",$A$1),"["),"]"),IF($J342="DATE",IF(INDIRECT($B342&amp;"!"&amp;$C342)="","",INDIRECT($B342&amp;"!"&amp;$C342)),IF($J342="TEXT",IF(INDIRECT($B342&amp;"!"&amp;$C342)="","",""&amp;INDIRECT($B342&amp;"!"&amp;$C342)&amp;""),IF($J342="NUM",VALUE(IF(INDIRECT($B342&amp;"!"&amp;$C342)="","",INDIRECT($B342&amp;"!"&amp;$C342))),"")))))),"")</f>
        <v/>
      </c>
      <c r="M342" s="337" t="str">
        <f ca="1">IFERROR(TEXT(IF($C342="","",IF($K342="","",IF($K342=入力用マスタ!$H$5,IF($L342="■","1",IF($L342="□","",IF($L342="●","1",IF($L342="○","","")))),IF($K342=入力用マスタ!$H$6,IF($L342="▼選択▼","",MATCH($L342,INDIRECT("入力用マスタ!"&amp;IF(COUNTIF(入力用マスタ!$E$2:$E$4,$L342),"E",IF(COUNTIF(入力用マスタ!$F$2:$F$4,$L342),"F",IF(COUNTIF(入力用マスタ!$G$2:$G$4,$L342),"G","")))&amp;"3:"&amp;IF(COUNTIF(入力用マスタ!$E$2:$E$4,$L342),"E",IF(COUNTIF(入力用マスタ!$F$2:$F$4,$L342),"F",IF(COUNTIF(入力用マスタ!$G$2:$G$4,$L342),"G","")))&amp;"4"),0)),"")))),"@"),"")</f>
        <v/>
      </c>
      <c r="N342" s="337" t="str" cm="1">
        <f t="array" aca="1" ref="N342" ca="1">IFERROR(TEXT(IF($C342="","",IF($K342="","",IF($K342=入力用マスタ!$H$4,_xlfn.LET(_xlpm.refs, _xlfn.TEXTSPLIT($C342,","),_xlpm.sheetName, $B342,_xlpm.values,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2" s="338">
        <f t="shared" si="122"/>
        <v>341</v>
      </c>
      <c r="P342" s="339">
        <f>IF($K342="","",IF($K342=入力用マスタ!$H$3,COLUMN($P342)-5,IF($K342=入力用マスタ!$H$5,COLUMN($P342)-4,IF($K342=入力用マスタ!$H$6,COLUMN($P342)-4,IF($K342=入力用マスタ!$H$5,COLUMN($P342)-4,IF($K342=入力用マスタ!$H$4,COLUMN($P342)-3,COLUMN($P342)-5))))))</f>
        <v>11</v>
      </c>
      <c r="Q342" s="345" t="str">
        <f>IF($C342="","",IF($C342="-","",IF($K342=入力用マスタ!$H$4&amp;"!",HYPERLINK("#"&amp;$B342&amp;"!"&amp;IFERROR(LEFT($C342,FIND(",", $C342)-1),$C342),"【"&amp;IFERROR(LEFT($C342,FIND(",", $C342)-1),$C342)&amp;"】"),HYPERLINK("#"&amp;$B342&amp;"!"&amp;IFERROR(LEFT($C342,FIND(",", $C342)-1),$C342),"【"&amp;IFERROR(LEFT($C342,FIND(",", $C342)-1),$C342)&amp;"】"))))</f>
        <v>【AE178】</v>
      </c>
      <c r="R342" s="344" t="str">
        <f t="shared" si="123"/>
        <v>0000000000000</v>
      </c>
      <c r="S342" s="334" t="str">
        <f t="shared" si="124"/>
        <v>IO_S050301</v>
      </c>
      <c r="T342" s="334" t="str">
        <f t="shared" ca="1" si="125"/>
        <v>2025100101</v>
      </c>
      <c r="U342" s="334" t="str">
        <f t="shared" si="126"/>
        <v>T05_HLT_TMP</v>
      </c>
      <c r="V342" s="334" t="str">
        <f t="shared" si="127"/>
        <v>TGR_STD_2</v>
      </c>
      <c r="W342" s="334" t="str">
        <f t="shared" si="128"/>
        <v>併用健康食品_摂取開始年月日_2</v>
      </c>
      <c r="X342" s="334" t="str">
        <f t="shared" si="129"/>
        <v>TEXT</v>
      </c>
      <c r="Y342" s="334" t="str">
        <f t="shared" si="130"/>
        <v>CELL</v>
      </c>
      <c r="Z342" s="334">
        <f t="shared" si="131"/>
        <v>341</v>
      </c>
      <c r="AA342" s="334">
        <f t="shared" si="132"/>
        <v>11</v>
      </c>
      <c r="AB342" s="334" t="str">
        <f t="shared" si="133"/>
        <v>« NULL »</v>
      </c>
      <c r="AC342" s="334" t="str">
        <f t="shared" si="134"/>
        <v>0</v>
      </c>
      <c r="AD342" s="334" t="str">
        <f t="shared" si="135"/>
        <v>« NULL »</v>
      </c>
      <c r="AE342" s="334" t="str">
        <f t="shared" si="136"/>
        <v>0</v>
      </c>
      <c r="AF342" s="334" t="str">
        <f t="shared" si="137"/>
        <v>1.00</v>
      </c>
      <c r="AG342" s="334" t="str">
        <f t="shared" si="138"/>
        <v>0</v>
      </c>
      <c r="AH342" s="334" t="str">
        <f t="shared" si="139"/>
        <v>fBiz0000000000</v>
      </c>
      <c r="AI342" s="334" t="str">
        <f t="shared" ca="1" si="140"/>
        <v>2026/01/06 00:00:00</v>
      </c>
      <c r="AJ342" s="334" t="str">
        <f t="shared" si="141"/>
        <v>fBiz0000000000</v>
      </c>
      <c r="AK342" s="335" t="str">
        <f t="shared" ca="1" si="142"/>
        <v>2026/01/06 00:00:00</v>
      </c>
      <c r="AL34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'TGR_STD_2', '併用健康食品_摂取開始年月日_2', 'TEXT', 'CELL', 341, 11, NULL ,'0', NULL ,'0', '1.00', 0, 'fBiz0000000000', '2026/01/06 00:00:00', 'fBiz0000000000', '2026/01/06 00:00:00' );</v>
      </c>
      <c r="AM342" s="347" t="s">
        <v>1774</v>
      </c>
    </row>
    <row r="343" spans="1:39" ht="17.25" customHeight="1">
      <c r="A343" s="265">
        <f t="shared" si="121"/>
        <v>341</v>
      </c>
      <c r="B343" s="263" t="s">
        <v>640</v>
      </c>
      <c r="C343" s="258" t="s">
        <v>1248</v>
      </c>
      <c r="D343" s="260" t="s">
        <v>1516</v>
      </c>
      <c r="E343" s="238" t="s">
        <v>783</v>
      </c>
      <c r="F343" s="746" t="s">
        <v>189</v>
      </c>
      <c r="G343" s="747"/>
      <c r="H343" s="748">
        <v>20</v>
      </c>
      <c r="I343" s="749"/>
      <c r="J343" s="327" t="str">
        <f t="shared" si="144"/>
        <v>TEXT</v>
      </c>
      <c r="K343" s="271" t="s">
        <v>653</v>
      </c>
      <c r="L343" s="328" t="str" cm="1">
        <f t="array" aca="1" ref="L343" ca="1">IFERROR(IF($C343="","",IF($K343="","",IF($K343=入力用マスタ!$H$7,_xlfn.TEXTBEFORE(_xlfn.TEXTAFTER(CELL("filename",$A$1),"["),"]"),IF($J343="DATE",IF(INDIRECT($B343&amp;"!"&amp;$C343)="","",INDIRECT($B343&amp;"!"&amp;$C343)),IF($J343="TEXT",IF(INDIRECT($B343&amp;"!"&amp;$C343)="","",""&amp;INDIRECT($B343&amp;"!"&amp;$C343)&amp;""),IF($J343="NUM",VALUE(IF(INDIRECT($B343&amp;"!"&amp;$C343)="","",INDIRECT($B343&amp;"!"&amp;$C343))),"")))))),"")</f>
        <v/>
      </c>
      <c r="M343" s="337" t="str">
        <f ca="1">IFERROR(TEXT(IF($C343="","",IF($K343="","",IF($K343=入力用マスタ!$H$5,IF($L343="■","1",IF($L343="□","",IF($L343="●","1",IF($L343="○","","")))),IF($K343=入力用マスタ!$H$6,IF($L343="▼選択▼","",MATCH($L343,INDIRECT("入力用マスタ!"&amp;IF(COUNTIF(入力用マスタ!$E$2:$E$4,$L343),"E",IF(COUNTIF(入力用マスタ!$F$2:$F$4,$L343),"F",IF(COUNTIF(入力用マスタ!$G$2:$G$4,$L343),"G","")))&amp;"3:"&amp;IF(COUNTIF(入力用マスタ!$E$2:$E$4,$L343),"E",IF(COUNTIF(入力用マスタ!$F$2:$F$4,$L343),"F",IF(COUNTIF(入力用マスタ!$G$2:$G$4,$L343),"G","")))&amp;"4"),0)),"")))),"@"),"")</f>
        <v/>
      </c>
      <c r="N343" s="337" t="str" cm="1">
        <f t="array" aca="1" ref="N343" ca="1">IFERROR(TEXT(IF($C343="","",IF($K343="","",IF($K343=入力用マスタ!$H$4,_xlfn.LET(_xlpm.refs, _xlfn.TEXTSPLIT($C343,","),_xlpm.sheetName, $B343,_xlpm.values,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3" s="338">
        <f t="shared" si="122"/>
        <v>342</v>
      </c>
      <c r="P343" s="339">
        <f>IF($K343="","",IF($K343=入力用マスタ!$H$3,COLUMN($P343)-5,IF($K343=入力用マスタ!$H$5,COLUMN($P343)-4,IF($K343=入力用マスタ!$H$6,COLUMN($P343)-4,IF($K343=入力用マスタ!$H$5,COLUMN($P343)-4,IF($K343=入力用マスタ!$H$4,COLUMN($P343)-3,COLUMN($P343)-5))))))</f>
        <v>11</v>
      </c>
      <c r="Q343" s="345" t="str">
        <f>IF($C343="","",IF($C343="-","",IF($K343=入力用マスタ!$H$4&amp;"!",HYPERLINK("#"&amp;$B343&amp;"!"&amp;IFERROR(LEFT($C343,FIND(",", $C343)-1),$C343),"【"&amp;IFERROR(LEFT($C343,FIND(",", $C343)-1),$C343)&amp;"】"),HYPERLINK("#"&amp;$B343&amp;"!"&amp;IFERROR(LEFT($C343,FIND(",", $C343)-1),$C343),"【"&amp;IFERROR(LEFT($C343,FIND(",", $C343)-1),$C343)&amp;"】"))))</f>
        <v>【AE179】</v>
      </c>
      <c r="R343" s="344" t="str">
        <f t="shared" si="123"/>
        <v>0000000000000</v>
      </c>
      <c r="S343" s="334" t="str">
        <f t="shared" si="124"/>
        <v>IO_S050301</v>
      </c>
      <c r="T343" s="334" t="str">
        <f t="shared" ca="1" si="125"/>
        <v>2025100101</v>
      </c>
      <c r="U343" s="334" t="str">
        <f t="shared" si="126"/>
        <v>T05_HLT_TMP</v>
      </c>
      <c r="V343" s="334" t="str">
        <f t="shared" si="127"/>
        <v>TGR_STD_3</v>
      </c>
      <c r="W343" s="334" t="str">
        <f t="shared" si="128"/>
        <v>併用健康食品_摂取開始年月日_3</v>
      </c>
      <c r="X343" s="334" t="str">
        <f t="shared" si="129"/>
        <v>TEXT</v>
      </c>
      <c r="Y343" s="334" t="str">
        <f t="shared" si="130"/>
        <v>CELL</v>
      </c>
      <c r="Z343" s="334">
        <f t="shared" si="131"/>
        <v>342</v>
      </c>
      <c r="AA343" s="334">
        <f t="shared" si="132"/>
        <v>11</v>
      </c>
      <c r="AB343" s="334" t="str">
        <f t="shared" si="133"/>
        <v>« NULL »</v>
      </c>
      <c r="AC343" s="334" t="str">
        <f t="shared" si="134"/>
        <v>0</v>
      </c>
      <c r="AD343" s="334" t="str">
        <f t="shared" si="135"/>
        <v>« NULL »</v>
      </c>
      <c r="AE343" s="334" t="str">
        <f t="shared" si="136"/>
        <v>0</v>
      </c>
      <c r="AF343" s="334" t="str">
        <f t="shared" si="137"/>
        <v>1.00</v>
      </c>
      <c r="AG343" s="334" t="str">
        <f t="shared" si="138"/>
        <v>0</v>
      </c>
      <c r="AH343" s="334" t="str">
        <f t="shared" si="139"/>
        <v>fBiz0000000000</v>
      </c>
      <c r="AI343" s="334" t="str">
        <f t="shared" ca="1" si="140"/>
        <v>2026/01/06 00:00:00</v>
      </c>
      <c r="AJ343" s="334" t="str">
        <f t="shared" si="141"/>
        <v>fBiz0000000000</v>
      </c>
      <c r="AK343" s="335" t="str">
        <f t="shared" ca="1" si="142"/>
        <v>2026/01/06 00:00:00</v>
      </c>
      <c r="AL34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'TGR_STD_3', '併用健康食品_摂取開始年月日_3', 'TEXT', 'CELL', 342, 11, NULL ,'0', NULL ,'0', '1.00', 0, 'fBiz0000000000', '2026/01/06 00:00:00', 'fBiz0000000000', '2026/01/06 00:00:00' );</v>
      </c>
      <c r="AM343" s="347" t="s">
        <v>1774</v>
      </c>
    </row>
    <row r="344" spans="1:39" ht="17.25" customHeight="1">
      <c r="A344" s="265">
        <f t="shared" si="121"/>
        <v>342</v>
      </c>
      <c r="B344" s="263" t="s">
        <v>640</v>
      </c>
      <c r="C344" s="258" t="s">
        <v>1249</v>
      </c>
      <c r="D344" s="260" t="s">
        <v>1517</v>
      </c>
      <c r="E344" s="238" t="s">
        <v>784</v>
      </c>
      <c r="F344" s="746" t="s">
        <v>189</v>
      </c>
      <c r="G344" s="747"/>
      <c r="H344" s="748">
        <v>20</v>
      </c>
      <c r="I344" s="749"/>
      <c r="J344" s="327" t="str">
        <f t="shared" si="144"/>
        <v>TEXT</v>
      </c>
      <c r="K344" s="271" t="s">
        <v>653</v>
      </c>
      <c r="L344" s="328" t="str" cm="1">
        <f t="array" aca="1" ref="L344" ca="1">IFERROR(IF($C344="","",IF($K344="","",IF($K344=入力用マスタ!$H$7,_xlfn.TEXTBEFORE(_xlfn.TEXTAFTER(CELL("filename",$A$1),"["),"]"),IF($J344="DATE",IF(INDIRECT($B344&amp;"!"&amp;$C344)="","",INDIRECT($B344&amp;"!"&amp;$C344)),IF($J344="TEXT",IF(INDIRECT($B344&amp;"!"&amp;$C344)="","",""&amp;INDIRECT($B344&amp;"!"&amp;$C344)&amp;""),IF($J344="NUM",VALUE(IF(INDIRECT($B344&amp;"!"&amp;$C344)="","",INDIRECT($B344&amp;"!"&amp;$C344))),"")))))),"")</f>
        <v/>
      </c>
      <c r="M344" s="337" t="str">
        <f ca="1">IFERROR(TEXT(IF($C344="","",IF($K344="","",IF($K344=入力用マスタ!$H$5,IF($L344="■","1",IF($L344="□","",IF($L344="●","1",IF($L344="○","","")))),IF($K344=入力用マスタ!$H$6,IF($L344="▼選択▼","",MATCH($L344,INDIRECT("入力用マスタ!"&amp;IF(COUNTIF(入力用マスタ!$E$2:$E$4,$L344),"E",IF(COUNTIF(入力用マスタ!$F$2:$F$4,$L344),"F",IF(COUNTIF(入力用マスタ!$G$2:$G$4,$L344),"G","")))&amp;"3:"&amp;IF(COUNTIF(入力用マスタ!$E$2:$E$4,$L344),"E",IF(COUNTIF(入力用マスタ!$F$2:$F$4,$L344),"F",IF(COUNTIF(入力用マスタ!$G$2:$G$4,$L344),"G","")))&amp;"4"),0)),"")))),"@"),"")</f>
        <v/>
      </c>
      <c r="N344" s="337" t="str" cm="1">
        <f t="array" aca="1" ref="N344" ca="1">IFERROR(TEXT(IF($C344="","",IF($K344="","",IF($K344=入力用マスタ!$H$4,_xlfn.LET(_xlpm.refs, _xlfn.TEXTSPLIT($C344,","),_xlpm.sheetName, $B344,_xlpm.values,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4" s="338">
        <f t="shared" si="122"/>
        <v>343</v>
      </c>
      <c r="P344" s="339">
        <f>IF($K344="","",IF($K344=入力用マスタ!$H$3,COLUMN($P344)-5,IF($K344=入力用マスタ!$H$5,COLUMN($P344)-4,IF($K344=入力用マスタ!$H$6,COLUMN($P344)-4,IF($K344=入力用マスタ!$H$5,COLUMN($P344)-4,IF($K344=入力用マスタ!$H$4,COLUMN($P344)-3,COLUMN($P344)-5))))))</f>
        <v>11</v>
      </c>
      <c r="Q344" s="345" t="str">
        <f>IF($C344="","",IF($C344="-","",IF($K344=入力用マスタ!$H$4&amp;"!",HYPERLINK("#"&amp;$B344&amp;"!"&amp;IFERROR(LEFT($C344,FIND(",", $C344)-1),$C344),"【"&amp;IFERROR(LEFT($C344,FIND(",", $C344)-1),$C344)&amp;"】"),HYPERLINK("#"&amp;$B344&amp;"!"&amp;IFERROR(LEFT($C344,FIND(",", $C344)-1),$C344),"【"&amp;IFERROR(LEFT($C344,FIND(",", $C344)-1),$C344)&amp;"】"))))</f>
        <v>【AE180】</v>
      </c>
      <c r="R344" s="344" t="str">
        <f t="shared" si="123"/>
        <v>0000000000000</v>
      </c>
      <c r="S344" s="334" t="str">
        <f t="shared" si="124"/>
        <v>IO_S050301</v>
      </c>
      <c r="T344" s="334" t="str">
        <f t="shared" ca="1" si="125"/>
        <v>2025100101</v>
      </c>
      <c r="U344" s="334" t="str">
        <f t="shared" si="126"/>
        <v>T05_HLT_TMP</v>
      </c>
      <c r="V344" s="334" t="str">
        <f t="shared" si="127"/>
        <v>TGR_STD_4</v>
      </c>
      <c r="W344" s="334" t="str">
        <f t="shared" si="128"/>
        <v>併用健康食品_摂取開始年月日_4</v>
      </c>
      <c r="X344" s="334" t="str">
        <f t="shared" si="129"/>
        <v>TEXT</v>
      </c>
      <c r="Y344" s="334" t="str">
        <f t="shared" si="130"/>
        <v>CELL</v>
      </c>
      <c r="Z344" s="334">
        <f t="shared" si="131"/>
        <v>343</v>
      </c>
      <c r="AA344" s="334">
        <f t="shared" si="132"/>
        <v>11</v>
      </c>
      <c r="AB344" s="334" t="str">
        <f t="shared" si="133"/>
        <v>« NULL »</v>
      </c>
      <c r="AC344" s="334" t="str">
        <f t="shared" si="134"/>
        <v>0</v>
      </c>
      <c r="AD344" s="334" t="str">
        <f t="shared" si="135"/>
        <v>« NULL »</v>
      </c>
      <c r="AE344" s="334" t="str">
        <f t="shared" si="136"/>
        <v>0</v>
      </c>
      <c r="AF344" s="334" t="str">
        <f t="shared" si="137"/>
        <v>1.00</v>
      </c>
      <c r="AG344" s="334" t="str">
        <f t="shared" si="138"/>
        <v>0</v>
      </c>
      <c r="AH344" s="334" t="str">
        <f t="shared" si="139"/>
        <v>fBiz0000000000</v>
      </c>
      <c r="AI344" s="334" t="str">
        <f t="shared" ca="1" si="140"/>
        <v>2026/01/06 00:00:00</v>
      </c>
      <c r="AJ344" s="334" t="str">
        <f t="shared" si="141"/>
        <v>fBiz0000000000</v>
      </c>
      <c r="AK344" s="335" t="str">
        <f t="shared" ca="1" si="142"/>
        <v>2026/01/06 00:00:00</v>
      </c>
      <c r="AL34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'TGR_STD_4', '併用健康食品_摂取開始年月日_4', 'TEXT', 'CELL', 343, 11, NULL ,'0', NULL ,'0', '1.00', 0, 'fBiz0000000000', '2026/01/06 00:00:00', 'fBiz0000000000', '2026/01/06 00:00:00' );</v>
      </c>
      <c r="AM344" s="347" t="s">
        <v>1774</v>
      </c>
    </row>
    <row r="345" spans="1:39" ht="17.25" customHeight="1">
      <c r="A345" s="265">
        <f t="shared" si="121"/>
        <v>343</v>
      </c>
      <c r="B345" s="263" t="s">
        <v>640</v>
      </c>
      <c r="C345" s="258" t="s">
        <v>1250</v>
      </c>
      <c r="D345" s="260" t="s">
        <v>1518</v>
      </c>
      <c r="E345" s="238" t="s">
        <v>785</v>
      </c>
      <c r="F345" s="746" t="s">
        <v>189</v>
      </c>
      <c r="G345" s="747"/>
      <c r="H345" s="748">
        <v>20</v>
      </c>
      <c r="I345" s="749"/>
      <c r="J345" s="327" t="str">
        <f t="shared" si="144"/>
        <v>TEXT</v>
      </c>
      <c r="K345" s="271" t="s">
        <v>653</v>
      </c>
      <c r="L345" s="328" t="str" cm="1">
        <f t="array" aca="1" ref="L345" ca="1">IFERROR(IF($C345="","",IF($K345="","",IF($K345=入力用マスタ!$H$7,_xlfn.TEXTBEFORE(_xlfn.TEXTAFTER(CELL("filename",$A$1),"["),"]"),IF($J345="DATE",IF(INDIRECT($B345&amp;"!"&amp;$C345)="","",INDIRECT($B345&amp;"!"&amp;$C345)),IF($J345="TEXT",IF(INDIRECT($B345&amp;"!"&amp;$C345)="","",""&amp;INDIRECT($B345&amp;"!"&amp;$C345)&amp;""),IF($J345="NUM",VALUE(IF(INDIRECT($B345&amp;"!"&amp;$C345)="","",INDIRECT($B345&amp;"!"&amp;$C345))),"")))))),"")</f>
        <v/>
      </c>
      <c r="M345" s="337" t="str">
        <f ca="1">IFERROR(TEXT(IF($C345="","",IF($K345="","",IF($K345=入力用マスタ!$H$5,IF($L345="■","1",IF($L345="□","",IF($L345="●","1",IF($L345="○","","")))),IF($K345=入力用マスタ!$H$6,IF($L345="▼選択▼","",MATCH($L345,INDIRECT("入力用マスタ!"&amp;IF(COUNTIF(入力用マスタ!$E$2:$E$4,$L345),"E",IF(COUNTIF(入力用マスタ!$F$2:$F$4,$L345),"F",IF(COUNTIF(入力用マスタ!$G$2:$G$4,$L345),"G","")))&amp;"3:"&amp;IF(COUNTIF(入力用マスタ!$E$2:$E$4,$L345),"E",IF(COUNTIF(入力用マスタ!$F$2:$F$4,$L345),"F",IF(COUNTIF(入力用マスタ!$G$2:$G$4,$L345),"G","")))&amp;"4"),0)),"")))),"@"),"")</f>
        <v/>
      </c>
      <c r="N345" s="337" t="str" cm="1">
        <f t="array" aca="1" ref="N345" ca="1">IFERROR(TEXT(IF($C345="","",IF($K345="","",IF($K345=入力用マスタ!$H$4,_xlfn.LET(_xlpm.refs, _xlfn.TEXTSPLIT($C345,","),_xlpm.sheetName, $B345,_xlpm.values,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5" s="338">
        <f t="shared" si="122"/>
        <v>344</v>
      </c>
      <c r="P345" s="339">
        <f>IF($K345="","",IF($K345=入力用マスタ!$H$3,COLUMN($P345)-5,IF($K345=入力用マスタ!$H$5,COLUMN($P345)-4,IF($K345=入力用マスタ!$H$6,COLUMN($P345)-4,IF($K345=入力用マスタ!$H$5,COLUMN($P345)-4,IF($K345=入力用マスタ!$H$4,COLUMN($P345)-3,COLUMN($P345)-5))))))</f>
        <v>11</v>
      </c>
      <c r="Q345" s="345" t="str">
        <f>IF($C345="","",IF($C345="-","",IF($K345=入力用マスタ!$H$4&amp;"!",HYPERLINK("#"&amp;$B345&amp;"!"&amp;IFERROR(LEFT($C345,FIND(",", $C345)-1),$C345),"【"&amp;IFERROR(LEFT($C345,FIND(",", $C345)-1),$C345)&amp;"】"),HYPERLINK("#"&amp;$B345&amp;"!"&amp;IFERROR(LEFT($C345,FIND(",", $C345)-1),$C345),"【"&amp;IFERROR(LEFT($C345,FIND(",", $C345)-1),$C345)&amp;"】"))))</f>
        <v>【AE181】</v>
      </c>
      <c r="R345" s="344" t="str">
        <f t="shared" si="123"/>
        <v>0000000000000</v>
      </c>
      <c r="S345" s="334" t="str">
        <f t="shared" si="124"/>
        <v>IO_S050301</v>
      </c>
      <c r="T345" s="334" t="str">
        <f t="shared" ca="1" si="125"/>
        <v>2025100101</v>
      </c>
      <c r="U345" s="334" t="str">
        <f t="shared" si="126"/>
        <v>T05_HLT_TMP</v>
      </c>
      <c r="V345" s="334" t="str">
        <f t="shared" si="127"/>
        <v>TGR_STD_5</v>
      </c>
      <c r="W345" s="334" t="str">
        <f t="shared" si="128"/>
        <v>併用健康食品_摂取開始年月日_5</v>
      </c>
      <c r="X345" s="334" t="str">
        <f t="shared" si="129"/>
        <v>TEXT</v>
      </c>
      <c r="Y345" s="334" t="str">
        <f t="shared" si="130"/>
        <v>CELL</v>
      </c>
      <c r="Z345" s="334">
        <f t="shared" si="131"/>
        <v>344</v>
      </c>
      <c r="AA345" s="334">
        <f t="shared" si="132"/>
        <v>11</v>
      </c>
      <c r="AB345" s="334" t="str">
        <f t="shared" si="133"/>
        <v>« NULL »</v>
      </c>
      <c r="AC345" s="334" t="str">
        <f t="shared" si="134"/>
        <v>0</v>
      </c>
      <c r="AD345" s="334" t="str">
        <f t="shared" si="135"/>
        <v>« NULL »</v>
      </c>
      <c r="AE345" s="334" t="str">
        <f t="shared" si="136"/>
        <v>0</v>
      </c>
      <c r="AF345" s="334" t="str">
        <f t="shared" si="137"/>
        <v>1.00</v>
      </c>
      <c r="AG345" s="334" t="str">
        <f t="shared" si="138"/>
        <v>0</v>
      </c>
      <c r="AH345" s="334" t="str">
        <f t="shared" si="139"/>
        <v>fBiz0000000000</v>
      </c>
      <c r="AI345" s="334" t="str">
        <f t="shared" ca="1" si="140"/>
        <v>2026/01/06 00:00:00</v>
      </c>
      <c r="AJ345" s="334" t="str">
        <f t="shared" si="141"/>
        <v>fBiz0000000000</v>
      </c>
      <c r="AK345" s="335" t="str">
        <f t="shared" ca="1" si="142"/>
        <v>2026/01/06 00:00:00</v>
      </c>
      <c r="AL34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'TGR_STD_5', '併用健康食品_摂取開始年月日_5', 'TEXT', 'CELL', 344, 11, NULL ,'0', NULL ,'0', '1.00', 0, 'fBiz0000000000', '2026/01/06 00:00:00', 'fBiz0000000000', '2026/01/06 00:00:00' );</v>
      </c>
      <c r="AM345" s="347" t="s">
        <v>1774</v>
      </c>
    </row>
    <row r="346" spans="1:39" ht="17.25" customHeight="1">
      <c r="A346" s="265">
        <f t="shared" si="121"/>
        <v>344</v>
      </c>
      <c r="B346" s="263" t="s">
        <v>640</v>
      </c>
      <c r="C346" s="258" t="s">
        <v>1251</v>
      </c>
      <c r="D346" s="260" t="s">
        <v>1519</v>
      </c>
      <c r="E346" s="238" t="s">
        <v>786</v>
      </c>
      <c r="F346" s="746" t="s">
        <v>189</v>
      </c>
      <c r="G346" s="747"/>
      <c r="H346" s="748">
        <v>20</v>
      </c>
      <c r="I346" s="749"/>
      <c r="J346" s="327" t="str">
        <f t="shared" si="144"/>
        <v>TEXT</v>
      </c>
      <c r="K346" s="271" t="s">
        <v>653</v>
      </c>
      <c r="L346" s="328" t="str" cm="1">
        <f t="array" aca="1" ref="L346" ca="1">IFERROR(IF($C346="","",IF($K346="","",IF($K346=入力用マスタ!$H$7,_xlfn.TEXTBEFORE(_xlfn.TEXTAFTER(CELL("filename",$A$1),"["),"]"),IF($J346="DATE",IF(INDIRECT($B346&amp;"!"&amp;$C346)="","",INDIRECT($B346&amp;"!"&amp;$C346)),IF($J346="TEXT",IF(INDIRECT($B346&amp;"!"&amp;$C346)="","",""&amp;INDIRECT($B346&amp;"!"&amp;$C346)&amp;""),IF($J346="NUM",VALUE(IF(INDIRECT($B346&amp;"!"&amp;$C346)="","",INDIRECT($B346&amp;"!"&amp;$C346))),"")))))),"")</f>
        <v/>
      </c>
      <c r="M346" s="337" t="str">
        <f ca="1">IFERROR(TEXT(IF($C346="","",IF($K346="","",IF($K346=入力用マスタ!$H$5,IF($L346="■","1",IF($L346="□","",IF($L346="●","1",IF($L346="○","","")))),IF($K346=入力用マスタ!$H$6,IF($L346="▼選択▼","",MATCH($L346,INDIRECT("入力用マスタ!"&amp;IF(COUNTIF(入力用マスタ!$E$2:$E$4,$L346),"E",IF(COUNTIF(入力用マスタ!$F$2:$F$4,$L346),"F",IF(COUNTIF(入力用マスタ!$G$2:$G$4,$L346),"G","")))&amp;"3:"&amp;IF(COUNTIF(入力用マスタ!$E$2:$E$4,$L346),"E",IF(COUNTIF(入力用マスタ!$F$2:$F$4,$L346),"F",IF(COUNTIF(入力用マスタ!$G$2:$G$4,$L346),"G","")))&amp;"4"),0)),"")))),"@"),"")</f>
        <v/>
      </c>
      <c r="N346" s="337" t="str" cm="1">
        <f t="array" aca="1" ref="N346" ca="1">IFERROR(TEXT(IF($C346="","",IF($K346="","",IF($K346=入力用マスタ!$H$4,_xlfn.LET(_xlpm.refs, _xlfn.TEXTSPLIT($C346,","),_xlpm.sheetName, $B346,_xlpm.values,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6" s="338">
        <f t="shared" si="122"/>
        <v>345</v>
      </c>
      <c r="P346" s="339">
        <f>IF($K346="","",IF($K346=入力用マスタ!$H$3,COLUMN($P346)-5,IF($K346=入力用マスタ!$H$5,COLUMN($P346)-4,IF($K346=入力用マスタ!$H$6,COLUMN($P346)-4,IF($K346=入力用マスタ!$H$5,COLUMN($P346)-4,IF($K346=入力用マスタ!$H$4,COLUMN($P346)-3,COLUMN($P346)-5))))))</f>
        <v>11</v>
      </c>
      <c r="Q346" s="345" t="str">
        <f>IF($C346="","",IF($C346="-","",IF($K346=入力用マスタ!$H$4&amp;"!",HYPERLINK("#"&amp;$B346&amp;"!"&amp;IFERROR(LEFT($C346,FIND(",", $C346)-1),$C346),"【"&amp;IFERROR(LEFT($C346,FIND(",", $C346)-1),$C346)&amp;"】"),HYPERLINK("#"&amp;$B346&amp;"!"&amp;IFERROR(LEFT($C346,FIND(",", $C346)-1),$C346),"【"&amp;IFERROR(LEFT($C346,FIND(",", $C346)-1),$C346)&amp;"】"))))</f>
        <v>【AE182】</v>
      </c>
      <c r="R346" s="344" t="str">
        <f t="shared" si="123"/>
        <v>0000000000000</v>
      </c>
      <c r="S346" s="334" t="str">
        <f t="shared" si="124"/>
        <v>IO_S050301</v>
      </c>
      <c r="T346" s="334" t="str">
        <f t="shared" ca="1" si="125"/>
        <v>2025100101</v>
      </c>
      <c r="U346" s="334" t="str">
        <f t="shared" si="126"/>
        <v>T05_HLT_TMP</v>
      </c>
      <c r="V346" s="334" t="str">
        <f t="shared" si="127"/>
        <v>TGR_STD_6</v>
      </c>
      <c r="W346" s="334" t="str">
        <f t="shared" si="128"/>
        <v>併用健康食品_摂取開始年月日_6</v>
      </c>
      <c r="X346" s="334" t="str">
        <f t="shared" si="129"/>
        <v>TEXT</v>
      </c>
      <c r="Y346" s="334" t="str">
        <f t="shared" si="130"/>
        <v>CELL</v>
      </c>
      <c r="Z346" s="334">
        <f t="shared" si="131"/>
        <v>345</v>
      </c>
      <c r="AA346" s="334">
        <f t="shared" si="132"/>
        <v>11</v>
      </c>
      <c r="AB346" s="334" t="str">
        <f t="shared" si="133"/>
        <v>« NULL »</v>
      </c>
      <c r="AC346" s="334" t="str">
        <f t="shared" si="134"/>
        <v>0</v>
      </c>
      <c r="AD346" s="334" t="str">
        <f t="shared" si="135"/>
        <v>« NULL »</v>
      </c>
      <c r="AE346" s="334" t="str">
        <f t="shared" si="136"/>
        <v>0</v>
      </c>
      <c r="AF346" s="334" t="str">
        <f t="shared" si="137"/>
        <v>1.00</v>
      </c>
      <c r="AG346" s="334" t="str">
        <f t="shared" si="138"/>
        <v>0</v>
      </c>
      <c r="AH346" s="334" t="str">
        <f t="shared" si="139"/>
        <v>fBiz0000000000</v>
      </c>
      <c r="AI346" s="334" t="str">
        <f t="shared" ca="1" si="140"/>
        <v>2026/01/06 00:00:00</v>
      </c>
      <c r="AJ346" s="334" t="str">
        <f t="shared" si="141"/>
        <v>fBiz0000000000</v>
      </c>
      <c r="AK346" s="335" t="str">
        <f t="shared" ca="1" si="142"/>
        <v>2026/01/06 00:00:00</v>
      </c>
      <c r="AL34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'TGR_STD_6', '併用健康食品_摂取開始年月日_6', 'TEXT', 'CELL', 345, 11, NULL ,'0', NULL ,'0', '1.00', 0, 'fBiz0000000000', '2026/01/06 00:00:00', 'fBiz0000000000', '2026/01/06 00:00:00' );</v>
      </c>
      <c r="AM346" s="347" t="s">
        <v>1774</v>
      </c>
    </row>
    <row r="347" spans="1:39" ht="17.25" customHeight="1">
      <c r="A347" s="265">
        <f t="shared" si="121"/>
        <v>345</v>
      </c>
      <c r="B347" s="263" t="s">
        <v>640</v>
      </c>
      <c r="C347" s="258" t="s">
        <v>1252</v>
      </c>
      <c r="D347" s="260" t="s">
        <v>1520</v>
      </c>
      <c r="E347" s="238" t="s">
        <v>787</v>
      </c>
      <c r="F347" s="746" t="s">
        <v>189</v>
      </c>
      <c r="G347" s="747"/>
      <c r="H347" s="748">
        <v>20</v>
      </c>
      <c r="I347" s="749"/>
      <c r="J347" s="327" t="str">
        <f t="shared" si="144"/>
        <v>TEXT</v>
      </c>
      <c r="K347" s="271" t="s">
        <v>653</v>
      </c>
      <c r="L347" s="328" t="str" cm="1">
        <f t="array" aca="1" ref="L347" ca="1">IFERROR(IF($C347="","",IF($K347="","",IF($K347=入力用マスタ!$H$7,_xlfn.TEXTBEFORE(_xlfn.TEXTAFTER(CELL("filename",$A$1),"["),"]"),IF($J347="DATE",IF(INDIRECT($B347&amp;"!"&amp;$C347)="","",INDIRECT($B347&amp;"!"&amp;$C347)),IF($J347="TEXT",IF(INDIRECT($B347&amp;"!"&amp;$C347)="","",""&amp;INDIRECT($B347&amp;"!"&amp;$C347)&amp;""),IF($J347="NUM",VALUE(IF(INDIRECT($B347&amp;"!"&amp;$C347)="","",INDIRECT($B347&amp;"!"&amp;$C347))),"")))))),"")</f>
        <v/>
      </c>
      <c r="M347" s="337" t="str">
        <f ca="1">IFERROR(TEXT(IF($C347="","",IF($K347="","",IF($K347=入力用マスタ!$H$5,IF($L347="■","1",IF($L347="□","",IF($L347="●","1",IF($L347="○","","")))),IF($K347=入力用マスタ!$H$6,IF($L347="▼選択▼","",MATCH($L347,INDIRECT("入力用マスタ!"&amp;IF(COUNTIF(入力用マスタ!$E$2:$E$4,$L347),"E",IF(COUNTIF(入力用マスタ!$F$2:$F$4,$L347),"F",IF(COUNTIF(入力用マスタ!$G$2:$G$4,$L347),"G","")))&amp;"3:"&amp;IF(COUNTIF(入力用マスタ!$E$2:$E$4,$L347),"E",IF(COUNTIF(入力用マスタ!$F$2:$F$4,$L347),"F",IF(COUNTIF(入力用マスタ!$G$2:$G$4,$L347),"G","")))&amp;"4"),0)),"")))),"@"),"")</f>
        <v/>
      </c>
      <c r="N347" s="337" t="str" cm="1">
        <f t="array" aca="1" ref="N347" ca="1">IFERROR(TEXT(IF($C347="","",IF($K347="","",IF($K347=入力用マスタ!$H$4,_xlfn.LET(_xlpm.refs, _xlfn.TEXTSPLIT($C347,","),_xlpm.sheetName, $B347,_xlpm.values,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7" s="338">
        <f t="shared" si="122"/>
        <v>346</v>
      </c>
      <c r="P347" s="339">
        <f>IF($K347="","",IF($K347=入力用マスタ!$H$3,COLUMN($P347)-5,IF($K347=入力用マスタ!$H$5,COLUMN($P347)-4,IF($K347=入力用マスタ!$H$6,COLUMN($P347)-4,IF($K347=入力用マスタ!$H$5,COLUMN($P347)-4,IF($K347=入力用マスタ!$H$4,COLUMN($P347)-3,COLUMN($P347)-5))))))</f>
        <v>11</v>
      </c>
      <c r="Q347" s="345" t="str">
        <f>IF($C347="","",IF($C347="-","",IF($K347=入力用マスタ!$H$4&amp;"!",HYPERLINK("#"&amp;$B347&amp;"!"&amp;IFERROR(LEFT($C347,FIND(",", $C347)-1),$C347),"【"&amp;IFERROR(LEFT($C347,FIND(",", $C347)-1),$C347)&amp;"】"),HYPERLINK("#"&amp;$B347&amp;"!"&amp;IFERROR(LEFT($C347,FIND(",", $C347)-1),$C347),"【"&amp;IFERROR(LEFT($C347,FIND(",", $C347)-1),$C347)&amp;"】"))))</f>
        <v>【AE183】</v>
      </c>
      <c r="R347" s="344" t="str">
        <f t="shared" si="123"/>
        <v>0000000000000</v>
      </c>
      <c r="S347" s="334" t="str">
        <f t="shared" si="124"/>
        <v>IO_S050301</v>
      </c>
      <c r="T347" s="334" t="str">
        <f t="shared" ca="1" si="125"/>
        <v>2025100101</v>
      </c>
      <c r="U347" s="334" t="str">
        <f t="shared" si="126"/>
        <v>T05_HLT_TMP</v>
      </c>
      <c r="V347" s="334" t="str">
        <f t="shared" si="127"/>
        <v>TGR_STD_7</v>
      </c>
      <c r="W347" s="334" t="str">
        <f t="shared" si="128"/>
        <v>併用健康食品_摂取開始年月日_7</v>
      </c>
      <c r="X347" s="334" t="str">
        <f t="shared" si="129"/>
        <v>TEXT</v>
      </c>
      <c r="Y347" s="334" t="str">
        <f t="shared" si="130"/>
        <v>CELL</v>
      </c>
      <c r="Z347" s="334">
        <f t="shared" si="131"/>
        <v>346</v>
      </c>
      <c r="AA347" s="334">
        <f t="shared" si="132"/>
        <v>11</v>
      </c>
      <c r="AB347" s="334" t="str">
        <f t="shared" si="133"/>
        <v>« NULL »</v>
      </c>
      <c r="AC347" s="334" t="str">
        <f t="shared" si="134"/>
        <v>0</v>
      </c>
      <c r="AD347" s="334" t="str">
        <f t="shared" si="135"/>
        <v>« NULL »</v>
      </c>
      <c r="AE347" s="334" t="str">
        <f t="shared" si="136"/>
        <v>0</v>
      </c>
      <c r="AF347" s="334" t="str">
        <f t="shared" si="137"/>
        <v>1.00</v>
      </c>
      <c r="AG347" s="334" t="str">
        <f t="shared" si="138"/>
        <v>0</v>
      </c>
      <c r="AH347" s="334" t="str">
        <f t="shared" si="139"/>
        <v>fBiz0000000000</v>
      </c>
      <c r="AI347" s="334" t="str">
        <f t="shared" ca="1" si="140"/>
        <v>2026/01/06 00:00:00</v>
      </c>
      <c r="AJ347" s="334" t="str">
        <f t="shared" si="141"/>
        <v>fBiz0000000000</v>
      </c>
      <c r="AK347" s="335" t="str">
        <f t="shared" ca="1" si="142"/>
        <v>2026/01/06 00:00:00</v>
      </c>
      <c r="AL34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'TGR_STD_7', '併用健康食品_摂取開始年月日_7', 'TEXT', 'CELL', 346, 11, NULL ,'0', NULL ,'0', '1.00', 0, 'fBiz0000000000', '2026/01/06 00:00:00', 'fBiz0000000000', '2026/01/06 00:00:00' );</v>
      </c>
      <c r="AM347" s="347" t="s">
        <v>1774</v>
      </c>
    </row>
    <row r="348" spans="1:39" ht="17.25" customHeight="1">
      <c r="A348" s="265">
        <f t="shared" ref="A348:A546" si="145">ROW()-2</f>
        <v>346</v>
      </c>
      <c r="B348" s="263" t="s">
        <v>640</v>
      </c>
      <c r="C348" s="258" t="s">
        <v>1253</v>
      </c>
      <c r="D348" s="260" t="s">
        <v>1521</v>
      </c>
      <c r="E348" s="238" t="s">
        <v>788</v>
      </c>
      <c r="F348" s="746" t="s">
        <v>189</v>
      </c>
      <c r="G348" s="747"/>
      <c r="H348" s="748">
        <v>20</v>
      </c>
      <c r="I348" s="749"/>
      <c r="J348" s="327" t="str">
        <f t="shared" si="144"/>
        <v>TEXT</v>
      </c>
      <c r="K348" s="271" t="s">
        <v>653</v>
      </c>
      <c r="L348" s="328" t="str" cm="1">
        <f t="array" aca="1" ref="L348" ca="1">IFERROR(IF($C348="","",IF($K348="","",IF($K348=入力用マスタ!$H$7,_xlfn.TEXTBEFORE(_xlfn.TEXTAFTER(CELL("filename",$A$1),"["),"]"),IF($J348="DATE",IF(INDIRECT($B348&amp;"!"&amp;$C348)="","",INDIRECT($B348&amp;"!"&amp;$C348)),IF($J348="TEXT",IF(INDIRECT($B348&amp;"!"&amp;$C348)="","",""&amp;INDIRECT($B348&amp;"!"&amp;$C348)&amp;""),IF($J348="NUM",VALUE(IF(INDIRECT($B348&amp;"!"&amp;$C348)="","",INDIRECT($B348&amp;"!"&amp;$C348))),"")))))),"")</f>
        <v/>
      </c>
      <c r="M348" s="337" t="str">
        <f ca="1">IFERROR(TEXT(IF($C348="","",IF($K348="","",IF($K348=入力用マスタ!$H$5,IF($L348="■","1",IF($L348="□","",IF($L348="●","1",IF($L348="○","","")))),IF($K348=入力用マスタ!$H$6,IF($L348="▼選択▼","",MATCH($L348,INDIRECT("入力用マスタ!"&amp;IF(COUNTIF(入力用マスタ!$E$2:$E$4,$L348),"E",IF(COUNTIF(入力用マスタ!$F$2:$F$4,$L348),"F",IF(COUNTIF(入力用マスタ!$G$2:$G$4,$L348),"G","")))&amp;"3:"&amp;IF(COUNTIF(入力用マスタ!$E$2:$E$4,$L348),"E",IF(COUNTIF(入力用マスタ!$F$2:$F$4,$L348),"F",IF(COUNTIF(入力用マスタ!$G$2:$G$4,$L348),"G","")))&amp;"4"),0)),"")))),"@"),"")</f>
        <v/>
      </c>
      <c r="N348" s="337" t="str" cm="1">
        <f t="array" aca="1" ref="N348" ca="1">IFERROR(TEXT(IF($C348="","",IF($K348="","",IF($K348=入力用マスタ!$H$4,_xlfn.LET(_xlpm.refs, _xlfn.TEXTSPLIT($C348,","),_xlpm.sheetName, $B348,_xlpm.values,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8" s="338">
        <f t="shared" si="122"/>
        <v>347</v>
      </c>
      <c r="P348" s="339">
        <f>IF($K348="","",IF($K348=入力用マスタ!$H$3,COLUMN($P348)-5,IF($K348=入力用マスタ!$H$5,COLUMN($P348)-4,IF($K348=入力用マスタ!$H$6,COLUMN($P348)-4,IF($K348=入力用マスタ!$H$5,COLUMN($P348)-4,IF($K348=入力用マスタ!$H$4,COLUMN($P348)-3,COLUMN($P348)-5))))))</f>
        <v>11</v>
      </c>
      <c r="Q348" s="345" t="str">
        <f>IF($C348="","",IF($C348="-","",IF($K348=入力用マスタ!$H$4&amp;"!",HYPERLINK("#"&amp;$B348&amp;"!"&amp;IFERROR(LEFT($C348,FIND(",", $C348)-1),$C348),"【"&amp;IFERROR(LEFT($C348,FIND(",", $C348)-1),$C348)&amp;"】"),HYPERLINK("#"&amp;$B348&amp;"!"&amp;IFERROR(LEFT($C348,FIND(",", $C348)-1),$C348),"【"&amp;IFERROR(LEFT($C348,FIND(",", $C348)-1),$C348)&amp;"】"))))</f>
        <v>【AE184】</v>
      </c>
      <c r="R348" s="344" t="str">
        <f t="shared" si="123"/>
        <v>0000000000000</v>
      </c>
      <c r="S348" s="334" t="str">
        <f t="shared" si="124"/>
        <v>IO_S050301</v>
      </c>
      <c r="T348" s="334" t="str">
        <f t="shared" ca="1" si="125"/>
        <v>2025100101</v>
      </c>
      <c r="U348" s="334" t="str">
        <f t="shared" si="126"/>
        <v>T05_HLT_TMP</v>
      </c>
      <c r="V348" s="334" t="str">
        <f t="shared" si="127"/>
        <v>TGR_STD_8</v>
      </c>
      <c r="W348" s="334" t="str">
        <f t="shared" si="128"/>
        <v>併用健康食品_摂取開始年月日_8</v>
      </c>
      <c r="X348" s="334" t="str">
        <f t="shared" si="129"/>
        <v>TEXT</v>
      </c>
      <c r="Y348" s="334" t="str">
        <f t="shared" si="130"/>
        <v>CELL</v>
      </c>
      <c r="Z348" s="334">
        <f t="shared" si="131"/>
        <v>347</v>
      </c>
      <c r="AA348" s="334">
        <f t="shared" si="132"/>
        <v>11</v>
      </c>
      <c r="AB348" s="334" t="str">
        <f t="shared" si="133"/>
        <v>« NULL »</v>
      </c>
      <c r="AC348" s="334" t="str">
        <f t="shared" si="134"/>
        <v>0</v>
      </c>
      <c r="AD348" s="334" t="str">
        <f t="shared" si="135"/>
        <v>« NULL »</v>
      </c>
      <c r="AE348" s="334" t="str">
        <f t="shared" si="136"/>
        <v>0</v>
      </c>
      <c r="AF348" s="334" t="str">
        <f t="shared" si="137"/>
        <v>1.00</v>
      </c>
      <c r="AG348" s="334" t="str">
        <f t="shared" si="138"/>
        <v>0</v>
      </c>
      <c r="AH348" s="334" t="str">
        <f t="shared" si="139"/>
        <v>fBiz0000000000</v>
      </c>
      <c r="AI348" s="334" t="str">
        <f t="shared" ca="1" si="140"/>
        <v>2026/01/06 00:00:00</v>
      </c>
      <c r="AJ348" s="334" t="str">
        <f t="shared" si="141"/>
        <v>fBiz0000000000</v>
      </c>
      <c r="AK348" s="335" t="str">
        <f t="shared" ca="1" si="142"/>
        <v>2026/01/06 00:00:00</v>
      </c>
      <c r="AL34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'TGR_STD_8', '併用健康食品_摂取開始年月日_8', 'TEXT', 'CELL', 347, 11, NULL ,'0', NULL ,'0', '1.00', 0, 'fBiz0000000000', '2026/01/06 00:00:00', 'fBiz0000000000', '2026/01/06 00:00:00' );</v>
      </c>
      <c r="AM348" s="347" t="s">
        <v>1774</v>
      </c>
    </row>
    <row r="349" spans="1:39" ht="17.25" customHeight="1">
      <c r="A349" s="265">
        <f t="shared" si="145"/>
        <v>347</v>
      </c>
      <c r="B349" s="263" t="s">
        <v>640</v>
      </c>
      <c r="C349" s="258" t="s">
        <v>1254</v>
      </c>
      <c r="D349" s="260" t="s">
        <v>1522</v>
      </c>
      <c r="E349" s="238" t="s">
        <v>789</v>
      </c>
      <c r="F349" s="746" t="s">
        <v>189</v>
      </c>
      <c r="G349" s="747"/>
      <c r="H349" s="748">
        <v>20</v>
      </c>
      <c r="I349" s="749"/>
      <c r="J349" s="327" t="str">
        <f t="shared" si="144"/>
        <v>TEXT</v>
      </c>
      <c r="K349" s="271" t="s">
        <v>653</v>
      </c>
      <c r="L349" s="328" t="str" cm="1">
        <f t="array" aca="1" ref="L349" ca="1">IFERROR(IF($C349="","",IF($K349="","",IF($K349=入力用マスタ!$H$7,_xlfn.TEXTBEFORE(_xlfn.TEXTAFTER(CELL("filename",$A$1),"["),"]"),IF($J349="DATE",IF(INDIRECT($B349&amp;"!"&amp;$C349)="","",INDIRECT($B349&amp;"!"&amp;$C349)),IF($J349="TEXT",IF(INDIRECT($B349&amp;"!"&amp;$C349)="","",""&amp;INDIRECT($B349&amp;"!"&amp;$C349)&amp;""),IF($J349="NUM",VALUE(IF(INDIRECT($B349&amp;"!"&amp;$C349)="","",INDIRECT($B349&amp;"!"&amp;$C349))),"")))))),"")</f>
        <v/>
      </c>
      <c r="M349" s="337" t="str">
        <f ca="1">IFERROR(TEXT(IF($C349="","",IF($K349="","",IF($K349=入力用マスタ!$H$5,IF($L349="■","1",IF($L349="□","",IF($L349="●","1",IF($L349="○","","")))),IF($K349=入力用マスタ!$H$6,IF($L349="▼選択▼","",MATCH($L349,INDIRECT("入力用マスタ!"&amp;IF(COUNTIF(入力用マスタ!$E$2:$E$4,$L349),"E",IF(COUNTIF(入力用マスタ!$F$2:$F$4,$L349),"F",IF(COUNTIF(入力用マスタ!$G$2:$G$4,$L349),"G","")))&amp;"3:"&amp;IF(COUNTIF(入力用マスタ!$E$2:$E$4,$L349),"E",IF(COUNTIF(入力用マスタ!$F$2:$F$4,$L349),"F",IF(COUNTIF(入力用マスタ!$G$2:$G$4,$L349),"G","")))&amp;"4"),0)),"")))),"@"),"")</f>
        <v/>
      </c>
      <c r="N349" s="337" t="str" cm="1">
        <f t="array" aca="1" ref="N349" ca="1">IFERROR(TEXT(IF($C349="","",IF($K349="","",IF($K349=入力用マスタ!$H$4,_xlfn.LET(_xlpm.refs, _xlfn.TEXTSPLIT($C349,","),_xlpm.sheetName, $B349,_xlpm.values,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49" s="338">
        <f t="shared" si="122"/>
        <v>348</v>
      </c>
      <c r="P349" s="339">
        <f>IF($K349="","",IF($K349=入力用マスタ!$H$3,COLUMN($P349)-5,IF($K349=入力用マスタ!$H$5,COLUMN($P349)-4,IF($K349=入力用マスタ!$H$6,COLUMN($P349)-4,IF($K349=入力用マスタ!$H$5,COLUMN($P349)-4,IF($K349=入力用マスタ!$H$4,COLUMN($P349)-3,COLUMN($P349)-5))))))</f>
        <v>11</v>
      </c>
      <c r="Q349" s="345" t="str">
        <f>IF($C349="","",IF($C349="-","",IF($K349=入力用マスタ!$H$4&amp;"!",HYPERLINK("#"&amp;$B349&amp;"!"&amp;IFERROR(LEFT($C349,FIND(",", $C349)-1),$C349),"【"&amp;IFERROR(LEFT($C349,FIND(",", $C349)-1),$C349)&amp;"】"),HYPERLINK("#"&amp;$B349&amp;"!"&amp;IFERROR(LEFT($C349,FIND(",", $C349)-1),$C349),"【"&amp;IFERROR(LEFT($C349,FIND(",", $C349)-1),$C349)&amp;"】"))))</f>
        <v>【AE185】</v>
      </c>
      <c r="R349" s="344" t="str">
        <f t="shared" si="123"/>
        <v>0000000000000</v>
      </c>
      <c r="S349" s="334" t="str">
        <f t="shared" si="124"/>
        <v>IO_S050301</v>
      </c>
      <c r="T349" s="334" t="str">
        <f t="shared" ca="1" si="125"/>
        <v>2025100101</v>
      </c>
      <c r="U349" s="334" t="str">
        <f t="shared" si="126"/>
        <v>T05_HLT_TMP</v>
      </c>
      <c r="V349" s="334" t="str">
        <f t="shared" si="127"/>
        <v>TGR_STD_9</v>
      </c>
      <c r="W349" s="334" t="str">
        <f t="shared" si="128"/>
        <v>併用健康食品_摂取開始年月日_9</v>
      </c>
      <c r="X349" s="334" t="str">
        <f t="shared" si="129"/>
        <v>TEXT</v>
      </c>
      <c r="Y349" s="334" t="str">
        <f t="shared" si="130"/>
        <v>CELL</v>
      </c>
      <c r="Z349" s="334">
        <f t="shared" si="131"/>
        <v>348</v>
      </c>
      <c r="AA349" s="334">
        <f t="shared" si="132"/>
        <v>11</v>
      </c>
      <c r="AB349" s="334" t="str">
        <f t="shared" si="133"/>
        <v>« NULL »</v>
      </c>
      <c r="AC349" s="334" t="str">
        <f t="shared" si="134"/>
        <v>0</v>
      </c>
      <c r="AD349" s="334" t="str">
        <f t="shared" si="135"/>
        <v>« NULL »</v>
      </c>
      <c r="AE349" s="334" t="str">
        <f t="shared" si="136"/>
        <v>0</v>
      </c>
      <c r="AF349" s="334" t="str">
        <f t="shared" si="137"/>
        <v>1.00</v>
      </c>
      <c r="AG349" s="334" t="str">
        <f t="shared" si="138"/>
        <v>0</v>
      </c>
      <c r="AH349" s="334" t="str">
        <f t="shared" si="139"/>
        <v>fBiz0000000000</v>
      </c>
      <c r="AI349" s="334" t="str">
        <f t="shared" ca="1" si="140"/>
        <v>2026/01/06 00:00:00</v>
      </c>
      <c r="AJ349" s="334" t="str">
        <f t="shared" si="141"/>
        <v>fBiz0000000000</v>
      </c>
      <c r="AK349" s="335" t="str">
        <f t="shared" ca="1" si="142"/>
        <v>2026/01/06 00:00:00</v>
      </c>
      <c r="AL34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'TGR_STD_9', '併用健康食品_摂取開始年月日_9', 'TEXT', 'CELL', 348, 11, NULL ,'0', NULL ,'0', '1.00', 0, 'fBiz0000000000', '2026/01/06 00:00:00', 'fBiz0000000000', '2026/01/06 00:00:00' );</v>
      </c>
      <c r="AM349" s="347" t="s">
        <v>1774</v>
      </c>
    </row>
    <row r="350" spans="1:39" ht="17.25" customHeight="1">
      <c r="A350" s="265">
        <f t="shared" si="145"/>
        <v>348</v>
      </c>
      <c r="B350" s="263" t="s">
        <v>640</v>
      </c>
      <c r="C350" s="258" t="s">
        <v>1255</v>
      </c>
      <c r="D350" s="260" t="s">
        <v>1523</v>
      </c>
      <c r="E350" s="238" t="s">
        <v>790</v>
      </c>
      <c r="F350" s="746" t="s">
        <v>189</v>
      </c>
      <c r="G350" s="747"/>
      <c r="H350" s="748">
        <v>20</v>
      </c>
      <c r="I350" s="749"/>
      <c r="J350" s="327" t="str">
        <f t="shared" si="144"/>
        <v>TEXT</v>
      </c>
      <c r="K350" s="271" t="s">
        <v>653</v>
      </c>
      <c r="L350" s="328" t="str" cm="1">
        <f t="array" aca="1" ref="L350" ca="1">IFERROR(IF($C350="","",IF($K350="","",IF($K350=入力用マスタ!$H$7,_xlfn.TEXTBEFORE(_xlfn.TEXTAFTER(CELL("filename",$A$1),"["),"]"),IF($J350="DATE",IF(INDIRECT($B350&amp;"!"&amp;$C350)="","",INDIRECT($B350&amp;"!"&amp;$C350)),IF($J350="TEXT",IF(INDIRECT($B350&amp;"!"&amp;$C350)="","",""&amp;INDIRECT($B350&amp;"!"&amp;$C350)&amp;""),IF($J350="NUM",VALUE(IF(INDIRECT($B350&amp;"!"&amp;$C350)="","",INDIRECT($B350&amp;"!"&amp;$C350))),"")))))),"")</f>
        <v/>
      </c>
      <c r="M350" s="337" t="str">
        <f ca="1">IFERROR(TEXT(IF($C350="","",IF($K350="","",IF($K350=入力用マスタ!$H$5,IF($L350="■","1",IF($L350="□","",IF($L350="●","1",IF($L350="○","","")))),IF($K350=入力用マスタ!$H$6,IF($L350="▼選択▼","",MATCH($L350,INDIRECT("入力用マスタ!"&amp;IF(COUNTIF(入力用マスタ!$E$2:$E$4,$L350),"E",IF(COUNTIF(入力用マスタ!$F$2:$F$4,$L350),"F",IF(COUNTIF(入力用マスタ!$G$2:$G$4,$L350),"G","")))&amp;"3:"&amp;IF(COUNTIF(入力用マスタ!$E$2:$E$4,$L350),"E",IF(COUNTIF(入力用マスタ!$F$2:$F$4,$L350),"F",IF(COUNTIF(入力用マスタ!$G$2:$G$4,$L350),"G","")))&amp;"4"),0)),"")))),"@"),"")</f>
        <v/>
      </c>
      <c r="N350" s="337" t="str" cm="1">
        <f t="array" aca="1" ref="N350" ca="1">IFERROR(TEXT(IF($C350="","",IF($K350="","",IF($K350=入力用マスタ!$H$4,_xlfn.LET(_xlpm.refs, _xlfn.TEXTSPLIT($C350,","),_xlpm.sheetName, $B350,_xlpm.values,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0" s="338">
        <f t="shared" si="122"/>
        <v>349</v>
      </c>
      <c r="P350" s="339">
        <f>IF($K350="","",IF($K350=入力用マスタ!$H$3,COLUMN($P350)-5,IF($K350=入力用マスタ!$H$5,COLUMN($P350)-4,IF($K350=入力用マスタ!$H$6,COLUMN($P350)-4,IF($K350=入力用マスタ!$H$5,COLUMN($P350)-4,IF($K350=入力用マスタ!$H$4,COLUMN($P350)-3,COLUMN($P350)-5))))))</f>
        <v>11</v>
      </c>
      <c r="Q350" s="345" t="str">
        <f>IF($C350="","",IF($C350="-","",IF($K350=入力用マスタ!$H$4&amp;"!",HYPERLINK("#"&amp;$B350&amp;"!"&amp;IFERROR(LEFT($C350,FIND(",", $C350)-1),$C350),"【"&amp;IFERROR(LEFT($C350,FIND(",", $C350)-1),$C350)&amp;"】"),HYPERLINK("#"&amp;$B350&amp;"!"&amp;IFERROR(LEFT($C350,FIND(",", $C350)-1),$C350),"【"&amp;IFERROR(LEFT($C350,FIND(",", $C350)-1),$C350)&amp;"】"))))</f>
        <v>【AE186】</v>
      </c>
      <c r="R350" s="344" t="str">
        <f t="shared" si="123"/>
        <v>0000000000000</v>
      </c>
      <c r="S350" s="334" t="str">
        <f t="shared" si="124"/>
        <v>IO_S050301</v>
      </c>
      <c r="T350" s="334" t="str">
        <f t="shared" ca="1" si="125"/>
        <v>2025100101</v>
      </c>
      <c r="U350" s="334" t="str">
        <f t="shared" si="126"/>
        <v>T05_HLT_TMP</v>
      </c>
      <c r="V350" s="334" t="str">
        <f t="shared" si="127"/>
        <v>TGR_STD_10</v>
      </c>
      <c r="W350" s="334" t="str">
        <f t="shared" si="128"/>
        <v>併用健康食品_摂取開始年月日_10</v>
      </c>
      <c r="X350" s="334" t="str">
        <f t="shared" si="129"/>
        <v>TEXT</v>
      </c>
      <c r="Y350" s="334" t="str">
        <f t="shared" si="130"/>
        <v>CELL</v>
      </c>
      <c r="Z350" s="334">
        <f t="shared" si="131"/>
        <v>349</v>
      </c>
      <c r="AA350" s="334">
        <f t="shared" si="132"/>
        <v>11</v>
      </c>
      <c r="AB350" s="334" t="str">
        <f t="shared" si="133"/>
        <v>« NULL »</v>
      </c>
      <c r="AC350" s="334" t="str">
        <f t="shared" si="134"/>
        <v>0</v>
      </c>
      <c r="AD350" s="334" t="str">
        <f t="shared" si="135"/>
        <v>« NULL »</v>
      </c>
      <c r="AE350" s="334" t="str">
        <f t="shared" si="136"/>
        <v>0</v>
      </c>
      <c r="AF350" s="334" t="str">
        <f t="shared" si="137"/>
        <v>1.00</v>
      </c>
      <c r="AG350" s="334" t="str">
        <f t="shared" si="138"/>
        <v>0</v>
      </c>
      <c r="AH350" s="334" t="str">
        <f t="shared" si="139"/>
        <v>fBiz0000000000</v>
      </c>
      <c r="AI350" s="334" t="str">
        <f t="shared" ca="1" si="140"/>
        <v>2026/01/06 00:00:00</v>
      </c>
      <c r="AJ350" s="334" t="str">
        <f t="shared" si="141"/>
        <v>fBiz0000000000</v>
      </c>
      <c r="AK350" s="335" t="str">
        <f t="shared" ca="1" si="142"/>
        <v>2026/01/06 00:00:00</v>
      </c>
      <c r="AL35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'TGR_STD_10', '併用健康食品_摂取開始年月日_10', 'TEXT', 'CELL', 349, 11, NULL ,'0', NULL ,'0', '1.00', 0, 'fBiz0000000000', '2026/01/06 00:00:00', 'fBiz0000000000', '2026/01/06 00:00:00' );</v>
      </c>
      <c r="AM350" s="347" t="s">
        <v>1774</v>
      </c>
    </row>
    <row r="351" spans="1:39" ht="17.25" customHeight="1">
      <c r="A351" s="265">
        <f t="shared" si="145"/>
        <v>349</v>
      </c>
      <c r="B351" s="263" t="s">
        <v>640</v>
      </c>
      <c r="C351" s="258" t="s">
        <v>1256</v>
      </c>
      <c r="D351" s="260" t="s">
        <v>1524</v>
      </c>
      <c r="E351" s="238" t="s">
        <v>430</v>
      </c>
      <c r="F351" s="746" t="s">
        <v>189</v>
      </c>
      <c r="G351" s="747"/>
      <c r="H351" s="748">
        <v>1</v>
      </c>
      <c r="I351" s="749"/>
      <c r="J351" s="327" t="str">
        <f t="shared" si="144"/>
        <v>TEXT</v>
      </c>
      <c r="K351" s="271" t="s">
        <v>656</v>
      </c>
      <c r="L351" s="328" t="str" cm="1">
        <f t="array" aca="1" ref="L351" ca="1">IFERROR(IF($C351="","",IF($K351="","",IF($K351=入力用マスタ!$H$7,_xlfn.TEXTBEFORE(_xlfn.TEXTAFTER(CELL("filename",$A$1),"["),"]"),IF($J351="DATE",IF(INDIRECT($B351&amp;"!"&amp;$C351)="","",INDIRECT($B351&amp;"!"&amp;$C351)),IF($J351="TEXT",IF(INDIRECT($B351&amp;"!"&amp;$C351)="","",""&amp;INDIRECT($B351&amp;"!"&amp;$C351)&amp;""),IF($J351="NUM",VALUE(IF(INDIRECT($B351&amp;"!"&amp;$C351)="","",INDIRECT($B351&amp;"!"&amp;$C351))),"")))))),"")</f>
        <v/>
      </c>
      <c r="M351" s="337" t="str">
        <f ca="1">IFERROR(TEXT(IF($C351="","",IF($K351="","",IF($K351=入力用マスタ!$H$5,IF($L351="■","1",IF($L351="□","",IF($L351="●","1",IF($L351="○","","")))),IF($K351=入力用マスタ!$H$6,IF($L351="▼選択▼","",MATCH($L351,INDIRECT("入力用マスタ!"&amp;IF(COUNTIF(入力用マスタ!$E$2:$E$4,$L351),"E",IF(COUNTIF(入力用マスタ!$F$2:$F$4,$L351),"F",IF(COUNTIF(入力用マスタ!$G$2:$G$4,$L351),"G","")))&amp;"3:"&amp;IF(COUNTIF(入力用マスタ!$E$2:$E$4,$L351),"E",IF(COUNTIF(入力用マスタ!$F$2:$F$4,$L351),"F",IF(COUNTIF(入力用マスタ!$G$2:$G$4,$L351),"G","")))&amp;"4"),0)),"")))),"@"),"")</f>
        <v/>
      </c>
      <c r="N351" s="337" t="str" cm="1">
        <f t="array" aca="1" ref="N351" ca="1">IFERROR(TEXT(IF($C351="","",IF($K351="","",IF($K351=入力用マスタ!$H$4,_xlfn.LET(_xlpm.refs, _xlfn.TEXTSPLIT($C351,","),_xlpm.sheetName, $B351,_xlpm.values,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1" s="338">
        <f t="shared" si="122"/>
        <v>350</v>
      </c>
      <c r="P351" s="339">
        <f>IF($K351="","",IF($K351=入力用マスタ!$H$3,COLUMN($P351)-5,IF($K351=入力用マスタ!$H$5,COLUMN($P351)-4,IF($K351=入力用マスタ!$H$6,COLUMN($P351)-4,IF($K351=入力用マスタ!$H$5,COLUMN($P351)-4,IF($K351=入力用マスタ!$H$4,COLUMN($P351)-3,COLUMN($P351)-5))))))</f>
        <v>13</v>
      </c>
      <c r="Q351" s="345" t="str">
        <f>IF($C351="","",IF($C351="-","",IF($K351=入力用マスタ!$H$4&amp;"!",HYPERLINK("#"&amp;$B351&amp;"!"&amp;IFERROR(LEFT($C351,FIND(",", $C351)-1),$C351),"【"&amp;IFERROR(LEFT($C351,FIND(",", $C351)-1),$C351)&amp;"】"),HYPERLINK("#"&amp;$B351&amp;"!"&amp;IFERROR(LEFT($C351,FIND(",", $C351)-1),$C351),"【"&amp;IFERROR(LEFT($C351,FIND(",", $C351)-1),$C351)&amp;"】"))))</f>
        <v>【H189】</v>
      </c>
      <c r="R351" s="344" t="str">
        <f t="shared" si="123"/>
        <v>0000000000000</v>
      </c>
      <c r="S351" s="334" t="str">
        <f t="shared" si="124"/>
        <v>IO_S050301</v>
      </c>
      <c r="T351" s="334" t="str">
        <f t="shared" ca="1" si="125"/>
        <v>2025100101</v>
      </c>
      <c r="U351" s="334" t="str">
        <f t="shared" si="126"/>
        <v>T05_HLT_TMP</v>
      </c>
      <c r="V351" s="334" t="str">
        <f t="shared" si="127"/>
        <v>HSP_VST_CD</v>
      </c>
      <c r="W351" s="334" t="str">
        <f t="shared" si="128"/>
        <v>医療機関受診有無コード</v>
      </c>
      <c r="X351" s="334" t="str">
        <f t="shared" si="129"/>
        <v>TEXT</v>
      </c>
      <c r="Y351" s="334" t="str">
        <f t="shared" si="130"/>
        <v>CELL</v>
      </c>
      <c r="Z351" s="334">
        <f t="shared" si="131"/>
        <v>350</v>
      </c>
      <c r="AA351" s="334">
        <f t="shared" si="132"/>
        <v>13</v>
      </c>
      <c r="AB351" s="334" t="str">
        <f t="shared" si="133"/>
        <v>« NULL »</v>
      </c>
      <c r="AC351" s="334" t="str">
        <f t="shared" si="134"/>
        <v>0</v>
      </c>
      <c r="AD351" s="346" t="s">
        <v>1802</v>
      </c>
      <c r="AE351" s="334" t="str">
        <f t="shared" si="136"/>
        <v>0</v>
      </c>
      <c r="AF351" s="334" t="str">
        <f t="shared" si="137"/>
        <v>1.00</v>
      </c>
      <c r="AG351" s="334" t="str">
        <f t="shared" si="138"/>
        <v>0</v>
      </c>
      <c r="AH351" s="334" t="str">
        <f t="shared" si="139"/>
        <v>fBiz0000000000</v>
      </c>
      <c r="AI351" s="334" t="str">
        <f t="shared" ca="1" si="140"/>
        <v>2026/01/06 00:00:00</v>
      </c>
      <c r="AJ351" s="334" t="str">
        <f t="shared" si="141"/>
        <v>fBiz0000000000</v>
      </c>
      <c r="AK351" s="335" t="str">
        <f t="shared" ca="1" si="142"/>
        <v>2026/01/06 00:00:00</v>
      </c>
      <c r="AL35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'HSP_VST_CD', '医療機関受診有無コード', 'TEXT', 'CELL', 350, 13, NULL ,'0',EXIST_UNK,'0', '1.00', 0, 'fBiz0000000000', '2026/01/06 00:00:00', 'fBiz0000000000', '2026/01/06 00:00:00' );</v>
      </c>
      <c r="AM351" s="347" t="s">
        <v>1774</v>
      </c>
    </row>
    <row r="352" spans="1:39" ht="17.25" customHeight="1">
      <c r="A352" s="265">
        <f t="shared" si="145"/>
        <v>350</v>
      </c>
      <c r="B352" s="263" t="s">
        <v>640</v>
      </c>
      <c r="C352" s="258" t="s">
        <v>1257</v>
      </c>
      <c r="D352" s="260" t="s">
        <v>1525</v>
      </c>
      <c r="E352" s="238" t="s">
        <v>431</v>
      </c>
      <c r="F352" s="746" t="s">
        <v>189</v>
      </c>
      <c r="G352" s="747"/>
      <c r="H352" s="748">
        <v>40</v>
      </c>
      <c r="I352" s="749"/>
      <c r="J352" s="327" t="str">
        <f t="shared" si="144"/>
        <v>TEXT</v>
      </c>
      <c r="K352" s="271" t="s">
        <v>653</v>
      </c>
      <c r="L352" s="328" t="str" cm="1">
        <f t="array" aca="1" ref="L352" ca="1">IFERROR(IF($C352="","",IF($K352="","",IF($K352=入力用マスタ!$H$7,_xlfn.TEXTBEFORE(_xlfn.TEXTAFTER(CELL("filename",$A$1),"["),"]"),IF($J352="DATE",IF(INDIRECT($B352&amp;"!"&amp;$C352)="","",INDIRECT($B352&amp;"!"&amp;$C352)),IF($J352="TEXT",IF(INDIRECT($B352&amp;"!"&amp;$C352)="","",""&amp;INDIRECT($B352&amp;"!"&amp;$C352)&amp;""),IF($J352="NUM",VALUE(IF(INDIRECT($B352&amp;"!"&amp;$C352)="","",INDIRECT($B352&amp;"!"&amp;$C352))),"")))))),"")</f>
        <v/>
      </c>
      <c r="M352" s="337" t="str">
        <f ca="1">IFERROR(TEXT(IF($C352="","",IF($K352="","",IF($K352=入力用マスタ!$H$5,IF($L352="■","1",IF($L352="□","",IF($L352="●","1",IF($L352="○","","")))),IF($K352=入力用マスタ!$H$6,IF($L352="▼選択▼","",MATCH($L352,INDIRECT("入力用マスタ!"&amp;IF(COUNTIF(入力用マスタ!$E$2:$E$4,$L352),"E",IF(COUNTIF(入力用マスタ!$F$2:$F$4,$L352),"F",IF(COUNTIF(入力用マスタ!$G$2:$G$4,$L352),"G","")))&amp;"3:"&amp;IF(COUNTIF(入力用マスタ!$E$2:$E$4,$L352),"E",IF(COUNTIF(入力用マスタ!$F$2:$F$4,$L352),"F",IF(COUNTIF(入力用マスタ!$G$2:$G$4,$L352),"G","")))&amp;"4"),0)),"")))),"@"),"")</f>
        <v/>
      </c>
      <c r="N352" s="337" t="str" cm="1">
        <f t="array" aca="1" ref="N352" ca="1">IFERROR(TEXT(IF($C352="","",IF($K352="","",IF($K352=入力用マスタ!$H$4,_xlfn.LET(_xlpm.refs, _xlfn.TEXTSPLIT($C352,","),_xlpm.sheetName, $B352,_xlpm.values,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2" s="338">
        <f t="shared" si="122"/>
        <v>351</v>
      </c>
      <c r="P352" s="339">
        <f>IF($K352="","",IF($K352=入力用マスタ!$H$3,COLUMN($P352)-5,IF($K352=入力用マスタ!$H$5,COLUMN($P352)-4,IF($K352=入力用マスタ!$H$6,COLUMN($P352)-4,IF($K352=入力用マスタ!$H$5,COLUMN($P352)-4,IF($K352=入力用マスタ!$H$4,COLUMN($P352)-3,COLUMN($P352)-5))))))</f>
        <v>11</v>
      </c>
      <c r="Q352" s="345" t="str">
        <f>IF($C352="","",IF($C352="-","",IF($K352=入力用マスタ!$H$4&amp;"!",HYPERLINK("#"&amp;$B352&amp;"!"&amp;IFERROR(LEFT($C352,FIND(",", $C352)-1),$C352),"【"&amp;IFERROR(LEFT($C352,FIND(",", $C352)-1),$C352)&amp;"】"),HYPERLINK("#"&amp;$B352&amp;"!"&amp;IFERROR(LEFT($C352,FIND(",", $C352)-1),$C352),"【"&amp;IFERROR(LEFT($C352,FIND(",", $C352)-1),$C352)&amp;"】"))))</f>
        <v>【M190】</v>
      </c>
      <c r="R352" s="344" t="str">
        <f t="shared" si="123"/>
        <v>0000000000000</v>
      </c>
      <c r="S352" s="334" t="str">
        <f t="shared" si="124"/>
        <v>IO_S050301</v>
      </c>
      <c r="T352" s="334" t="str">
        <f t="shared" ca="1" si="125"/>
        <v>2025100101</v>
      </c>
      <c r="U352" s="334" t="str">
        <f t="shared" si="126"/>
        <v>T05_HLT_TMP</v>
      </c>
      <c r="V352" s="334" t="str">
        <f t="shared" si="127"/>
        <v>SYM_MED_1</v>
      </c>
      <c r="W352" s="334" t="str">
        <f t="shared" si="128"/>
        <v>医療機関名_1</v>
      </c>
      <c r="X352" s="334" t="str">
        <f t="shared" si="129"/>
        <v>TEXT</v>
      </c>
      <c r="Y352" s="334" t="str">
        <f t="shared" si="130"/>
        <v>CELL</v>
      </c>
      <c r="Z352" s="334">
        <f t="shared" si="131"/>
        <v>351</v>
      </c>
      <c r="AA352" s="334">
        <f t="shared" si="132"/>
        <v>11</v>
      </c>
      <c r="AB352" s="334" t="str">
        <f t="shared" si="133"/>
        <v>« NULL »</v>
      </c>
      <c r="AC352" s="334" t="str">
        <f t="shared" si="134"/>
        <v>0</v>
      </c>
      <c r="AD352" s="334" t="str">
        <f t="shared" si="135"/>
        <v>« NULL »</v>
      </c>
      <c r="AE352" s="334" t="str">
        <f t="shared" si="136"/>
        <v>0</v>
      </c>
      <c r="AF352" s="334" t="str">
        <f t="shared" si="137"/>
        <v>1.00</v>
      </c>
      <c r="AG352" s="334" t="str">
        <f t="shared" si="138"/>
        <v>0</v>
      </c>
      <c r="AH352" s="334" t="str">
        <f t="shared" si="139"/>
        <v>fBiz0000000000</v>
      </c>
      <c r="AI352" s="334" t="str">
        <f t="shared" ca="1" si="140"/>
        <v>2026/01/06 00:00:00</v>
      </c>
      <c r="AJ352" s="334" t="str">
        <f t="shared" si="141"/>
        <v>fBiz0000000000</v>
      </c>
      <c r="AK352" s="335" t="str">
        <f t="shared" ca="1" si="142"/>
        <v>2026/01/06 00:00:00</v>
      </c>
      <c r="AL35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 '医療機関名_1', 'TEXT', 'CELL', 351, 11, NULL ,'0', NULL ,'0', '1.00', 0, 'fBiz0000000000', '2026/01/06 00:00:00', 'fBiz0000000000', '2026/01/06 00:00:00' );</v>
      </c>
      <c r="AM352" s="347" t="s">
        <v>1774</v>
      </c>
    </row>
    <row r="353" spans="1:39" ht="17.25" customHeight="1">
      <c r="A353" s="265">
        <f t="shared" si="145"/>
        <v>351</v>
      </c>
      <c r="B353" s="263" t="s">
        <v>640</v>
      </c>
      <c r="C353" s="258" t="s">
        <v>1261</v>
      </c>
      <c r="D353" s="260" t="s">
        <v>1526</v>
      </c>
      <c r="E353" s="238" t="s">
        <v>432</v>
      </c>
      <c r="F353" s="746" t="s">
        <v>189</v>
      </c>
      <c r="G353" s="747"/>
      <c r="H353" s="748">
        <v>1</v>
      </c>
      <c r="I353" s="749"/>
      <c r="J353" s="327" t="str">
        <f t="shared" si="144"/>
        <v>TEXT</v>
      </c>
      <c r="K353" s="271" t="s">
        <v>1032</v>
      </c>
      <c r="L353" s="328" t="str" cm="1">
        <f t="array" aca="1" ref="L353" ca="1">IFERROR(IF($C353="","",IF($K353="","",IF($K353=入力用マスタ!$H$7,_xlfn.TEXTBEFORE(_xlfn.TEXTAFTER(CELL("filename",$A$1),"["),"]"),IF($J353="DATE",IF(INDIRECT($B353&amp;"!"&amp;$C353)="","",INDIRECT($B353&amp;"!"&amp;$C353)),IF($J353="TEXT",IF(INDIRECT($B353&amp;"!"&amp;$C353)="","",""&amp;INDIRECT($B353&amp;"!"&amp;$C353)&amp;""),IF($J353="NUM",VALUE(IF(INDIRECT($B353&amp;"!"&amp;$C353)="","",INDIRECT($B353&amp;"!"&amp;$C353))),"")))))),"")</f>
        <v>○</v>
      </c>
      <c r="M353" s="337" t="str">
        <f ca="1">IFERROR(TEXT(IF($C353="","",IF($K353="","",IF($K353=入力用マスタ!$H$5,IF($L353="■","1",IF($L353="□","",IF($L353="●","1",IF($L353="○","","")))),IF($K353=入力用マスタ!$H$6,IF($L353="▼選択▼","",MATCH($L353,INDIRECT("入力用マスタ!"&amp;IF(COUNTIF(入力用マスタ!$E$2:$E$4,$L353),"E",IF(COUNTIF(入力用マスタ!$F$2:$F$4,$L353),"F",IF(COUNTIF(入力用マスタ!$G$2:$G$4,$L353),"G","")))&amp;"3:"&amp;IF(COUNTIF(入力用マスタ!$E$2:$E$4,$L353),"E",IF(COUNTIF(入力用マスタ!$F$2:$F$4,$L353),"F",IF(COUNTIF(入力用マスタ!$G$2:$G$4,$L353),"G","")))&amp;"4"),0)),"")))),"@"),"")</f>
        <v/>
      </c>
      <c r="N353" s="337" t="str" cm="1">
        <f t="array" aca="1" ref="N353" ca="1">IFERROR(TEXT(IF($C353="","",IF($K353="","",IF($K353=入力用マスタ!$H$4,_xlfn.LET(_xlpm.refs, _xlfn.TEXTSPLIT($C353,","),_xlpm.sheetName, $B353,_xlpm.values,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3" s="338">
        <f t="shared" si="122"/>
        <v>352</v>
      </c>
      <c r="P353" s="339">
        <f>IF($K353="","",IF($K353=入力用マスタ!$H$3,COLUMN($P353)-5,IF($K353=入力用マスタ!$H$5,COLUMN($P353)-4,IF($K353=入力用マスタ!$H$6,COLUMN($P353)-4,IF($K353=入力用マスタ!$H$5,COLUMN($P353)-4,IF($K353=入力用マスタ!$H$4,COLUMN($P353)-3,COLUMN($P353)-5))))))</f>
        <v>12</v>
      </c>
      <c r="Q353" s="345" t="str">
        <f>IF($C353="","",IF($C353="-","",IF($K353=入力用マスタ!$H$4&amp;"!",HYPERLINK("#"&amp;$B353&amp;"!"&amp;IFERROR(LEFT($C353,FIND(",", $C353)-1),$C353),"【"&amp;IFERROR(LEFT($C353,FIND(",", $C353)-1),$C353)&amp;"】"),HYPERLINK("#"&amp;$B353&amp;"!"&amp;IFERROR(LEFT($C353,FIND(",", $C353)-1),$C353),"【"&amp;IFERROR(LEFT($C353,FIND(",", $C353)-1),$C353)&amp;"】"))))</f>
        <v>【AH190】</v>
      </c>
      <c r="R353" s="344" t="str">
        <f t="shared" si="123"/>
        <v>0000000000000</v>
      </c>
      <c r="S353" s="334" t="str">
        <f t="shared" si="124"/>
        <v>IO_S050301</v>
      </c>
      <c r="T353" s="334" t="str">
        <f t="shared" ca="1" si="125"/>
        <v>2025100101</v>
      </c>
      <c r="U353" s="334" t="str">
        <f t="shared" si="126"/>
        <v>T05_HLT_TMP</v>
      </c>
      <c r="V353" s="334" t="str">
        <f t="shared" si="127"/>
        <v>SYM_MED_1_UNFLG</v>
      </c>
      <c r="W353" s="334" t="str">
        <f t="shared" si="128"/>
        <v>医療機関名_1_不明フラグ</v>
      </c>
      <c r="X353" s="334" t="str">
        <f t="shared" si="129"/>
        <v>TEXT</v>
      </c>
      <c r="Y353" s="334" t="str">
        <f t="shared" si="130"/>
        <v>CELL</v>
      </c>
      <c r="Z353" s="334">
        <f t="shared" si="131"/>
        <v>352</v>
      </c>
      <c r="AA353" s="334">
        <f t="shared" si="132"/>
        <v>12</v>
      </c>
      <c r="AB353" s="334" t="str">
        <f t="shared" si="133"/>
        <v>« NULL »</v>
      </c>
      <c r="AC353" s="334" t="str">
        <f t="shared" si="134"/>
        <v>0</v>
      </c>
      <c r="AD353" s="334" t="str">
        <f t="shared" si="135"/>
        <v>« NULL »</v>
      </c>
      <c r="AE353" s="334" t="str">
        <f t="shared" si="136"/>
        <v>0</v>
      </c>
      <c r="AF353" s="334" t="str">
        <f t="shared" si="137"/>
        <v>1.00</v>
      </c>
      <c r="AG353" s="334" t="str">
        <f t="shared" si="138"/>
        <v>0</v>
      </c>
      <c r="AH353" s="334" t="str">
        <f t="shared" si="139"/>
        <v>fBiz0000000000</v>
      </c>
      <c r="AI353" s="334" t="str">
        <f t="shared" ca="1" si="140"/>
        <v>2026/01/06 00:00:00</v>
      </c>
      <c r="AJ353" s="334" t="str">
        <f t="shared" si="141"/>
        <v>fBiz0000000000</v>
      </c>
      <c r="AK353" s="335" t="str">
        <f t="shared" ca="1" si="142"/>
        <v>2026/01/06 00:00:00</v>
      </c>
      <c r="AL35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'SYM_MED_1_UNFLG', '医療機関名_1_不明フラグ', 'TEXT', 'CELL', 352, 12, NULL ,'0', NULL ,'0', '1.00', 0, 'fBiz0000000000', '2026/01/06 00:00:00', 'fBiz0000000000', '2026/01/06 00:00:00' );</v>
      </c>
      <c r="AM353" s="347" t="s">
        <v>1774</v>
      </c>
    </row>
    <row r="354" spans="1:39" ht="17.25" customHeight="1">
      <c r="A354" s="265">
        <f t="shared" si="145"/>
        <v>352</v>
      </c>
      <c r="B354" s="263" t="s">
        <v>640</v>
      </c>
      <c r="C354" s="258" t="s">
        <v>1258</v>
      </c>
      <c r="D354" s="260" t="s">
        <v>1527</v>
      </c>
      <c r="E354" s="238" t="s">
        <v>435</v>
      </c>
      <c r="F354" s="746" t="s">
        <v>189</v>
      </c>
      <c r="G354" s="747"/>
      <c r="H354" s="748">
        <v>40</v>
      </c>
      <c r="I354" s="749"/>
      <c r="J354" s="327" t="str">
        <f t="shared" si="144"/>
        <v>TEXT</v>
      </c>
      <c r="K354" s="271" t="s">
        <v>653</v>
      </c>
      <c r="L354" s="328" t="str" cm="1">
        <f t="array" aca="1" ref="L354" ca="1">IFERROR(IF($C354="","",IF($K354="","",IF($K354=入力用マスタ!$H$7,_xlfn.TEXTBEFORE(_xlfn.TEXTAFTER(CELL("filename",$A$1),"["),"]"),IF($J354="DATE",IF(INDIRECT($B354&amp;"!"&amp;$C354)="","",INDIRECT($B354&amp;"!"&amp;$C354)),IF($J354="TEXT",IF(INDIRECT($B354&amp;"!"&amp;$C354)="","",""&amp;INDIRECT($B354&amp;"!"&amp;$C354)&amp;""),IF($J354="NUM",VALUE(IF(INDIRECT($B354&amp;"!"&amp;$C354)="","",INDIRECT($B354&amp;"!"&amp;$C354))),"")))))),"")</f>
        <v/>
      </c>
      <c r="M354" s="337" t="str">
        <f ca="1">IFERROR(TEXT(IF($C354="","",IF($K354="","",IF($K354=入力用マスタ!$H$5,IF($L354="■","1",IF($L354="□","",IF($L354="●","1",IF($L354="○","","")))),IF($K354=入力用マスタ!$H$6,IF($L354="▼選択▼","",MATCH($L354,INDIRECT("入力用マスタ!"&amp;IF(COUNTIF(入力用マスタ!$E$2:$E$4,$L354),"E",IF(COUNTIF(入力用マスタ!$F$2:$F$4,$L354),"F",IF(COUNTIF(入力用マスタ!$G$2:$G$4,$L354),"G","")))&amp;"3:"&amp;IF(COUNTIF(入力用マスタ!$E$2:$E$4,$L354),"E",IF(COUNTIF(入力用マスタ!$F$2:$F$4,$L354),"F",IF(COUNTIF(入力用マスタ!$G$2:$G$4,$L354),"G","")))&amp;"4"),0)),"")))),"@"),"")</f>
        <v/>
      </c>
      <c r="N354" s="337" t="str" cm="1">
        <f t="array" aca="1" ref="N354" ca="1">IFERROR(TEXT(IF($C354="","",IF($K354="","",IF($K354=入力用マスタ!$H$4,_xlfn.LET(_xlpm.refs, _xlfn.TEXTSPLIT($C354,","),_xlpm.sheetName, $B354,_xlpm.values,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4" s="338">
        <f t="shared" si="122"/>
        <v>353</v>
      </c>
      <c r="P354" s="339">
        <f>IF($K354="","",IF($K354=入力用マスタ!$H$3,COLUMN($P354)-5,IF($K354=入力用マスタ!$H$5,COLUMN($P354)-4,IF($K354=入力用マスタ!$H$6,COLUMN($P354)-4,IF($K354=入力用マスタ!$H$5,COLUMN($P354)-4,IF($K354=入力用マスタ!$H$4,COLUMN($P354)-3,COLUMN($P354)-5))))))</f>
        <v>11</v>
      </c>
      <c r="Q354" s="345" t="str">
        <f>IF($C354="","",IF($C354="-","",IF($K354=入力用マスタ!$H$4&amp;"!",HYPERLINK("#"&amp;$B354&amp;"!"&amp;IFERROR(LEFT($C354,FIND(",", $C354)-1),$C354),"【"&amp;IFERROR(LEFT($C354,FIND(",", $C354)-1),$C354)&amp;"】"),HYPERLINK("#"&amp;$B354&amp;"!"&amp;IFERROR(LEFT($C354,FIND(",", $C354)-1),$C354),"【"&amp;IFERROR(LEFT($C354,FIND(",", $C354)-1),$C354)&amp;"】"))))</f>
        <v>【J191】</v>
      </c>
      <c r="R354" s="344" t="str">
        <f t="shared" si="123"/>
        <v>0000000000000</v>
      </c>
      <c r="S354" s="334" t="str">
        <f t="shared" si="124"/>
        <v>IO_S050301</v>
      </c>
      <c r="T354" s="334" t="str">
        <f t="shared" ca="1" si="125"/>
        <v>2025100101</v>
      </c>
      <c r="U354" s="334" t="str">
        <f t="shared" si="126"/>
        <v>T05_HLT_TMP</v>
      </c>
      <c r="V354" s="334" t="str">
        <f t="shared" si="127"/>
        <v>SYM_ADDR_1</v>
      </c>
      <c r="W354" s="334" t="str">
        <f t="shared" si="128"/>
        <v>医療機関_住所_1</v>
      </c>
      <c r="X354" s="334" t="str">
        <f t="shared" si="129"/>
        <v>TEXT</v>
      </c>
      <c r="Y354" s="334" t="str">
        <f t="shared" si="130"/>
        <v>CELL</v>
      </c>
      <c r="Z354" s="334">
        <f t="shared" si="131"/>
        <v>353</v>
      </c>
      <c r="AA354" s="334">
        <f t="shared" si="132"/>
        <v>11</v>
      </c>
      <c r="AB354" s="334" t="str">
        <f t="shared" si="133"/>
        <v>« NULL »</v>
      </c>
      <c r="AC354" s="334" t="str">
        <f t="shared" si="134"/>
        <v>0</v>
      </c>
      <c r="AD354" s="334" t="str">
        <f t="shared" si="135"/>
        <v>« NULL »</v>
      </c>
      <c r="AE354" s="334" t="str">
        <f t="shared" si="136"/>
        <v>0</v>
      </c>
      <c r="AF354" s="334" t="str">
        <f t="shared" si="137"/>
        <v>1.00</v>
      </c>
      <c r="AG354" s="334" t="str">
        <f t="shared" si="138"/>
        <v>0</v>
      </c>
      <c r="AH354" s="334" t="str">
        <f t="shared" si="139"/>
        <v>fBiz0000000000</v>
      </c>
      <c r="AI354" s="334" t="str">
        <f t="shared" ca="1" si="140"/>
        <v>2026/01/06 00:00:00</v>
      </c>
      <c r="AJ354" s="334" t="str">
        <f t="shared" si="141"/>
        <v>fBiz0000000000</v>
      </c>
      <c r="AK354" s="335" t="str">
        <f t="shared" ca="1" si="142"/>
        <v>2026/01/06 00:00:00</v>
      </c>
      <c r="AL35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 '医療機関_住所_1', 'TEXT', 'CELL', 353, 11, NULL ,'0', NULL ,'0', '1.00', 0, 'fBiz0000000000', '2026/01/06 00:00:00', 'fBiz0000000000', '2026/01/06 00:00:00' );</v>
      </c>
      <c r="AM354" s="347" t="s">
        <v>1774</v>
      </c>
    </row>
    <row r="355" spans="1:39" ht="17.25" customHeight="1">
      <c r="A355" s="265">
        <f t="shared" si="145"/>
        <v>353</v>
      </c>
      <c r="B355" s="263" t="s">
        <v>640</v>
      </c>
      <c r="C355" s="258" t="s">
        <v>1262</v>
      </c>
      <c r="D355" s="260" t="s">
        <v>1528</v>
      </c>
      <c r="E355" s="238" t="s">
        <v>436</v>
      </c>
      <c r="F355" s="746" t="s">
        <v>189</v>
      </c>
      <c r="G355" s="747"/>
      <c r="H355" s="748">
        <v>1</v>
      </c>
      <c r="I355" s="749"/>
      <c r="J355" s="327" t="str">
        <f t="shared" si="144"/>
        <v>TEXT</v>
      </c>
      <c r="K355" s="271" t="s">
        <v>1032</v>
      </c>
      <c r="L355" s="328" t="str" cm="1">
        <f t="array" aca="1" ref="L355" ca="1">IFERROR(IF($C355="","",IF($K355="","",IF($K355=入力用マスタ!$H$7,_xlfn.TEXTBEFORE(_xlfn.TEXTAFTER(CELL("filename",$A$1),"["),"]"),IF($J355="DATE",IF(INDIRECT($B355&amp;"!"&amp;$C355)="","",INDIRECT($B355&amp;"!"&amp;$C355)),IF($J355="TEXT",IF(INDIRECT($B355&amp;"!"&amp;$C355)="","",""&amp;INDIRECT($B355&amp;"!"&amp;$C355)&amp;""),IF($J355="NUM",VALUE(IF(INDIRECT($B355&amp;"!"&amp;$C355)="","",INDIRECT($B355&amp;"!"&amp;$C355))),"")))))),"")</f>
        <v>○</v>
      </c>
      <c r="M355" s="337" t="str">
        <f ca="1">IFERROR(TEXT(IF($C355="","",IF($K355="","",IF($K355=入力用マスタ!$H$5,IF($L355="■","1",IF($L355="□","",IF($L355="●","1",IF($L355="○","","")))),IF($K355=入力用マスタ!$H$6,IF($L355="▼選択▼","",MATCH($L355,INDIRECT("入力用マスタ!"&amp;IF(COUNTIF(入力用マスタ!$E$2:$E$4,$L355),"E",IF(COUNTIF(入力用マスタ!$F$2:$F$4,$L355),"F",IF(COUNTIF(入力用マスタ!$G$2:$G$4,$L355),"G","")))&amp;"3:"&amp;IF(COUNTIF(入力用マスタ!$E$2:$E$4,$L355),"E",IF(COUNTIF(入力用マスタ!$F$2:$F$4,$L355),"F",IF(COUNTIF(入力用マスタ!$G$2:$G$4,$L355),"G","")))&amp;"4"),0)),"")))),"@"),"")</f>
        <v/>
      </c>
      <c r="N355" s="337" t="str" cm="1">
        <f t="array" aca="1" ref="N355" ca="1">IFERROR(TEXT(IF($C355="","",IF($K355="","",IF($K355=入力用マスタ!$H$4,_xlfn.LET(_xlpm.refs, _xlfn.TEXTSPLIT($C355,","),_xlpm.sheetName, $B355,_xlpm.values,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5" s="338">
        <f t="shared" si="122"/>
        <v>354</v>
      </c>
      <c r="P355" s="339">
        <f>IF($K355="","",IF($K355=入力用マスタ!$H$3,COLUMN($P355)-5,IF($K355=入力用マスタ!$H$5,COLUMN($P355)-4,IF($K355=入力用マスタ!$H$6,COLUMN($P355)-4,IF($K355=入力用マスタ!$H$5,COLUMN($P355)-4,IF($K355=入力用マスタ!$H$4,COLUMN($P355)-3,COLUMN($P355)-5))))))</f>
        <v>12</v>
      </c>
      <c r="Q355" s="345" t="str">
        <f>IF($C355="","",IF($C355="-","",IF($K355=入力用マスタ!$H$4&amp;"!",HYPERLINK("#"&amp;$B355&amp;"!"&amp;IFERROR(LEFT($C355,FIND(",", $C355)-1),$C355),"【"&amp;IFERROR(LEFT($C355,FIND(",", $C355)-1),$C355)&amp;"】"),HYPERLINK("#"&amp;$B355&amp;"!"&amp;IFERROR(LEFT($C355,FIND(",", $C355)-1),$C355),"【"&amp;IFERROR(LEFT($C355,FIND(",", $C355)-1),$C355)&amp;"】"))))</f>
        <v>【AH191】</v>
      </c>
      <c r="R355" s="344" t="str">
        <f t="shared" si="123"/>
        <v>0000000000000</v>
      </c>
      <c r="S355" s="334" t="str">
        <f t="shared" si="124"/>
        <v>IO_S050301</v>
      </c>
      <c r="T355" s="334" t="str">
        <f t="shared" ca="1" si="125"/>
        <v>2025100101</v>
      </c>
      <c r="U355" s="334" t="str">
        <f t="shared" si="126"/>
        <v>T05_HLT_TMP</v>
      </c>
      <c r="V355" s="334" t="str">
        <f t="shared" si="127"/>
        <v>SYM_ADDR_1_UNFLG</v>
      </c>
      <c r="W355" s="334" t="str">
        <f t="shared" si="128"/>
        <v>医療機関_住所_1_不明フラグ</v>
      </c>
      <c r="X355" s="334" t="str">
        <f t="shared" si="129"/>
        <v>TEXT</v>
      </c>
      <c r="Y355" s="334" t="str">
        <f t="shared" si="130"/>
        <v>CELL</v>
      </c>
      <c r="Z355" s="334">
        <f t="shared" si="131"/>
        <v>354</v>
      </c>
      <c r="AA355" s="334">
        <f t="shared" si="132"/>
        <v>12</v>
      </c>
      <c r="AB355" s="334" t="str">
        <f t="shared" si="133"/>
        <v>« NULL »</v>
      </c>
      <c r="AC355" s="334" t="str">
        <f t="shared" si="134"/>
        <v>0</v>
      </c>
      <c r="AD355" s="334" t="str">
        <f t="shared" si="135"/>
        <v>« NULL »</v>
      </c>
      <c r="AE355" s="334" t="str">
        <f t="shared" si="136"/>
        <v>0</v>
      </c>
      <c r="AF355" s="334" t="str">
        <f t="shared" si="137"/>
        <v>1.00</v>
      </c>
      <c r="AG355" s="334" t="str">
        <f t="shared" si="138"/>
        <v>0</v>
      </c>
      <c r="AH355" s="334" t="str">
        <f t="shared" si="139"/>
        <v>fBiz0000000000</v>
      </c>
      <c r="AI355" s="334" t="str">
        <f t="shared" ca="1" si="140"/>
        <v>2026/01/06 00:00:00</v>
      </c>
      <c r="AJ355" s="334" t="str">
        <f t="shared" si="141"/>
        <v>fBiz0000000000</v>
      </c>
      <c r="AK355" s="335" t="str">
        <f t="shared" ca="1" si="142"/>
        <v>2026/01/06 00:00:00</v>
      </c>
      <c r="AL35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'SYM_ADDR_1_UNFLG', '医療機関_住所_1_不明フラグ', 'TEXT', 'CELL', 354, 12, NULL ,'0', NULL ,'0', '1.00', 0, 'fBiz0000000000', '2026/01/06 00:00:00', 'fBiz0000000000', '2026/01/06 00:00:00' );</v>
      </c>
      <c r="AM355" s="347" t="s">
        <v>1774</v>
      </c>
    </row>
    <row r="356" spans="1:39" ht="17.25" customHeight="1">
      <c r="A356" s="265">
        <f t="shared" si="145"/>
        <v>354</v>
      </c>
      <c r="B356" s="263" t="s">
        <v>640</v>
      </c>
      <c r="C356" s="258" t="s">
        <v>1259</v>
      </c>
      <c r="D356" s="260" t="s">
        <v>1529</v>
      </c>
      <c r="E356" s="238" t="s">
        <v>433</v>
      </c>
      <c r="F356" s="746" t="s">
        <v>189</v>
      </c>
      <c r="G356" s="747"/>
      <c r="H356" s="748">
        <v>40</v>
      </c>
      <c r="I356" s="749"/>
      <c r="J356" s="327" t="str">
        <f t="shared" si="144"/>
        <v>TEXT</v>
      </c>
      <c r="K356" s="271" t="s">
        <v>653</v>
      </c>
      <c r="L356" s="328" t="str" cm="1">
        <f t="array" aca="1" ref="L356" ca="1">IFERROR(IF($C356="","",IF($K356="","",IF($K356=入力用マスタ!$H$7,_xlfn.TEXTBEFORE(_xlfn.TEXTAFTER(CELL("filename",$A$1),"["),"]"),IF($J356="DATE",IF(INDIRECT($B356&amp;"!"&amp;$C356)="","",INDIRECT($B356&amp;"!"&amp;$C356)),IF($J356="TEXT",IF(INDIRECT($B356&amp;"!"&amp;$C356)="","",""&amp;INDIRECT($B356&amp;"!"&amp;$C356)&amp;""),IF($J356="NUM",VALUE(IF(INDIRECT($B356&amp;"!"&amp;$C356)="","",INDIRECT($B356&amp;"!"&amp;$C356))),"")))))),"")</f>
        <v/>
      </c>
      <c r="M356" s="337" t="str">
        <f ca="1">IFERROR(TEXT(IF($C356="","",IF($K356="","",IF($K356=入力用マスタ!$H$5,IF($L356="■","1",IF($L356="□","",IF($L356="●","1",IF($L356="○","","")))),IF($K356=入力用マスタ!$H$6,IF($L356="▼選択▼","",MATCH($L356,INDIRECT("入力用マスタ!"&amp;IF(COUNTIF(入力用マスタ!$E$2:$E$4,$L356),"E",IF(COUNTIF(入力用マスタ!$F$2:$F$4,$L356),"F",IF(COUNTIF(入力用マスタ!$G$2:$G$4,$L356),"G","")))&amp;"3:"&amp;IF(COUNTIF(入力用マスタ!$E$2:$E$4,$L356),"E",IF(COUNTIF(入力用マスタ!$F$2:$F$4,$L356),"F",IF(COUNTIF(入力用マスタ!$G$2:$G$4,$L356),"G","")))&amp;"4"),0)),"")))),"@"),"")</f>
        <v/>
      </c>
      <c r="N356" s="337" t="str" cm="1">
        <f t="array" aca="1" ref="N356" ca="1">IFERROR(TEXT(IF($C356="","",IF($K356="","",IF($K356=入力用マスタ!$H$4,_xlfn.LET(_xlpm.refs, _xlfn.TEXTSPLIT($C356,","),_xlpm.sheetName, $B356,_xlpm.values,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6" s="338">
        <f t="shared" si="122"/>
        <v>355</v>
      </c>
      <c r="P356" s="339">
        <f>IF($K356="","",IF($K356=入力用マスタ!$H$3,COLUMN($P356)-5,IF($K356=入力用マスタ!$H$5,COLUMN($P356)-4,IF($K356=入力用マスタ!$H$6,COLUMN($P356)-4,IF($K356=入力用マスタ!$H$5,COLUMN($P356)-4,IF($K356=入力用マスタ!$H$4,COLUMN($P356)-3,COLUMN($P356)-5))))))</f>
        <v>11</v>
      </c>
      <c r="Q356" s="345" t="str">
        <f>IF($C356="","",IF($C356="-","",IF($K356=入力用マスタ!$H$4&amp;"!",HYPERLINK("#"&amp;$B356&amp;"!"&amp;IFERROR(LEFT($C356,FIND(",", $C356)-1),$C356),"【"&amp;IFERROR(LEFT($C356,FIND(",", $C356)-1),$C356)&amp;"】"),HYPERLINK("#"&amp;$B356&amp;"!"&amp;IFERROR(LEFT($C356,FIND(",", $C356)-1),$C356),"【"&amp;IFERROR(LEFT($C356,FIND(",", $C356)-1),$C356)&amp;"】"))))</f>
        <v>【J192】</v>
      </c>
      <c r="R356" s="344" t="str">
        <f t="shared" si="123"/>
        <v>0000000000000</v>
      </c>
      <c r="S356" s="334" t="str">
        <f t="shared" si="124"/>
        <v>IO_S050301</v>
      </c>
      <c r="T356" s="334" t="str">
        <f t="shared" ca="1" si="125"/>
        <v>2025100101</v>
      </c>
      <c r="U356" s="334" t="str">
        <f t="shared" si="126"/>
        <v>T05_HLT_TMP</v>
      </c>
      <c r="V356" s="334" t="str">
        <f t="shared" si="127"/>
        <v>SYM_VST_1</v>
      </c>
      <c r="W356" s="334" t="str">
        <f t="shared" si="128"/>
        <v>医療機関_受診年月日_1</v>
      </c>
      <c r="X356" s="334" t="str">
        <f t="shared" si="129"/>
        <v>TEXT</v>
      </c>
      <c r="Y356" s="334" t="str">
        <f t="shared" si="130"/>
        <v>CELL</v>
      </c>
      <c r="Z356" s="334">
        <f t="shared" si="131"/>
        <v>355</v>
      </c>
      <c r="AA356" s="334">
        <f t="shared" si="132"/>
        <v>11</v>
      </c>
      <c r="AB356" s="334" t="str">
        <f t="shared" si="133"/>
        <v>« NULL »</v>
      </c>
      <c r="AC356" s="334" t="str">
        <f t="shared" si="134"/>
        <v>0</v>
      </c>
      <c r="AD356" s="334" t="str">
        <f t="shared" si="135"/>
        <v>« NULL »</v>
      </c>
      <c r="AE356" s="334" t="str">
        <f t="shared" si="136"/>
        <v>0</v>
      </c>
      <c r="AF356" s="334" t="str">
        <f t="shared" si="137"/>
        <v>1.00</v>
      </c>
      <c r="AG356" s="334" t="str">
        <f t="shared" si="138"/>
        <v>0</v>
      </c>
      <c r="AH356" s="334" t="str">
        <f t="shared" si="139"/>
        <v>fBiz0000000000</v>
      </c>
      <c r="AI356" s="334" t="str">
        <f t="shared" ca="1" si="140"/>
        <v>2026/01/06 00:00:00</v>
      </c>
      <c r="AJ356" s="334" t="str">
        <f t="shared" si="141"/>
        <v>fBiz0000000000</v>
      </c>
      <c r="AK356" s="335" t="str">
        <f t="shared" ca="1" si="142"/>
        <v>2026/01/06 00:00:00</v>
      </c>
      <c r="AL35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 '医療機関_受診年月日_1', 'TEXT', 'CELL', 355, 11, NULL ,'0', NULL ,'0', '1.00', 0, 'fBiz0000000000', '2026/01/06 00:00:00', 'fBiz0000000000', '2026/01/06 00:00:00' );</v>
      </c>
      <c r="AM356" s="347" t="s">
        <v>1774</v>
      </c>
    </row>
    <row r="357" spans="1:39" ht="17.25" customHeight="1">
      <c r="A357" s="265">
        <f t="shared" si="145"/>
        <v>355</v>
      </c>
      <c r="B357" s="263" t="s">
        <v>640</v>
      </c>
      <c r="C357" s="258" t="s">
        <v>1263</v>
      </c>
      <c r="D357" s="260" t="s">
        <v>1530</v>
      </c>
      <c r="E357" s="238" t="s">
        <v>434</v>
      </c>
      <c r="F357" s="746" t="s">
        <v>189</v>
      </c>
      <c r="G357" s="747"/>
      <c r="H357" s="748">
        <v>1</v>
      </c>
      <c r="I357" s="749"/>
      <c r="J357" s="327" t="str">
        <f t="shared" si="144"/>
        <v>TEXT</v>
      </c>
      <c r="K357" s="271" t="s">
        <v>1032</v>
      </c>
      <c r="L357" s="328" t="str" cm="1">
        <f t="array" aca="1" ref="L357" ca="1">IFERROR(IF($C357="","",IF($K357="","",IF($K357=入力用マスタ!$H$7,_xlfn.TEXTBEFORE(_xlfn.TEXTAFTER(CELL("filename",$A$1),"["),"]"),IF($J357="DATE",IF(INDIRECT($B357&amp;"!"&amp;$C357)="","",INDIRECT($B357&amp;"!"&amp;$C357)),IF($J357="TEXT",IF(INDIRECT($B357&amp;"!"&amp;$C357)="","",""&amp;INDIRECT($B357&amp;"!"&amp;$C357)&amp;""),IF($J357="NUM",VALUE(IF(INDIRECT($B357&amp;"!"&amp;$C357)="","",INDIRECT($B357&amp;"!"&amp;$C357))),"")))))),"")</f>
        <v>○</v>
      </c>
      <c r="M357" s="337" t="str">
        <f ca="1">IFERROR(TEXT(IF($C357="","",IF($K357="","",IF($K357=入力用マスタ!$H$5,IF($L357="■","1",IF($L357="□","",IF($L357="●","1",IF($L357="○","","")))),IF($K357=入力用マスタ!$H$6,IF($L357="▼選択▼","",MATCH($L357,INDIRECT("入力用マスタ!"&amp;IF(COUNTIF(入力用マスタ!$E$2:$E$4,$L357),"E",IF(COUNTIF(入力用マスタ!$F$2:$F$4,$L357),"F",IF(COUNTIF(入力用マスタ!$G$2:$G$4,$L357),"G","")))&amp;"3:"&amp;IF(COUNTIF(入力用マスタ!$E$2:$E$4,$L357),"E",IF(COUNTIF(入力用マスタ!$F$2:$F$4,$L357),"F",IF(COUNTIF(入力用マスタ!$G$2:$G$4,$L357),"G","")))&amp;"4"),0)),"")))),"@"),"")</f>
        <v/>
      </c>
      <c r="N357" s="337" t="str" cm="1">
        <f t="array" aca="1" ref="N357" ca="1">IFERROR(TEXT(IF($C357="","",IF($K357="","",IF($K357=入力用マスタ!$H$4,_xlfn.LET(_xlpm.refs, _xlfn.TEXTSPLIT($C357,","),_xlpm.sheetName, $B357,_xlpm.values,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7" s="338">
        <f t="shared" si="122"/>
        <v>356</v>
      </c>
      <c r="P357" s="339">
        <f>IF($K357="","",IF($K357=入力用マスタ!$H$3,COLUMN($P357)-5,IF($K357=入力用マスタ!$H$5,COLUMN($P357)-4,IF($K357=入力用マスタ!$H$6,COLUMN($P357)-4,IF($K357=入力用マスタ!$H$5,COLUMN($P357)-4,IF($K357=入力用マスタ!$H$4,COLUMN($P357)-3,COLUMN($P357)-5))))))</f>
        <v>12</v>
      </c>
      <c r="Q357" s="345" t="str">
        <f>IF($C357="","",IF($C357="-","",IF($K357=入力用マスタ!$H$4&amp;"!",HYPERLINK("#"&amp;$B357&amp;"!"&amp;IFERROR(LEFT($C357,FIND(",", $C357)-1),$C357),"【"&amp;IFERROR(LEFT($C357,FIND(",", $C357)-1),$C357)&amp;"】"),HYPERLINK("#"&amp;$B357&amp;"!"&amp;IFERROR(LEFT($C357,FIND(",", $C357)-1),$C357),"【"&amp;IFERROR(LEFT($C357,FIND(",", $C357)-1),$C357)&amp;"】"))))</f>
        <v>【AH192】</v>
      </c>
      <c r="R357" s="344" t="str">
        <f t="shared" si="123"/>
        <v>0000000000000</v>
      </c>
      <c r="S357" s="334" t="str">
        <f t="shared" si="124"/>
        <v>IO_S050301</v>
      </c>
      <c r="T357" s="334" t="str">
        <f t="shared" ca="1" si="125"/>
        <v>2025100101</v>
      </c>
      <c r="U357" s="334" t="str">
        <f t="shared" si="126"/>
        <v>T05_HLT_TMP</v>
      </c>
      <c r="V357" s="334" t="str">
        <f t="shared" si="127"/>
        <v>SYM_VST_1_UNFLG</v>
      </c>
      <c r="W357" s="334" t="str">
        <f t="shared" si="128"/>
        <v>医療機関_受診日_1_不明フラグ</v>
      </c>
      <c r="X357" s="334" t="str">
        <f t="shared" si="129"/>
        <v>TEXT</v>
      </c>
      <c r="Y357" s="334" t="str">
        <f t="shared" si="130"/>
        <v>CELL</v>
      </c>
      <c r="Z357" s="334">
        <f t="shared" si="131"/>
        <v>356</v>
      </c>
      <c r="AA357" s="334">
        <f t="shared" si="132"/>
        <v>12</v>
      </c>
      <c r="AB357" s="334" t="str">
        <f t="shared" si="133"/>
        <v>« NULL »</v>
      </c>
      <c r="AC357" s="334" t="str">
        <f t="shared" si="134"/>
        <v>0</v>
      </c>
      <c r="AD357" s="334" t="str">
        <f t="shared" si="135"/>
        <v>« NULL »</v>
      </c>
      <c r="AE357" s="334" t="str">
        <f t="shared" si="136"/>
        <v>0</v>
      </c>
      <c r="AF357" s="334" t="str">
        <f t="shared" si="137"/>
        <v>1.00</v>
      </c>
      <c r="AG357" s="334" t="str">
        <f t="shared" si="138"/>
        <v>0</v>
      </c>
      <c r="AH357" s="334" t="str">
        <f t="shared" si="139"/>
        <v>fBiz0000000000</v>
      </c>
      <c r="AI357" s="334" t="str">
        <f t="shared" ca="1" si="140"/>
        <v>2026/01/06 00:00:00</v>
      </c>
      <c r="AJ357" s="334" t="str">
        <f t="shared" si="141"/>
        <v>fBiz0000000000</v>
      </c>
      <c r="AK357" s="335" t="str">
        <f t="shared" ca="1" si="142"/>
        <v>2026/01/06 00:00:00</v>
      </c>
      <c r="AL35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'SYM_VST_1_UNFLG', '医療機関_受診日_1_不明フラグ', 'TEXT', 'CELL', 356, 12, NULL ,'0', NULL ,'0', '1.00', 0, 'fBiz0000000000', '2026/01/06 00:00:00', 'fBiz0000000000', '2026/01/06 00:00:00' );</v>
      </c>
      <c r="AM357" s="347" t="s">
        <v>1774</v>
      </c>
    </row>
    <row r="358" spans="1:39" ht="17.25" customHeight="1">
      <c r="A358" s="265">
        <f t="shared" si="145"/>
        <v>356</v>
      </c>
      <c r="B358" s="263" t="s">
        <v>640</v>
      </c>
      <c r="C358" s="258" t="s">
        <v>1260</v>
      </c>
      <c r="D358" s="260" t="s">
        <v>1531</v>
      </c>
      <c r="E358" s="238" t="s">
        <v>932</v>
      </c>
      <c r="F358" s="746" t="s">
        <v>189</v>
      </c>
      <c r="G358" s="747"/>
      <c r="H358" s="748">
        <v>40</v>
      </c>
      <c r="I358" s="749"/>
      <c r="J358" s="327" t="str">
        <f t="shared" si="144"/>
        <v>TEXT</v>
      </c>
      <c r="K358" s="271" t="s">
        <v>653</v>
      </c>
      <c r="L358" s="328" t="str" cm="1">
        <f t="array" aca="1" ref="L358" ca="1">IFERROR(IF($C358="","",IF($K358="","",IF($K358=入力用マスタ!$H$7,_xlfn.TEXTBEFORE(_xlfn.TEXTAFTER(CELL("filename",$A$1),"["),"]"),IF($J358="DATE",IF(INDIRECT($B358&amp;"!"&amp;$C358)="","",INDIRECT($B358&amp;"!"&amp;$C358)),IF($J358="TEXT",IF(INDIRECT($B358&amp;"!"&amp;$C358)="","",""&amp;INDIRECT($B358&amp;"!"&amp;$C358)&amp;""),IF($J358="NUM",VALUE(IF(INDIRECT($B358&amp;"!"&amp;$C358)="","",INDIRECT($B358&amp;"!"&amp;$C358))),"")))))),"")</f>
        <v/>
      </c>
      <c r="M358" s="337" t="str">
        <f ca="1">IFERROR(TEXT(IF($C358="","",IF($K358="","",IF($K358=入力用マスタ!$H$5,IF($L358="■","1",IF($L358="□","",IF($L358="●","1",IF($L358="○","","")))),IF($K358=入力用マスタ!$H$6,IF($L358="▼選択▼","",MATCH($L358,INDIRECT("入力用マスタ!"&amp;IF(COUNTIF(入力用マスタ!$E$2:$E$4,$L358),"E",IF(COUNTIF(入力用マスタ!$F$2:$F$4,$L358),"F",IF(COUNTIF(入力用マスタ!$G$2:$G$4,$L358),"G","")))&amp;"3:"&amp;IF(COUNTIF(入力用マスタ!$E$2:$E$4,$L358),"E",IF(COUNTIF(入力用マスタ!$F$2:$F$4,$L358),"F",IF(COUNTIF(入力用マスタ!$G$2:$G$4,$L358),"G","")))&amp;"4"),0)),"")))),"@"),"")</f>
        <v/>
      </c>
      <c r="N358" s="337" t="str" cm="1">
        <f t="array" aca="1" ref="N358" ca="1">IFERROR(TEXT(IF($C358="","",IF($K358="","",IF($K358=入力用マスタ!$H$4,_xlfn.LET(_xlpm.refs, _xlfn.TEXTSPLIT($C358,","),_xlpm.sheetName, $B358,_xlpm.values,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8" s="338">
        <f t="shared" si="122"/>
        <v>357</v>
      </c>
      <c r="P358" s="339">
        <f>IF($K358="","",IF($K358=入力用マスタ!$H$3,COLUMN($P358)-5,IF($K358=入力用マスタ!$H$5,COLUMN($P358)-4,IF($K358=入力用マスタ!$H$6,COLUMN($P358)-4,IF($K358=入力用マスタ!$H$5,COLUMN($P358)-4,IF($K358=入力用マスタ!$H$4,COLUMN($P358)-3,COLUMN($P358)-5))))))</f>
        <v>11</v>
      </c>
      <c r="Q358" s="345" t="str">
        <f>IF($C358="","",IF($C358="-","",IF($K358=入力用マスタ!$H$4&amp;"!",HYPERLINK("#"&amp;$B358&amp;"!"&amp;IFERROR(LEFT($C358,FIND(",", $C358)-1),$C358),"【"&amp;IFERROR(LEFT($C358,FIND(",", $C358)-1),$C358)&amp;"】"),HYPERLINK("#"&amp;$B358&amp;"!"&amp;IFERROR(LEFT($C358,FIND(",", $C358)-1),$C358),"【"&amp;IFERROR(LEFT($C358,FIND(",", $C358)-1),$C358)&amp;"】"))))</f>
        <v>【J193】</v>
      </c>
      <c r="R358" s="344" t="str">
        <f t="shared" si="123"/>
        <v>0000000000000</v>
      </c>
      <c r="S358" s="334" t="str">
        <f t="shared" si="124"/>
        <v>IO_S050301</v>
      </c>
      <c r="T358" s="334" t="str">
        <f t="shared" ca="1" si="125"/>
        <v>2025100101</v>
      </c>
      <c r="U358" s="334" t="str">
        <f t="shared" si="126"/>
        <v>T05_HLT_TMP</v>
      </c>
      <c r="V358" s="334" t="str">
        <f t="shared" si="127"/>
        <v>SYM_RVN_1</v>
      </c>
      <c r="W358" s="334" t="str">
        <f t="shared" si="128"/>
        <v>医療機関_受診理由_1</v>
      </c>
      <c r="X358" s="334" t="str">
        <f t="shared" si="129"/>
        <v>TEXT</v>
      </c>
      <c r="Y358" s="334" t="str">
        <f t="shared" si="130"/>
        <v>CELL</v>
      </c>
      <c r="Z358" s="334">
        <f t="shared" si="131"/>
        <v>357</v>
      </c>
      <c r="AA358" s="334">
        <f t="shared" si="132"/>
        <v>11</v>
      </c>
      <c r="AB358" s="334" t="str">
        <f t="shared" si="133"/>
        <v>« NULL »</v>
      </c>
      <c r="AC358" s="334" t="str">
        <f t="shared" si="134"/>
        <v>0</v>
      </c>
      <c r="AD358" s="334" t="str">
        <f t="shared" si="135"/>
        <v>« NULL »</v>
      </c>
      <c r="AE358" s="334" t="str">
        <f t="shared" si="136"/>
        <v>0</v>
      </c>
      <c r="AF358" s="334" t="str">
        <f t="shared" si="137"/>
        <v>1.00</v>
      </c>
      <c r="AG358" s="334" t="str">
        <f t="shared" si="138"/>
        <v>0</v>
      </c>
      <c r="AH358" s="334" t="str">
        <f t="shared" si="139"/>
        <v>fBiz0000000000</v>
      </c>
      <c r="AI358" s="334" t="str">
        <f t="shared" ca="1" si="140"/>
        <v>2026/01/06 00:00:00</v>
      </c>
      <c r="AJ358" s="334" t="str">
        <f t="shared" si="141"/>
        <v>fBiz0000000000</v>
      </c>
      <c r="AK358" s="335" t="str">
        <f t="shared" ca="1" si="142"/>
        <v>2026/01/06 00:00:00</v>
      </c>
      <c r="AL35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 '医療機関_受診理由_1', 'TEXT', 'CELL', 357, 11, NULL ,'0', NULL ,'0', '1.00', 0, 'fBiz0000000000', '2026/01/06 00:00:00', 'fBiz0000000000', '2026/01/06 00:00:00' );</v>
      </c>
      <c r="AM358" s="347" t="s">
        <v>1774</v>
      </c>
    </row>
    <row r="359" spans="1:39" ht="17.25" customHeight="1">
      <c r="A359" s="265">
        <f t="shared" si="145"/>
        <v>357</v>
      </c>
      <c r="B359" s="263" t="s">
        <v>640</v>
      </c>
      <c r="C359" s="258" t="s">
        <v>1264</v>
      </c>
      <c r="D359" s="260" t="s">
        <v>1532</v>
      </c>
      <c r="E359" s="238" t="s">
        <v>933</v>
      </c>
      <c r="F359" s="746" t="s">
        <v>189</v>
      </c>
      <c r="G359" s="747"/>
      <c r="H359" s="748">
        <v>1</v>
      </c>
      <c r="I359" s="749"/>
      <c r="J359" s="327" t="str">
        <f t="shared" si="144"/>
        <v>TEXT</v>
      </c>
      <c r="K359" s="271" t="s">
        <v>1032</v>
      </c>
      <c r="L359" s="328" t="str" cm="1">
        <f t="array" aca="1" ref="L359" ca="1">IFERROR(IF($C359="","",IF($K359="","",IF($K359=入力用マスタ!$H$7,_xlfn.TEXTBEFORE(_xlfn.TEXTAFTER(CELL("filename",$A$1),"["),"]"),IF($J359="DATE",IF(INDIRECT($B359&amp;"!"&amp;$C359)="","",INDIRECT($B359&amp;"!"&amp;$C359)),IF($J359="TEXT",IF(INDIRECT($B359&amp;"!"&amp;$C359)="","",""&amp;INDIRECT($B359&amp;"!"&amp;$C359)&amp;""),IF($J359="NUM",VALUE(IF(INDIRECT($B359&amp;"!"&amp;$C359)="","",INDIRECT($B359&amp;"!"&amp;$C359))),"")))))),"")</f>
        <v>○</v>
      </c>
      <c r="M359" s="337" t="str">
        <f ca="1">IFERROR(TEXT(IF($C359="","",IF($K359="","",IF($K359=入力用マスタ!$H$5,IF($L359="■","1",IF($L359="□","",IF($L359="●","1",IF($L359="○","","")))),IF($K359=入力用マスタ!$H$6,IF($L359="▼選択▼","",MATCH($L359,INDIRECT("入力用マスタ!"&amp;IF(COUNTIF(入力用マスタ!$E$2:$E$4,$L359),"E",IF(COUNTIF(入力用マスタ!$F$2:$F$4,$L359),"F",IF(COUNTIF(入力用マスタ!$G$2:$G$4,$L359),"G","")))&amp;"3:"&amp;IF(COUNTIF(入力用マスタ!$E$2:$E$4,$L359),"E",IF(COUNTIF(入力用マスタ!$F$2:$F$4,$L359),"F",IF(COUNTIF(入力用マスタ!$G$2:$G$4,$L359),"G","")))&amp;"4"),0)),"")))),"@"),"")</f>
        <v/>
      </c>
      <c r="N359" s="337" t="str" cm="1">
        <f t="array" aca="1" ref="N359" ca="1">IFERROR(TEXT(IF($C359="","",IF($K359="","",IF($K359=入力用マスタ!$H$4,_xlfn.LET(_xlpm.refs, _xlfn.TEXTSPLIT($C359,","),_xlpm.sheetName, $B359,_xlpm.values,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59" s="338">
        <f t="shared" si="122"/>
        <v>358</v>
      </c>
      <c r="P359" s="339">
        <f>IF($K359="","",IF($K359=入力用マスタ!$H$3,COLUMN($P359)-5,IF($K359=入力用マスタ!$H$5,COLUMN($P359)-4,IF($K359=入力用マスタ!$H$6,COLUMN($P359)-4,IF($K359=入力用マスタ!$H$5,COLUMN($P359)-4,IF($K359=入力用マスタ!$H$4,COLUMN($P359)-3,COLUMN($P359)-5))))))</f>
        <v>12</v>
      </c>
      <c r="Q359" s="345" t="str">
        <f>IF($C359="","",IF($C359="-","",IF($K359=入力用マスタ!$H$4&amp;"!",HYPERLINK("#"&amp;$B359&amp;"!"&amp;IFERROR(LEFT($C359,FIND(",", $C359)-1),$C359),"【"&amp;IFERROR(LEFT($C359,FIND(",", $C359)-1),$C359)&amp;"】"),HYPERLINK("#"&amp;$B359&amp;"!"&amp;IFERROR(LEFT($C359,FIND(",", $C359)-1),$C359),"【"&amp;IFERROR(LEFT($C359,FIND(",", $C359)-1),$C359)&amp;"】"))))</f>
        <v>【AH193】</v>
      </c>
      <c r="R359" s="344" t="str">
        <f t="shared" si="123"/>
        <v>0000000000000</v>
      </c>
      <c r="S359" s="334" t="str">
        <f t="shared" si="124"/>
        <v>IO_S050301</v>
      </c>
      <c r="T359" s="334" t="str">
        <f t="shared" ca="1" si="125"/>
        <v>2025100101</v>
      </c>
      <c r="U359" s="334" t="str">
        <f t="shared" si="126"/>
        <v>T05_HLT_TMP</v>
      </c>
      <c r="V359" s="334" t="str">
        <f t="shared" si="127"/>
        <v>SYM_RVN_1_UNFLG</v>
      </c>
      <c r="W359" s="334" t="str">
        <f t="shared" si="128"/>
        <v>医療機関_受診理由_1_不明フラグ</v>
      </c>
      <c r="X359" s="334" t="str">
        <f t="shared" si="129"/>
        <v>TEXT</v>
      </c>
      <c r="Y359" s="334" t="str">
        <f t="shared" si="130"/>
        <v>CELL</v>
      </c>
      <c r="Z359" s="334">
        <f t="shared" si="131"/>
        <v>358</v>
      </c>
      <c r="AA359" s="334">
        <f t="shared" si="132"/>
        <v>12</v>
      </c>
      <c r="AB359" s="334" t="str">
        <f t="shared" si="133"/>
        <v>« NULL »</v>
      </c>
      <c r="AC359" s="334" t="str">
        <f t="shared" si="134"/>
        <v>0</v>
      </c>
      <c r="AD359" s="334" t="str">
        <f t="shared" si="135"/>
        <v>« NULL »</v>
      </c>
      <c r="AE359" s="334" t="str">
        <f t="shared" si="136"/>
        <v>0</v>
      </c>
      <c r="AF359" s="334" t="str">
        <f t="shared" si="137"/>
        <v>1.00</v>
      </c>
      <c r="AG359" s="334" t="str">
        <f t="shared" si="138"/>
        <v>0</v>
      </c>
      <c r="AH359" s="334" t="str">
        <f t="shared" si="139"/>
        <v>fBiz0000000000</v>
      </c>
      <c r="AI359" s="334" t="str">
        <f t="shared" ca="1" si="140"/>
        <v>2026/01/06 00:00:00</v>
      </c>
      <c r="AJ359" s="334" t="str">
        <f t="shared" si="141"/>
        <v>fBiz0000000000</v>
      </c>
      <c r="AK359" s="335" t="str">
        <f t="shared" ca="1" si="142"/>
        <v>2026/01/06 00:00:00</v>
      </c>
      <c r="AL35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'SYM_RVN_1_UNFLG', '医療機関_受診理由_1_不明フラグ', 'TEXT', 'CELL', 358, 12, NULL ,'0', NULL ,'0', '1.00', 0, 'fBiz0000000000', '2026/01/06 00:00:00', 'fBiz0000000000', '2026/01/06 00:00:00' );</v>
      </c>
      <c r="AM359" s="347" t="s">
        <v>1774</v>
      </c>
    </row>
    <row r="360" spans="1:39" ht="17.25" customHeight="1">
      <c r="A360" s="265">
        <f t="shared" si="145"/>
        <v>358</v>
      </c>
      <c r="B360" s="263" t="s">
        <v>640</v>
      </c>
      <c r="C360" s="258" t="s">
        <v>1265</v>
      </c>
      <c r="D360" s="260" t="s">
        <v>1533</v>
      </c>
      <c r="E360" s="238" t="s">
        <v>287</v>
      </c>
      <c r="F360" s="746" t="s">
        <v>189</v>
      </c>
      <c r="G360" s="747"/>
      <c r="H360" s="748">
        <v>40</v>
      </c>
      <c r="I360" s="749"/>
      <c r="J360" s="327" t="str">
        <f t="shared" si="144"/>
        <v>TEXT</v>
      </c>
      <c r="K360" s="271" t="s">
        <v>653</v>
      </c>
      <c r="L360" s="328" t="str" cm="1">
        <f t="array" aca="1" ref="L360" ca="1">IFERROR(IF($C360="","",IF($K360="","",IF($K360=入力用マスタ!$H$7,_xlfn.TEXTBEFORE(_xlfn.TEXTAFTER(CELL("filename",$A$1),"["),"]"),IF($J360="DATE",IF(INDIRECT($B360&amp;"!"&amp;$C360)="","",INDIRECT($B360&amp;"!"&amp;$C360)),IF($J360="TEXT",IF(INDIRECT($B360&amp;"!"&amp;$C360)="","",""&amp;INDIRECT($B360&amp;"!"&amp;$C360)&amp;""),IF($J360="NUM",VALUE(IF(INDIRECT($B360&amp;"!"&amp;$C360)="","",INDIRECT($B360&amp;"!"&amp;$C360))),"")))))),"")</f>
        <v/>
      </c>
      <c r="M360" s="337" t="str">
        <f ca="1">IFERROR(TEXT(IF($C360="","",IF($K360="","",IF($K360=入力用マスタ!$H$5,IF($L360="■","1",IF($L360="□","",IF($L360="●","1",IF($L360="○","","")))),IF($K360=入力用マスタ!$H$6,IF($L360="▼選択▼","",MATCH($L360,INDIRECT("入力用マスタ!"&amp;IF(COUNTIF(入力用マスタ!$E$2:$E$4,$L360),"E",IF(COUNTIF(入力用マスタ!$F$2:$F$4,$L360),"F",IF(COUNTIF(入力用マスタ!$G$2:$G$4,$L360),"G","")))&amp;"3:"&amp;IF(COUNTIF(入力用マスタ!$E$2:$E$4,$L360),"E",IF(COUNTIF(入力用マスタ!$F$2:$F$4,$L360),"F",IF(COUNTIF(入力用マスタ!$G$2:$G$4,$L360),"G","")))&amp;"4"),0)),"")))),"@"),"")</f>
        <v/>
      </c>
      <c r="N360" s="337" t="str" cm="1">
        <f t="array" aca="1" ref="N360" ca="1">IFERROR(TEXT(IF($C360="","",IF($K360="","",IF($K360=入力用マスタ!$H$4,_xlfn.LET(_xlpm.refs, _xlfn.TEXTSPLIT($C360,","),_xlpm.sheetName, $B360,_xlpm.values,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0" s="338">
        <f t="shared" si="122"/>
        <v>359</v>
      </c>
      <c r="P360" s="339">
        <f>IF($K360="","",IF($K360=入力用マスタ!$H$3,COLUMN($P360)-5,IF($K360=入力用マスタ!$H$5,COLUMN($P360)-4,IF($K360=入力用マスタ!$H$6,COLUMN($P360)-4,IF($K360=入力用マスタ!$H$5,COLUMN($P360)-4,IF($K360=入力用マスタ!$H$4,COLUMN($P360)-3,COLUMN($P360)-5))))))</f>
        <v>11</v>
      </c>
      <c r="Q360" s="345" t="str">
        <f>IF($C360="","",IF($C360="-","",IF($K360=入力用マスタ!$H$4&amp;"!",HYPERLINK("#"&amp;$B360&amp;"!"&amp;IFERROR(LEFT($C360,FIND(",", $C360)-1),$C360),"【"&amp;IFERROR(LEFT($C360,FIND(",", $C360)-1),$C360)&amp;"】"),HYPERLINK("#"&amp;$B360&amp;"!"&amp;IFERROR(LEFT($C360,FIND(",", $C360)-1),$C360),"【"&amp;IFERROR(LEFT($C360,FIND(",", $C360)-1),$C360)&amp;"】"))))</f>
        <v>【M194】</v>
      </c>
      <c r="R360" s="344" t="str">
        <f t="shared" si="123"/>
        <v>0000000000000</v>
      </c>
      <c r="S360" s="334" t="str">
        <f t="shared" si="124"/>
        <v>IO_S050301</v>
      </c>
      <c r="T360" s="334" t="str">
        <f t="shared" ca="1" si="125"/>
        <v>2025100101</v>
      </c>
      <c r="U360" s="334" t="str">
        <f t="shared" si="126"/>
        <v>T05_HLT_TMP</v>
      </c>
      <c r="V360" s="334" t="str">
        <f t="shared" si="127"/>
        <v>SYM_MED_2</v>
      </c>
      <c r="W360" s="334" t="str">
        <f t="shared" si="128"/>
        <v>医療機関名_2</v>
      </c>
      <c r="X360" s="334" t="str">
        <f t="shared" si="129"/>
        <v>TEXT</v>
      </c>
      <c r="Y360" s="334" t="str">
        <f t="shared" si="130"/>
        <v>CELL</v>
      </c>
      <c r="Z360" s="334">
        <f t="shared" si="131"/>
        <v>359</v>
      </c>
      <c r="AA360" s="334">
        <f t="shared" si="132"/>
        <v>11</v>
      </c>
      <c r="AB360" s="334" t="str">
        <f t="shared" si="133"/>
        <v>« NULL »</v>
      </c>
      <c r="AC360" s="334" t="str">
        <f t="shared" si="134"/>
        <v>0</v>
      </c>
      <c r="AD360" s="334" t="str">
        <f t="shared" si="135"/>
        <v>« NULL »</v>
      </c>
      <c r="AE360" s="334" t="str">
        <f t="shared" si="136"/>
        <v>0</v>
      </c>
      <c r="AF360" s="334" t="str">
        <f t="shared" si="137"/>
        <v>1.00</v>
      </c>
      <c r="AG360" s="334" t="str">
        <f t="shared" si="138"/>
        <v>0</v>
      </c>
      <c r="AH360" s="334" t="str">
        <f t="shared" si="139"/>
        <v>fBiz0000000000</v>
      </c>
      <c r="AI360" s="334" t="str">
        <f t="shared" ca="1" si="140"/>
        <v>2026/01/06 00:00:00</v>
      </c>
      <c r="AJ360" s="334" t="str">
        <f t="shared" si="141"/>
        <v>fBiz0000000000</v>
      </c>
      <c r="AK360" s="335" t="str">
        <f t="shared" ca="1" si="142"/>
        <v>2026/01/06 00:00:00</v>
      </c>
      <c r="AL36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 '医療機関名_2', 'TEXT', 'CELL', 359, 11, NULL ,'0', NULL ,'0', '1.00', 0, 'fBiz0000000000', '2026/01/06 00:00:00', 'fBiz0000000000', '2026/01/06 00:00:00' );</v>
      </c>
      <c r="AM360" s="347" t="s">
        <v>1774</v>
      </c>
    </row>
    <row r="361" spans="1:39" ht="17.25" customHeight="1">
      <c r="A361" s="265">
        <f t="shared" si="145"/>
        <v>359</v>
      </c>
      <c r="B361" s="263" t="s">
        <v>640</v>
      </c>
      <c r="C361" s="258" t="s">
        <v>1269</v>
      </c>
      <c r="D361" s="260" t="s">
        <v>1534</v>
      </c>
      <c r="E361" s="238" t="s">
        <v>288</v>
      </c>
      <c r="F361" s="746" t="s">
        <v>189</v>
      </c>
      <c r="G361" s="747"/>
      <c r="H361" s="748">
        <v>1</v>
      </c>
      <c r="I361" s="749"/>
      <c r="J361" s="327" t="str">
        <f t="shared" si="144"/>
        <v>TEXT</v>
      </c>
      <c r="K361" s="271" t="s">
        <v>1042</v>
      </c>
      <c r="L361" s="328" t="str" cm="1">
        <f t="array" aca="1" ref="L361" ca="1">IFERROR(IF($C361="","",IF($K361="","",IF($K361=入力用マスタ!$H$7,_xlfn.TEXTBEFORE(_xlfn.TEXTAFTER(CELL("filename",$A$1),"["),"]"),IF($J361="DATE",IF(INDIRECT($B361&amp;"!"&amp;$C361)="","",INDIRECT($B361&amp;"!"&amp;$C361)),IF($J361="TEXT",IF(INDIRECT($B361&amp;"!"&amp;$C361)="","",""&amp;INDIRECT($B361&amp;"!"&amp;$C361)&amp;""),IF($J361="NUM",VALUE(IF(INDIRECT($B361&amp;"!"&amp;$C361)="","",INDIRECT($B361&amp;"!"&amp;$C361))),"")))))),"")</f>
        <v>○</v>
      </c>
      <c r="M361" s="337" t="str">
        <f ca="1">IFERROR(TEXT(IF($C361="","",IF($K361="","",IF($K361=入力用マスタ!$H$5,IF($L361="■","1",IF($L361="□","",IF($L361="●","1",IF($L361="○","","")))),IF($K361=入力用マスタ!$H$6,IF($L361="▼選択▼","",MATCH($L361,INDIRECT("入力用マスタ!"&amp;IF(COUNTIF(入力用マスタ!$E$2:$E$4,$L361),"E",IF(COUNTIF(入力用マスタ!$F$2:$F$4,$L361),"F",IF(COUNTIF(入力用マスタ!$G$2:$G$4,$L361),"G","")))&amp;"3:"&amp;IF(COUNTIF(入力用マスタ!$E$2:$E$4,$L361),"E",IF(COUNTIF(入力用マスタ!$F$2:$F$4,$L361),"F",IF(COUNTIF(入力用マスタ!$G$2:$G$4,$L361),"G","")))&amp;"4"),0)),"")))),"@"),"")</f>
        <v/>
      </c>
      <c r="N361" s="337" t="str" cm="1">
        <f t="array" aca="1" ref="N361" ca="1">IFERROR(TEXT(IF($C361="","",IF($K361="","",IF($K361=入力用マスタ!$H$4,_xlfn.LET(_xlpm.refs, _xlfn.TEXTSPLIT($C361,","),_xlpm.sheetName, $B361,_xlpm.values,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1" s="338">
        <f t="shared" si="122"/>
        <v>360</v>
      </c>
      <c r="P361" s="339">
        <f>IF($K361="","",IF($K361=入力用マスタ!$H$3,COLUMN($P361)-5,IF($K361=入力用マスタ!$H$5,COLUMN($P361)-4,IF($K361=入力用マスタ!$H$6,COLUMN($P361)-4,IF($K361=入力用マスタ!$H$5,COLUMN($P361)-4,IF($K361=入力用マスタ!$H$4,COLUMN($P361)-3,COLUMN($P361)-5))))))</f>
        <v>12</v>
      </c>
      <c r="Q361" s="345" t="str">
        <f>IF($C361="","",IF($C361="-","",IF($K361=入力用マスタ!$H$4&amp;"!",HYPERLINK("#"&amp;$B361&amp;"!"&amp;IFERROR(LEFT($C361,FIND(",", $C361)-1),$C361),"【"&amp;IFERROR(LEFT($C361,FIND(",", $C361)-1),$C361)&amp;"】"),HYPERLINK("#"&amp;$B361&amp;"!"&amp;IFERROR(LEFT($C361,FIND(",", $C361)-1),$C361),"【"&amp;IFERROR(LEFT($C361,FIND(",", $C361)-1),$C361)&amp;"】"))))</f>
        <v>【AH194】</v>
      </c>
      <c r="R361" s="344" t="str">
        <f t="shared" si="123"/>
        <v>0000000000000</v>
      </c>
      <c r="S361" s="334" t="str">
        <f t="shared" si="124"/>
        <v>IO_S050301</v>
      </c>
      <c r="T361" s="334" t="str">
        <f t="shared" ca="1" si="125"/>
        <v>2025100101</v>
      </c>
      <c r="U361" s="334" t="str">
        <f t="shared" si="126"/>
        <v>T05_HLT_TMP</v>
      </c>
      <c r="V361" s="334" t="str">
        <f t="shared" si="127"/>
        <v>SYM_MED_2_UNFLG</v>
      </c>
      <c r="W361" s="334" t="str">
        <f t="shared" si="128"/>
        <v>医療機関名_2_不明フラグ</v>
      </c>
      <c r="X361" s="334" t="str">
        <f t="shared" si="129"/>
        <v>TEXT</v>
      </c>
      <c r="Y361" s="334" t="str">
        <f t="shared" si="130"/>
        <v>CELL</v>
      </c>
      <c r="Z361" s="334">
        <f t="shared" si="131"/>
        <v>360</v>
      </c>
      <c r="AA361" s="334">
        <f t="shared" si="132"/>
        <v>12</v>
      </c>
      <c r="AB361" s="334" t="str">
        <f t="shared" si="133"/>
        <v>« NULL »</v>
      </c>
      <c r="AC361" s="334" t="str">
        <f t="shared" si="134"/>
        <v>0</v>
      </c>
      <c r="AD361" s="334" t="str">
        <f t="shared" si="135"/>
        <v>« NULL »</v>
      </c>
      <c r="AE361" s="334" t="str">
        <f t="shared" si="136"/>
        <v>0</v>
      </c>
      <c r="AF361" s="334" t="str">
        <f t="shared" si="137"/>
        <v>1.00</v>
      </c>
      <c r="AG361" s="334" t="str">
        <f t="shared" si="138"/>
        <v>0</v>
      </c>
      <c r="AH361" s="334" t="str">
        <f t="shared" si="139"/>
        <v>fBiz0000000000</v>
      </c>
      <c r="AI361" s="334" t="str">
        <f t="shared" ca="1" si="140"/>
        <v>2026/01/06 00:00:00</v>
      </c>
      <c r="AJ361" s="334" t="str">
        <f t="shared" si="141"/>
        <v>fBiz0000000000</v>
      </c>
      <c r="AK361" s="335" t="str">
        <f t="shared" ca="1" si="142"/>
        <v>2026/01/06 00:00:00</v>
      </c>
      <c r="AL36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'SYM_MED_2_UNFLG', '医療機関名_2_不明フラグ', 'TEXT', 'CELL', 360, 12, NULL ,'0', NULL ,'0', '1.00', 0, 'fBiz0000000000', '2026/01/06 00:00:00', 'fBiz0000000000', '2026/01/06 00:00:00' );</v>
      </c>
      <c r="AM361" s="347" t="s">
        <v>1774</v>
      </c>
    </row>
    <row r="362" spans="1:39" ht="17.25" customHeight="1">
      <c r="A362" s="265">
        <f t="shared" si="145"/>
        <v>360</v>
      </c>
      <c r="B362" s="263" t="s">
        <v>640</v>
      </c>
      <c r="C362" s="258" t="s">
        <v>1266</v>
      </c>
      <c r="D362" s="260" t="s">
        <v>1535</v>
      </c>
      <c r="E362" s="238" t="s">
        <v>290</v>
      </c>
      <c r="F362" s="746" t="s">
        <v>189</v>
      </c>
      <c r="G362" s="747"/>
      <c r="H362" s="748">
        <v>40</v>
      </c>
      <c r="I362" s="749"/>
      <c r="J362" s="327" t="str">
        <f t="shared" si="144"/>
        <v>TEXT</v>
      </c>
      <c r="K362" s="271" t="s">
        <v>653</v>
      </c>
      <c r="L362" s="328" t="str" cm="1">
        <f t="array" aca="1" ref="L362" ca="1">IFERROR(IF($C362="","",IF($K362="","",IF($K362=入力用マスタ!$H$7,_xlfn.TEXTBEFORE(_xlfn.TEXTAFTER(CELL("filename",$A$1),"["),"]"),IF($J362="DATE",IF(INDIRECT($B362&amp;"!"&amp;$C362)="","",INDIRECT($B362&amp;"!"&amp;$C362)),IF($J362="TEXT",IF(INDIRECT($B362&amp;"!"&amp;$C362)="","",""&amp;INDIRECT($B362&amp;"!"&amp;$C362)&amp;""),IF($J362="NUM",VALUE(IF(INDIRECT($B362&amp;"!"&amp;$C362)="","",INDIRECT($B362&amp;"!"&amp;$C362))),"")))))),"")</f>
        <v/>
      </c>
      <c r="M362" s="337" t="str">
        <f ca="1">IFERROR(TEXT(IF($C362="","",IF($K362="","",IF($K362=入力用マスタ!$H$5,IF($L362="■","1",IF($L362="□","",IF($L362="●","1",IF($L362="○","","")))),IF($K362=入力用マスタ!$H$6,IF($L362="▼選択▼","",MATCH($L362,INDIRECT("入力用マスタ!"&amp;IF(COUNTIF(入力用マスタ!$E$2:$E$4,$L362),"E",IF(COUNTIF(入力用マスタ!$F$2:$F$4,$L362),"F",IF(COUNTIF(入力用マスタ!$G$2:$G$4,$L362),"G","")))&amp;"3:"&amp;IF(COUNTIF(入力用マスタ!$E$2:$E$4,$L362),"E",IF(COUNTIF(入力用マスタ!$F$2:$F$4,$L362),"F",IF(COUNTIF(入力用マスタ!$G$2:$G$4,$L362),"G","")))&amp;"4"),0)),"")))),"@"),"")</f>
        <v/>
      </c>
      <c r="N362" s="337" t="str" cm="1">
        <f t="array" aca="1" ref="N362" ca="1">IFERROR(TEXT(IF($C362="","",IF($K362="","",IF($K362=入力用マスタ!$H$4,_xlfn.LET(_xlpm.refs, _xlfn.TEXTSPLIT($C362,","),_xlpm.sheetName, $B362,_xlpm.values,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2" s="338">
        <f t="shared" si="122"/>
        <v>361</v>
      </c>
      <c r="P362" s="339">
        <f>IF($K362="","",IF($K362=入力用マスタ!$H$3,COLUMN($P362)-5,IF($K362=入力用マスタ!$H$5,COLUMN($P362)-4,IF($K362=入力用マスタ!$H$6,COLUMN($P362)-4,IF($K362=入力用マスタ!$H$5,COLUMN($P362)-4,IF($K362=入力用マスタ!$H$4,COLUMN($P362)-3,COLUMN($P362)-5))))))</f>
        <v>11</v>
      </c>
      <c r="Q362" s="345" t="str">
        <f>IF($C362="","",IF($C362="-","",IF($K362=入力用マスタ!$H$4&amp;"!",HYPERLINK("#"&amp;$B362&amp;"!"&amp;IFERROR(LEFT($C362,FIND(",", $C362)-1),$C362),"【"&amp;IFERROR(LEFT($C362,FIND(",", $C362)-1),$C362)&amp;"】"),HYPERLINK("#"&amp;$B362&amp;"!"&amp;IFERROR(LEFT($C362,FIND(",", $C362)-1),$C362),"【"&amp;IFERROR(LEFT($C362,FIND(",", $C362)-1),$C362)&amp;"】"))))</f>
        <v>【J195】</v>
      </c>
      <c r="R362" s="344" t="str">
        <f t="shared" si="123"/>
        <v>0000000000000</v>
      </c>
      <c r="S362" s="334" t="str">
        <f t="shared" si="124"/>
        <v>IO_S050301</v>
      </c>
      <c r="T362" s="334" t="str">
        <f t="shared" ca="1" si="125"/>
        <v>2025100101</v>
      </c>
      <c r="U362" s="334" t="str">
        <f t="shared" si="126"/>
        <v>T05_HLT_TMP</v>
      </c>
      <c r="V362" s="334" t="str">
        <f t="shared" si="127"/>
        <v>SYM_ADDR_2</v>
      </c>
      <c r="W362" s="334" t="str">
        <f t="shared" si="128"/>
        <v>医療機関_住所_2</v>
      </c>
      <c r="X362" s="334" t="str">
        <f t="shared" si="129"/>
        <v>TEXT</v>
      </c>
      <c r="Y362" s="334" t="str">
        <f t="shared" si="130"/>
        <v>CELL</v>
      </c>
      <c r="Z362" s="334">
        <f t="shared" si="131"/>
        <v>361</v>
      </c>
      <c r="AA362" s="334">
        <f t="shared" si="132"/>
        <v>11</v>
      </c>
      <c r="AB362" s="334" t="str">
        <f t="shared" si="133"/>
        <v>« NULL »</v>
      </c>
      <c r="AC362" s="334" t="str">
        <f t="shared" si="134"/>
        <v>0</v>
      </c>
      <c r="AD362" s="334" t="str">
        <f t="shared" si="135"/>
        <v>« NULL »</v>
      </c>
      <c r="AE362" s="334" t="str">
        <f t="shared" si="136"/>
        <v>0</v>
      </c>
      <c r="AF362" s="334" t="str">
        <f t="shared" si="137"/>
        <v>1.00</v>
      </c>
      <c r="AG362" s="334" t="str">
        <f t="shared" si="138"/>
        <v>0</v>
      </c>
      <c r="AH362" s="334" t="str">
        <f t="shared" si="139"/>
        <v>fBiz0000000000</v>
      </c>
      <c r="AI362" s="334" t="str">
        <f t="shared" ca="1" si="140"/>
        <v>2026/01/06 00:00:00</v>
      </c>
      <c r="AJ362" s="334" t="str">
        <f t="shared" si="141"/>
        <v>fBiz0000000000</v>
      </c>
      <c r="AK362" s="335" t="str">
        <f t="shared" ca="1" si="142"/>
        <v>2026/01/06 00:00:00</v>
      </c>
      <c r="AL36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 '医療機関_住所_2', 'TEXT', 'CELL', 361, 11, NULL ,'0', NULL ,'0', '1.00', 0, 'fBiz0000000000', '2026/01/06 00:00:00', 'fBiz0000000000', '2026/01/06 00:00:00' );</v>
      </c>
      <c r="AM362" s="347" t="s">
        <v>1774</v>
      </c>
    </row>
    <row r="363" spans="1:39" ht="17.25" customHeight="1">
      <c r="A363" s="265">
        <f t="shared" si="145"/>
        <v>361</v>
      </c>
      <c r="B363" s="263" t="s">
        <v>640</v>
      </c>
      <c r="C363" s="258" t="s">
        <v>1270</v>
      </c>
      <c r="D363" s="260" t="s">
        <v>1536</v>
      </c>
      <c r="E363" s="238" t="s">
        <v>291</v>
      </c>
      <c r="F363" s="746" t="s">
        <v>189</v>
      </c>
      <c r="G363" s="747"/>
      <c r="H363" s="748">
        <v>1</v>
      </c>
      <c r="I363" s="749"/>
      <c r="J363" s="327" t="str">
        <f t="shared" si="144"/>
        <v>TEXT</v>
      </c>
      <c r="K363" s="271" t="s">
        <v>1042</v>
      </c>
      <c r="L363" s="328" t="str" cm="1">
        <f t="array" aca="1" ref="L363" ca="1">IFERROR(IF($C363="","",IF($K363="","",IF($K363=入力用マスタ!$H$7,_xlfn.TEXTBEFORE(_xlfn.TEXTAFTER(CELL("filename",$A$1),"["),"]"),IF($J363="DATE",IF(INDIRECT($B363&amp;"!"&amp;$C363)="","",INDIRECT($B363&amp;"!"&amp;$C363)),IF($J363="TEXT",IF(INDIRECT($B363&amp;"!"&amp;$C363)="","",""&amp;INDIRECT($B363&amp;"!"&amp;$C363)&amp;""),IF($J363="NUM",VALUE(IF(INDIRECT($B363&amp;"!"&amp;$C363)="","",INDIRECT($B363&amp;"!"&amp;$C363))),"")))))),"")</f>
        <v>○</v>
      </c>
      <c r="M363" s="337" t="str">
        <f ca="1">IFERROR(TEXT(IF($C363="","",IF($K363="","",IF($K363=入力用マスタ!$H$5,IF($L363="■","1",IF($L363="□","",IF($L363="●","1",IF($L363="○","","")))),IF($K363=入力用マスタ!$H$6,IF($L363="▼選択▼","",MATCH($L363,INDIRECT("入力用マスタ!"&amp;IF(COUNTIF(入力用マスタ!$E$2:$E$4,$L363),"E",IF(COUNTIF(入力用マスタ!$F$2:$F$4,$L363),"F",IF(COUNTIF(入力用マスタ!$G$2:$G$4,$L363),"G","")))&amp;"3:"&amp;IF(COUNTIF(入力用マスタ!$E$2:$E$4,$L363),"E",IF(COUNTIF(入力用マスタ!$F$2:$F$4,$L363),"F",IF(COUNTIF(入力用マスタ!$G$2:$G$4,$L363),"G","")))&amp;"4"),0)),"")))),"@"),"")</f>
        <v/>
      </c>
      <c r="N363" s="337" t="str" cm="1">
        <f t="array" aca="1" ref="N363" ca="1">IFERROR(TEXT(IF($C363="","",IF($K363="","",IF($K363=入力用マスタ!$H$4,_xlfn.LET(_xlpm.refs, _xlfn.TEXTSPLIT($C363,","),_xlpm.sheetName, $B363,_xlpm.values,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3" s="338">
        <f t="shared" si="122"/>
        <v>362</v>
      </c>
      <c r="P363" s="339">
        <f>IF($K363="","",IF($K363=入力用マスタ!$H$3,COLUMN($P363)-5,IF($K363=入力用マスタ!$H$5,COLUMN($P363)-4,IF($K363=入力用マスタ!$H$6,COLUMN($P363)-4,IF($K363=入力用マスタ!$H$5,COLUMN($P363)-4,IF($K363=入力用マスタ!$H$4,COLUMN($P363)-3,COLUMN($P363)-5))))))</f>
        <v>12</v>
      </c>
      <c r="Q363" s="345" t="str">
        <f>IF($C363="","",IF($C363="-","",IF($K363=入力用マスタ!$H$4&amp;"!",HYPERLINK("#"&amp;$B363&amp;"!"&amp;IFERROR(LEFT($C363,FIND(",", $C363)-1),$C363),"【"&amp;IFERROR(LEFT($C363,FIND(",", $C363)-1),$C363)&amp;"】"),HYPERLINK("#"&amp;$B363&amp;"!"&amp;IFERROR(LEFT($C363,FIND(",", $C363)-1),$C363),"【"&amp;IFERROR(LEFT($C363,FIND(",", $C363)-1),$C363)&amp;"】"))))</f>
        <v>【AH195】</v>
      </c>
      <c r="R363" s="344" t="str">
        <f t="shared" si="123"/>
        <v>0000000000000</v>
      </c>
      <c r="S363" s="334" t="str">
        <f t="shared" si="124"/>
        <v>IO_S050301</v>
      </c>
      <c r="T363" s="334" t="str">
        <f t="shared" ca="1" si="125"/>
        <v>2025100101</v>
      </c>
      <c r="U363" s="334" t="str">
        <f t="shared" si="126"/>
        <v>T05_HLT_TMP</v>
      </c>
      <c r="V363" s="334" t="str">
        <f t="shared" si="127"/>
        <v>SYM_ADDR_2_UNFLG</v>
      </c>
      <c r="W363" s="334" t="str">
        <f t="shared" si="128"/>
        <v>医療機関_住所_2_不明フラグ</v>
      </c>
      <c r="X363" s="334" t="str">
        <f t="shared" si="129"/>
        <v>TEXT</v>
      </c>
      <c r="Y363" s="334" t="str">
        <f t="shared" si="130"/>
        <v>CELL</v>
      </c>
      <c r="Z363" s="334">
        <f t="shared" si="131"/>
        <v>362</v>
      </c>
      <c r="AA363" s="334">
        <f t="shared" si="132"/>
        <v>12</v>
      </c>
      <c r="AB363" s="334" t="str">
        <f t="shared" si="133"/>
        <v>« NULL »</v>
      </c>
      <c r="AC363" s="334" t="str">
        <f t="shared" si="134"/>
        <v>0</v>
      </c>
      <c r="AD363" s="334" t="str">
        <f t="shared" si="135"/>
        <v>« NULL »</v>
      </c>
      <c r="AE363" s="334" t="str">
        <f t="shared" si="136"/>
        <v>0</v>
      </c>
      <c r="AF363" s="334" t="str">
        <f t="shared" si="137"/>
        <v>1.00</v>
      </c>
      <c r="AG363" s="334" t="str">
        <f t="shared" si="138"/>
        <v>0</v>
      </c>
      <c r="AH363" s="334" t="str">
        <f t="shared" si="139"/>
        <v>fBiz0000000000</v>
      </c>
      <c r="AI363" s="334" t="str">
        <f t="shared" ca="1" si="140"/>
        <v>2026/01/06 00:00:00</v>
      </c>
      <c r="AJ363" s="334" t="str">
        <f t="shared" si="141"/>
        <v>fBiz0000000000</v>
      </c>
      <c r="AK363" s="335" t="str">
        <f t="shared" ca="1" si="142"/>
        <v>2026/01/06 00:00:00</v>
      </c>
      <c r="AL36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'SYM_ADDR_2_UNFLG', '医療機関_住所_2_不明フラグ', 'TEXT', 'CELL', 362, 12, NULL ,'0', NULL ,'0', '1.00', 0, 'fBiz0000000000', '2026/01/06 00:00:00', 'fBiz0000000000', '2026/01/06 00:00:00' );</v>
      </c>
      <c r="AM363" s="347" t="s">
        <v>1774</v>
      </c>
    </row>
    <row r="364" spans="1:39" ht="17.25" customHeight="1">
      <c r="A364" s="265">
        <f t="shared" si="145"/>
        <v>362</v>
      </c>
      <c r="B364" s="263" t="s">
        <v>640</v>
      </c>
      <c r="C364" s="258" t="s">
        <v>1267</v>
      </c>
      <c r="D364" s="260" t="s">
        <v>1537</v>
      </c>
      <c r="E364" s="238" t="s">
        <v>289</v>
      </c>
      <c r="F364" s="746" t="s">
        <v>189</v>
      </c>
      <c r="G364" s="747"/>
      <c r="H364" s="748">
        <v>40</v>
      </c>
      <c r="I364" s="749"/>
      <c r="J364" s="327" t="str">
        <f t="shared" si="144"/>
        <v>TEXT</v>
      </c>
      <c r="K364" s="271" t="s">
        <v>653</v>
      </c>
      <c r="L364" s="328" t="str" cm="1">
        <f t="array" aca="1" ref="L364" ca="1">IFERROR(IF($C364="","",IF($K364="","",IF($K364=入力用マスタ!$H$7,_xlfn.TEXTBEFORE(_xlfn.TEXTAFTER(CELL("filename",$A$1),"["),"]"),IF($J364="DATE",IF(INDIRECT($B364&amp;"!"&amp;$C364)="","",INDIRECT($B364&amp;"!"&amp;$C364)),IF($J364="TEXT",IF(INDIRECT($B364&amp;"!"&amp;$C364)="","",""&amp;INDIRECT($B364&amp;"!"&amp;$C364)&amp;""),IF($J364="NUM",VALUE(IF(INDIRECT($B364&amp;"!"&amp;$C364)="","",INDIRECT($B364&amp;"!"&amp;$C364))),"")))))),"")</f>
        <v/>
      </c>
      <c r="M364" s="337" t="str">
        <f ca="1">IFERROR(TEXT(IF($C364="","",IF($K364="","",IF($K364=入力用マスタ!$H$5,IF($L364="■","1",IF($L364="□","",IF($L364="●","1",IF($L364="○","","")))),IF($K364=入力用マスタ!$H$6,IF($L364="▼選択▼","",MATCH($L364,INDIRECT("入力用マスタ!"&amp;IF(COUNTIF(入力用マスタ!$E$2:$E$4,$L364),"E",IF(COUNTIF(入力用マスタ!$F$2:$F$4,$L364),"F",IF(COUNTIF(入力用マスタ!$G$2:$G$4,$L364),"G","")))&amp;"3:"&amp;IF(COUNTIF(入力用マスタ!$E$2:$E$4,$L364),"E",IF(COUNTIF(入力用マスタ!$F$2:$F$4,$L364),"F",IF(COUNTIF(入力用マスタ!$G$2:$G$4,$L364),"G","")))&amp;"4"),0)),"")))),"@"),"")</f>
        <v/>
      </c>
      <c r="N364" s="337" t="str" cm="1">
        <f t="array" aca="1" ref="N364" ca="1">IFERROR(TEXT(IF($C364="","",IF($K364="","",IF($K364=入力用マスタ!$H$4,_xlfn.LET(_xlpm.refs, _xlfn.TEXTSPLIT($C364,","),_xlpm.sheetName, $B364,_xlpm.values,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4" s="338">
        <f t="shared" si="122"/>
        <v>363</v>
      </c>
      <c r="P364" s="339">
        <f>IF($K364="","",IF($K364=入力用マスタ!$H$3,COLUMN($P364)-5,IF($K364=入力用マスタ!$H$5,COLUMN($P364)-4,IF($K364=入力用マスタ!$H$6,COLUMN($P364)-4,IF($K364=入力用マスタ!$H$5,COLUMN($P364)-4,IF($K364=入力用マスタ!$H$4,COLUMN($P364)-3,COLUMN($P364)-5))))))</f>
        <v>11</v>
      </c>
      <c r="Q364" s="345" t="str">
        <f>IF($C364="","",IF($C364="-","",IF($K364=入力用マスタ!$H$4&amp;"!",HYPERLINK("#"&amp;$B364&amp;"!"&amp;IFERROR(LEFT($C364,FIND(",", $C364)-1),$C364),"【"&amp;IFERROR(LEFT($C364,FIND(",", $C364)-1),$C364)&amp;"】"),HYPERLINK("#"&amp;$B364&amp;"!"&amp;IFERROR(LEFT($C364,FIND(",", $C364)-1),$C364),"【"&amp;IFERROR(LEFT($C364,FIND(",", $C364)-1),$C364)&amp;"】"))))</f>
        <v>【J196】</v>
      </c>
      <c r="R364" s="344" t="str">
        <f t="shared" si="123"/>
        <v>0000000000000</v>
      </c>
      <c r="S364" s="334" t="str">
        <f t="shared" si="124"/>
        <v>IO_S050301</v>
      </c>
      <c r="T364" s="334" t="str">
        <f t="shared" ca="1" si="125"/>
        <v>2025100101</v>
      </c>
      <c r="U364" s="334" t="str">
        <f t="shared" si="126"/>
        <v>T05_HLT_TMP</v>
      </c>
      <c r="V364" s="334" t="str">
        <f t="shared" si="127"/>
        <v>SYM_VST_2</v>
      </c>
      <c r="W364" s="334" t="str">
        <f t="shared" si="128"/>
        <v>医療機関_受診年月日_2</v>
      </c>
      <c r="X364" s="334" t="str">
        <f t="shared" si="129"/>
        <v>TEXT</v>
      </c>
      <c r="Y364" s="334" t="str">
        <f t="shared" si="130"/>
        <v>CELL</v>
      </c>
      <c r="Z364" s="334">
        <f t="shared" si="131"/>
        <v>363</v>
      </c>
      <c r="AA364" s="334">
        <f t="shared" si="132"/>
        <v>11</v>
      </c>
      <c r="AB364" s="334" t="str">
        <f t="shared" si="133"/>
        <v>« NULL »</v>
      </c>
      <c r="AC364" s="334" t="str">
        <f t="shared" si="134"/>
        <v>0</v>
      </c>
      <c r="AD364" s="334" t="str">
        <f t="shared" si="135"/>
        <v>« NULL »</v>
      </c>
      <c r="AE364" s="334" t="str">
        <f t="shared" si="136"/>
        <v>0</v>
      </c>
      <c r="AF364" s="334" t="str">
        <f t="shared" si="137"/>
        <v>1.00</v>
      </c>
      <c r="AG364" s="334" t="str">
        <f t="shared" si="138"/>
        <v>0</v>
      </c>
      <c r="AH364" s="334" t="str">
        <f t="shared" si="139"/>
        <v>fBiz0000000000</v>
      </c>
      <c r="AI364" s="334" t="str">
        <f t="shared" ca="1" si="140"/>
        <v>2026/01/06 00:00:00</v>
      </c>
      <c r="AJ364" s="334" t="str">
        <f t="shared" si="141"/>
        <v>fBiz0000000000</v>
      </c>
      <c r="AK364" s="335" t="str">
        <f t="shared" ca="1" si="142"/>
        <v>2026/01/06 00:00:00</v>
      </c>
      <c r="AL36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 '医療機関_受診年月日_2', 'TEXT', 'CELL', 363, 11, NULL ,'0', NULL ,'0', '1.00', 0, 'fBiz0000000000', '2026/01/06 00:00:00', 'fBiz0000000000', '2026/01/06 00:00:00' );</v>
      </c>
      <c r="AM364" s="347" t="s">
        <v>1774</v>
      </c>
    </row>
    <row r="365" spans="1:39" ht="17.25" customHeight="1">
      <c r="A365" s="265">
        <f t="shared" si="145"/>
        <v>363</v>
      </c>
      <c r="B365" s="263" t="s">
        <v>640</v>
      </c>
      <c r="C365" s="258" t="s">
        <v>1271</v>
      </c>
      <c r="D365" s="260" t="s">
        <v>1538</v>
      </c>
      <c r="E365" s="238" t="s">
        <v>437</v>
      </c>
      <c r="F365" s="746" t="s">
        <v>189</v>
      </c>
      <c r="G365" s="747"/>
      <c r="H365" s="748">
        <v>1</v>
      </c>
      <c r="I365" s="749"/>
      <c r="J365" s="327" t="str">
        <f t="shared" si="144"/>
        <v>TEXT</v>
      </c>
      <c r="K365" s="271" t="s">
        <v>1042</v>
      </c>
      <c r="L365" s="328" t="str" cm="1">
        <f t="array" aca="1" ref="L365" ca="1">IFERROR(IF($C365="","",IF($K365="","",IF($K365=入力用マスタ!$H$7,_xlfn.TEXTBEFORE(_xlfn.TEXTAFTER(CELL("filename",$A$1),"["),"]"),IF($J365="DATE",IF(INDIRECT($B365&amp;"!"&amp;$C365)="","",INDIRECT($B365&amp;"!"&amp;$C365)),IF($J365="TEXT",IF(INDIRECT($B365&amp;"!"&amp;$C365)="","",""&amp;INDIRECT($B365&amp;"!"&amp;$C365)&amp;""),IF($J365="NUM",VALUE(IF(INDIRECT($B365&amp;"!"&amp;$C365)="","",INDIRECT($B365&amp;"!"&amp;$C365))),"")))))),"")</f>
        <v>○</v>
      </c>
      <c r="M365" s="337" t="str">
        <f ca="1">IFERROR(TEXT(IF($C365="","",IF($K365="","",IF($K365=入力用マスタ!$H$5,IF($L365="■","1",IF($L365="□","",IF($L365="●","1",IF($L365="○","","")))),IF($K365=入力用マスタ!$H$6,IF($L365="▼選択▼","",MATCH($L365,INDIRECT("入力用マスタ!"&amp;IF(COUNTIF(入力用マスタ!$E$2:$E$4,$L365),"E",IF(COUNTIF(入力用マスタ!$F$2:$F$4,$L365),"F",IF(COUNTIF(入力用マスタ!$G$2:$G$4,$L365),"G","")))&amp;"3:"&amp;IF(COUNTIF(入力用マスタ!$E$2:$E$4,$L365),"E",IF(COUNTIF(入力用マスタ!$F$2:$F$4,$L365),"F",IF(COUNTIF(入力用マスタ!$G$2:$G$4,$L365),"G","")))&amp;"4"),0)),"")))),"@"),"")</f>
        <v/>
      </c>
      <c r="N365" s="337" t="str" cm="1">
        <f t="array" aca="1" ref="N365" ca="1">IFERROR(TEXT(IF($C365="","",IF($K365="","",IF($K365=入力用マスタ!$H$4,_xlfn.LET(_xlpm.refs, _xlfn.TEXTSPLIT($C365,","),_xlpm.sheetName, $B365,_xlpm.values,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5" s="338">
        <f t="shared" si="122"/>
        <v>364</v>
      </c>
      <c r="P365" s="339">
        <f>IF($K365="","",IF($K365=入力用マスタ!$H$3,COLUMN($P365)-5,IF($K365=入力用マスタ!$H$5,COLUMN($P365)-4,IF($K365=入力用マスタ!$H$6,COLUMN($P365)-4,IF($K365=入力用マスタ!$H$5,COLUMN($P365)-4,IF($K365=入力用マスタ!$H$4,COLUMN($P365)-3,COLUMN($P365)-5))))))</f>
        <v>12</v>
      </c>
      <c r="Q365" s="345" t="str">
        <f>IF($C365="","",IF($C365="-","",IF($K365=入力用マスタ!$H$4&amp;"!",HYPERLINK("#"&amp;$B365&amp;"!"&amp;IFERROR(LEFT($C365,FIND(",", $C365)-1),$C365),"【"&amp;IFERROR(LEFT($C365,FIND(",", $C365)-1),$C365)&amp;"】"),HYPERLINK("#"&amp;$B365&amp;"!"&amp;IFERROR(LEFT($C365,FIND(",", $C365)-1),$C365),"【"&amp;IFERROR(LEFT($C365,FIND(",", $C365)-1),$C365)&amp;"】"))))</f>
        <v>【AH196】</v>
      </c>
      <c r="R365" s="344" t="str">
        <f t="shared" si="123"/>
        <v>0000000000000</v>
      </c>
      <c r="S365" s="334" t="str">
        <f t="shared" si="124"/>
        <v>IO_S050301</v>
      </c>
      <c r="T365" s="334" t="str">
        <f t="shared" ca="1" si="125"/>
        <v>2025100101</v>
      </c>
      <c r="U365" s="334" t="str">
        <f t="shared" si="126"/>
        <v>T05_HLT_TMP</v>
      </c>
      <c r="V365" s="334" t="str">
        <f t="shared" si="127"/>
        <v>SYM_VST_2_UNFLG</v>
      </c>
      <c r="W365" s="334" t="str">
        <f t="shared" si="128"/>
        <v>医療機関_受診日_2_不明フラグ</v>
      </c>
      <c r="X365" s="334" t="str">
        <f t="shared" si="129"/>
        <v>TEXT</v>
      </c>
      <c r="Y365" s="334" t="str">
        <f t="shared" si="130"/>
        <v>CELL</v>
      </c>
      <c r="Z365" s="334">
        <f t="shared" si="131"/>
        <v>364</v>
      </c>
      <c r="AA365" s="334">
        <f t="shared" si="132"/>
        <v>12</v>
      </c>
      <c r="AB365" s="334" t="str">
        <f t="shared" si="133"/>
        <v>« NULL »</v>
      </c>
      <c r="AC365" s="334" t="str">
        <f t="shared" si="134"/>
        <v>0</v>
      </c>
      <c r="AD365" s="334" t="str">
        <f t="shared" si="135"/>
        <v>« NULL »</v>
      </c>
      <c r="AE365" s="334" t="str">
        <f t="shared" si="136"/>
        <v>0</v>
      </c>
      <c r="AF365" s="334" t="str">
        <f t="shared" si="137"/>
        <v>1.00</v>
      </c>
      <c r="AG365" s="334" t="str">
        <f t="shared" si="138"/>
        <v>0</v>
      </c>
      <c r="AH365" s="334" t="str">
        <f t="shared" si="139"/>
        <v>fBiz0000000000</v>
      </c>
      <c r="AI365" s="334" t="str">
        <f t="shared" ca="1" si="140"/>
        <v>2026/01/06 00:00:00</v>
      </c>
      <c r="AJ365" s="334" t="str">
        <f t="shared" si="141"/>
        <v>fBiz0000000000</v>
      </c>
      <c r="AK365" s="335" t="str">
        <f t="shared" ca="1" si="142"/>
        <v>2026/01/06 00:00:00</v>
      </c>
      <c r="AL36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'SYM_VST_2_UNFLG', '医療機関_受診日_2_不明フラグ', 'TEXT', 'CELL', 364, 12, NULL ,'0', NULL ,'0', '1.00', 0, 'fBiz0000000000', '2026/01/06 00:00:00', 'fBiz0000000000', '2026/01/06 00:00:00' );</v>
      </c>
      <c r="AM365" s="347" t="s">
        <v>1774</v>
      </c>
    </row>
    <row r="366" spans="1:39" ht="17.25" customHeight="1">
      <c r="A366" s="265">
        <f t="shared" si="145"/>
        <v>364</v>
      </c>
      <c r="B366" s="263" t="s">
        <v>640</v>
      </c>
      <c r="C366" s="258" t="s">
        <v>1268</v>
      </c>
      <c r="D366" s="260" t="s">
        <v>1539</v>
      </c>
      <c r="E366" s="238" t="s">
        <v>934</v>
      </c>
      <c r="F366" s="746" t="s">
        <v>189</v>
      </c>
      <c r="G366" s="747"/>
      <c r="H366" s="748">
        <v>40</v>
      </c>
      <c r="I366" s="749"/>
      <c r="J366" s="327" t="str">
        <f t="shared" si="144"/>
        <v>TEXT</v>
      </c>
      <c r="K366" s="271" t="s">
        <v>653</v>
      </c>
      <c r="L366" s="328" t="str" cm="1">
        <f t="array" aca="1" ref="L366" ca="1">IFERROR(IF($C366="","",IF($K366="","",IF($K366=入力用マスタ!$H$7,_xlfn.TEXTBEFORE(_xlfn.TEXTAFTER(CELL("filename",$A$1),"["),"]"),IF($J366="DATE",IF(INDIRECT($B366&amp;"!"&amp;$C366)="","",INDIRECT($B366&amp;"!"&amp;$C366)),IF($J366="TEXT",IF(INDIRECT($B366&amp;"!"&amp;$C366)="","",""&amp;INDIRECT($B366&amp;"!"&amp;$C366)&amp;""),IF($J366="NUM",VALUE(IF(INDIRECT($B366&amp;"!"&amp;$C366)="","",INDIRECT($B366&amp;"!"&amp;$C366))),"")))))),"")</f>
        <v/>
      </c>
      <c r="M366" s="337" t="str">
        <f ca="1">IFERROR(TEXT(IF($C366="","",IF($K366="","",IF($K366=入力用マスタ!$H$5,IF($L366="■","1",IF($L366="□","",IF($L366="●","1",IF($L366="○","","")))),IF($K366=入力用マスタ!$H$6,IF($L366="▼選択▼","",MATCH($L366,INDIRECT("入力用マスタ!"&amp;IF(COUNTIF(入力用マスタ!$E$2:$E$4,$L366),"E",IF(COUNTIF(入力用マスタ!$F$2:$F$4,$L366),"F",IF(COUNTIF(入力用マスタ!$G$2:$G$4,$L366),"G","")))&amp;"3:"&amp;IF(COUNTIF(入力用マスタ!$E$2:$E$4,$L366),"E",IF(COUNTIF(入力用マスタ!$F$2:$F$4,$L366),"F",IF(COUNTIF(入力用マスタ!$G$2:$G$4,$L366),"G","")))&amp;"4"),0)),"")))),"@"),"")</f>
        <v/>
      </c>
      <c r="N366" s="337" t="str" cm="1">
        <f t="array" aca="1" ref="N366" ca="1">IFERROR(TEXT(IF($C366="","",IF($K366="","",IF($K366=入力用マスタ!$H$4,_xlfn.LET(_xlpm.refs, _xlfn.TEXTSPLIT($C366,","),_xlpm.sheetName, $B366,_xlpm.values,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6" s="338">
        <f t="shared" si="122"/>
        <v>365</v>
      </c>
      <c r="P366" s="339">
        <f>IF($K366="","",IF($K366=入力用マスタ!$H$3,COLUMN($P366)-5,IF($K366=入力用マスタ!$H$5,COLUMN($P366)-4,IF($K366=入力用マスタ!$H$6,COLUMN($P366)-4,IF($K366=入力用マスタ!$H$5,COLUMN($P366)-4,IF($K366=入力用マスタ!$H$4,COLUMN($P366)-3,COLUMN($P366)-5))))))</f>
        <v>11</v>
      </c>
      <c r="Q366" s="345" t="str">
        <f>IF($C366="","",IF($C366="-","",IF($K366=入力用マスタ!$H$4&amp;"!",HYPERLINK("#"&amp;$B366&amp;"!"&amp;IFERROR(LEFT($C366,FIND(",", $C366)-1),$C366),"【"&amp;IFERROR(LEFT($C366,FIND(",", $C366)-1),$C366)&amp;"】"),HYPERLINK("#"&amp;$B366&amp;"!"&amp;IFERROR(LEFT($C366,FIND(",", $C366)-1),$C366),"【"&amp;IFERROR(LEFT($C366,FIND(",", $C366)-1),$C366)&amp;"】"))))</f>
        <v>【J197】</v>
      </c>
      <c r="R366" s="344" t="str">
        <f t="shared" si="123"/>
        <v>0000000000000</v>
      </c>
      <c r="S366" s="334" t="str">
        <f t="shared" si="124"/>
        <v>IO_S050301</v>
      </c>
      <c r="T366" s="334" t="str">
        <f t="shared" ca="1" si="125"/>
        <v>2025100101</v>
      </c>
      <c r="U366" s="334" t="str">
        <f t="shared" si="126"/>
        <v>T05_HLT_TMP</v>
      </c>
      <c r="V366" s="334" t="str">
        <f t="shared" si="127"/>
        <v>SYM_RVN_2</v>
      </c>
      <c r="W366" s="334" t="str">
        <f t="shared" si="128"/>
        <v>医療機関_受診理由_2</v>
      </c>
      <c r="X366" s="334" t="str">
        <f t="shared" si="129"/>
        <v>TEXT</v>
      </c>
      <c r="Y366" s="334" t="str">
        <f t="shared" si="130"/>
        <v>CELL</v>
      </c>
      <c r="Z366" s="334">
        <f t="shared" si="131"/>
        <v>365</v>
      </c>
      <c r="AA366" s="334">
        <f t="shared" si="132"/>
        <v>11</v>
      </c>
      <c r="AB366" s="334" t="str">
        <f t="shared" si="133"/>
        <v>« NULL »</v>
      </c>
      <c r="AC366" s="334" t="str">
        <f t="shared" si="134"/>
        <v>0</v>
      </c>
      <c r="AD366" s="334" t="str">
        <f t="shared" si="135"/>
        <v>« NULL »</v>
      </c>
      <c r="AE366" s="334" t="str">
        <f t="shared" si="136"/>
        <v>0</v>
      </c>
      <c r="AF366" s="334" t="str">
        <f t="shared" si="137"/>
        <v>1.00</v>
      </c>
      <c r="AG366" s="334" t="str">
        <f t="shared" si="138"/>
        <v>0</v>
      </c>
      <c r="AH366" s="334" t="str">
        <f t="shared" si="139"/>
        <v>fBiz0000000000</v>
      </c>
      <c r="AI366" s="334" t="str">
        <f t="shared" ca="1" si="140"/>
        <v>2026/01/06 00:00:00</v>
      </c>
      <c r="AJ366" s="334" t="str">
        <f t="shared" si="141"/>
        <v>fBiz0000000000</v>
      </c>
      <c r="AK366" s="335" t="str">
        <f t="shared" ca="1" si="142"/>
        <v>2026/01/06 00:00:00</v>
      </c>
      <c r="AL36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 '医療機関_受診理由_2', 'TEXT', 'CELL', 365, 11, NULL ,'0', NULL ,'0', '1.00', 0, 'fBiz0000000000', '2026/01/06 00:00:00', 'fBiz0000000000', '2026/01/06 00:00:00' );</v>
      </c>
      <c r="AM366" s="347" t="s">
        <v>1774</v>
      </c>
    </row>
    <row r="367" spans="1:39" ht="17.25" customHeight="1">
      <c r="A367" s="265">
        <f t="shared" si="145"/>
        <v>365</v>
      </c>
      <c r="B367" s="263" t="s">
        <v>640</v>
      </c>
      <c r="C367" s="258" t="s">
        <v>1272</v>
      </c>
      <c r="D367" s="260" t="s">
        <v>1540</v>
      </c>
      <c r="E367" s="238" t="s">
        <v>935</v>
      </c>
      <c r="F367" s="746" t="s">
        <v>189</v>
      </c>
      <c r="G367" s="747"/>
      <c r="H367" s="748">
        <v>1</v>
      </c>
      <c r="I367" s="749"/>
      <c r="J367" s="327" t="str">
        <f t="shared" si="144"/>
        <v>TEXT</v>
      </c>
      <c r="K367" s="271" t="s">
        <v>1042</v>
      </c>
      <c r="L367" s="328" t="str" cm="1">
        <f t="array" aca="1" ref="L367" ca="1">IFERROR(IF($C367="","",IF($K367="","",IF($K367=入力用マスタ!$H$7,_xlfn.TEXTBEFORE(_xlfn.TEXTAFTER(CELL("filename",$A$1),"["),"]"),IF($J367="DATE",IF(INDIRECT($B367&amp;"!"&amp;$C367)="","",INDIRECT($B367&amp;"!"&amp;$C367)),IF($J367="TEXT",IF(INDIRECT($B367&amp;"!"&amp;$C367)="","",""&amp;INDIRECT($B367&amp;"!"&amp;$C367)&amp;""),IF($J367="NUM",VALUE(IF(INDIRECT($B367&amp;"!"&amp;$C367)="","",INDIRECT($B367&amp;"!"&amp;$C367))),"")))))),"")</f>
        <v>○</v>
      </c>
      <c r="M367" s="337" t="str">
        <f ca="1">IFERROR(TEXT(IF($C367="","",IF($K367="","",IF($K367=入力用マスタ!$H$5,IF($L367="■","1",IF($L367="□","",IF($L367="●","1",IF($L367="○","","")))),IF($K367=入力用マスタ!$H$6,IF($L367="▼選択▼","",MATCH($L367,INDIRECT("入力用マスタ!"&amp;IF(COUNTIF(入力用マスタ!$E$2:$E$4,$L367),"E",IF(COUNTIF(入力用マスタ!$F$2:$F$4,$L367),"F",IF(COUNTIF(入力用マスタ!$G$2:$G$4,$L367),"G","")))&amp;"3:"&amp;IF(COUNTIF(入力用マスタ!$E$2:$E$4,$L367),"E",IF(COUNTIF(入力用マスタ!$F$2:$F$4,$L367),"F",IF(COUNTIF(入力用マスタ!$G$2:$G$4,$L367),"G","")))&amp;"4"),0)),"")))),"@"),"")</f>
        <v/>
      </c>
      <c r="N367" s="337" t="str" cm="1">
        <f t="array" aca="1" ref="N367" ca="1">IFERROR(TEXT(IF($C367="","",IF($K367="","",IF($K367=入力用マスタ!$H$4,_xlfn.LET(_xlpm.refs, _xlfn.TEXTSPLIT($C367,","),_xlpm.sheetName, $B367,_xlpm.values,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7" s="338">
        <f t="shared" si="122"/>
        <v>366</v>
      </c>
      <c r="P367" s="339">
        <f>IF($K367="","",IF($K367=入力用マスタ!$H$3,COLUMN($P367)-5,IF($K367=入力用マスタ!$H$5,COLUMN($P367)-4,IF($K367=入力用マスタ!$H$6,COLUMN($P367)-4,IF($K367=入力用マスタ!$H$5,COLUMN($P367)-4,IF($K367=入力用マスタ!$H$4,COLUMN($P367)-3,COLUMN($P367)-5))))))</f>
        <v>12</v>
      </c>
      <c r="Q367" s="345" t="str">
        <f>IF($C367="","",IF($C367="-","",IF($K367=入力用マスタ!$H$4&amp;"!",HYPERLINK("#"&amp;$B367&amp;"!"&amp;IFERROR(LEFT($C367,FIND(",", $C367)-1),$C367),"【"&amp;IFERROR(LEFT($C367,FIND(",", $C367)-1),$C367)&amp;"】"),HYPERLINK("#"&amp;$B367&amp;"!"&amp;IFERROR(LEFT($C367,FIND(",", $C367)-1),$C367),"【"&amp;IFERROR(LEFT($C367,FIND(",", $C367)-1),$C367)&amp;"】"))))</f>
        <v>【AH197】</v>
      </c>
      <c r="R367" s="344" t="str">
        <f t="shared" si="123"/>
        <v>0000000000000</v>
      </c>
      <c r="S367" s="334" t="str">
        <f t="shared" si="124"/>
        <v>IO_S050301</v>
      </c>
      <c r="T367" s="334" t="str">
        <f t="shared" ca="1" si="125"/>
        <v>2025100101</v>
      </c>
      <c r="U367" s="334" t="str">
        <f t="shared" si="126"/>
        <v>T05_HLT_TMP</v>
      </c>
      <c r="V367" s="334" t="str">
        <f t="shared" si="127"/>
        <v>SYM_RVN_2_UNFLG</v>
      </c>
      <c r="W367" s="334" t="str">
        <f t="shared" si="128"/>
        <v>医療機関_受診理由_2_不明フラグ</v>
      </c>
      <c r="X367" s="334" t="str">
        <f t="shared" si="129"/>
        <v>TEXT</v>
      </c>
      <c r="Y367" s="334" t="str">
        <f t="shared" si="130"/>
        <v>CELL</v>
      </c>
      <c r="Z367" s="334">
        <f t="shared" si="131"/>
        <v>366</v>
      </c>
      <c r="AA367" s="334">
        <f t="shared" si="132"/>
        <v>12</v>
      </c>
      <c r="AB367" s="334" t="str">
        <f t="shared" si="133"/>
        <v>« NULL »</v>
      </c>
      <c r="AC367" s="334" t="str">
        <f t="shared" si="134"/>
        <v>0</v>
      </c>
      <c r="AD367" s="334" t="str">
        <f t="shared" si="135"/>
        <v>« NULL »</v>
      </c>
      <c r="AE367" s="334" t="str">
        <f t="shared" si="136"/>
        <v>0</v>
      </c>
      <c r="AF367" s="334" t="str">
        <f t="shared" si="137"/>
        <v>1.00</v>
      </c>
      <c r="AG367" s="334" t="str">
        <f t="shared" si="138"/>
        <v>0</v>
      </c>
      <c r="AH367" s="334" t="str">
        <f t="shared" si="139"/>
        <v>fBiz0000000000</v>
      </c>
      <c r="AI367" s="334" t="str">
        <f t="shared" ca="1" si="140"/>
        <v>2026/01/06 00:00:00</v>
      </c>
      <c r="AJ367" s="334" t="str">
        <f t="shared" si="141"/>
        <v>fBiz0000000000</v>
      </c>
      <c r="AK367" s="335" t="str">
        <f t="shared" ca="1" si="142"/>
        <v>2026/01/06 00:00:00</v>
      </c>
      <c r="AL36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'SYM_RVN_2_UNFLG', '医療機関_受診理由_2_不明フラグ', 'TEXT', 'CELL', 366, 12, NULL ,'0', NULL ,'0', '1.00', 0, 'fBiz0000000000', '2026/01/06 00:00:00', 'fBiz0000000000', '2026/01/06 00:00:00' );</v>
      </c>
      <c r="AM367" s="347" t="s">
        <v>1774</v>
      </c>
    </row>
    <row r="368" spans="1:39" ht="17.25" customHeight="1">
      <c r="A368" s="265">
        <f t="shared" si="145"/>
        <v>366</v>
      </c>
      <c r="B368" s="263" t="s">
        <v>640</v>
      </c>
      <c r="C368" s="258" t="s">
        <v>1273</v>
      </c>
      <c r="D368" s="260" t="s">
        <v>1541</v>
      </c>
      <c r="E368" s="238" t="s">
        <v>438</v>
      </c>
      <c r="F368" s="746" t="s">
        <v>189</v>
      </c>
      <c r="G368" s="747"/>
      <c r="H368" s="748">
        <v>40</v>
      </c>
      <c r="I368" s="749"/>
      <c r="J368" s="327" t="str">
        <f t="shared" si="144"/>
        <v>TEXT</v>
      </c>
      <c r="K368" s="271" t="s">
        <v>653</v>
      </c>
      <c r="L368" s="328" t="str" cm="1">
        <f t="array" aca="1" ref="L368" ca="1">IFERROR(IF($C368="","",IF($K368="","",IF($K368=入力用マスタ!$H$7,_xlfn.TEXTBEFORE(_xlfn.TEXTAFTER(CELL("filename",$A$1),"["),"]"),IF($J368="DATE",IF(INDIRECT($B368&amp;"!"&amp;$C368)="","",INDIRECT($B368&amp;"!"&amp;$C368)),IF($J368="TEXT",IF(INDIRECT($B368&amp;"!"&amp;$C368)="","",""&amp;INDIRECT($B368&amp;"!"&amp;$C368)&amp;""),IF($J368="NUM",VALUE(IF(INDIRECT($B368&amp;"!"&amp;$C368)="","",INDIRECT($B368&amp;"!"&amp;$C368))),"")))))),"")</f>
        <v/>
      </c>
      <c r="M368" s="337" t="str">
        <f ca="1">IFERROR(TEXT(IF($C368="","",IF($K368="","",IF($K368=入力用マスタ!$H$5,IF($L368="■","1",IF($L368="□","",IF($L368="●","1",IF($L368="○","","")))),IF($K368=入力用マスタ!$H$6,IF($L368="▼選択▼","",MATCH($L368,INDIRECT("入力用マスタ!"&amp;IF(COUNTIF(入力用マスタ!$E$2:$E$4,$L368),"E",IF(COUNTIF(入力用マスタ!$F$2:$F$4,$L368),"F",IF(COUNTIF(入力用マスタ!$G$2:$G$4,$L368),"G","")))&amp;"3:"&amp;IF(COUNTIF(入力用マスタ!$E$2:$E$4,$L368),"E",IF(COUNTIF(入力用マスタ!$F$2:$F$4,$L368),"F",IF(COUNTIF(入力用マスタ!$G$2:$G$4,$L368),"G","")))&amp;"4"),0)),"")))),"@"),"")</f>
        <v/>
      </c>
      <c r="N368" s="337" t="str" cm="1">
        <f t="array" aca="1" ref="N368" ca="1">IFERROR(TEXT(IF($C368="","",IF($K368="","",IF($K368=入力用マスタ!$H$4,_xlfn.LET(_xlpm.refs, _xlfn.TEXTSPLIT($C368,","),_xlpm.sheetName, $B368,_xlpm.values,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8" s="338">
        <f t="shared" si="122"/>
        <v>367</v>
      </c>
      <c r="P368" s="339">
        <f>IF($K368="","",IF($K368=入力用マスタ!$H$3,COLUMN($P368)-5,IF($K368=入力用マスタ!$H$5,COLUMN($P368)-4,IF($K368=入力用マスタ!$H$6,COLUMN($P368)-4,IF($K368=入力用マスタ!$H$5,COLUMN($P368)-4,IF($K368=入力用マスタ!$H$4,COLUMN($P368)-3,COLUMN($P368)-5))))))</f>
        <v>11</v>
      </c>
      <c r="Q368" s="345" t="str">
        <f>IF($C368="","",IF($C368="-","",IF($K368=入力用マスタ!$H$4&amp;"!",HYPERLINK("#"&amp;$B368&amp;"!"&amp;IFERROR(LEFT($C368,FIND(",", $C368)-1),$C368),"【"&amp;IFERROR(LEFT($C368,FIND(",", $C368)-1),$C368)&amp;"】"),HYPERLINK("#"&amp;$B368&amp;"!"&amp;IFERROR(LEFT($C368,FIND(",", $C368)-1),$C368),"【"&amp;IFERROR(LEFT($C368,FIND(",", $C368)-1),$C368)&amp;"】"))))</f>
        <v>【M198】</v>
      </c>
      <c r="R368" s="344" t="str">
        <f t="shared" si="123"/>
        <v>0000000000000</v>
      </c>
      <c r="S368" s="334" t="str">
        <f t="shared" si="124"/>
        <v>IO_S050301</v>
      </c>
      <c r="T368" s="334" t="str">
        <f t="shared" ca="1" si="125"/>
        <v>2025100101</v>
      </c>
      <c r="U368" s="334" t="str">
        <f t="shared" si="126"/>
        <v>T05_HLT_TMP</v>
      </c>
      <c r="V368" s="334" t="str">
        <f t="shared" si="127"/>
        <v>OTR_MED</v>
      </c>
      <c r="W368" s="334" t="str">
        <f t="shared" si="128"/>
        <v>その他医療機関名</v>
      </c>
      <c r="X368" s="334" t="str">
        <f t="shared" si="129"/>
        <v>TEXT</v>
      </c>
      <c r="Y368" s="334" t="str">
        <f t="shared" si="130"/>
        <v>CELL</v>
      </c>
      <c r="Z368" s="334">
        <f t="shared" si="131"/>
        <v>367</v>
      </c>
      <c r="AA368" s="334">
        <f t="shared" si="132"/>
        <v>11</v>
      </c>
      <c r="AB368" s="334" t="str">
        <f t="shared" si="133"/>
        <v>« NULL »</v>
      </c>
      <c r="AC368" s="334" t="str">
        <f t="shared" si="134"/>
        <v>0</v>
      </c>
      <c r="AD368" s="334" t="str">
        <f t="shared" si="135"/>
        <v>« NULL »</v>
      </c>
      <c r="AE368" s="334" t="str">
        <f t="shared" si="136"/>
        <v>0</v>
      </c>
      <c r="AF368" s="334" t="str">
        <f t="shared" si="137"/>
        <v>1.00</v>
      </c>
      <c r="AG368" s="334" t="str">
        <f t="shared" si="138"/>
        <v>0</v>
      </c>
      <c r="AH368" s="334" t="str">
        <f t="shared" si="139"/>
        <v>fBiz0000000000</v>
      </c>
      <c r="AI368" s="334" t="str">
        <f t="shared" ca="1" si="140"/>
        <v>2026/01/06 00:00:00</v>
      </c>
      <c r="AJ368" s="334" t="str">
        <f t="shared" si="141"/>
        <v>fBiz0000000000</v>
      </c>
      <c r="AK368" s="335" t="str">
        <f t="shared" ca="1" si="142"/>
        <v>2026/01/06 00:00:00</v>
      </c>
      <c r="AL368"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 'その他医療機関名', 'TEXT', 'CELL', 367, 11, NULL ,'0', NULL ,'0', '1.00', 0, 'fBiz0000000000', '2026/01/06 00:00:00', 'fBiz0000000000', '2026/01/06 00:00:00' );</v>
      </c>
      <c r="AM368" s="347" t="s">
        <v>1774</v>
      </c>
    </row>
    <row r="369" spans="1:39" ht="17.25" customHeight="1">
      <c r="A369" s="265">
        <f t="shared" si="145"/>
        <v>367</v>
      </c>
      <c r="B369" s="263" t="s">
        <v>640</v>
      </c>
      <c r="C369" s="258" t="s">
        <v>1275</v>
      </c>
      <c r="D369" s="260" t="s">
        <v>1542</v>
      </c>
      <c r="E369" s="238" t="s">
        <v>439</v>
      </c>
      <c r="F369" s="746" t="s">
        <v>189</v>
      </c>
      <c r="G369" s="747"/>
      <c r="H369" s="748">
        <v>1</v>
      </c>
      <c r="I369" s="749"/>
      <c r="J369" s="327" t="str">
        <f t="shared" si="144"/>
        <v>TEXT</v>
      </c>
      <c r="K369" s="271" t="s">
        <v>1042</v>
      </c>
      <c r="L369" s="328" t="str" cm="1">
        <f t="array" aca="1" ref="L369" ca="1">IFERROR(IF($C369="","",IF($K369="","",IF($K369=入力用マスタ!$H$7,_xlfn.TEXTBEFORE(_xlfn.TEXTAFTER(CELL("filename",$A$1),"["),"]"),IF($J369="DATE",IF(INDIRECT($B369&amp;"!"&amp;$C369)="","",INDIRECT($B369&amp;"!"&amp;$C369)),IF($J369="TEXT",IF(INDIRECT($B369&amp;"!"&amp;$C369)="","",""&amp;INDIRECT($B369&amp;"!"&amp;$C369)&amp;""),IF($J369="NUM",VALUE(IF(INDIRECT($B369&amp;"!"&amp;$C369)="","",INDIRECT($B369&amp;"!"&amp;$C369))),"")))))),"")</f>
        <v>○</v>
      </c>
      <c r="M369" s="337" t="str">
        <f ca="1">IFERROR(TEXT(IF($C369="","",IF($K369="","",IF($K369=入力用マスタ!$H$5,IF($L369="■","1",IF($L369="□","",IF($L369="●","1",IF($L369="○","","")))),IF($K369=入力用マスタ!$H$6,IF($L369="▼選択▼","",MATCH($L369,INDIRECT("入力用マスタ!"&amp;IF(COUNTIF(入力用マスタ!$E$2:$E$4,$L369),"E",IF(COUNTIF(入力用マスタ!$F$2:$F$4,$L369),"F",IF(COUNTIF(入力用マスタ!$G$2:$G$4,$L369),"G","")))&amp;"3:"&amp;IF(COUNTIF(入力用マスタ!$E$2:$E$4,$L369),"E",IF(COUNTIF(入力用マスタ!$F$2:$F$4,$L369),"F",IF(COUNTIF(入力用マスタ!$G$2:$G$4,$L369),"G","")))&amp;"4"),0)),"")))),"@"),"")</f>
        <v/>
      </c>
      <c r="N369" s="337" t="str" cm="1">
        <f t="array" aca="1" ref="N369" ca="1">IFERROR(TEXT(IF($C369="","",IF($K369="","",IF($K369=入力用マスタ!$H$4,_xlfn.LET(_xlpm.refs, _xlfn.TEXTSPLIT($C369,","),_xlpm.sheetName, $B369,_xlpm.values,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69" s="338">
        <f t="shared" si="122"/>
        <v>368</v>
      </c>
      <c r="P369" s="339">
        <f>IF($K369="","",IF($K369=入力用マスタ!$H$3,COLUMN($P369)-5,IF($K369=入力用マスタ!$H$5,COLUMN($P369)-4,IF($K369=入力用マスタ!$H$6,COLUMN($P369)-4,IF($K369=入力用マスタ!$H$5,COLUMN($P369)-4,IF($K369=入力用マスタ!$H$4,COLUMN($P369)-3,COLUMN($P369)-5))))))</f>
        <v>12</v>
      </c>
      <c r="Q369" s="345" t="str">
        <f>IF($C369="","",IF($C369="-","",IF($K369=入力用マスタ!$H$4&amp;"!",HYPERLINK("#"&amp;$B369&amp;"!"&amp;IFERROR(LEFT($C369,FIND(",", $C369)-1),$C369),"【"&amp;IFERROR(LEFT($C369,FIND(",", $C369)-1),$C369)&amp;"】"),HYPERLINK("#"&amp;$B369&amp;"!"&amp;IFERROR(LEFT($C369,FIND(",", $C369)-1),$C369),"【"&amp;IFERROR(LEFT($C369,FIND(",", $C369)-1),$C369)&amp;"】"))))</f>
        <v>【AH198】</v>
      </c>
      <c r="R369" s="344" t="str">
        <f t="shared" si="123"/>
        <v>0000000000000</v>
      </c>
      <c r="S369" s="334" t="str">
        <f t="shared" si="124"/>
        <v>IO_S050301</v>
      </c>
      <c r="T369" s="334" t="str">
        <f t="shared" ca="1" si="125"/>
        <v>2025100101</v>
      </c>
      <c r="U369" s="334" t="str">
        <f t="shared" si="126"/>
        <v>T05_HLT_TMP</v>
      </c>
      <c r="V369" s="334" t="str">
        <f t="shared" si="127"/>
        <v>OTR_MED_UNFLG</v>
      </c>
      <c r="W369" s="334" t="str">
        <f t="shared" si="128"/>
        <v>その他医療機関名_不明フラグ</v>
      </c>
      <c r="X369" s="334" t="str">
        <f t="shared" si="129"/>
        <v>TEXT</v>
      </c>
      <c r="Y369" s="334" t="str">
        <f t="shared" si="130"/>
        <v>CELL</v>
      </c>
      <c r="Z369" s="334">
        <f t="shared" si="131"/>
        <v>368</v>
      </c>
      <c r="AA369" s="334">
        <f t="shared" si="132"/>
        <v>12</v>
      </c>
      <c r="AB369" s="334" t="str">
        <f t="shared" si="133"/>
        <v>« NULL »</v>
      </c>
      <c r="AC369" s="334" t="str">
        <f t="shared" si="134"/>
        <v>0</v>
      </c>
      <c r="AD369" s="334" t="str">
        <f t="shared" si="135"/>
        <v>« NULL »</v>
      </c>
      <c r="AE369" s="334" t="str">
        <f t="shared" si="136"/>
        <v>0</v>
      </c>
      <c r="AF369" s="334" t="str">
        <f t="shared" si="137"/>
        <v>1.00</v>
      </c>
      <c r="AG369" s="334" t="str">
        <f t="shared" si="138"/>
        <v>0</v>
      </c>
      <c r="AH369" s="334" t="str">
        <f t="shared" si="139"/>
        <v>fBiz0000000000</v>
      </c>
      <c r="AI369" s="334" t="str">
        <f t="shared" ca="1" si="140"/>
        <v>2026/01/06 00:00:00</v>
      </c>
      <c r="AJ369" s="334" t="str">
        <f t="shared" si="141"/>
        <v>fBiz0000000000</v>
      </c>
      <c r="AK369" s="335" t="str">
        <f t="shared" ca="1" si="142"/>
        <v>2026/01/06 00:00:00</v>
      </c>
      <c r="AL36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'OTR_MED_UNFLG', 'その他医療機関名_不明フラグ', 'TEXT', 'CELL', 368, 12, NULL ,'0', NULL ,'0', '1.00', 0, 'fBiz0000000000', '2026/01/06 00:00:00', 'fBiz0000000000', '2026/01/06 00:00:00' );</v>
      </c>
      <c r="AM369" s="347" t="s">
        <v>1774</v>
      </c>
    </row>
    <row r="370" spans="1:39" ht="17.25" customHeight="1">
      <c r="A370" s="265">
        <f t="shared" si="145"/>
        <v>368</v>
      </c>
      <c r="B370" s="263" t="s">
        <v>640</v>
      </c>
      <c r="C370" s="258" t="s">
        <v>1274</v>
      </c>
      <c r="D370" s="260" t="s">
        <v>1543</v>
      </c>
      <c r="E370" s="238" t="s">
        <v>440</v>
      </c>
      <c r="F370" s="746" t="s">
        <v>189</v>
      </c>
      <c r="G370" s="747"/>
      <c r="H370" s="748">
        <v>40</v>
      </c>
      <c r="I370" s="749"/>
      <c r="J370" s="327" t="str">
        <f t="shared" si="144"/>
        <v>TEXT</v>
      </c>
      <c r="K370" s="271" t="s">
        <v>653</v>
      </c>
      <c r="L370" s="328" t="str" cm="1">
        <f t="array" aca="1" ref="L370" ca="1">IFERROR(IF($C370="","",IF($K370="","",IF($K370=入力用マスタ!$H$7,_xlfn.TEXTBEFORE(_xlfn.TEXTAFTER(CELL("filename",$A$1),"["),"]"),IF($J370="DATE",IF(INDIRECT($B370&amp;"!"&amp;$C370)="","",INDIRECT($B370&amp;"!"&amp;$C370)),IF($J370="TEXT",IF(INDIRECT($B370&amp;"!"&amp;$C370)="","",""&amp;INDIRECT($B370&amp;"!"&amp;$C370)&amp;""),IF($J370="NUM",VALUE(IF(INDIRECT($B370&amp;"!"&amp;$C370)="","",INDIRECT($B370&amp;"!"&amp;$C370))),"")))))),"")</f>
        <v/>
      </c>
      <c r="M370" s="337" t="str">
        <f ca="1">IFERROR(TEXT(IF($C370="","",IF($K370="","",IF($K370=入力用マスタ!$H$5,IF($L370="■","1",IF($L370="□","",IF($L370="●","1",IF($L370="○","","")))),IF($K370=入力用マスタ!$H$6,IF($L370="▼選択▼","",MATCH($L370,INDIRECT("入力用マスタ!"&amp;IF(COUNTIF(入力用マスタ!$E$2:$E$4,$L370),"E",IF(COUNTIF(入力用マスタ!$F$2:$F$4,$L370),"F",IF(COUNTIF(入力用マスタ!$G$2:$G$4,$L370),"G","")))&amp;"3:"&amp;IF(COUNTIF(入力用マスタ!$E$2:$E$4,$L370),"E",IF(COUNTIF(入力用マスタ!$F$2:$F$4,$L370),"F",IF(COUNTIF(入力用マスタ!$G$2:$G$4,$L370),"G","")))&amp;"4"),0)),"")))),"@"),"")</f>
        <v/>
      </c>
      <c r="N370" s="337" t="str" cm="1">
        <f t="array" aca="1" ref="N370" ca="1">IFERROR(TEXT(IF($C370="","",IF($K370="","",IF($K370=入力用マスタ!$H$4,_xlfn.LET(_xlpm.refs, _xlfn.TEXTSPLIT($C370,","),_xlpm.sheetName, $B370,_xlpm.values,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0" s="338">
        <f t="shared" si="122"/>
        <v>369</v>
      </c>
      <c r="P370" s="339">
        <f>IF($K370="","",IF($K370=入力用マスタ!$H$3,COLUMN($P370)-5,IF($K370=入力用マスタ!$H$5,COLUMN($P370)-4,IF($K370=入力用マスタ!$H$6,COLUMN($P370)-4,IF($K370=入力用マスタ!$H$5,COLUMN($P370)-4,IF($K370=入力用マスタ!$H$4,COLUMN($P370)-3,COLUMN($P370)-5))))))</f>
        <v>11</v>
      </c>
      <c r="Q370" s="345" t="str">
        <f>IF($C370="","",IF($C370="-","",IF($K370=入力用マスタ!$H$4&amp;"!",HYPERLINK("#"&amp;$B370&amp;"!"&amp;IFERROR(LEFT($C370,FIND(",", $C370)-1),$C370),"【"&amp;IFERROR(LEFT($C370,FIND(",", $C370)-1),$C370)&amp;"】"),HYPERLINK("#"&amp;$B370&amp;"!"&amp;IFERROR(LEFT($C370,FIND(",", $C370)-1),$C370),"【"&amp;IFERROR(LEFT($C370,FIND(",", $C370)-1),$C370)&amp;"】"))))</f>
        <v>【J199】</v>
      </c>
      <c r="R370" s="344" t="str">
        <f t="shared" si="123"/>
        <v>0000000000000</v>
      </c>
      <c r="S370" s="334" t="str">
        <f t="shared" si="124"/>
        <v>IO_S050301</v>
      </c>
      <c r="T370" s="334" t="str">
        <f t="shared" ca="1" si="125"/>
        <v>2025100101</v>
      </c>
      <c r="U370" s="334" t="str">
        <f t="shared" si="126"/>
        <v>T05_HLT_TMP</v>
      </c>
      <c r="V370" s="334" t="str">
        <f t="shared" si="127"/>
        <v>OTR_ADDR</v>
      </c>
      <c r="W370" s="334" t="str">
        <f t="shared" si="128"/>
        <v>その他医療機関_住所</v>
      </c>
      <c r="X370" s="334" t="str">
        <f t="shared" si="129"/>
        <v>TEXT</v>
      </c>
      <c r="Y370" s="334" t="str">
        <f t="shared" si="130"/>
        <v>CELL</v>
      </c>
      <c r="Z370" s="334">
        <f t="shared" si="131"/>
        <v>369</v>
      </c>
      <c r="AA370" s="334">
        <f t="shared" si="132"/>
        <v>11</v>
      </c>
      <c r="AB370" s="334" t="str">
        <f t="shared" si="133"/>
        <v>« NULL »</v>
      </c>
      <c r="AC370" s="334" t="str">
        <f t="shared" si="134"/>
        <v>0</v>
      </c>
      <c r="AD370" s="334" t="str">
        <f t="shared" si="135"/>
        <v>« NULL »</v>
      </c>
      <c r="AE370" s="334" t="str">
        <f t="shared" si="136"/>
        <v>0</v>
      </c>
      <c r="AF370" s="334" t="str">
        <f t="shared" si="137"/>
        <v>1.00</v>
      </c>
      <c r="AG370" s="334" t="str">
        <f t="shared" si="138"/>
        <v>0</v>
      </c>
      <c r="AH370" s="334" t="str">
        <f t="shared" si="139"/>
        <v>fBiz0000000000</v>
      </c>
      <c r="AI370" s="334" t="str">
        <f t="shared" ca="1" si="140"/>
        <v>2026/01/06 00:00:00</v>
      </c>
      <c r="AJ370" s="334" t="str">
        <f t="shared" si="141"/>
        <v>fBiz0000000000</v>
      </c>
      <c r="AK370" s="335" t="str">
        <f t="shared" ca="1" si="142"/>
        <v>2026/01/06 00:00:00</v>
      </c>
      <c r="AL37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 'その他医療機関_住所', 'TEXT', 'CELL', 369, 11, NULL ,'0', NULL ,'0', '1.00', 0, 'fBiz0000000000', '2026/01/06 00:00:00', 'fBiz0000000000', '2026/01/06 00:00:00' );</v>
      </c>
      <c r="AM370" s="347" t="s">
        <v>1774</v>
      </c>
    </row>
    <row r="371" spans="1:39" ht="17.25" customHeight="1">
      <c r="A371" s="265">
        <f t="shared" si="145"/>
        <v>369</v>
      </c>
      <c r="B371" s="263" t="s">
        <v>640</v>
      </c>
      <c r="C371" s="258" t="s">
        <v>1276</v>
      </c>
      <c r="D371" s="260" t="s">
        <v>1544</v>
      </c>
      <c r="E371" s="238" t="s">
        <v>441</v>
      </c>
      <c r="F371" s="746" t="s">
        <v>189</v>
      </c>
      <c r="G371" s="747"/>
      <c r="H371" s="748">
        <v>1</v>
      </c>
      <c r="I371" s="749"/>
      <c r="J371" s="327" t="str">
        <f t="shared" si="144"/>
        <v>TEXT</v>
      </c>
      <c r="K371" s="271" t="s">
        <v>1042</v>
      </c>
      <c r="L371" s="328" t="str" cm="1">
        <f t="array" aca="1" ref="L371" ca="1">IFERROR(IF($C371="","",IF($K371="","",IF($K371=入力用マスタ!$H$7,_xlfn.TEXTBEFORE(_xlfn.TEXTAFTER(CELL("filename",$A$1),"["),"]"),IF($J371="DATE",IF(INDIRECT($B371&amp;"!"&amp;$C371)="","",INDIRECT($B371&amp;"!"&amp;$C371)),IF($J371="TEXT",IF(INDIRECT($B371&amp;"!"&amp;$C371)="","",""&amp;INDIRECT($B371&amp;"!"&amp;$C371)&amp;""),IF($J371="NUM",VALUE(IF(INDIRECT($B371&amp;"!"&amp;$C371)="","",INDIRECT($B371&amp;"!"&amp;$C371))),"")))))),"")</f>
        <v>○</v>
      </c>
      <c r="M371" s="337" t="str">
        <f ca="1">IFERROR(TEXT(IF($C371="","",IF($K371="","",IF($K371=入力用マスタ!$H$5,IF($L371="■","1",IF($L371="□","",IF($L371="●","1",IF($L371="○","","")))),IF($K371=入力用マスタ!$H$6,IF($L371="▼選択▼","",MATCH($L371,INDIRECT("入力用マスタ!"&amp;IF(COUNTIF(入力用マスタ!$E$2:$E$4,$L371),"E",IF(COUNTIF(入力用マスタ!$F$2:$F$4,$L371),"F",IF(COUNTIF(入力用マスタ!$G$2:$G$4,$L371),"G","")))&amp;"3:"&amp;IF(COUNTIF(入力用マスタ!$E$2:$E$4,$L371),"E",IF(COUNTIF(入力用マスタ!$F$2:$F$4,$L371),"F",IF(COUNTIF(入力用マスタ!$G$2:$G$4,$L371),"G","")))&amp;"4"),0)),"")))),"@"),"")</f>
        <v/>
      </c>
      <c r="N371" s="337" t="str" cm="1">
        <f t="array" aca="1" ref="N371" ca="1">IFERROR(TEXT(IF($C371="","",IF($K371="","",IF($K371=入力用マスタ!$H$4,_xlfn.LET(_xlpm.refs, _xlfn.TEXTSPLIT($C371,","),_xlpm.sheetName, $B371,_xlpm.values,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1" s="338">
        <f t="shared" si="122"/>
        <v>370</v>
      </c>
      <c r="P371" s="339">
        <f>IF($K371="","",IF($K371=入力用マスタ!$H$3,COLUMN($P371)-5,IF($K371=入力用マスタ!$H$5,COLUMN($P371)-4,IF($K371=入力用マスタ!$H$6,COLUMN($P371)-4,IF($K371=入力用マスタ!$H$5,COLUMN($P371)-4,IF($K371=入力用マスタ!$H$4,COLUMN($P371)-3,COLUMN($P371)-5))))))</f>
        <v>12</v>
      </c>
      <c r="Q371" s="345" t="str">
        <f>IF($C371="","",IF($C371="-","",IF($K371=入力用マスタ!$H$4&amp;"!",HYPERLINK("#"&amp;$B371&amp;"!"&amp;IFERROR(LEFT($C371,FIND(",", $C371)-1),$C371),"【"&amp;IFERROR(LEFT($C371,FIND(",", $C371)-1),$C371)&amp;"】"),HYPERLINK("#"&amp;$B371&amp;"!"&amp;IFERROR(LEFT($C371,FIND(",", $C371)-1),$C371),"【"&amp;IFERROR(LEFT($C371,FIND(",", $C371)-1),$C371)&amp;"】"))))</f>
        <v>【AH199】</v>
      </c>
      <c r="R371" s="344" t="str">
        <f t="shared" si="123"/>
        <v>0000000000000</v>
      </c>
      <c r="S371" s="334" t="str">
        <f t="shared" si="124"/>
        <v>IO_S050301</v>
      </c>
      <c r="T371" s="334" t="str">
        <f t="shared" ca="1" si="125"/>
        <v>2025100101</v>
      </c>
      <c r="U371" s="334" t="str">
        <f t="shared" si="126"/>
        <v>T05_HLT_TMP</v>
      </c>
      <c r="V371" s="334" t="str">
        <f t="shared" si="127"/>
        <v>OTR_ADDR_UNFLG</v>
      </c>
      <c r="W371" s="334" t="str">
        <f t="shared" si="128"/>
        <v>その他医療機関_住所_不明フラグ</v>
      </c>
      <c r="X371" s="334" t="str">
        <f t="shared" si="129"/>
        <v>TEXT</v>
      </c>
      <c r="Y371" s="334" t="str">
        <f t="shared" si="130"/>
        <v>CELL</v>
      </c>
      <c r="Z371" s="334">
        <f t="shared" si="131"/>
        <v>370</v>
      </c>
      <c r="AA371" s="334">
        <f t="shared" si="132"/>
        <v>12</v>
      </c>
      <c r="AB371" s="334" t="str">
        <f t="shared" si="133"/>
        <v>« NULL »</v>
      </c>
      <c r="AC371" s="334" t="str">
        <f t="shared" si="134"/>
        <v>0</v>
      </c>
      <c r="AD371" s="334" t="str">
        <f t="shared" si="135"/>
        <v>« NULL »</v>
      </c>
      <c r="AE371" s="334" t="str">
        <f t="shared" si="136"/>
        <v>0</v>
      </c>
      <c r="AF371" s="334" t="str">
        <f t="shared" si="137"/>
        <v>1.00</v>
      </c>
      <c r="AG371" s="334" t="str">
        <f t="shared" si="138"/>
        <v>0</v>
      </c>
      <c r="AH371" s="334" t="str">
        <f t="shared" si="139"/>
        <v>fBiz0000000000</v>
      </c>
      <c r="AI371" s="334" t="str">
        <f t="shared" ca="1" si="140"/>
        <v>2026/01/06 00:00:00</v>
      </c>
      <c r="AJ371" s="334" t="str">
        <f t="shared" si="141"/>
        <v>fBiz0000000000</v>
      </c>
      <c r="AK371" s="335" t="str">
        <f t="shared" ca="1" si="142"/>
        <v>2026/01/06 00:00:00</v>
      </c>
      <c r="AL37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'OTR_ADDR_UNFLG', 'その他医療機関_住所_不明フラグ', 'TEXT', 'CELL', 370, 12, NULL ,'0', NULL ,'0', '1.00', 0, 'fBiz0000000000', '2026/01/06 00:00:00', 'fBiz0000000000', '2026/01/06 00:00:00' );</v>
      </c>
      <c r="AM371" s="347" t="s">
        <v>1774</v>
      </c>
    </row>
    <row r="372" spans="1:39" ht="17.25" customHeight="1">
      <c r="A372" s="265">
        <f t="shared" si="145"/>
        <v>370</v>
      </c>
      <c r="B372" s="263" t="s">
        <v>640</v>
      </c>
      <c r="C372" s="258" t="s">
        <v>1277</v>
      </c>
      <c r="D372" s="260" t="s">
        <v>1545</v>
      </c>
      <c r="E372" s="238" t="s">
        <v>442</v>
      </c>
      <c r="F372" s="746" t="s">
        <v>189</v>
      </c>
      <c r="G372" s="747"/>
      <c r="H372" s="748">
        <v>1</v>
      </c>
      <c r="I372" s="749"/>
      <c r="J372" s="327" t="str">
        <f t="shared" si="144"/>
        <v>TEXT</v>
      </c>
      <c r="K372" s="271" t="s">
        <v>656</v>
      </c>
      <c r="L372" s="328" t="str" cm="1">
        <f t="array" aca="1" ref="L372" ca="1">IFERROR(IF($C372="","",IF($K372="","",IF($K372=入力用マスタ!$H$7,_xlfn.TEXTBEFORE(_xlfn.TEXTAFTER(CELL("filename",$A$1),"["),"]"),IF($J372="DATE",IF(INDIRECT($B372&amp;"!"&amp;$C372)="","",INDIRECT($B372&amp;"!"&amp;$C372)),IF($J372="TEXT",IF(INDIRECT($B372&amp;"!"&amp;$C372)="","",""&amp;INDIRECT($B372&amp;"!"&amp;$C372)&amp;""),IF($J372="NUM",VALUE(IF(INDIRECT($B372&amp;"!"&amp;$C372)="","",INDIRECT($B372&amp;"!"&amp;$C372))),"")))))),"")</f>
        <v/>
      </c>
      <c r="M372" s="337" t="str">
        <f ca="1">IFERROR(TEXT(IF($C372="","",IF($K372="","",IF($K372=入力用マスタ!$H$5,IF($L372="■","1",IF($L372="□","",IF($L372="●","1",IF($L372="○","","")))),IF($K372=入力用マスタ!$H$6,IF($L372="▼選択▼","",MATCH($L372,INDIRECT("入力用マスタ!"&amp;IF(COUNTIF(入力用マスタ!$E$2:$E$4,$L372),"E",IF(COUNTIF(入力用マスタ!$F$2:$F$4,$L372),"F",IF(COUNTIF(入力用マスタ!$G$2:$G$4,$L372),"G","")))&amp;"3:"&amp;IF(COUNTIF(入力用マスタ!$E$2:$E$4,$L372),"E",IF(COUNTIF(入力用マスタ!$F$2:$F$4,$L372),"F",IF(COUNTIF(入力用マスタ!$G$2:$G$4,$L372),"G","")))&amp;"4"),0)),"")))),"@"),"")</f>
        <v/>
      </c>
      <c r="N372" s="337" t="str" cm="1">
        <f t="array" aca="1" ref="N372" ca="1">IFERROR(TEXT(IF($C372="","",IF($K372="","",IF($K372=入力用マスタ!$H$4,_xlfn.LET(_xlpm.refs, _xlfn.TEXTSPLIT($C372,","),_xlpm.sheetName, $B372,_xlpm.values,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2" s="338">
        <f t="shared" si="122"/>
        <v>371</v>
      </c>
      <c r="P372" s="339">
        <f>IF($K372="","",IF($K372=入力用マスタ!$H$3,COLUMN($P372)-5,IF($K372=入力用マスタ!$H$5,COLUMN($P372)-4,IF($K372=入力用マスタ!$H$6,COLUMN($P372)-4,IF($K372=入力用マスタ!$H$5,COLUMN($P372)-4,IF($K372=入力用マスタ!$H$4,COLUMN($P372)-3,COLUMN($P372)-5))))))</f>
        <v>13</v>
      </c>
      <c r="Q372" s="345" t="str">
        <f>IF($C372="","",IF($C372="-","",IF($K372=入力用マスタ!$H$4&amp;"!",HYPERLINK("#"&amp;$B372&amp;"!"&amp;IFERROR(LEFT($C372,FIND(",", $C372)-1),$C372),"【"&amp;IFERROR(LEFT($C372,FIND(",", $C372)-1),$C372)&amp;"】"),HYPERLINK("#"&amp;$B372&amp;"!"&amp;IFERROR(LEFT($C372,FIND(",", $C372)-1),$C372),"【"&amp;IFERROR(LEFT($C372,FIND(",", $C372)-1),$C372)&amp;"】"))))</f>
        <v>【I200】</v>
      </c>
      <c r="R372" s="344" t="str">
        <f t="shared" si="123"/>
        <v>0000000000000</v>
      </c>
      <c r="S372" s="334" t="str">
        <f t="shared" si="124"/>
        <v>IO_S050301</v>
      </c>
      <c r="T372" s="334" t="str">
        <f t="shared" ca="1" si="125"/>
        <v>2025100101</v>
      </c>
      <c r="U372" s="334" t="str">
        <f t="shared" si="126"/>
        <v>T05_HLT_TMP</v>
      </c>
      <c r="V372" s="334" t="str">
        <f t="shared" si="127"/>
        <v>SEV_CD</v>
      </c>
      <c r="W372" s="334" t="str">
        <f t="shared" si="128"/>
        <v>重篤度コード</v>
      </c>
      <c r="X372" s="334" t="str">
        <f t="shared" si="129"/>
        <v>TEXT</v>
      </c>
      <c r="Y372" s="334" t="str">
        <f t="shared" si="130"/>
        <v>CELL</v>
      </c>
      <c r="Z372" s="334">
        <f t="shared" si="131"/>
        <v>371</v>
      </c>
      <c r="AA372" s="334">
        <f t="shared" si="132"/>
        <v>13</v>
      </c>
      <c r="AB372" s="334" t="str">
        <f t="shared" si="133"/>
        <v>« NULL »</v>
      </c>
      <c r="AC372" s="334" t="str">
        <f t="shared" si="134"/>
        <v>0</v>
      </c>
      <c r="AD372" s="346" t="s">
        <v>1811</v>
      </c>
      <c r="AE372" s="334" t="str">
        <f t="shared" si="136"/>
        <v>0</v>
      </c>
      <c r="AF372" s="334" t="str">
        <f t="shared" si="137"/>
        <v>1.00</v>
      </c>
      <c r="AG372" s="334" t="str">
        <f t="shared" si="138"/>
        <v>0</v>
      </c>
      <c r="AH372" s="334" t="str">
        <f t="shared" si="139"/>
        <v>fBiz0000000000</v>
      </c>
      <c r="AI372" s="334" t="str">
        <f t="shared" ca="1" si="140"/>
        <v>2026/01/06 00:00:00</v>
      </c>
      <c r="AJ372" s="334" t="str">
        <f t="shared" si="141"/>
        <v>fBiz0000000000</v>
      </c>
      <c r="AK372" s="335" t="str">
        <f t="shared" ca="1" si="142"/>
        <v>2026/01/06 00:00:00</v>
      </c>
      <c r="AL37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'SEV_CD', '重篤度コード', 'TEXT', 'CELL', 371, 13, NULL ,'0',SEVERITY,'0', '1.00', 0, 'fBiz0000000000', '2026/01/06 00:00:00', 'fBiz0000000000', '2026/01/06 00:00:00' );</v>
      </c>
      <c r="AM372" s="347" t="s">
        <v>1774</v>
      </c>
    </row>
    <row r="373" spans="1:39" ht="17.25" customHeight="1">
      <c r="A373" s="265">
        <f t="shared" si="145"/>
        <v>371</v>
      </c>
      <c r="B373" s="263" t="s">
        <v>640</v>
      </c>
      <c r="C373" s="258" t="s">
        <v>1278</v>
      </c>
      <c r="D373" s="260" t="s">
        <v>1546</v>
      </c>
      <c r="E373" s="238" t="s">
        <v>443</v>
      </c>
      <c r="F373" s="746" t="s">
        <v>189</v>
      </c>
      <c r="G373" s="747"/>
      <c r="H373" s="748">
        <v>1</v>
      </c>
      <c r="I373" s="749"/>
      <c r="J373" s="327" t="str">
        <f t="shared" si="144"/>
        <v>TEXT</v>
      </c>
      <c r="K373" s="271" t="s">
        <v>656</v>
      </c>
      <c r="L373" s="328" t="str" cm="1">
        <f t="array" aca="1" ref="L373" ca="1">IFERROR(IF($C373="","",IF($K373="","",IF($K373=入力用マスタ!$H$7,_xlfn.TEXTBEFORE(_xlfn.TEXTAFTER(CELL("filename",$A$1),"["),"]"),IF($J373="DATE",IF(INDIRECT($B373&amp;"!"&amp;$C373)="","",INDIRECT($B373&amp;"!"&amp;$C373)),IF($J373="TEXT",IF(INDIRECT($B373&amp;"!"&amp;$C373)="","",""&amp;INDIRECT($B373&amp;"!"&amp;$C373)&amp;""),IF($J373="NUM",VALUE(IF(INDIRECT($B373&amp;"!"&amp;$C373)="","",INDIRECT($B373&amp;"!"&amp;$C373))),"")))))),"")</f>
        <v/>
      </c>
      <c r="M373" s="337" t="str">
        <f ca="1">IFERROR(TEXT(IF($C373="","",IF($K373="","",IF($K373=入力用マスタ!$H$5,IF($L373="■","1",IF($L373="□","",IF($L373="●","1",IF($L373="○","","")))),IF($K373=入力用マスタ!$H$6,IF($L373="▼選択▼","",MATCH($L373,INDIRECT("入力用マスタ!"&amp;IF(COUNTIF(入力用マスタ!$E$2:$E$4,$L373),"E",IF(COUNTIF(入力用マスタ!$F$2:$F$4,$L373),"F",IF(COUNTIF(入力用マスタ!$G$2:$G$4,$L373),"G","")))&amp;"3:"&amp;IF(COUNTIF(入力用マスタ!$E$2:$E$4,$L373),"E",IF(COUNTIF(入力用マスタ!$F$2:$F$4,$L373),"F",IF(COUNTIF(入力用マスタ!$G$2:$G$4,$L373),"G","")))&amp;"4"),0)),"")))),"@"),"")</f>
        <v/>
      </c>
      <c r="N373" s="337" t="str" cm="1">
        <f t="array" aca="1" ref="N373" ca="1">IFERROR(TEXT(IF($C373="","",IF($K373="","",IF($K373=入力用マスタ!$H$4,_xlfn.LET(_xlpm.refs, _xlfn.TEXTSPLIT($C373,","),_xlpm.sheetName, $B373,_xlpm.values,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3" s="338">
        <f t="shared" si="122"/>
        <v>372</v>
      </c>
      <c r="P373" s="339">
        <f>IF($K373="","",IF($K373=入力用マスタ!$H$3,COLUMN($P373)-5,IF($K373=入力用マスタ!$H$5,COLUMN($P373)-4,IF($K373=入力用マスタ!$H$6,COLUMN($P373)-4,IF($K373=入力用マスタ!$H$5,COLUMN($P373)-4,IF($K373=入力用マスタ!$H$4,COLUMN($P373)-3,COLUMN($P373)-5))))))</f>
        <v>13</v>
      </c>
      <c r="Q373" s="345" t="str">
        <f>IF($C373="","",IF($C373="-","",IF($K373=入力用マスタ!$H$4&amp;"!",HYPERLINK("#"&amp;$B373&amp;"!"&amp;IFERROR(LEFT($C373,FIND(",", $C373)-1),$C373),"【"&amp;IFERROR(LEFT($C373,FIND(",", $C373)-1),$C373)&amp;"】"),HYPERLINK("#"&amp;$B373&amp;"!"&amp;IFERROR(LEFT($C373,FIND(",", $C373)-1),$C373),"【"&amp;IFERROR(LEFT($C373,FIND(",", $C373)-1),$C373)&amp;"】"))))</f>
        <v>【H202】</v>
      </c>
      <c r="R373" s="344" t="str">
        <f t="shared" si="123"/>
        <v>0000000000000</v>
      </c>
      <c r="S373" s="334" t="str">
        <f t="shared" si="124"/>
        <v>IO_S050301</v>
      </c>
      <c r="T373" s="334" t="str">
        <f t="shared" ca="1" si="125"/>
        <v>2025100101</v>
      </c>
      <c r="U373" s="334" t="str">
        <f t="shared" si="126"/>
        <v>T05_HLT_TMP</v>
      </c>
      <c r="V373" s="334" t="str">
        <f t="shared" si="127"/>
        <v>OTC_CD</v>
      </c>
      <c r="W373" s="334" t="str">
        <f t="shared" si="128"/>
        <v>転帰コード</v>
      </c>
      <c r="X373" s="334" t="str">
        <f t="shared" si="129"/>
        <v>TEXT</v>
      </c>
      <c r="Y373" s="334" t="str">
        <f t="shared" si="130"/>
        <v>CELL</v>
      </c>
      <c r="Z373" s="334">
        <f t="shared" si="131"/>
        <v>372</v>
      </c>
      <c r="AA373" s="334">
        <f t="shared" si="132"/>
        <v>13</v>
      </c>
      <c r="AB373" s="334" t="str">
        <f t="shared" si="133"/>
        <v>« NULL »</v>
      </c>
      <c r="AC373" s="334" t="str">
        <f t="shared" si="134"/>
        <v>0</v>
      </c>
      <c r="AD373" s="346" t="s">
        <v>1812</v>
      </c>
      <c r="AE373" s="334" t="str">
        <f t="shared" si="136"/>
        <v>0</v>
      </c>
      <c r="AF373" s="334" t="str">
        <f t="shared" si="137"/>
        <v>1.00</v>
      </c>
      <c r="AG373" s="334" t="str">
        <f t="shared" si="138"/>
        <v>0</v>
      </c>
      <c r="AH373" s="334" t="str">
        <f t="shared" si="139"/>
        <v>fBiz0000000000</v>
      </c>
      <c r="AI373" s="334" t="str">
        <f t="shared" ca="1" si="140"/>
        <v>2026/01/06 00:00:00</v>
      </c>
      <c r="AJ373" s="334" t="str">
        <f t="shared" si="141"/>
        <v>fBiz0000000000</v>
      </c>
      <c r="AK373" s="335" t="str">
        <f t="shared" ca="1" si="142"/>
        <v>2026/01/06 00:00:00</v>
      </c>
      <c r="AL37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'OTC_CD', '転帰コード', 'TEXT', 'CELL', 372, 13, NULL ,'0',OUTCOME,'0', '1.00', 0, 'fBiz0000000000', '2026/01/06 00:00:00', 'fBiz0000000000', '2026/01/06 00:00:00' );</v>
      </c>
      <c r="AM373" s="347" t="s">
        <v>1774</v>
      </c>
    </row>
    <row r="374" spans="1:39" ht="17.25" customHeight="1">
      <c r="A374" s="265">
        <f t="shared" si="145"/>
        <v>372</v>
      </c>
      <c r="B374" s="263" t="s">
        <v>640</v>
      </c>
      <c r="C374" s="258" t="s">
        <v>1836</v>
      </c>
      <c r="D374" s="260" t="s">
        <v>1547</v>
      </c>
      <c r="E374" s="238" t="s">
        <v>444</v>
      </c>
      <c r="F374" s="746" t="s">
        <v>189</v>
      </c>
      <c r="G374" s="747"/>
      <c r="H374" s="748">
        <v>1</v>
      </c>
      <c r="I374" s="749"/>
      <c r="J374" s="327" t="str">
        <f t="shared" si="144"/>
        <v>TEXT</v>
      </c>
      <c r="K374" s="271" t="s">
        <v>656</v>
      </c>
      <c r="L374" s="328" t="str" cm="1">
        <f t="array" aca="1" ref="L374" ca="1">IFERROR(IF($C374="","",IF($K374="","",IF($K374=入力用マスタ!$H$7,_xlfn.TEXTBEFORE(_xlfn.TEXTAFTER(CELL("filename",$A$1),"["),"]"),IF($J374="DATE",IF(INDIRECT($B374&amp;"!"&amp;$C374)="","",INDIRECT($B374&amp;"!"&amp;$C374)),IF($J374="TEXT",IF(INDIRECT($B374&amp;"!"&amp;$C374)="","",""&amp;INDIRECT($B374&amp;"!"&amp;$C374)&amp;""),IF($J374="NUM",VALUE(IF(INDIRECT($B374&amp;"!"&amp;$C374)="","",INDIRECT($B374&amp;"!"&amp;$C374))),"")))))),"")</f>
        <v/>
      </c>
      <c r="M374" s="337" t="str">
        <f ca="1">IFERROR(TEXT(IF($C374="","",IF($K374="","",IF($K374=入力用マスタ!$H$5,IF($L374="■","1",IF($L374="□","",IF($L374="●","1",IF($L374="○","","")))),IF($K374=入力用マスタ!$H$6,IF($L374="▼選択▼","",MATCH($L374,INDIRECT("入力用マスタ!"&amp;IF(COUNTIF(入力用マスタ!$E$2:$E$4,$L374),"E",IF(COUNTIF(入力用マスタ!$F$2:$F$4,$L374),"F",IF(COUNTIF(入力用マスタ!$G$2:$G$4,$L374),"G","")))&amp;"3:"&amp;IF(COUNTIF(入力用マスタ!$E$2:$E$4,$L374),"E",IF(COUNTIF(入力用マスタ!$F$2:$F$4,$L374),"F",IF(COUNTIF(入力用マスタ!$G$2:$G$4,$L374),"G","")))&amp;"4"),0)),"")))),"@"),"")</f>
        <v/>
      </c>
      <c r="N374" s="337" t="str" cm="1">
        <f t="array" aca="1" ref="N374" ca="1">IFERROR(TEXT(IF($C374="","",IF($K374="","",IF($K374=入力用マスタ!$H$4,_xlfn.LET(_xlpm.refs, _xlfn.TEXTSPLIT($C374,","),_xlpm.sheetName, $B374,_xlpm.values,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4" s="338">
        <f t="shared" si="122"/>
        <v>373</v>
      </c>
      <c r="P374" s="339">
        <f>IF($K374="","",IF($K374=入力用マスタ!$H$3,COLUMN($P374)-5,IF($K374=入力用マスタ!$H$5,COLUMN($P374)-4,IF($K374=入力用マスタ!$H$6,COLUMN($P374)-4,IF($K374=入力用マスタ!$H$5,COLUMN($P374)-4,IF($K374=入力用マスタ!$H$4,COLUMN($P374)-3,COLUMN($P374)-5))))))</f>
        <v>13</v>
      </c>
      <c r="Q374" s="345" t="str">
        <f>IF($C374="","",IF($C374="-","",IF($K374=入力用マスタ!$H$4&amp;"!",HYPERLINK("#"&amp;$B374&amp;"!"&amp;IFERROR(LEFT($C374,FIND(",", $C374)-1),$C374),"【"&amp;IFERROR(LEFT($C374,FIND(",", $C374)-1),$C374)&amp;"】"),HYPERLINK("#"&amp;$B374&amp;"!"&amp;IFERROR(LEFT($C374,FIND(",", $C374)-1),$C374),"【"&amp;IFERROR(LEFT($C374,FIND(",", $C374)-1),$C374)&amp;"】"))))</f>
        <v>【H205】</v>
      </c>
      <c r="R374" s="344" t="str">
        <f t="shared" si="123"/>
        <v>0000000000000</v>
      </c>
      <c r="S374" s="334" t="str">
        <f t="shared" si="124"/>
        <v>IO_S050301</v>
      </c>
      <c r="T374" s="334" t="str">
        <f t="shared" ca="1" si="125"/>
        <v>2025100101</v>
      </c>
      <c r="U374" s="334" t="str">
        <f t="shared" si="126"/>
        <v>T05_HLT_TMP</v>
      </c>
      <c r="V374" s="334" t="str">
        <f t="shared" si="127"/>
        <v>DOC_DIA_CD</v>
      </c>
      <c r="W374" s="334" t="str">
        <f t="shared" si="128"/>
        <v>医師への聞き取り有無コード</v>
      </c>
      <c r="X374" s="334" t="str">
        <f t="shared" si="129"/>
        <v>TEXT</v>
      </c>
      <c r="Y374" s="334" t="str">
        <f t="shared" si="130"/>
        <v>CELL</v>
      </c>
      <c r="Z374" s="334">
        <f t="shared" si="131"/>
        <v>373</v>
      </c>
      <c r="AA374" s="334">
        <f t="shared" si="132"/>
        <v>13</v>
      </c>
      <c r="AB374" s="334" t="str">
        <f t="shared" si="133"/>
        <v>« NULL »</v>
      </c>
      <c r="AC374" s="334" t="str">
        <f t="shared" si="134"/>
        <v>0</v>
      </c>
      <c r="AD374" s="346" t="s">
        <v>1807</v>
      </c>
      <c r="AE374" s="334" t="str">
        <f t="shared" si="136"/>
        <v>0</v>
      </c>
      <c r="AF374" s="334" t="str">
        <f t="shared" si="137"/>
        <v>1.00</v>
      </c>
      <c r="AG374" s="334" t="str">
        <f t="shared" si="138"/>
        <v>0</v>
      </c>
      <c r="AH374" s="334" t="str">
        <f t="shared" si="139"/>
        <v>fBiz0000000000</v>
      </c>
      <c r="AI374" s="334" t="str">
        <f t="shared" ca="1" si="140"/>
        <v>2026/01/06 00:00:00</v>
      </c>
      <c r="AJ374" s="334" t="str">
        <f t="shared" si="141"/>
        <v>fBiz0000000000</v>
      </c>
      <c r="AK374" s="335" t="str">
        <f t="shared" ca="1" si="142"/>
        <v>2026/01/06 00:00:00</v>
      </c>
      <c r="AL37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'DOC_DIA_CD', '医師への聞き取り有無コード', 'TEXT', 'CELL', 373, 13, NULL ,'0',EXIST_JP,'0', '1.00', 0, 'fBiz0000000000', '2026/01/06 00:00:00', 'fBiz0000000000', '2026/01/06 00:00:00' );</v>
      </c>
      <c r="AM374" s="347" t="s">
        <v>1774</v>
      </c>
    </row>
    <row r="375" spans="1:39" ht="17.25" customHeight="1">
      <c r="A375" s="265">
        <f t="shared" si="145"/>
        <v>373</v>
      </c>
      <c r="B375" s="263" t="s">
        <v>640</v>
      </c>
      <c r="C375" s="258" t="s">
        <v>1279</v>
      </c>
      <c r="D375" s="260" t="s">
        <v>1548</v>
      </c>
      <c r="E375" s="238" t="s">
        <v>445</v>
      </c>
      <c r="F375" s="746" t="s">
        <v>189</v>
      </c>
      <c r="G375" s="747"/>
      <c r="H375" s="748">
        <v>70</v>
      </c>
      <c r="I375" s="749"/>
      <c r="J375" s="327" t="str">
        <f t="shared" si="144"/>
        <v>TEXT</v>
      </c>
      <c r="K375" s="271" t="s">
        <v>653</v>
      </c>
      <c r="L375" s="328" t="str" cm="1">
        <f t="array" aca="1" ref="L375" ca="1">IFERROR(IF($C375="","",IF($K375="","",IF($K375=入力用マスタ!$H$7,_xlfn.TEXTBEFORE(_xlfn.TEXTAFTER(CELL("filename",$A$1),"["),"]"),IF($J375="DATE",IF(INDIRECT($B375&amp;"!"&amp;$C375)="","",INDIRECT($B375&amp;"!"&amp;$C375)),IF($J375="TEXT",IF(INDIRECT($B375&amp;"!"&amp;$C375)="","",""&amp;INDIRECT($B375&amp;"!"&amp;$C375)&amp;""),IF($J375="NUM",VALUE(IF(INDIRECT($B375&amp;"!"&amp;$C375)="","",INDIRECT($B375&amp;"!"&amp;$C375))),"")))))),"")</f>
        <v/>
      </c>
      <c r="M375" s="337" t="str">
        <f ca="1">IFERROR(TEXT(IF($C375="","",IF($K375="","",IF($K375=入力用マスタ!$H$5,IF($L375="■","1",IF($L375="□","",IF($L375="●","1",IF($L375="○","","")))),IF($K375=入力用マスタ!$H$6,IF($L375="▼選択▼","",MATCH($L375,INDIRECT("入力用マスタ!"&amp;IF(COUNTIF(入力用マスタ!$E$2:$E$4,$L375),"E",IF(COUNTIF(入力用マスタ!$F$2:$F$4,$L375),"F",IF(COUNTIF(入力用マスタ!$G$2:$G$4,$L375),"G","")))&amp;"3:"&amp;IF(COUNTIF(入力用マスタ!$E$2:$E$4,$L375),"E",IF(COUNTIF(入力用マスタ!$F$2:$F$4,$L375),"F",IF(COUNTIF(入力用マスタ!$G$2:$G$4,$L375),"G","")))&amp;"4"),0)),"")))),"@"),"")</f>
        <v/>
      </c>
      <c r="N375" s="337" t="str" cm="1">
        <f t="array" aca="1" ref="N375" ca="1">IFERROR(TEXT(IF($C375="","",IF($K375="","",IF($K375=入力用マスタ!$H$4,_xlfn.LET(_xlpm.refs, _xlfn.TEXTSPLIT($C375,","),_xlpm.sheetName, $B375,_xlpm.values,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5" s="338">
        <f t="shared" si="122"/>
        <v>374</v>
      </c>
      <c r="P375" s="339">
        <f>IF($K375="","",IF($K375=入力用マスタ!$H$3,COLUMN($P375)-5,IF($K375=入力用マスタ!$H$5,COLUMN($P375)-4,IF($K375=入力用マスタ!$H$6,COLUMN($P375)-4,IF($K375=入力用マスタ!$H$5,COLUMN($P375)-4,IF($K375=入力用マスタ!$H$4,COLUMN($P375)-3,COLUMN($P375)-5))))))</f>
        <v>11</v>
      </c>
      <c r="Q375" s="345" t="str">
        <f>IF($C375="","",IF($C375="-","",IF($K375=入力用マスタ!$H$4&amp;"!",HYPERLINK("#"&amp;$B375&amp;"!"&amp;IFERROR(LEFT($C375,FIND(",", $C375)-1),$C375),"【"&amp;IFERROR(LEFT($C375,FIND(",", $C375)-1),$C375)&amp;"】"),HYPERLINK("#"&amp;$B375&amp;"!"&amp;IFERROR(LEFT($C375,FIND(",", $C375)-1),$C375),"【"&amp;IFERROR(LEFT($C375,FIND(",", $C375)-1),$C375)&amp;"】"))))</f>
        <v>【Q205】</v>
      </c>
      <c r="R375" s="344" t="str">
        <f t="shared" si="123"/>
        <v>0000000000000</v>
      </c>
      <c r="S375" s="334" t="str">
        <f t="shared" si="124"/>
        <v>IO_S050301</v>
      </c>
      <c r="T375" s="334" t="str">
        <f t="shared" ca="1" si="125"/>
        <v>2025100101</v>
      </c>
      <c r="U375" s="334" t="str">
        <f t="shared" si="126"/>
        <v>T05_HLT_TMP</v>
      </c>
      <c r="V375" s="334" t="str">
        <f t="shared" si="127"/>
        <v>DOC_DIA_CSE</v>
      </c>
      <c r="W375" s="334" t="str">
        <f t="shared" si="128"/>
        <v>医師への聞き取り理由</v>
      </c>
      <c r="X375" s="334" t="str">
        <f t="shared" si="129"/>
        <v>TEXT</v>
      </c>
      <c r="Y375" s="334" t="str">
        <f t="shared" si="130"/>
        <v>CELL</v>
      </c>
      <c r="Z375" s="334">
        <f t="shared" si="131"/>
        <v>374</v>
      </c>
      <c r="AA375" s="334">
        <f t="shared" si="132"/>
        <v>11</v>
      </c>
      <c r="AB375" s="334" t="str">
        <f t="shared" si="133"/>
        <v>« NULL »</v>
      </c>
      <c r="AC375" s="334" t="str">
        <f t="shared" si="134"/>
        <v>0</v>
      </c>
      <c r="AD375" s="334" t="str">
        <f t="shared" si="135"/>
        <v>« NULL »</v>
      </c>
      <c r="AE375" s="334" t="str">
        <f t="shared" si="136"/>
        <v>0</v>
      </c>
      <c r="AF375" s="334" t="str">
        <f t="shared" si="137"/>
        <v>1.00</v>
      </c>
      <c r="AG375" s="334" t="str">
        <f t="shared" si="138"/>
        <v>0</v>
      </c>
      <c r="AH375" s="334" t="str">
        <f t="shared" si="139"/>
        <v>fBiz0000000000</v>
      </c>
      <c r="AI375" s="334" t="str">
        <f t="shared" ca="1" si="140"/>
        <v>2026/01/06 00:00:00</v>
      </c>
      <c r="AJ375" s="334" t="str">
        <f t="shared" si="141"/>
        <v>fBiz0000000000</v>
      </c>
      <c r="AK375" s="335" t="str">
        <f t="shared" ca="1" si="142"/>
        <v>2026/01/06 00:00:00</v>
      </c>
      <c r="AL37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'DOC_DIA_CSE', '医師への聞き取り理由', 'TEXT', 'CELL', 374, 11, NULL ,'0', NULL ,'0', '1.00', 0, 'fBiz0000000000', '2026/01/06 00:00:00', 'fBiz0000000000', '2026/01/06 00:00:00' );</v>
      </c>
      <c r="AM375" s="347" t="s">
        <v>1774</v>
      </c>
    </row>
    <row r="376" spans="1:39" ht="17.25" customHeight="1">
      <c r="A376" s="265">
        <f t="shared" si="145"/>
        <v>374</v>
      </c>
      <c r="B376" s="263" t="s">
        <v>640</v>
      </c>
      <c r="C376" s="258" t="s">
        <v>1280</v>
      </c>
      <c r="D376" s="260" t="s">
        <v>1549</v>
      </c>
      <c r="E376" s="238" t="s">
        <v>936</v>
      </c>
      <c r="F376" s="746" t="s">
        <v>167</v>
      </c>
      <c r="G376" s="747"/>
      <c r="H376" s="748"/>
      <c r="I376" s="749"/>
      <c r="J376" s="327" t="str">
        <f t="shared" si="144"/>
        <v>DATE</v>
      </c>
      <c r="K376" s="271" t="s">
        <v>653</v>
      </c>
      <c r="L376" s="341" t="str" cm="1">
        <f t="array" aca="1" ref="L376" ca="1">IFERROR(IF($C376="","",IF($K376="","",IF($K376=入力用マスタ!$H$7,_xlfn.TEXTBEFORE(_xlfn.TEXTAFTER(CELL("filename",$A$1),"["),"]"),IF($J376="DATE",IF(INDIRECT($B376&amp;"!"&amp;$C376)="","",INDIRECT($B376&amp;"!"&amp;$C376)),IF($J376="TEXT",IF(INDIRECT($B376&amp;"!"&amp;$C376)="","",""&amp;INDIRECT($B376&amp;"!"&amp;$C376)&amp;""),IF($J376="NUM",VALUE(IF(INDIRECT($B376&amp;"!"&amp;$C376)="","",INDIRECT($B376&amp;"!"&amp;$C376))),"")))))),"")</f>
        <v/>
      </c>
      <c r="M376" s="337" t="str">
        <f ca="1">IFERROR(TEXT(IF($C376="","",IF($K376="","",IF($K376=入力用マスタ!$H$5,IF($L376="■","1",IF($L376="□","",IF($L376="●","1",IF($L376="○","","")))),IF($K376=入力用マスタ!$H$6,IF($L376="▼選択▼","",MATCH($L376,INDIRECT("入力用マスタ!"&amp;IF(COUNTIF(入力用マスタ!$E$2:$E$4,$L376),"E",IF(COUNTIF(入力用マスタ!$F$2:$F$4,$L376),"F",IF(COUNTIF(入力用マスタ!$G$2:$G$4,$L376),"G","")))&amp;"3:"&amp;IF(COUNTIF(入力用マスタ!$E$2:$E$4,$L376),"E",IF(COUNTIF(入力用マスタ!$F$2:$F$4,$L376),"F",IF(COUNTIF(入力用マスタ!$G$2:$G$4,$L376),"G","")))&amp;"4"),0)),"")))),"@"),"")</f>
        <v/>
      </c>
      <c r="N376" s="337" t="str" cm="1">
        <f t="array" aca="1" ref="N376" ca="1">IFERROR(TEXT(IF($C376="","",IF($K376="","",IF($K376=入力用マスタ!$H$4,_xlfn.LET(_xlpm.refs, _xlfn.TEXTSPLIT($C376,","),_xlpm.sheetName, $B376,_xlpm.values,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6" s="338">
        <f t="shared" si="122"/>
        <v>375</v>
      </c>
      <c r="P376" s="339">
        <f>IF($K376="","",IF($K376=入力用マスタ!$H$3,COLUMN($P376)-5,IF($K376=入力用マスタ!$H$5,COLUMN($P376)-4,IF($K376=入力用マスタ!$H$6,COLUMN($P376)-4,IF($K376=入力用マスタ!$H$5,COLUMN($P376)-4,IF($K376=入力用マスタ!$H$4,COLUMN($P376)-3,COLUMN($P376)-5))))))</f>
        <v>11</v>
      </c>
      <c r="Q376" s="345" t="str">
        <f>IF($C376="","",IF($C376="-","",IF($K376=入力用マスタ!$H$4&amp;"!",HYPERLINK("#"&amp;$B376&amp;"!"&amp;IFERROR(LEFT($C376,FIND(",", $C376)-1),$C376),"【"&amp;IFERROR(LEFT($C376,FIND(",", $C376)-1),$C376)&amp;"】"),HYPERLINK("#"&amp;$B376&amp;"!"&amp;IFERROR(LEFT($C376,FIND(",", $C376)-1),$C376),"【"&amp;IFERROR(LEFT($C376,FIND(",", $C376)-1),$C376)&amp;"】"))))</f>
        <v>【K207】</v>
      </c>
      <c r="R376" s="344" t="str">
        <f t="shared" si="123"/>
        <v>0000000000000</v>
      </c>
      <c r="S376" s="334" t="str">
        <f t="shared" si="124"/>
        <v>IO_S050301</v>
      </c>
      <c r="T376" s="334" t="str">
        <f t="shared" ca="1" si="125"/>
        <v>2025100101</v>
      </c>
      <c r="U376" s="334" t="str">
        <f t="shared" si="126"/>
        <v>T05_HLT_TMP</v>
      </c>
      <c r="V376" s="334" t="str">
        <f t="shared" si="127"/>
        <v>DOC_DIA_DATE</v>
      </c>
      <c r="W376" s="334" t="str">
        <f t="shared" si="128"/>
        <v>医師への聞き取り年月日</v>
      </c>
      <c r="X376" s="334" t="str">
        <f t="shared" si="129"/>
        <v>DATE</v>
      </c>
      <c r="Y376" s="334" t="str">
        <f t="shared" si="130"/>
        <v>CELL</v>
      </c>
      <c r="Z376" s="334">
        <f t="shared" si="131"/>
        <v>375</v>
      </c>
      <c r="AA376" s="334">
        <f t="shared" si="132"/>
        <v>11</v>
      </c>
      <c r="AB376" s="334" t="str">
        <f t="shared" si="133"/>
        <v>« NULL »</v>
      </c>
      <c r="AC376" s="334" t="str">
        <f t="shared" si="134"/>
        <v>0</v>
      </c>
      <c r="AD376" s="334" t="str">
        <f t="shared" si="135"/>
        <v>« NULL »</v>
      </c>
      <c r="AE376" s="334" t="str">
        <f t="shared" si="136"/>
        <v>0</v>
      </c>
      <c r="AF376" s="334" t="str">
        <f t="shared" si="137"/>
        <v>1.00</v>
      </c>
      <c r="AG376" s="334" t="str">
        <f t="shared" si="138"/>
        <v>0</v>
      </c>
      <c r="AH376" s="334" t="str">
        <f t="shared" si="139"/>
        <v>fBiz0000000000</v>
      </c>
      <c r="AI376" s="334" t="str">
        <f t="shared" ca="1" si="140"/>
        <v>2026/01/06 00:00:00</v>
      </c>
      <c r="AJ376" s="334" t="str">
        <f t="shared" si="141"/>
        <v>fBiz0000000000</v>
      </c>
      <c r="AK376" s="335" t="str">
        <f t="shared" ca="1" si="142"/>
        <v>2026/01/06 00:00:00</v>
      </c>
      <c r="AL37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'DOC_DIA_DATE', '医師への聞き取り年月日', 'DATE', 'CELL', 375, 11, NULL ,'0', NULL ,'0', '1.00', 0, 'fBiz0000000000', '2026/01/06 00:00:00', 'fBiz0000000000', '2026/01/06 00:00:00' );</v>
      </c>
      <c r="AM376" s="347" t="s">
        <v>1774</v>
      </c>
    </row>
    <row r="377" spans="1:39" ht="17.25" customHeight="1">
      <c r="A377" s="265">
        <f t="shared" si="145"/>
        <v>375</v>
      </c>
      <c r="B377" s="263" t="s">
        <v>640</v>
      </c>
      <c r="C377" s="258" t="s">
        <v>1281</v>
      </c>
      <c r="D377" s="260" t="s">
        <v>1550</v>
      </c>
      <c r="E377" s="238" t="s">
        <v>937</v>
      </c>
      <c r="F377" s="746" t="s">
        <v>189</v>
      </c>
      <c r="G377" s="747"/>
      <c r="H377" s="748">
        <v>279</v>
      </c>
      <c r="I377" s="749"/>
      <c r="J377" s="327" t="str">
        <f t="shared" si="144"/>
        <v>TEXT</v>
      </c>
      <c r="K377" s="271" t="s">
        <v>653</v>
      </c>
      <c r="L377" s="328" t="str" cm="1">
        <f t="array" aca="1" ref="L377" ca="1">IFERROR(IF($C377="","",IF($K377="","",IF($K377=入力用マスタ!$H$7,_xlfn.TEXTBEFORE(_xlfn.TEXTAFTER(CELL("filename",$A$1),"["),"]"),IF($J377="DATE",IF(INDIRECT($B377&amp;"!"&amp;$C377)="","",INDIRECT($B377&amp;"!"&amp;$C377)),IF($J377="TEXT",IF(INDIRECT($B377&amp;"!"&amp;$C377)="","",""&amp;INDIRECT($B377&amp;"!"&amp;$C377)&amp;""),IF($J377="NUM",VALUE(IF(INDIRECT($B377&amp;"!"&amp;$C377)="","",INDIRECT($B377&amp;"!"&amp;$C377))),"")))))),"")</f>
        <v/>
      </c>
      <c r="M377" s="337" t="str">
        <f ca="1">IFERROR(TEXT(IF($C377="","",IF($K377="","",IF($K377=入力用マスタ!$H$5,IF($L377="■","1",IF($L377="□","",IF($L377="●","1",IF($L377="○","","")))),IF($K377=入力用マスタ!$H$6,IF($L377="▼選択▼","",MATCH($L377,INDIRECT("入力用マスタ!"&amp;IF(COUNTIF(入力用マスタ!$E$2:$E$4,$L377),"E",IF(COUNTIF(入力用マスタ!$F$2:$F$4,$L377),"F",IF(COUNTIF(入力用マスタ!$G$2:$G$4,$L377),"G","")))&amp;"3:"&amp;IF(COUNTIF(入力用マスタ!$E$2:$E$4,$L377),"E",IF(COUNTIF(入力用マスタ!$F$2:$F$4,$L377),"F",IF(COUNTIF(入力用マスタ!$G$2:$G$4,$L377),"G","")))&amp;"4"),0)),"")))),"@"),"")</f>
        <v/>
      </c>
      <c r="N377" s="337" t="str" cm="1">
        <f t="array" aca="1" ref="N377" ca="1">IFERROR(TEXT(IF($C377="","",IF($K377="","",IF($K377=入力用マスタ!$H$4,_xlfn.LET(_xlpm.refs, _xlfn.TEXTSPLIT($C377,","),_xlpm.sheetName, $B377,_xlpm.values,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7" s="338">
        <f t="shared" si="122"/>
        <v>376</v>
      </c>
      <c r="P377" s="339">
        <f>IF($K377="","",IF($K377=入力用マスタ!$H$3,COLUMN($P377)-5,IF($K377=入力用マスタ!$H$5,COLUMN($P377)-4,IF($K377=入力用マスタ!$H$6,COLUMN($P377)-4,IF($K377=入力用マスタ!$H$5,COLUMN($P377)-4,IF($K377=入力用マスタ!$H$4,COLUMN($P377)-3,COLUMN($P377)-5))))))</f>
        <v>11</v>
      </c>
      <c r="Q377" s="345" t="str">
        <f>IF($C377="","",IF($C377="-","",IF($K377=入力用マスタ!$H$4&amp;"!",HYPERLINK("#"&amp;$B377&amp;"!"&amp;IFERROR(LEFT($C377,FIND(",", $C377)-1),$C377),"【"&amp;IFERROR(LEFT($C377,FIND(",", $C377)-1),$C377)&amp;"】"),HYPERLINK("#"&amp;$B377&amp;"!"&amp;IFERROR(LEFT($C377,FIND(",", $C377)-1),$C377),"【"&amp;IFERROR(LEFT($C377,FIND(",", $C377)-1),$C377)&amp;"】"))))</f>
        <v>【T207】</v>
      </c>
      <c r="R377" s="344" t="str">
        <f t="shared" si="123"/>
        <v>0000000000000</v>
      </c>
      <c r="S377" s="334" t="str">
        <f t="shared" si="124"/>
        <v>IO_S050301</v>
      </c>
      <c r="T377" s="334" t="str">
        <f t="shared" ca="1" si="125"/>
        <v>2025100101</v>
      </c>
      <c r="U377" s="334" t="str">
        <f t="shared" si="126"/>
        <v>T05_HLT_TMP</v>
      </c>
      <c r="V377" s="334" t="str">
        <f t="shared" si="127"/>
        <v>DOC_DIA_MIN</v>
      </c>
      <c r="W377" s="334" t="str">
        <f t="shared" si="128"/>
        <v>医師への聞き取り医療機関情報</v>
      </c>
      <c r="X377" s="334" t="str">
        <f t="shared" si="129"/>
        <v>TEXT</v>
      </c>
      <c r="Y377" s="334" t="str">
        <f t="shared" si="130"/>
        <v>CELL</v>
      </c>
      <c r="Z377" s="334">
        <f t="shared" si="131"/>
        <v>376</v>
      </c>
      <c r="AA377" s="334">
        <f t="shared" si="132"/>
        <v>11</v>
      </c>
      <c r="AB377" s="334" t="str">
        <f t="shared" si="133"/>
        <v>« NULL »</v>
      </c>
      <c r="AC377" s="334" t="str">
        <f t="shared" si="134"/>
        <v>0</v>
      </c>
      <c r="AD377" s="334" t="str">
        <f t="shared" si="135"/>
        <v>« NULL »</v>
      </c>
      <c r="AE377" s="334" t="str">
        <f t="shared" si="136"/>
        <v>0</v>
      </c>
      <c r="AF377" s="334" t="str">
        <f t="shared" si="137"/>
        <v>1.00</v>
      </c>
      <c r="AG377" s="334" t="str">
        <f t="shared" si="138"/>
        <v>0</v>
      </c>
      <c r="AH377" s="334" t="str">
        <f t="shared" si="139"/>
        <v>fBiz0000000000</v>
      </c>
      <c r="AI377" s="334" t="str">
        <f t="shared" ca="1" si="140"/>
        <v>2026/01/06 00:00:00</v>
      </c>
      <c r="AJ377" s="334" t="str">
        <f t="shared" si="141"/>
        <v>fBiz0000000000</v>
      </c>
      <c r="AK377" s="335" t="str">
        <f t="shared" ca="1" si="142"/>
        <v>2026/01/06 00:00:00</v>
      </c>
      <c r="AL37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'DOC_DIA_MIN', '医師への聞き取り医療機関情報', 'TEXT', 'CELL', 376, 11, NULL ,'0', NULL ,'0', '1.00', 0, 'fBiz0000000000', '2026/01/06 00:00:00', 'fBiz0000000000', '2026/01/06 00:00:00' );</v>
      </c>
      <c r="AM377" s="347" t="s">
        <v>1774</v>
      </c>
    </row>
    <row r="378" spans="1:39" ht="17.25" customHeight="1">
      <c r="A378" s="265">
        <f t="shared" si="145"/>
        <v>376</v>
      </c>
      <c r="B378" s="263" t="s">
        <v>640</v>
      </c>
      <c r="C378" s="258" t="s">
        <v>1721</v>
      </c>
      <c r="D378" s="272" t="s">
        <v>1551</v>
      </c>
      <c r="E378" s="273" t="s">
        <v>938</v>
      </c>
      <c r="F378" s="750" t="s">
        <v>189</v>
      </c>
      <c r="G378" s="751"/>
      <c r="H378" s="752">
        <v>128</v>
      </c>
      <c r="I378" s="753"/>
      <c r="J378" s="327" t="str">
        <f t="shared" si="144"/>
        <v>TEXT</v>
      </c>
      <c r="K378" s="271" t="s">
        <v>1720</v>
      </c>
      <c r="L378" s="328" t="str" cm="1">
        <f t="array" aca="1" ref="L378" ca="1">IFERROR(IF($C378="","",IF($K378="","",IF($K378=入力用マスタ!$H$7,_xlfn.TEXTBEFORE(_xlfn.TEXTAFTER(CELL("filename",$A$1),"["),"]"),IF($J378="DATE",IF(INDIRECT($B378&amp;"!"&amp;$C378)="","",INDIRECT($B378&amp;"!"&amp;$C378)),IF($J378="TEXT",IF(INDIRECT($B378&amp;"!"&amp;$C378)="","",""&amp;INDIRECT($B378&amp;"!"&amp;$C378)&amp;""),IF($J378="NUM",VALUE(IF(INDIRECT($B378&amp;"!"&amp;$C378)="","",INDIRECT($B378&amp;"!"&amp;$C378))),"")))))),"")</f>
        <v/>
      </c>
      <c r="M378" s="337" t="str">
        <f ca="1">IFERROR(TEXT(IF($C378="","",IF($K378="","",IF($K378=入力用マスタ!$H$5,IF($L378="■","1",IF($L378="□","",IF($L378="●","1",IF($L378="○","","")))),IF($K378=入力用マスタ!$H$6,IF($L378="▼選択▼","",MATCH($L378,INDIRECT("入力用マスタ!"&amp;IF(COUNTIF(入力用マスタ!$E$2:$E$4,$L378),"E",IF(COUNTIF(入力用マスタ!$F$2:$F$4,$L378),"F",IF(COUNTIF(入力用マスタ!$G$2:$G$4,$L378),"G","")))&amp;"3:"&amp;IF(COUNTIF(入力用マスタ!$E$2:$E$4,$L378),"E",IF(COUNTIF(入力用マスタ!$F$2:$F$4,$L378),"F",IF(COUNTIF(入力用マスタ!$G$2:$G$4,$L378),"G","")))&amp;"4"),0)),"")))),"@"),"")</f>
        <v/>
      </c>
      <c r="N378" s="337" t="str" cm="1">
        <f t="array" aca="1" ref="N378" ca="1">IFERROR(TEXT(IF($C378="","",IF($K378="","",IF($K378=入力用マスタ!$H$4,_xlfn.LET(_xlpm.refs, _xlfn.TEXTSPLIT($C378,","),_xlpm.sheetName, $B378,_xlpm.values,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8" s="338">
        <f t="shared" si="122"/>
        <v>377</v>
      </c>
      <c r="P378" s="339">
        <f>IF($K378="","",IF($K378=入力用マスタ!$H$3,COLUMN($P378)-5,IF($K378=入力用マスタ!$H$5,COLUMN($P378)-4,IF($K378=入力用マスタ!$H$6,COLUMN($P378)-4,IF($K378=入力用マスタ!$H$5,COLUMN($P378)-4,IF($K378=入力用マスタ!$H$4,COLUMN($P378)-3,COLUMN($P378)-5))))))</f>
        <v>11</v>
      </c>
      <c r="Q378" s="340" t="str">
        <f>IF($C378="","",IF($C378="-","",IF($K378=入力用マスタ!$H$4&amp;"!",HYPERLINK("#"&amp;$B378&amp;"!"&amp;IFERROR(LEFT($C378,FIND(",", $C378)-1),$C378),"【"&amp;IFERROR(LEFT($C378,FIND(",", $C378)-1),$C378)&amp;"】"),HYPERLINK("#"&amp;$B378&amp;"!"&amp;IFERROR(LEFT($C378,FIND(",", $C378)-1),$C378),"【"&amp;IFERROR(LEFT($C378,FIND(",", $C378)-1),$C378)&amp;"】"))))</f>
        <v/>
      </c>
      <c r="R378" s="333" t="str">
        <f t="shared" si="123"/>
        <v/>
      </c>
      <c r="S378" s="334" t="str">
        <f t="shared" si="124"/>
        <v/>
      </c>
      <c r="T378" s="334" t="str">
        <f t="shared" si="125"/>
        <v/>
      </c>
      <c r="U378" s="334" t="str">
        <f t="shared" si="126"/>
        <v/>
      </c>
      <c r="V378" s="334" t="str">
        <f t="shared" si="127"/>
        <v/>
      </c>
      <c r="W378" s="334" t="str">
        <f t="shared" si="128"/>
        <v/>
      </c>
      <c r="X378" s="334" t="str">
        <f t="shared" si="129"/>
        <v/>
      </c>
      <c r="Y378" s="334" t="str">
        <f t="shared" si="130"/>
        <v/>
      </c>
      <c r="Z378" s="334" t="str">
        <f t="shared" si="131"/>
        <v/>
      </c>
      <c r="AA378" s="334" t="str">
        <f t="shared" si="132"/>
        <v/>
      </c>
      <c r="AB378" s="334" t="str">
        <f t="shared" si="133"/>
        <v/>
      </c>
      <c r="AC378" s="334" t="str">
        <f t="shared" si="134"/>
        <v/>
      </c>
      <c r="AD378" s="334" t="str">
        <f t="shared" si="135"/>
        <v/>
      </c>
      <c r="AE378" s="334" t="str">
        <f t="shared" si="136"/>
        <v/>
      </c>
      <c r="AF378" s="334" t="str">
        <f t="shared" si="137"/>
        <v/>
      </c>
      <c r="AG378" s="334" t="str">
        <f t="shared" si="138"/>
        <v/>
      </c>
      <c r="AH378" s="334" t="str">
        <f t="shared" si="139"/>
        <v/>
      </c>
      <c r="AI378" s="334" t="str">
        <f t="shared" ca="1" si="140"/>
        <v/>
      </c>
      <c r="AJ378" s="334" t="str">
        <f t="shared" si="141"/>
        <v/>
      </c>
      <c r="AK378" s="335" t="str">
        <f t="shared" ca="1" si="142"/>
        <v/>
      </c>
      <c r="AL378" s="336" t="str">
        <f t="shared" si="143"/>
        <v/>
      </c>
      <c r="AM378" s="347" t="s">
        <v>1774</v>
      </c>
    </row>
    <row r="379" spans="1:39" ht="17.25" customHeight="1">
      <c r="A379" s="265">
        <f t="shared" si="145"/>
        <v>377</v>
      </c>
      <c r="B379" s="263" t="s">
        <v>640</v>
      </c>
      <c r="C379" s="258" t="s">
        <v>1282</v>
      </c>
      <c r="D379" s="260" t="s">
        <v>1552</v>
      </c>
      <c r="E379" s="238" t="s">
        <v>446</v>
      </c>
      <c r="F379" s="746" t="s">
        <v>189</v>
      </c>
      <c r="G379" s="747"/>
      <c r="H379" s="748">
        <v>1</v>
      </c>
      <c r="I379" s="749"/>
      <c r="J379" s="327" t="str">
        <f t="shared" si="144"/>
        <v>TEXT</v>
      </c>
      <c r="K379" s="271" t="s">
        <v>1042</v>
      </c>
      <c r="L379" s="328" t="str" cm="1">
        <f t="array" aca="1" ref="L379" ca="1">IFERROR(IF($C379="","",IF($K379="","",IF($K379=入力用マスタ!$H$7,_xlfn.TEXTBEFORE(_xlfn.TEXTAFTER(CELL("filename",$A$1),"["),"]"),IF($J379="DATE",IF(INDIRECT($B379&amp;"!"&amp;$C379)="","",INDIRECT($B379&amp;"!"&amp;$C379)),IF($J379="TEXT",IF(INDIRECT($B379&amp;"!"&amp;$C379)="","",""&amp;INDIRECT($B379&amp;"!"&amp;$C379)&amp;""),IF($J379="NUM",VALUE(IF(INDIRECT($B379&amp;"!"&amp;$C379)="","",INDIRECT($B379&amp;"!"&amp;$C379))),"")))))),"")</f>
        <v>□</v>
      </c>
      <c r="M379" s="337" t="str">
        <f ca="1">IFERROR(TEXT(IF($C379="","",IF($K379="","",IF($K379=入力用マスタ!$H$5,IF($L379="■","1",IF($L379="□","",IF($L379="●","1",IF($L379="○","","")))),IF($K379=入力用マスタ!$H$6,IF($L379="▼選択▼","",MATCH($L379,INDIRECT("入力用マスタ!"&amp;IF(COUNTIF(入力用マスタ!$E$2:$E$4,$L379),"E",IF(COUNTIF(入力用マスタ!$F$2:$F$4,$L379),"F",IF(COUNTIF(入力用マスタ!$G$2:$G$4,$L379),"G","")))&amp;"3:"&amp;IF(COUNTIF(入力用マスタ!$E$2:$E$4,$L379),"E",IF(COUNTIF(入力用マスタ!$F$2:$F$4,$L379),"F",IF(COUNTIF(入力用マスタ!$G$2:$G$4,$L379),"G","")))&amp;"4"),0)),"")))),"@"),"")</f>
        <v/>
      </c>
      <c r="N379" s="337" t="str" cm="1">
        <f t="array" aca="1" ref="N379" ca="1">IFERROR(TEXT(IF($C379="","",IF($K379="","",IF($K379=入力用マスタ!$H$4,_xlfn.LET(_xlpm.refs, _xlfn.TEXTSPLIT($C379,","),_xlpm.sheetName, $B379,_xlpm.values,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79" s="338">
        <f t="shared" si="122"/>
        <v>378</v>
      </c>
      <c r="P379" s="339">
        <f>IF($K379="","",IF($K379=入力用マスタ!$H$3,COLUMN($P379)-5,IF($K379=入力用マスタ!$H$5,COLUMN($P379)-4,IF($K379=入力用マスタ!$H$6,COLUMN($P379)-4,IF($K379=入力用マスタ!$H$5,COLUMN($P379)-4,IF($K379=入力用マスタ!$H$4,COLUMN($P379)-3,COLUMN($P379)-5))))))</f>
        <v>12</v>
      </c>
      <c r="Q379" s="345" t="str">
        <f>IF($C379="","",IF($C379="-","",IF($K379=入力用マスタ!$H$4&amp;"!",HYPERLINK("#"&amp;$B379&amp;"!"&amp;IFERROR(LEFT($C379,FIND(",", $C379)-1),$C379),"【"&amp;IFERROR(LEFT($C379,FIND(",", $C379)-1),$C379)&amp;"】"),HYPERLINK("#"&amp;$B379&amp;"!"&amp;IFERROR(LEFT($C379,FIND(",", $C379)-1),$C379),"【"&amp;IFERROR(LEFT($C379,FIND(",", $C379)-1),$C379)&amp;"】"))))</f>
        <v>【D209】</v>
      </c>
      <c r="R379" s="344" t="str">
        <f t="shared" si="123"/>
        <v>0000000000000</v>
      </c>
      <c r="S379" s="334" t="str">
        <f t="shared" si="124"/>
        <v>IO_S050301</v>
      </c>
      <c r="T379" s="334" t="str">
        <f t="shared" ca="1" si="125"/>
        <v>2025100101</v>
      </c>
      <c r="U379" s="334" t="str">
        <f t="shared" si="126"/>
        <v>T05_HLT_TMP</v>
      </c>
      <c r="V379" s="334" t="str">
        <f t="shared" si="127"/>
        <v>MAI_SYM_1</v>
      </c>
      <c r="W379" s="334" t="str">
        <f t="shared" si="128"/>
        <v>主な症状_皮膚症状</v>
      </c>
      <c r="X379" s="334" t="str">
        <f t="shared" si="129"/>
        <v>TEXT</v>
      </c>
      <c r="Y379" s="334" t="str">
        <f t="shared" si="130"/>
        <v>CELL</v>
      </c>
      <c r="Z379" s="334">
        <f t="shared" si="131"/>
        <v>378</v>
      </c>
      <c r="AA379" s="334">
        <f t="shared" si="132"/>
        <v>12</v>
      </c>
      <c r="AB379" s="334" t="str">
        <f t="shared" si="133"/>
        <v>« NULL »</v>
      </c>
      <c r="AC379" s="334" t="str">
        <f t="shared" si="134"/>
        <v>0</v>
      </c>
      <c r="AD379" s="334" t="str">
        <f t="shared" si="135"/>
        <v>« NULL »</v>
      </c>
      <c r="AE379" s="334" t="str">
        <f t="shared" si="136"/>
        <v>0</v>
      </c>
      <c r="AF379" s="334" t="str">
        <f t="shared" si="137"/>
        <v>1.00</v>
      </c>
      <c r="AG379" s="334" t="str">
        <f t="shared" si="138"/>
        <v>0</v>
      </c>
      <c r="AH379" s="334" t="str">
        <f t="shared" si="139"/>
        <v>fBiz0000000000</v>
      </c>
      <c r="AI379" s="334" t="str">
        <f t="shared" ca="1" si="140"/>
        <v>2026/01/06 00:00:00</v>
      </c>
      <c r="AJ379" s="334" t="str">
        <f t="shared" si="141"/>
        <v>fBiz0000000000</v>
      </c>
      <c r="AK379" s="335" t="str">
        <f t="shared" ca="1" si="142"/>
        <v>2026/01/06 00:00:00</v>
      </c>
      <c r="AL379"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'MAI_SYM_1', '主な症状_皮膚症状', 'TEXT', 'CELL', 378, 12, NULL ,'0', NULL ,'0', '1.00', 0, 'fBiz0000000000', '2026/01/06 00:00:00', 'fBiz0000000000', '2026/01/06 00:00:00' );</v>
      </c>
      <c r="AM379" s="347" t="s">
        <v>1774</v>
      </c>
    </row>
    <row r="380" spans="1:39" ht="17.25" customHeight="1">
      <c r="A380" s="265">
        <f t="shared" si="145"/>
        <v>378</v>
      </c>
      <c r="B380" s="263" t="s">
        <v>640</v>
      </c>
      <c r="C380" s="258" t="s">
        <v>1283</v>
      </c>
      <c r="D380" s="260" t="s">
        <v>1553</v>
      </c>
      <c r="E380" s="238" t="s">
        <v>292</v>
      </c>
      <c r="F380" s="746" t="s">
        <v>189</v>
      </c>
      <c r="G380" s="747"/>
      <c r="H380" s="748">
        <v>1</v>
      </c>
      <c r="I380" s="749"/>
      <c r="J380" s="327" t="str">
        <f t="shared" si="144"/>
        <v>TEXT</v>
      </c>
      <c r="K380" s="271" t="s">
        <v>1042</v>
      </c>
      <c r="L380" s="328" t="str" cm="1">
        <f t="array" aca="1" ref="L380" ca="1">IFERROR(IF($C380="","",IF($K380="","",IF($K380=入力用マスタ!$H$7,_xlfn.TEXTBEFORE(_xlfn.TEXTAFTER(CELL("filename",$A$1),"["),"]"),IF($J380="DATE",IF(INDIRECT($B380&amp;"!"&amp;$C380)="","",INDIRECT($B380&amp;"!"&amp;$C380)),IF($J380="TEXT",IF(INDIRECT($B380&amp;"!"&amp;$C380)="","",""&amp;INDIRECT($B380&amp;"!"&amp;$C380)&amp;""),IF($J380="NUM",VALUE(IF(INDIRECT($B380&amp;"!"&amp;$C380)="","",INDIRECT($B380&amp;"!"&amp;$C380))),"")))))),"")</f>
        <v>□</v>
      </c>
      <c r="M380" s="337" t="str">
        <f ca="1">IFERROR(TEXT(IF($C380="","",IF($K380="","",IF($K380=入力用マスタ!$H$5,IF($L380="■","1",IF($L380="□","",IF($L380="●","1",IF($L380="○","","")))),IF($K380=入力用マスタ!$H$6,IF($L380="▼選択▼","",MATCH($L380,INDIRECT("入力用マスタ!"&amp;IF(COUNTIF(入力用マスタ!$E$2:$E$4,$L380),"E",IF(COUNTIF(入力用マスタ!$F$2:$F$4,$L380),"F",IF(COUNTIF(入力用マスタ!$G$2:$G$4,$L380),"G","")))&amp;"3:"&amp;IF(COUNTIF(入力用マスタ!$E$2:$E$4,$L380),"E",IF(COUNTIF(入力用マスタ!$F$2:$F$4,$L380),"F",IF(COUNTIF(入力用マスタ!$G$2:$G$4,$L380),"G","")))&amp;"4"),0)),"")))),"@"),"")</f>
        <v/>
      </c>
      <c r="N380" s="337" t="str" cm="1">
        <f t="array" aca="1" ref="N380" ca="1">IFERROR(TEXT(IF($C380="","",IF($K380="","",IF($K380=入力用マスタ!$H$4,_xlfn.LET(_xlpm.refs, _xlfn.TEXTSPLIT($C380,","),_xlpm.sheetName, $B380,_xlpm.values,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0" s="338">
        <f t="shared" si="122"/>
        <v>379</v>
      </c>
      <c r="P380" s="339">
        <f>IF($K380="","",IF($K380=入力用マスタ!$H$3,COLUMN($P380)-5,IF($K380=入力用マスタ!$H$5,COLUMN($P380)-4,IF($K380=入力用マスタ!$H$6,COLUMN($P380)-4,IF($K380=入力用マスタ!$H$5,COLUMN($P380)-4,IF($K380=入力用マスタ!$H$4,COLUMN($P380)-3,COLUMN($P380)-5))))))</f>
        <v>12</v>
      </c>
      <c r="Q380" s="345" t="str">
        <f>IF($C380="","",IF($C380="-","",IF($K380=入力用マスタ!$H$4&amp;"!",HYPERLINK("#"&amp;$B380&amp;"!"&amp;IFERROR(LEFT($C380,FIND(",", $C380)-1),$C380),"【"&amp;IFERROR(LEFT($C380,FIND(",", $C380)-1),$C380)&amp;"】"),HYPERLINK("#"&amp;$B380&amp;"!"&amp;IFERROR(LEFT($C380,FIND(",", $C380)-1),$C380),"【"&amp;IFERROR(LEFT($C380,FIND(",", $C380)-1),$C380)&amp;"】"))))</f>
        <v>【D210】</v>
      </c>
      <c r="R380" s="344" t="str">
        <f t="shared" si="123"/>
        <v>0000000000000</v>
      </c>
      <c r="S380" s="334" t="str">
        <f t="shared" si="124"/>
        <v>IO_S050301</v>
      </c>
      <c r="T380" s="334" t="str">
        <f t="shared" ca="1" si="125"/>
        <v>2025100101</v>
      </c>
      <c r="U380" s="334" t="str">
        <f t="shared" si="126"/>
        <v>T05_HLT_TMP</v>
      </c>
      <c r="V380" s="334" t="str">
        <f t="shared" si="127"/>
        <v>MAI_SYM_2</v>
      </c>
      <c r="W380" s="334" t="str">
        <f t="shared" si="128"/>
        <v>主な症状_消化器症状</v>
      </c>
      <c r="X380" s="334" t="str">
        <f t="shared" si="129"/>
        <v>TEXT</v>
      </c>
      <c r="Y380" s="334" t="str">
        <f t="shared" si="130"/>
        <v>CELL</v>
      </c>
      <c r="Z380" s="334">
        <f t="shared" si="131"/>
        <v>379</v>
      </c>
      <c r="AA380" s="334">
        <f t="shared" si="132"/>
        <v>12</v>
      </c>
      <c r="AB380" s="334" t="str">
        <f t="shared" si="133"/>
        <v>« NULL »</v>
      </c>
      <c r="AC380" s="334" t="str">
        <f t="shared" si="134"/>
        <v>0</v>
      </c>
      <c r="AD380" s="334" t="str">
        <f t="shared" si="135"/>
        <v>« NULL »</v>
      </c>
      <c r="AE380" s="334" t="str">
        <f t="shared" si="136"/>
        <v>0</v>
      </c>
      <c r="AF380" s="334" t="str">
        <f t="shared" si="137"/>
        <v>1.00</v>
      </c>
      <c r="AG380" s="334" t="str">
        <f t="shared" si="138"/>
        <v>0</v>
      </c>
      <c r="AH380" s="334" t="str">
        <f t="shared" si="139"/>
        <v>fBiz0000000000</v>
      </c>
      <c r="AI380" s="334" t="str">
        <f t="shared" ca="1" si="140"/>
        <v>2026/01/06 00:00:00</v>
      </c>
      <c r="AJ380" s="334" t="str">
        <f t="shared" si="141"/>
        <v>fBiz0000000000</v>
      </c>
      <c r="AK380" s="335" t="str">
        <f t="shared" ca="1" si="142"/>
        <v>2026/01/06 00:00:00</v>
      </c>
      <c r="AL380"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'MAI_SYM_2', '主な症状_消化器症状', 'TEXT', 'CELL', 379, 12, NULL ,'0', NULL ,'0', '1.00', 0, 'fBiz0000000000', '2026/01/06 00:00:00', 'fBiz0000000000', '2026/01/06 00:00:00' );</v>
      </c>
      <c r="AM380" s="347" t="s">
        <v>1774</v>
      </c>
    </row>
    <row r="381" spans="1:39" ht="17.25" customHeight="1">
      <c r="A381" s="265">
        <f t="shared" si="145"/>
        <v>379</v>
      </c>
      <c r="B381" s="263" t="s">
        <v>640</v>
      </c>
      <c r="C381" s="258" t="s">
        <v>1284</v>
      </c>
      <c r="D381" s="260" t="s">
        <v>1554</v>
      </c>
      <c r="E381" s="238" t="s">
        <v>293</v>
      </c>
      <c r="F381" s="746" t="s">
        <v>189</v>
      </c>
      <c r="G381" s="747"/>
      <c r="H381" s="748">
        <v>1</v>
      </c>
      <c r="I381" s="749"/>
      <c r="J381" s="327" t="str">
        <f t="shared" si="144"/>
        <v>TEXT</v>
      </c>
      <c r="K381" s="271" t="s">
        <v>1042</v>
      </c>
      <c r="L381" s="328" t="str" cm="1">
        <f t="array" aca="1" ref="L381" ca="1">IFERROR(IF($C381="","",IF($K381="","",IF($K381=入力用マスタ!$H$7,_xlfn.TEXTBEFORE(_xlfn.TEXTAFTER(CELL("filename",$A$1),"["),"]"),IF($J381="DATE",IF(INDIRECT($B381&amp;"!"&amp;$C381)="","",INDIRECT($B381&amp;"!"&amp;$C381)),IF($J381="TEXT",IF(INDIRECT($B381&amp;"!"&amp;$C381)="","",""&amp;INDIRECT($B381&amp;"!"&amp;$C381)&amp;""),IF($J381="NUM",VALUE(IF(INDIRECT($B381&amp;"!"&amp;$C381)="","",INDIRECT($B381&amp;"!"&amp;$C381))),"")))))),"")</f>
        <v>□</v>
      </c>
      <c r="M381" s="337" t="str">
        <f ca="1">IFERROR(TEXT(IF($C381="","",IF($K381="","",IF($K381=入力用マスタ!$H$5,IF($L381="■","1",IF($L381="□","",IF($L381="●","1",IF($L381="○","","")))),IF($K381=入力用マスタ!$H$6,IF($L381="▼選択▼","",MATCH($L381,INDIRECT("入力用マスタ!"&amp;IF(COUNTIF(入力用マスタ!$E$2:$E$4,$L381),"E",IF(COUNTIF(入力用マスタ!$F$2:$F$4,$L381),"F",IF(COUNTIF(入力用マスタ!$G$2:$G$4,$L381),"G","")))&amp;"3:"&amp;IF(COUNTIF(入力用マスタ!$E$2:$E$4,$L381),"E",IF(COUNTIF(入力用マスタ!$F$2:$F$4,$L381),"F",IF(COUNTIF(入力用マスタ!$G$2:$G$4,$L381),"G","")))&amp;"4"),0)),"")))),"@"),"")</f>
        <v/>
      </c>
      <c r="N381" s="337" t="str" cm="1">
        <f t="array" aca="1" ref="N381" ca="1">IFERROR(TEXT(IF($C381="","",IF($K381="","",IF($K381=入力用マスタ!$H$4,_xlfn.LET(_xlpm.refs, _xlfn.TEXTSPLIT($C381,","),_xlpm.sheetName, $B381,_xlpm.values,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1" s="338">
        <f t="shared" si="122"/>
        <v>380</v>
      </c>
      <c r="P381" s="339">
        <f>IF($K381="","",IF($K381=入力用マスタ!$H$3,COLUMN($P381)-5,IF($K381=入力用マスタ!$H$5,COLUMN($P381)-4,IF($K381=入力用マスタ!$H$6,COLUMN($P381)-4,IF($K381=入力用マスタ!$H$5,COLUMN($P381)-4,IF($K381=入力用マスタ!$H$4,COLUMN($P381)-3,COLUMN($P381)-5))))))</f>
        <v>12</v>
      </c>
      <c r="Q381" s="345" t="str">
        <f>IF($C381="","",IF($C381="-","",IF($K381=入力用マスタ!$H$4&amp;"!",HYPERLINK("#"&amp;$B381&amp;"!"&amp;IFERROR(LEFT($C381,FIND(",", $C381)-1),$C381),"【"&amp;IFERROR(LEFT($C381,FIND(",", $C381)-1),$C381)&amp;"】"),HYPERLINK("#"&amp;$B381&amp;"!"&amp;IFERROR(LEFT($C381,FIND(",", $C381)-1),$C381),"【"&amp;IFERROR(LEFT($C381,FIND(",", $C381)-1),$C381)&amp;"】"))))</f>
        <v>【D211】</v>
      </c>
      <c r="R381" s="344" t="str">
        <f t="shared" si="123"/>
        <v>0000000000000</v>
      </c>
      <c r="S381" s="334" t="str">
        <f t="shared" si="124"/>
        <v>IO_S050301</v>
      </c>
      <c r="T381" s="334" t="str">
        <f t="shared" ca="1" si="125"/>
        <v>2025100101</v>
      </c>
      <c r="U381" s="334" t="str">
        <f t="shared" si="126"/>
        <v>T05_HLT_TMP</v>
      </c>
      <c r="V381" s="334" t="str">
        <f t="shared" si="127"/>
        <v>MAI_SYM_3</v>
      </c>
      <c r="W381" s="334" t="str">
        <f t="shared" si="128"/>
        <v>主な症状_肝機能障害</v>
      </c>
      <c r="X381" s="334" t="str">
        <f t="shared" si="129"/>
        <v>TEXT</v>
      </c>
      <c r="Y381" s="334" t="str">
        <f t="shared" si="130"/>
        <v>CELL</v>
      </c>
      <c r="Z381" s="334">
        <f t="shared" si="131"/>
        <v>380</v>
      </c>
      <c r="AA381" s="334">
        <f t="shared" si="132"/>
        <v>12</v>
      </c>
      <c r="AB381" s="334" t="str">
        <f t="shared" si="133"/>
        <v>« NULL »</v>
      </c>
      <c r="AC381" s="334" t="str">
        <f t="shared" si="134"/>
        <v>0</v>
      </c>
      <c r="AD381" s="334" t="str">
        <f t="shared" si="135"/>
        <v>« NULL »</v>
      </c>
      <c r="AE381" s="334" t="str">
        <f t="shared" si="136"/>
        <v>0</v>
      </c>
      <c r="AF381" s="334" t="str">
        <f t="shared" si="137"/>
        <v>1.00</v>
      </c>
      <c r="AG381" s="334" t="str">
        <f t="shared" si="138"/>
        <v>0</v>
      </c>
      <c r="AH381" s="334" t="str">
        <f t="shared" si="139"/>
        <v>fBiz0000000000</v>
      </c>
      <c r="AI381" s="334" t="str">
        <f t="shared" ca="1" si="140"/>
        <v>2026/01/06 00:00:00</v>
      </c>
      <c r="AJ381" s="334" t="str">
        <f t="shared" si="141"/>
        <v>fBiz0000000000</v>
      </c>
      <c r="AK381" s="335" t="str">
        <f t="shared" ca="1" si="142"/>
        <v>2026/01/06 00:00:00</v>
      </c>
      <c r="AL381"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'MAI_SYM_3', '主な症状_肝機能障害', 'TEXT', 'CELL', 380, 12, NULL ,'0', NULL ,'0', '1.00', 0, 'fBiz0000000000', '2026/01/06 00:00:00', 'fBiz0000000000', '2026/01/06 00:00:00' );</v>
      </c>
      <c r="AM381" s="347" t="s">
        <v>1774</v>
      </c>
    </row>
    <row r="382" spans="1:39" ht="17.25" customHeight="1">
      <c r="A382" s="265">
        <f t="shared" si="145"/>
        <v>380</v>
      </c>
      <c r="B382" s="263" t="s">
        <v>640</v>
      </c>
      <c r="C382" s="258" t="s">
        <v>1285</v>
      </c>
      <c r="D382" s="260" t="s">
        <v>1555</v>
      </c>
      <c r="E382" s="238" t="s">
        <v>294</v>
      </c>
      <c r="F382" s="746" t="s">
        <v>189</v>
      </c>
      <c r="G382" s="747"/>
      <c r="H382" s="748">
        <v>1</v>
      </c>
      <c r="I382" s="749"/>
      <c r="J382" s="327" t="str">
        <f t="shared" si="144"/>
        <v>TEXT</v>
      </c>
      <c r="K382" s="271" t="s">
        <v>1042</v>
      </c>
      <c r="L382" s="328" t="str" cm="1">
        <f t="array" aca="1" ref="L382" ca="1">IFERROR(IF($C382="","",IF($K382="","",IF($K382=入力用マスタ!$H$7,_xlfn.TEXTBEFORE(_xlfn.TEXTAFTER(CELL("filename",$A$1),"["),"]"),IF($J382="DATE",IF(INDIRECT($B382&amp;"!"&amp;$C382)="","",INDIRECT($B382&amp;"!"&amp;$C382)),IF($J382="TEXT",IF(INDIRECT($B382&amp;"!"&amp;$C382)="","",""&amp;INDIRECT($B382&amp;"!"&amp;$C382)&amp;""),IF($J382="NUM",VALUE(IF(INDIRECT($B382&amp;"!"&amp;$C382)="","",INDIRECT($B382&amp;"!"&amp;$C382))),"")))))),"")</f>
        <v>□</v>
      </c>
      <c r="M382" s="337" t="str">
        <f ca="1">IFERROR(TEXT(IF($C382="","",IF($K382="","",IF($K382=入力用マスタ!$H$5,IF($L382="■","1",IF($L382="□","",IF($L382="●","1",IF($L382="○","","")))),IF($K382=入力用マスタ!$H$6,IF($L382="▼選択▼","",MATCH($L382,INDIRECT("入力用マスタ!"&amp;IF(COUNTIF(入力用マスタ!$E$2:$E$4,$L382),"E",IF(COUNTIF(入力用マスタ!$F$2:$F$4,$L382),"F",IF(COUNTIF(入力用マスタ!$G$2:$G$4,$L382),"G","")))&amp;"3:"&amp;IF(COUNTIF(入力用マスタ!$E$2:$E$4,$L382),"E",IF(COUNTIF(入力用マスタ!$F$2:$F$4,$L382),"F",IF(COUNTIF(入力用マスタ!$G$2:$G$4,$L382),"G","")))&amp;"4"),0)),"")))),"@"),"")</f>
        <v/>
      </c>
      <c r="N382" s="337" t="str" cm="1">
        <f t="array" aca="1" ref="N382" ca="1">IFERROR(TEXT(IF($C382="","",IF($K382="","",IF($K382=入力用マスタ!$H$4,_xlfn.LET(_xlpm.refs, _xlfn.TEXTSPLIT($C382,","),_xlpm.sheetName, $B382,_xlpm.values,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2" s="338">
        <f t="shared" si="122"/>
        <v>381</v>
      </c>
      <c r="P382" s="339">
        <f>IF($K382="","",IF($K382=入力用マスタ!$H$3,COLUMN($P382)-5,IF($K382=入力用マスタ!$H$5,COLUMN($P382)-4,IF($K382=入力用マスタ!$H$6,COLUMN($P382)-4,IF($K382=入力用マスタ!$H$5,COLUMN($P382)-4,IF($K382=入力用マスタ!$H$4,COLUMN($P382)-3,COLUMN($P382)-5))))))</f>
        <v>12</v>
      </c>
      <c r="Q382" s="345" t="str">
        <f>IF($C382="","",IF($C382="-","",IF($K382=入力用マスタ!$H$4&amp;"!",HYPERLINK("#"&amp;$B382&amp;"!"&amp;IFERROR(LEFT($C382,FIND(",", $C382)-1),$C382),"【"&amp;IFERROR(LEFT($C382,FIND(",", $C382)-1),$C382)&amp;"】"),HYPERLINK("#"&amp;$B382&amp;"!"&amp;IFERROR(LEFT($C382,FIND(",", $C382)-1),$C382),"【"&amp;IFERROR(LEFT($C382,FIND(",", $C382)-1),$C382)&amp;"】"))))</f>
        <v>【D212】</v>
      </c>
      <c r="R382" s="344" t="str">
        <f t="shared" si="123"/>
        <v>0000000000000</v>
      </c>
      <c r="S382" s="334" t="str">
        <f t="shared" si="124"/>
        <v>IO_S050301</v>
      </c>
      <c r="T382" s="334" t="str">
        <f t="shared" ca="1" si="125"/>
        <v>2025100101</v>
      </c>
      <c r="U382" s="334" t="str">
        <f t="shared" si="126"/>
        <v>T05_HLT_TMP</v>
      </c>
      <c r="V382" s="334" t="str">
        <f t="shared" si="127"/>
        <v>MAI_SYM_4</v>
      </c>
      <c r="W382" s="334" t="str">
        <f t="shared" si="128"/>
        <v>主な症状_腎機能障害</v>
      </c>
      <c r="X382" s="334" t="str">
        <f t="shared" si="129"/>
        <v>TEXT</v>
      </c>
      <c r="Y382" s="334" t="str">
        <f t="shared" si="130"/>
        <v>CELL</v>
      </c>
      <c r="Z382" s="334">
        <f t="shared" si="131"/>
        <v>381</v>
      </c>
      <c r="AA382" s="334">
        <f t="shared" si="132"/>
        <v>12</v>
      </c>
      <c r="AB382" s="334" t="str">
        <f t="shared" si="133"/>
        <v>« NULL »</v>
      </c>
      <c r="AC382" s="334" t="str">
        <f t="shared" si="134"/>
        <v>0</v>
      </c>
      <c r="AD382" s="334" t="str">
        <f t="shared" si="135"/>
        <v>« NULL »</v>
      </c>
      <c r="AE382" s="334" t="str">
        <f t="shared" si="136"/>
        <v>0</v>
      </c>
      <c r="AF382" s="334" t="str">
        <f t="shared" si="137"/>
        <v>1.00</v>
      </c>
      <c r="AG382" s="334" t="str">
        <f t="shared" si="138"/>
        <v>0</v>
      </c>
      <c r="AH382" s="334" t="str">
        <f t="shared" si="139"/>
        <v>fBiz0000000000</v>
      </c>
      <c r="AI382" s="334" t="str">
        <f t="shared" ca="1" si="140"/>
        <v>2026/01/06 00:00:00</v>
      </c>
      <c r="AJ382" s="334" t="str">
        <f t="shared" si="141"/>
        <v>fBiz0000000000</v>
      </c>
      <c r="AK382" s="335" t="str">
        <f t="shared" ca="1" si="142"/>
        <v>2026/01/06 00:00:00</v>
      </c>
      <c r="AL382"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'MAI_SYM_4', '主な症状_腎機能障害', 'TEXT', 'CELL', 381, 12, NULL ,'0', NULL ,'0', '1.00', 0, 'fBiz0000000000', '2026/01/06 00:00:00', 'fBiz0000000000', '2026/01/06 00:00:00' );</v>
      </c>
      <c r="AM382" s="347" t="s">
        <v>1774</v>
      </c>
    </row>
    <row r="383" spans="1:39" ht="17.25" customHeight="1">
      <c r="A383" s="265">
        <f t="shared" si="145"/>
        <v>381</v>
      </c>
      <c r="B383" s="263" t="s">
        <v>640</v>
      </c>
      <c r="C383" s="258" t="s">
        <v>1286</v>
      </c>
      <c r="D383" s="260" t="s">
        <v>1556</v>
      </c>
      <c r="E383" s="238" t="s">
        <v>295</v>
      </c>
      <c r="F383" s="746" t="s">
        <v>189</v>
      </c>
      <c r="G383" s="747"/>
      <c r="H383" s="748">
        <v>1</v>
      </c>
      <c r="I383" s="749"/>
      <c r="J383" s="327" t="str">
        <f t="shared" si="144"/>
        <v>TEXT</v>
      </c>
      <c r="K383" s="271" t="s">
        <v>1042</v>
      </c>
      <c r="L383" s="328" t="str" cm="1">
        <f t="array" aca="1" ref="L383" ca="1">IFERROR(IF($C383="","",IF($K383="","",IF($K383=入力用マスタ!$H$7,_xlfn.TEXTBEFORE(_xlfn.TEXTAFTER(CELL("filename",$A$1),"["),"]"),IF($J383="DATE",IF(INDIRECT($B383&amp;"!"&amp;$C383)="","",INDIRECT($B383&amp;"!"&amp;$C383)),IF($J383="TEXT",IF(INDIRECT($B383&amp;"!"&amp;$C383)="","",""&amp;INDIRECT($B383&amp;"!"&amp;$C383)&amp;""),IF($J383="NUM",VALUE(IF(INDIRECT($B383&amp;"!"&amp;$C383)="","",INDIRECT($B383&amp;"!"&amp;$C383))),"")))))),"")</f>
        <v>□</v>
      </c>
      <c r="M383" s="337" t="str">
        <f ca="1">IFERROR(TEXT(IF($C383="","",IF($K383="","",IF($K383=入力用マスタ!$H$5,IF($L383="■","1",IF($L383="□","",IF($L383="●","1",IF($L383="○","","")))),IF($K383=入力用マスタ!$H$6,IF($L383="▼選択▼","",MATCH($L383,INDIRECT("入力用マスタ!"&amp;IF(COUNTIF(入力用マスタ!$E$2:$E$4,$L383),"E",IF(COUNTIF(入力用マスタ!$F$2:$F$4,$L383),"F",IF(COUNTIF(入力用マスタ!$G$2:$G$4,$L383),"G","")))&amp;"3:"&amp;IF(COUNTIF(入力用マスタ!$E$2:$E$4,$L383),"E",IF(COUNTIF(入力用マスタ!$F$2:$F$4,$L383),"F",IF(COUNTIF(入力用マスタ!$G$2:$G$4,$L383),"G","")))&amp;"4"),0)),"")))),"@"),"")</f>
        <v/>
      </c>
      <c r="N383" s="337" t="str" cm="1">
        <f t="array" aca="1" ref="N383" ca="1">IFERROR(TEXT(IF($C383="","",IF($K383="","",IF($K383=入力用マスタ!$H$4,_xlfn.LET(_xlpm.refs, _xlfn.TEXTSPLIT($C383,","),_xlpm.sheetName, $B383,_xlpm.values,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3" s="338">
        <f t="shared" si="122"/>
        <v>382</v>
      </c>
      <c r="P383" s="339">
        <f>IF($K383="","",IF($K383=入力用マスタ!$H$3,COLUMN($P383)-5,IF($K383=入力用マスタ!$H$5,COLUMN($P383)-4,IF($K383=入力用マスタ!$H$6,COLUMN($P383)-4,IF($K383=入力用マスタ!$H$5,COLUMN($P383)-4,IF($K383=入力用マスタ!$H$4,COLUMN($P383)-3,COLUMN($P383)-5))))))</f>
        <v>12</v>
      </c>
      <c r="Q383" s="345" t="str">
        <f>IF($C383="","",IF($C383="-","",IF($K383=入力用マスタ!$H$4&amp;"!",HYPERLINK("#"&amp;$B383&amp;"!"&amp;IFERROR(LEFT($C383,FIND(",", $C383)-1),$C383),"【"&amp;IFERROR(LEFT($C383,FIND(",", $C383)-1),$C383)&amp;"】"),HYPERLINK("#"&amp;$B383&amp;"!"&amp;IFERROR(LEFT($C383,FIND(",", $C383)-1),$C383),"【"&amp;IFERROR(LEFT($C383,FIND(",", $C383)-1),$C383)&amp;"】"))))</f>
        <v>【D213】</v>
      </c>
      <c r="R383" s="344" t="str">
        <f t="shared" si="123"/>
        <v>0000000000000</v>
      </c>
      <c r="S383" s="334" t="str">
        <f t="shared" si="124"/>
        <v>IO_S050301</v>
      </c>
      <c r="T383" s="334" t="str">
        <f t="shared" ca="1" si="125"/>
        <v>2025100101</v>
      </c>
      <c r="U383" s="334" t="str">
        <f t="shared" si="126"/>
        <v>T05_HLT_TMP</v>
      </c>
      <c r="V383" s="334" t="str">
        <f t="shared" si="127"/>
        <v>MAI_SYM_5</v>
      </c>
      <c r="W383" s="334" t="str">
        <f t="shared" si="128"/>
        <v>主な症状_呼吸器障害</v>
      </c>
      <c r="X383" s="334" t="str">
        <f t="shared" si="129"/>
        <v>TEXT</v>
      </c>
      <c r="Y383" s="334" t="str">
        <f t="shared" si="130"/>
        <v>CELL</v>
      </c>
      <c r="Z383" s="334">
        <f t="shared" si="131"/>
        <v>382</v>
      </c>
      <c r="AA383" s="334">
        <f t="shared" si="132"/>
        <v>12</v>
      </c>
      <c r="AB383" s="334" t="str">
        <f t="shared" si="133"/>
        <v>« NULL »</v>
      </c>
      <c r="AC383" s="334" t="str">
        <f t="shared" si="134"/>
        <v>0</v>
      </c>
      <c r="AD383" s="334" t="str">
        <f t="shared" si="135"/>
        <v>« NULL »</v>
      </c>
      <c r="AE383" s="334" t="str">
        <f t="shared" si="136"/>
        <v>0</v>
      </c>
      <c r="AF383" s="334" t="str">
        <f t="shared" si="137"/>
        <v>1.00</v>
      </c>
      <c r="AG383" s="334" t="str">
        <f t="shared" si="138"/>
        <v>0</v>
      </c>
      <c r="AH383" s="334" t="str">
        <f t="shared" si="139"/>
        <v>fBiz0000000000</v>
      </c>
      <c r="AI383" s="334" t="str">
        <f t="shared" ca="1" si="140"/>
        <v>2026/01/06 00:00:00</v>
      </c>
      <c r="AJ383" s="334" t="str">
        <f t="shared" si="141"/>
        <v>fBiz0000000000</v>
      </c>
      <c r="AK383" s="335" t="str">
        <f t="shared" ca="1" si="142"/>
        <v>2026/01/06 00:00:00</v>
      </c>
      <c r="AL383"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'MAI_SYM_5', '主な症状_呼吸器障害', 'TEXT', 'CELL', 382, 12, NULL ,'0', NULL ,'0', '1.00', 0, 'fBiz0000000000', '2026/01/06 00:00:00', 'fBiz0000000000', '2026/01/06 00:00:00' );</v>
      </c>
      <c r="AM383" s="347" t="s">
        <v>1774</v>
      </c>
    </row>
    <row r="384" spans="1:39" ht="17.25" customHeight="1">
      <c r="A384" s="265">
        <f t="shared" si="145"/>
        <v>382</v>
      </c>
      <c r="B384" s="263" t="s">
        <v>640</v>
      </c>
      <c r="C384" s="258" t="s">
        <v>1287</v>
      </c>
      <c r="D384" s="260" t="s">
        <v>1557</v>
      </c>
      <c r="E384" s="238" t="s">
        <v>296</v>
      </c>
      <c r="F384" s="746" t="s">
        <v>189</v>
      </c>
      <c r="G384" s="747"/>
      <c r="H384" s="748">
        <v>1</v>
      </c>
      <c r="I384" s="749"/>
      <c r="J384" s="327" t="str">
        <f t="shared" si="144"/>
        <v>TEXT</v>
      </c>
      <c r="K384" s="271" t="s">
        <v>1042</v>
      </c>
      <c r="L384" s="328" t="str" cm="1">
        <f t="array" aca="1" ref="L384" ca="1">IFERROR(IF($C384="","",IF($K384="","",IF($K384=入力用マスタ!$H$7,_xlfn.TEXTBEFORE(_xlfn.TEXTAFTER(CELL("filename",$A$1),"["),"]"),IF($J384="DATE",IF(INDIRECT($B384&amp;"!"&amp;$C384)="","",INDIRECT($B384&amp;"!"&amp;$C384)),IF($J384="TEXT",IF(INDIRECT($B384&amp;"!"&amp;$C384)="","",""&amp;INDIRECT($B384&amp;"!"&amp;$C384)&amp;""),IF($J384="NUM",VALUE(IF(INDIRECT($B384&amp;"!"&amp;$C384)="","",INDIRECT($B384&amp;"!"&amp;$C384))),"")))))),"")</f>
        <v>□</v>
      </c>
      <c r="M384" s="337" t="str">
        <f ca="1">IFERROR(TEXT(IF($C384="","",IF($K384="","",IF($K384=入力用マスタ!$H$5,IF($L384="■","1",IF($L384="□","",IF($L384="●","1",IF($L384="○","","")))),IF($K384=入力用マスタ!$H$6,IF($L384="▼選択▼","",MATCH($L384,INDIRECT("入力用マスタ!"&amp;IF(COUNTIF(入力用マスタ!$E$2:$E$4,$L384),"E",IF(COUNTIF(入力用マスタ!$F$2:$F$4,$L384),"F",IF(COUNTIF(入力用マスタ!$G$2:$G$4,$L384),"G","")))&amp;"3:"&amp;IF(COUNTIF(入力用マスタ!$E$2:$E$4,$L384),"E",IF(COUNTIF(入力用マスタ!$F$2:$F$4,$L384),"F",IF(COUNTIF(入力用マスタ!$G$2:$G$4,$L384),"G","")))&amp;"4"),0)),"")))),"@"),"")</f>
        <v/>
      </c>
      <c r="N384" s="337" t="str" cm="1">
        <f t="array" aca="1" ref="N384" ca="1">IFERROR(TEXT(IF($C384="","",IF($K384="","",IF($K384=入力用マスタ!$H$4,_xlfn.LET(_xlpm.refs, _xlfn.TEXTSPLIT($C384,","),_xlpm.sheetName, $B384,_xlpm.values,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4" s="338">
        <f t="shared" si="122"/>
        <v>383</v>
      </c>
      <c r="P384" s="339">
        <f>IF($K384="","",IF($K384=入力用マスタ!$H$3,COLUMN($P384)-5,IF($K384=入力用マスタ!$H$5,COLUMN($P384)-4,IF($K384=入力用マスタ!$H$6,COLUMN($P384)-4,IF($K384=入力用マスタ!$H$5,COLUMN($P384)-4,IF($K384=入力用マスタ!$H$4,COLUMN($P384)-3,COLUMN($P384)-5))))))</f>
        <v>12</v>
      </c>
      <c r="Q384" s="345" t="str">
        <f>IF($C384="","",IF($C384="-","",IF($K384=入力用マスタ!$H$4&amp;"!",HYPERLINK("#"&amp;$B384&amp;"!"&amp;IFERROR(LEFT($C384,FIND(",", $C384)-1),$C384),"【"&amp;IFERROR(LEFT($C384,FIND(",", $C384)-1),$C384)&amp;"】"),HYPERLINK("#"&amp;$B384&amp;"!"&amp;IFERROR(LEFT($C384,FIND(",", $C384)-1),$C384),"【"&amp;IFERROR(LEFT($C384,FIND(",", $C384)-1),$C384)&amp;"】"))))</f>
        <v>【D214】</v>
      </c>
      <c r="R384" s="344" t="str">
        <f t="shared" si="123"/>
        <v>0000000000000</v>
      </c>
      <c r="S384" s="334" t="str">
        <f t="shared" si="124"/>
        <v>IO_S050301</v>
      </c>
      <c r="T384" s="334" t="str">
        <f t="shared" ca="1" si="125"/>
        <v>2025100101</v>
      </c>
      <c r="U384" s="334" t="str">
        <f t="shared" si="126"/>
        <v>T05_HLT_TMP</v>
      </c>
      <c r="V384" s="334" t="str">
        <f t="shared" si="127"/>
        <v>MAI_SYM_6</v>
      </c>
      <c r="W384" s="334" t="str">
        <f t="shared" si="128"/>
        <v>主な症状_循環器障害</v>
      </c>
      <c r="X384" s="334" t="str">
        <f t="shared" si="129"/>
        <v>TEXT</v>
      </c>
      <c r="Y384" s="334" t="str">
        <f t="shared" si="130"/>
        <v>CELL</v>
      </c>
      <c r="Z384" s="334">
        <f t="shared" si="131"/>
        <v>383</v>
      </c>
      <c r="AA384" s="334">
        <f t="shared" si="132"/>
        <v>12</v>
      </c>
      <c r="AB384" s="334" t="str">
        <f t="shared" si="133"/>
        <v>« NULL »</v>
      </c>
      <c r="AC384" s="334" t="str">
        <f t="shared" si="134"/>
        <v>0</v>
      </c>
      <c r="AD384" s="334" t="str">
        <f t="shared" si="135"/>
        <v>« NULL »</v>
      </c>
      <c r="AE384" s="334" t="str">
        <f t="shared" si="136"/>
        <v>0</v>
      </c>
      <c r="AF384" s="334" t="str">
        <f t="shared" si="137"/>
        <v>1.00</v>
      </c>
      <c r="AG384" s="334" t="str">
        <f t="shared" si="138"/>
        <v>0</v>
      </c>
      <c r="AH384" s="334" t="str">
        <f t="shared" si="139"/>
        <v>fBiz0000000000</v>
      </c>
      <c r="AI384" s="334" t="str">
        <f t="shared" ca="1" si="140"/>
        <v>2026/01/06 00:00:00</v>
      </c>
      <c r="AJ384" s="334" t="str">
        <f t="shared" si="141"/>
        <v>fBiz0000000000</v>
      </c>
      <c r="AK384" s="335" t="str">
        <f t="shared" ca="1" si="142"/>
        <v>2026/01/06 00:00:00</v>
      </c>
      <c r="AL384"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'MAI_SYM_6', '主な症状_循環器障害', 'TEXT', 'CELL', 383, 12, NULL ,'0', NULL ,'0', '1.00', 0, 'fBiz0000000000', '2026/01/06 00:00:00', 'fBiz0000000000', '2026/01/06 00:00:00' );</v>
      </c>
      <c r="AM384" s="347" t="s">
        <v>1774</v>
      </c>
    </row>
    <row r="385" spans="1:39" ht="17.25" customHeight="1">
      <c r="A385" s="265">
        <f t="shared" si="145"/>
        <v>383</v>
      </c>
      <c r="B385" s="263" t="s">
        <v>640</v>
      </c>
      <c r="C385" s="258" t="s">
        <v>1288</v>
      </c>
      <c r="D385" s="260" t="s">
        <v>1558</v>
      </c>
      <c r="E385" s="238" t="s">
        <v>297</v>
      </c>
      <c r="F385" s="746" t="s">
        <v>189</v>
      </c>
      <c r="G385" s="747"/>
      <c r="H385" s="748">
        <v>1</v>
      </c>
      <c r="I385" s="749"/>
      <c r="J385" s="327" t="str">
        <f t="shared" si="144"/>
        <v>TEXT</v>
      </c>
      <c r="K385" s="271" t="s">
        <v>1042</v>
      </c>
      <c r="L385" s="328" t="str" cm="1">
        <f t="array" aca="1" ref="L385" ca="1">IFERROR(IF($C385="","",IF($K385="","",IF($K385=入力用マスタ!$H$7,_xlfn.TEXTBEFORE(_xlfn.TEXTAFTER(CELL("filename",$A$1),"["),"]"),IF($J385="DATE",IF(INDIRECT($B385&amp;"!"&amp;$C385)="","",INDIRECT($B385&amp;"!"&amp;$C385)),IF($J385="TEXT",IF(INDIRECT($B385&amp;"!"&amp;$C385)="","",""&amp;INDIRECT($B385&amp;"!"&amp;$C385)&amp;""),IF($J385="NUM",VALUE(IF(INDIRECT($B385&amp;"!"&amp;$C385)="","",INDIRECT($B385&amp;"!"&amp;$C385))),"")))))),"")</f>
        <v>□</v>
      </c>
      <c r="M385" s="337" t="str">
        <f ca="1">IFERROR(TEXT(IF($C385="","",IF($K385="","",IF($K385=入力用マスタ!$H$5,IF($L385="■","1",IF($L385="□","",IF($L385="●","1",IF($L385="○","","")))),IF($K385=入力用マスタ!$H$6,IF($L385="▼選択▼","",MATCH($L385,INDIRECT("入力用マスタ!"&amp;IF(COUNTIF(入力用マスタ!$E$2:$E$4,$L385),"E",IF(COUNTIF(入力用マスタ!$F$2:$F$4,$L385),"F",IF(COUNTIF(入力用マスタ!$G$2:$G$4,$L385),"G","")))&amp;"3:"&amp;IF(COUNTIF(入力用マスタ!$E$2:$E$4,$L385),"E",IF(COUNTIF(入力用マスタ!$F$2:$F$4,$L385),"F",IF(COUNTIF(入力用マスタ!$G$2:$G$4,$L385),"G","")))&amp;"4"),0)),"")))),"@"),"")</f>
        <v/>
      </c>
      <c r="N385" s="337" t="str" cm="1">
        <f t="array" aca="1" ref="N385" ca="1">IFERROR(TEXT(IF($C385="","",IF($K385="","",IF($K385=入力用マスタ!$H$4,_xlfn.LET(_xlpm.refs, _xlfn.TEXTSPLIT($C385,","),_xlpm.sheetName, $B385,_xlpm.values,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5" s="338">
        <f t="shared" si="122"/>
        <v>384</v>
      </c>
      <c r="P385" s="339">
        <f>IF($K385="","",IF($K385=入力用マスタ!$H$3,COLUMN($P385)-5,IF($K385=入力用マスタ!$H$5,COLUMN($P385)-4,IF($K385=入力用マスタ!$H$6,COLUMN($P385)-4,IF($K385=入力用マスタ!$H$5,COLUMN($P385)-4,IF($K385=入力用マスタ!$H$4,COLUMN($P385)-3,COLUMN($P385)-5))))))</f>
        <v>12</v>
      </c>
      <c r="Q385" s="345" t="str">
        <f>IF($C385="","",IF($C385="-","",IF($K385=入力用マスタ!$H$4&amp;"!",HYPERLINK("#"&amp;$B385&amp;"!"&amp;IFERROR(LEFT($C385,FIND(",", $C385)-1),$C385),"【"&amp;IFERROR(LEFT($C385,FIND(",", $C385)-1),$C385)&amp;"】"),HYPERLINK("#"&amp;$B385&amp;"!"&amp;IFERROR(LEFT($C385,FIND(",", $C385)-1),$C385),"【"&amp;IFERROR(LEFT($C385,FIND(",", $C385)-1),$C385)&amp;"】"))))</f>
        <v>【D215】</v>
      </c>
      <c r="R385" s="344" t="str">
        <f t="shared" si="123"/>
        <v>0000000000000</v>
      </c>
      <c r="S385" s="334" t="str">
        <f t="shared" si="124"/>
        <v>IO_S050301</v>
      </c>
      <c r="T385" s="334" t="str">
        <f t="shared" ca="1" si="125"/>
        <v>2025100101</v>
      </c>
      <c r="U385" s="334" t="str">
        <f t="shared" si="126"/>
        <v>T05_HLT_TMP</v>
      </c>
      <c r="V385" s="334" t="str">
        <f t="shared" si="127"/>
        <v>MAI_SYM_7</v>
      </c>
      <c r="W385" s="334" t="str">
        <f t="shared" si="128"/>
        <v>主な症状_神経障害</v>
      </c>
      <c r="X385" s="334" t="str">
        <f t="shared" si="129"/>
        <v>TEXT</v>
      </c>
      <c r="Y385" s="334" t="str">
        <f t="shared" si="130"/>
        <v>CELL</v>
      </c>
      <c r="Z385" s="334">
        <f t="shared" si="131"/>
        <v>384</v>
      </c>
      <c r="AA385" s="334">
        <f t="shared" si="132"/>
        <v>12</v>
      </c>
      <c r="AB385" s="334" t="str">
        <f t="shared" si="133"/>
        <v>« NULL »</v>
      </c>
      <c r="AC385" s="334" t="str">
        <f t="shared" si="134"/>
        <v>0</v>
      </c>
      <c r="AD385" s="334" t="str">
        <f t="shared" si="135"/>
        <v>« NULL »</v>
      </c>
      <c r="AE385" s="334" t="str">
        <f t="shared" si="136"/>
        <v>0</v>
      </c>
      <c r="AF385" s="334" t="str">
        <f t="shared" si="137"/>
        <v>1.00</v>
      </c>
      <c r="AG385" s="334" t="str">
        <f t="shared" si="138"/>
        <v>0</v>
      </c>
      <c r="AH385" s="334" t="str">
        <f t="shared" si="139"/>
        <v>fBiz0000000000</v>
      </c>
      <c r="AI385" s="334" t="str">
        <f t="shared" ca="1" si="140"/>
        <v>2026/01/06 00:00:00</v>
      </c>
      <c r="AJ385" s="334" t="str">
        <f t="shared" si="141"/>
        <v>fBiz0000000000</v>
      </c>
      <c r="AK385" s="335" t="str">
        <f t="shared" ca="1" si="142"/>
        <v>2026/01/06 00:00:00</v>
      </c>
      <c r="AL385"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'MAI_SYM_7', '主な症状_神経障害', 'TEXT', 'CELL', 384, 12, NULL ,'0', NULL ,'0', '1.00', 0, 'fBiz0000000000', '2026/01/06 00:00:00', 'fBiz0000000000', '2026/01/06 00:00:00' );</v>
      </c>
      <c r="AM385" s="347" t="s">
        <v>1774</v>
      </c>
    </row>
    <row r="386" spans="1:39" ht="17.25" customHeight="1">
      <c r="A386" s="265">
        <f t="shared" si="145"/>
        <v>384</v>
      </c>
      <c r="B386" s="263" t="s">
        <v>640</v>
      </c>
      <c r="C386" s="258" t="s">
        <v>1289</v>
      </c>
      <c r="D386" s="260" t="s">
        <v>1559</v>
      </c>
      <c r="E386" s="238" t="s">
        <v>298</v>
      </c>
      <c r="F386" s="746" t="s">
        <v>189</v>
      </c>
      <c r="G386" s="747"/>
      <c r="H386" s="748">
        <v>1</v>
      </c>
      <c r="I386" s="749"/>
      <c r="J386" s="327" t="str">
        <f t="shared" si="144"/>
        <v>TEXT</v>
      </c>
      <c r="K386" s="271" t="s">
        <v>1042</v>
      </c>
      <c r="L386" s="328" t="str" cm="1">
        <f t="array" aca="1" ref="L386" ca="1">IFERROR(IF($C386="","",IF($K386="","",IF($K386=入力用マスタ!$H$7,_xlfn.TEXTBEFORE(_xlfn.TEXTAFTER(CELL("filename",$A$1),"["),"]"),IF($J386="DATE",IF(INDIRECT($B386&amp;"!"&amp;$C386)="","",INDIRECT($B386&amp;"!"&amp;$C386)),IF($J386="TEXT",IF(INDIRECT($B386&amp;"!"&amp;$C386)="","",""&amp;INDIRECT($B386&amp;"!"&amp;$C386)&amp;""),IF($J386="NUM",VALUE(IF(INDIRECT($B386&amp;"!"&amp;$C386)="","",INDIRECT($B386&amp;"!"&amp;$C386))),"")))))),"")</f>
        <v>□</v>
      </c>
      <c r="M386" s="337" t="str">
        <f ca="1">IFERROR(TEXT(IF($C386="","",IF($K386="","",IF($K386=入力用マスタ!$H$5,IF($L386="■","1",IF($L386="□","",IF($L386="●","1",IF($L386="○","","")))),IF($K386=入力用マスタ!$H$6,IF($L386="▼選択▼","",MATCH($L386,INDIRECT("入力用マスタ!"&amp;IF(COUNTIF(入力用マスタ!$E$2:$E$4,$L386),"E",IF(COUNTIF(入力用マスタ!$F$2:$F$4,$L386),"F",IF(COUNTIF(入力用マスタ!$G$2:$G$4,$L386),"G","")))&amp;"3:"&amp;IF(COUNTIF(入力用マスタ!$E$2:$E$4,$L386),"E",IF(COUNTIF(入力用マスタ!$F$2:$F$4,$L386),"F",IF(COUNTIF(入力用マスタ!$G$2:$G$4,$L386),"G","")))&amp;"4"),0)),"")))),"@"),"")</f>
        <v/>
      </c>
      <c r="N386" s="337" t="str" cm="1">
        <f t="array" aca="1" ref="N386" ca="1">IFERROR(TEXT(IF($C386="","",IF($K386="","",IF($K386=入力用マスタ!$H$4,_xlfn.LET(_xlpm.refs, _xlfn.TEXTSPLIT($C386,","),_xlpm.sheetName, $B386,_xlpm.values,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6" s="338">
        <f t="shared" si="122"/>
        <v>385</v>
      </c>
      <c r="P386" s="339">
        <f>IF($K386="","",IF($K386=入力用マスタ!$H$3,COLUMN($P386)-5,IF($K386=入力用マスタ!$H$5,COLUMN($P386)-4,IF($K386=入力用マスタ!$H$6,COLUMN($P386)-4,IF($K386=入力用マスタ!$H$5,COLUMN($P386)-4,IF($K386=入力用マスタ!$H$4,COLUMN($P386)-3,COLUMN($P386)-5))))))</f>
        <v>12</v>
      </c>
      <c r="Q386" s="345" t="str">
        <f>IF($C386="","",IF($C386="-","",IF($K386=入力用マスタ!$H$4&amp;"!",HYPERLINK("#"&amp;$B386&amp;"!"&amp;IFERROR(LEFT($C386,FIND(",", $C386)-1),$C386),"【"&amp;IFERROR(LEFT($C386,FIND(",", $C386)-1),$C386)&amp;"】"),HYPERLINK("#"&amp;$B386&amp;"!"&amp;IFERROR(LEFT($C386,FIND(",", $C386)-1),$C386),"【"&amp;IFERROR(LEFT($C386,FIND(",", $C386)-1),$C386)&amp;"】"))))</f>
        <v>【D216】</v>
      </c>
      <c r="R386" s="344" t="str">
        <f t="shared" si="123"/>
        <v>0000000000000</v>
      </c>
      <c r="S386" s="334" t="str">
        <f t="shared" si="124"/>
        <v>IO_S050301</v>
      </c>
      <c r="T386" s="334" t="str">
        <f t="shared" ca="1" si="125"/>
        <v>2025100101</v>
      </c>
      <c r="U386" s="334" t="str">
        <f t="shared" si="126"/>
        <v>T05_HLT_TMP</v>
      </c>
      <c r="V386" s="334" t="str">
        <f t="shared" si="127"/>
        <v>MAI_SYM_8</v>
      </c>
      <c r="W386" s="334" t="str">
        <f t="shared" si="128"/>
        <v>主な症状_血液障害</v>
      </c>
      <c r="X386" s="334" t="str">
        <f t="shared" si="129"/>
        <v>TEXT</v>
      </c>
      <c r="Y386" s="334" t="str">
        <f t="shared" si="130"/>
        <v>CELL</v>
      </c>
      <c r="Z386" s="334">
        <f t="shared" si="131"/>
        <v>385</v>
      </c>
      <c r="AA386" s="334">
        <f t="shared" si="132"/>
        <v>12</v>
      </c>
      <c r="AB386" s="334" t="str">
        <f t="shared" si="133"/>
        <v>« NULL »</v>
      </c>
      <c r="AC386" s="334" t="str">
        <f t="shared" si="134"/>
        <v>0</v>
      </c>
      <c r="AD386" s="334" t="str">
        <f t="shared" si="135"/>
        <v>« NULL »</v>
      </c>
      <c r="AE386" s="334" t="str">
        <f t="shared" si="136"/>
        <v>0</v>
      </c>
      <c r="AF386" s="334" t="str">
        <f t="shared" si="137"/>
        <v>1.00</v>
      </c>
      <c r="AG386" s="334" t="str">
        <f t="shared" si="138"/>
        <v>0</v>
      </c>
      <c r="AH386" s="334" t="str">
        <f t="shared" si="139"/>
        <v>fBiz0000000000</v>
      </c>
      <c r="AI386" s="334" t="str">
        <f t="shared" ca="1" si="140"/>
        <v>2026/01/06 00:00:00</v>
      </c>
      <c r="AJ386" s="334" t="str">
        <f t="shared" si="141"/>
        <v>fBiz0000000000</v>
      </c>
      <c r="AK386" s="335" t="str">
        <f t="shared" ca="1" si="142"/>
        <v>2026/01/06 00:00:00</v>
      </c>
      <c r="AL386"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'MAI_SYM_8', '主な症状_血液障害', 'TEXT', 'CELL', 385, 12, NULL ,'0', NULL ,'0', '1.00', 0, 'fBiz0000000000', '2026/01/06 00:00:00', 'fBiz0000000000', '2026/01/06 00:00:00' );</v>
      </c>
      <c r="AM386" s="347" t="s">
        <v>1774</v>
      </c>
    </row>
    <row r="387" spans="1:39" ht="17.25" customHeight="1">
      <c r="A387" s="265">
        <f t="shared" si="145"/>
        <v>385</v>
      </c>
      <c r="B387" s="263" t="s">
        <v>640</v>
      </c>
      <c r="C387" s="258" t="s">
        <v>1290</v>
      </c>
      <c r="D387" s="260" t="s">
        <v>1560</v>
      </c>
      <c r="E387" s="238" t="s">
        <v>447</v>
      </c>
      <c r="F387" s="746" t="s">
        <v>189</v>
      </c>
      <c r="G387" s="747"/>
      <c r="H387" s="748">
        <v>1</v>
      </c>
      <c r="I387" s="749"/>
      <c r="J387" s="327" t="str">
        <f t="shared" si="144"/>
        <v>TEXT</v>
      </c>
      <c r="K387" s="271" t="s">
        <v>1042</v>
      </c>
      <c r="L387" s="328" t="str" cm="1">
        <f t="array" aca="1" ref="L387" ca="1">IFERROR(IF($C387="","",IF($K387="","",IF($K387=入力用マスタ!$H$7,_xlfn.TEXTBEFORE(_xlfn.TEXTAFTER(CELL("filename",$A$1),"["),"]"),IF($J387="DATE",IF(INDIRECT($B387&amp;"!"&amp;$C387)="","",INDIRECT($B387&amp;"!"&amp;$C387)),IF($J387="TEXT",IF(INDIRECT($B387&amp;"!"&amp;$C387)="","",""&amp;INDIRECT($B387&amp;"!"&amp;$C387)&amp;""),IF($J387="NUM",VALUE(IF(INDIRECT($B387&amp;"!"&amp;$C387)="","",INDIRECT($B387&amp;"!"&amp;$C387))),"")))))),"")</f>
        <v>□</v>
      </c>
      <c r="M387" s="337" t="str">
        <f ca="1">IFERROR(TEXT(IF($C387="","",IF($K387="","",IF($K387=入力用マスタ!$H$5,IF($L387="■","1",IF($L387="□","",IF($L387="●","1",IF($L387="○","","")))),IF($K387=入力用マスタ!$H$6,IF($L387="▼選択▼","",MATCH($L387,INDIRECT("入力用マスタ!"&amp;IF(COUNTIF(入力用マスタ!$E$2:$E$4,$L387),"E",IF(COUNTIF(入力用マスタ!$F$2:$F$4,$L387),"F",IF(COUNTIF(入力用マスタ!$G$2:$G$4,$L387),"G","")))&amp;"3:"&amp;IF(COUNTIF(入力用マスタ!$E$2:$E$4,$L387),"E",IF(COUNTIF(入力用マスタ!$F$2:$F$4,$L387),"F",IF(COUNTIF(入力用マスタ!$G$2:$G$4,$L387),"G","")))&amp;"4"),0)),"")))),"@"),"")</f>
        <v/>
      </c>
      <c r="N387" s="337" t="str" cm="1">
        <f t="array" aca="1" ref="N387" ca="1">IFERROR(TEXT(IF($C387="","",IF($K387="","",IF($K387=入力用マスタ!$H$4,_xlfn.LET(_xlpm.refs, _xlfn.TEXTSPLIT($C387,","),_xlpm.sheetName, $B387,_xlpm.values,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7" s="338">
        <f t="shared" si="122"/>
        <v>386</v>
      </c>
      <c r="P387" s="339">
        <f>IF($K387="","",IF($K387=入力用マスタ!$H$3,COLUMN($P387)-5,IF($K387=入力用マスタ!$H$5,COLUMN($P387)-4,IF($K387=入力用マスタ!$H$6,COLUMN($P387)-4,IF($K387=入力用マスタ!$H$5,COLUMN($P387)-4,IF($K387=入力用マスタ!$H$4,COLUMN($P387)-3,COLUMN($P387)-5))))))</f>
        <v>12</v>
      </c>
      <c r="Q387" s="345" t="str">
        <f>IF($C387="","",IF($C387="-","",IF($K387=入力用マスタ!$H$4&amp;"!",HYPERLINK("#"&amp;$B387&amp;"!"&amp;IFERROR(LEFT($C387,FIND(",", $C387)-1),$C387),"【"&amp;IFERROR(LEFT($C387,FIND(",", $C387)-1),$C387)&amp;"】"),HYPERLINK("#"&amp;$B387&amp;"!"&amp;IFERROR(LEFT($C387,FIND(",", $C387)-1),$C387),"【"&amp;IFERROR(LEFT($C387,FIND(",", $C387)-1),$C387)&amp;"】"))))</f>
        <v>【D217】</v>
      </c>
      <c r="R387" s="344" t="str">
        <f t="shared" si="123"/>
        <v>0000000000000</v>
      </c>
      <c r="S387" s="334" t="str">
        <f t="shared" si="124"/>
        <v>IO_S050301</v>
      </c>
      <c r="T387" s="334" t="str">
        <f t="shared" ca="1" si="125"/>
        <v>2025100101</v>
      </c>
      <c r="U387" s="334" t="str">
        <f t="shared" si="126"/>
        <v>T05_HLT_TMP</v>
      </c>
      <c r="V387" s="334" t="str">
        <f t="shared" si="127"/>
        <v>MAI_SYM_9</v>
      </c>
      <c r="W387" s="334" t="str">
        <f t="shared" si="128"/>
        <v>主な症状_その他</v>
      </c>
      <c r="X387" s="334" t="str">
        <f t="shared" si="129"/>
        <v>TEXT</v>
      </c>
      <c r="Y387" s="334" t="str">
        <f t="shared" si="130"/>
        <v>CELL</v>
      </c>
      <c r="Z387" s="334">
        <f t="shared" si="131"/>
        <v>386</v>
      </c>
      <c r="AA387" s="334">
        <f t="shared" si="132"/>
        <v>12</v>
      </c>
      <c r="AB387" s="334" t="str">
        <f t="shared" si="133"/>
        <v>« NULL »</v>
      </c>
      <c r="AC387" s="334" t="str">
        <f t="shared" si="134"/>
        <v>0</v>
      </c>
      <c r="AD387" s="334" t="str">
        <f t="shared" si="135"/>
        <v>« NULL »</v>
      </c>
      <c r="AE387" s="334" t="str">
        <f t="shared" si="136"/>
        <v>0</v>
      </c>
      <c r="AF387" s="334" t="str">
        <f t="shared" si="137"/>
        <v>1.00</v>
      </c>
      <c r="AG387" s="334" t="str">
        <f t="shared" si="138"/>
        <v>0</v>
      </c>
      <c r="AH387" s="334" t="str">
        <f t="shared" si="139"/>
        <v>fBiz0000000000</v>
      </c>
      <c r="AI387" s="334" t="str">
        <f t="shared" ca="1" si="140"/>
        <v>2026/01/06 00:00:00</v>
      </c>
      <c r="AJ387" s="334" t="str">
        <f t="shared" si="141"/>
        <v>fBiz0000000000</v>
      </c>
      <c r="AK387" s="335" t="str">
        <f t="shared" ca="1" si="142"/>
        <v>2026/01/06 00:00:00</v>
      </c>
      <c r="AL387" s="336" t="str">
        <f t="shared" ca="1" si="143"/>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'MAI_SYM_9', '主な症状_その他', 'TEXT', 'CELL', 386, 12, NULL ,'0', NULL ,'0', '1.00', 0, 'fBiz0000000000', '2026/01/06 00:00:00', 'fBiz0000000000', '2026/01/06 00:00:00' );</v>
      </c>
      <c r="AM387" s="347" t="s">
        <v>1774</v>
      </c>
    </row>
    <row r="388" spans="1:39" ht="17.25" customHeight="1">
      <c r="A388" s="265">
        <f t="shared" si="145"/>
        <v>386</v>
      </c>
      <c r="B388" s="263" t="s">
        <v>640</v>
      </c>
      <c r="C388" s="258" t="s">
        <v>1291</v>
      </c>
      <c r="D388" s="260" t="s">
        <v>1561</v>
      </c>
      <c r="E388" s="238" t="s">
        <v>448</v>
      </c>
      <c r="F388" s="746" t="s">
        <v>189</v>
      </c>
      <c r="G388" s="747"/>
      <c r="H388" s="748">
        <v>535</v>
      </c>
      <c r="I388" s="749"/>
      <c r="J388" s="327" t="str">
        <f t="shared" si="144"/>
        <v>TEXT</v>
      </c>
      <c r="K388" s="271" t="s">
        <v>653</v>
      </c>
      <c r="L388" s="328" t="str" cm="1">
        <f t="array" aca="1" ref="L388" ca="1">IFERROR(IF($C388="","",IF($K388="","",IF($K388=入力用マスタ!$H$7,_xlfn.TEXTBEFORE(_xlfn.TEXTAFTER(CELL("filename",$A$1),"["),"]"),IF($J388="DATE",IF(INDIRECT($B388&amp;"!"&amp;$C388)="","",INDIRECT($B388&amp;"!"&amp;$C388)),IF($J388="TEXT",IF(INDIRECT($B388&amp;"!"&amp;$C388)="","",""&amp;INDIRECT($B388&amp;"!"&amp;$C388)&amp;""),IF($J388="NUM",VALUE(IF(INDIRECT($B388&amp;"!"&amp;$C388)="","",INDIRECT($B388&amp;"!"&amp;$C388))),"")))))),"")</f>
        <v/>
      </c>
      <c r="M388" s="337" t="str">
        <f ca="1">IFERROR(TEXT(IF($C388="","",IF($K388="","",IF($K388=入力用マスタ!$H$5,IF($L388="■","1",IF($L388="□","",IF($L388="●","1",IF($L388="○","","")))),IF($K388=入力用マスタ!$H$6,IF($L388="▼選択▼","",MATCH($L388,INDIRECT("入力用マスタ!"&amp;IF(COUNTIF(入力用マスタ!$E$2:$E$4,$L388),"E",IF(COUNTIF(入力用マスタ!$F$2:$F$4,$L388),"F",IF(COUNTIF(入力用マスタ!$G$2:$G$4,$L388),"G","")))&amp;"3:"&amp;IF(COUNTIF(入力用マスタ!$E$2:$E$4,$L388),"E",IF(COUNTIF(入力用マスタ!$F$2:$F$4,$L388),"F",IF(COUNTIF(入力用マスタ!$G$2:$G$4,$L388),"G","")))&amp;"4"),0)),"")))),"@"),"")</f>
        <v/>
      </c>
      <c r="N388" s="337" t="str" cm="1">
        <f t="array" aca="1" ref="N388" ca="1">IFERROR(TEXT(IF($C388="","",IF($K388="","",IF($K388=入力用マスタ!$H$4,_xlfn.LET(_xlpm.refs, _xlfn.TEXTSPLIT($C388,","),_xlpm.sheetName, $B388,_xlpm.values,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8" s="338">
        <f t="shared" ref="O388:O451" si="146">IF($K388="","",ROW($O388)-1)</f>
        <v>387</v>
      </c>
      <c r="P388" s="339">
        <f>IF($K388="","",IF($K388=入力用マスタ!$H$3,COLUMN($P388)-5,IF($K388=入力用マスタ!$H$5,COLUMN($P388)-4,IF($K388=入力用マスタ!$H$6,COLUMN($P388)-4,IF($K388=入力用マスタ!$H$5,COLUMN($P388)-4,IF($K388=入力用マスタ!$H$4,COLUMN($P388)-3,COLUMN($P388)-5))))))</f>
        <v>11</v>
      </c>
      <c r="Q388" s="345" t="str">
        <f>IF($C388="","",IF($C388="-","",IF($K388=入力用マスタ!$H$4&amp;"!",HYPERLINK("#"&amp;$B388&amp;"!"&amp;IFERROR(LEFT($C388,FIND(",", $C388)-1),$C388),"【"&amp;IFERROR(LEFT($C388,FIND(",", $C388)-1),$C388)&amp;"】"),HYPERLINK("#"&amp;$B388&amp;"!"&amp;IFERROR(LEFT($C388,FIND(",", $C388)-1),$C388),"【"&amp;IFERROR(LEFT($C388,FIND(",", $C388)-1),$C388)&amp;"】"))))</f>
        <v>【J209】</v>
      </c>
      <c r="R388" s="344" t="str">
        <f t="shared" ref="R388:R451" si="147">IF($C388="","",IF($C388="-","","0000000000000"))</f>
        <v>0000000000000</v>
      </c>
      <c r="S388" s="334" t="str">
        <f t="shared" ref="S388:S451" si="148">IF($C388="","",IF($C388="-","","IO_S050301"))</f>
        <v>IO_S050301</v>
      </c>
      <c r="T388" s="334" t="str">
        <f t="shared" ref="T388:T451" ca="1" si="149">IF($C388="","",IF($C388="-","",VLOOKUP($T$2,$E:$P,8,FALSE)))</f>
        <v>2025100101</v>
      </c>
      <c r="U388" s="334" t="str">
        <f t="shared" ref="U388:U451" si="150">IF($C388="","",IF($C388="-","","T05_HLT_TMP"))</f>
        <v>T05_HLT_TMP</v>
      </c>
      <c r="V388" s="334" t="str">
        <f t="shared" ref="V388:V451" si="151">IF($C388="","",IF($C388="-","",$E388))</f>
        <v>MAI_SYM</v>
      </c>
      <c r="W388" s="334" t="str">
        <f t="shared" ref="W388:W451" si="152">IF($C388="","",IF($C388="-","",$D388))</f>
        <v>主な症状</v>
      </c>
      <c r="X388" s="334" t="str">
        <f t="shared" ref="X388:X451" si="153">IF($C388="","",IF($C388="-","",$J388))</f>
        <v>TEXT</v>
      </c>
      <c r="Y388" s="334" t="str">
        <f t="shared" ref="Y388:Y451" si="154">IF($C388="","",IF($C388="-","","CELL"))</f>
        <v>CELL</v>
      </c>
      <c r="Z388" s="334">
        <f t="shared" ref="Z388:Z451" si="155">IF($C388="","",IF($C388="-","",$O388))</f>
        <v>387</v>
      </c>
      <c r="AA388" s="334">
        <f t="shared" ref="AA388:AA451" si="156">IF($C388="","",IF($C388="-","",$P388))</f>
        <v>11</v>
      </c>
      <c r="AB388" s="334" t="str">
        <f t="shared" ref="AB388:AB451" si="157">IF($C388="","",IF($C388="-","","« NULL »"))</f>
        <v>« NULL »</v>
      </c>
      <c r="AC388" s="334" t="str">
        <f t="shared" ref="AC388:AC451" si="158">IF($C388="","",IF($C388="-","","0"))</f>
        <v>0</v>
      </c>
      <c r="AD388" s="334" t="str">
        <f t="shared" ref="AD388:AD451" si="159">IF($C388="","",IF($C388="-","","« NULL »"))</f>
        <v>« NULL »</v>
      </c>
      <c r="AE388" s="334" t="str">
        <f t="shared" ref="AE388:AE451" si="160">IF($C388="","",IF($C388="-","","0"))</f>
        <v>0</v>
      </c>
      <c r="AF388" s="334" t="str">
        <f t="shared" ref="AF388:AF451" si="161">IF($C388="","",IF($C388="-","","1.00"))</f>
        <v>1.00</v>
      </c>
      <c r="AG388" s="334" t="str">
        <f t="shared" ref="AG388:AG451" si="162">IF($C388="","",IF($C388="-","","0"))</f>
        <v>0</v>
      </c>
      <c r="AH388" s="334" t="str">
        <f t="shared" ref="AH388:AH451" si="163">IF($C388="","",IF($C388="-","","fBiz0000000000"))</f>
        <v>fBiz0000000000</v>
      </c>
      <c r="AI388" s="334" t="str">
        <f t="shared" ref="AI388:AI451" ca="1" si="164">IF($C388="","",IF($C388="-","",TEXT(TODAY(),"yyyy/mm/dd hh:mm:ss")))</f>
        <v>2026/01/06 00:00:00</v>
      </c>
      <c r="AJ388" s="334" t="str">
        <f t="shared" ref="AJ388:AJ451" si="165">IF($C388="","",IF($C388="-","","fBiz0000000000"))</f>
        <v>fBiz0000000000</v>
      </c>
      <c r="AK388" s="335" t="str">
        <f t="shared" ref="AK388:AK451" ca="1" si="166">IF($C388="","",IF($C388="-","",TEXT(TODAY(),"yyyy/mm/dd hh:mm:ss")))</f>
        <v>2026/01/06 00:00:00</v>
      </c>
      <c r="AL388" s="336" t="str">
        <f t="shared" ref="AL388:AL451" ca="1" si="167">IF(C388="","",IF(C388="-","","INSERT INTO m01_rep_position ( "&amp;$R$2&amp;", "&amp;$S$2&amp;", "&amp;$T$2&amp;", "&amp;$U$2&amp;", "&amp;$V$2&amp;", "&amp;$W$2&amp;", "&amp;$X$2&amp;", "&amp;$Y$2&amp;", "&amp;$Z$2&amp;", "&amp;$AA$2&amp;", "&amp;$AB$2&amp;", "&amp;$AC$2&amp;", "&amp;$AD$2&amp;", "&amp;$AE$2&amp;", "&amp;$AF$2&amp;", "&amp;$AG$2&amp;", "&amp;$AH$2&amp;", "&amp;$AI$2&amp;", "&amp;$AJ$2&amp;", "&amp;$AK$2&amp;" ) VALUES ( '"&amp;R388&amp;"', '"&amp;S388&amp;"', '"&amp;T388&amp;"', '"&amp;U388&amp;"', '"&amp;V388&amp;"', '"&amp;W388&amp;"', '"&amp;X388&amp;"', '"&amp;Y388&amp;"', "&amp;Z388&amp;", "&amp;AA388&amp;","&amp;SUBSTITUTE(SUBSTITUTE(AB388,"«",""),"»","")&amp;",'"&amp;AC388&amp;"',"&amp;SUBSTITUTE(SUBSTITUTE(AD388,"«",""),"»","")&amp;",'"&amp;AE388&amp;"', '"&amp;AF388&amp;"', "&amp;AG388&amp;", '"&amp;AH388&amp;"', '"&amp;AI388&amp;"', '"&amp;AJ388&amp;"', '"&amp;AK388&amp;"' );"))</f>
        <v>INSERT INTO m01_rep_position ( ORG_NO, FORM_ID, REP_VER, DM_CD, DM_KMK_CD, DM_KMK_NM, DM_DATA_TYPE, EX_TYPE, EX_LINE, EX_COLUMN, EX_OB_NM, DROP_DOWN_FLG, CLASS_ID, del_flg, pg_version_no, db_version_no, ret_id, ret_date, up_id, up_date ) VALUES ( '0000000000000', 'IO_S050301', '2025100101', 'T05_HLT_TMP', 'MAI_SYM', '主な症状', 'TEXT', 'CELL', 387, 11, NULL ,'0', NULL ,'0', '1.00', 0, 'fBiz0000000000', '2026/01/06 00:00:00', 'fBiz0000000000', '2026/01/06 00:00:00' );</v>
      </c>
      <c r="AM388" s="347" t="s">
        <v>1774</v>
      </c>
    </row>
    <row r="389" spans="1:39" ht="17.25" customHeight="1">
      <c r="A389" s="265">
        <f t="shared" si="145"/>
        <v>387</v>
      </c>
      <c r="B389" s="263" t="s">
        <v>640</v>
      </c>
      <c r="C389" s="258" t="s">
        <v>1292</v>
      </c>
      <c r="D389" s="260" t="s">
        <v>1562</v>
      </c>
      <c r="E389" s="238" t="s">
        <v>449</v>
      </c>
      <c r="F389" s="746" t="s">
        <v>189</v>
      </c>
      <c r="G389" s="747"/>
      <c r="H389" s="748">
        <v>1</v>
      </c>
      <c r="I389" s="749"/>
      <c r="J389" s="327" t="str">
        <f t="shared" ref="J389:J452" si="168">IF($F389="VARCHAR","TEXT",IF($F389="DATE","DATE",IF($F389="NUMERIC","NUM",IF($F389="BYTEA","BYTE",""))))</f>
        <v>TEXT</v>
      </c>
      <c r="K389" s="271" t="s">
        <v>1042</v>
      </c>
      <c r="L389" s="328" t="str" cm="1">
        <f t="array" aca="1" ref="L389" ca="1">IFERROR(IF($C389="","",IF($K389="","",IF($K389=入力用マスタ!$H$7,_xlfn.TEXTBEFORE(_xlfn.TEXTAFTER(CELL("filename",$A$1),"["),"]"),IF($J389="DATE",IF(INDIRECT($B389&amp;"!"&amp;$C389)="","",INDIRECT($B389&amp;"!"&amp;$C389)),IF($J389="TEXT",IF(INDIRECT($B389&amp;"!"&amp;$C389)="","",""&amp;INDIRECT($B389&amp;"!"&amp;$C389)&amp;""),IF($J389="NUM",VALUE(IF(INDIRECT($B389&amp;"!"&amp;$C389)="","",INDIRECT($B389&amp;"!"&amp;$C389))),"")))))),"")</f>
        <v>□</v>
      </c>
      <c r="M389" s="337" t="str">
        <f ca="1">IFERROR(TEXT(IF($C389="","",IF($K389="","",IF($K389=入力用マスタ!$H$5,IF($L389="■","1",IF($L389="□","",IF($L389="●","1",IF($L389="○","","")))),IF($K389=入力用マスタ!$H$6,IF($L389="▼選択▼","",MATCH($L389,INDIRECT("入力用マスタ!"&amp;IF(COUNTIF(入力用マスタ!$E$2:$E$4,$L389),"E",IF(COUNTIF(入力用マスタ!$F$2:$F$4,$L389),"F",IF(COUNTIF(入力用マスタ!$G$2:$G$4,$L389),"G","")))&amp;"3:"&amp;IF(COUNTIF(入力用マスタ!$E$2:$E$4,$L389),"E",IF(COUNTIF(入力用マスタ!$F$2:$F$4,$L389),"F",IF(COUNTIF(入力用マスタ!$G$2:$G$4,$L389),"G","")))&amp;"4"),0)),"")))),"@"),"")</f>
        <v/>
      </c>
      <c r="N389" s="337" t="str" cm="1">
        <f t="array" aca="1" ref="N389" ca="1">IFERROR(TEXT(IF($C389="","",IF($K389="","",IF($K389=入力用マスタ!$H$4,_xlfn.LET(_xlpm.refs, _xlfn.TEXTSPLIT($C389,","),_xlpm.sheetName, $B389,_xlpm.values,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89" s="338">
        <f t="shared" si="146"/>
        <v>388</v>
      </c>
      <c r="P389" s="339">
        <f>IF($K389="","",IF($K389=入力用マスタ!$H$3,COLUMN($P389)-5,IF($K389=入力用マスタ!$H$5,COLUMN($P389)-4,IF($K389=入力用マスタ!$H$6,COLUMN($P389)-4,IF($K389=入力用マスタ!$H$5,COLUMN($P389)-4,IF($K389=入力用マスタ!$H$4,COLUMN($P389)-3,COLUMN($P389)-5))))))</f>
        <v>12</v>
      </c>
      <c r="Q389" s="345" t="str">
        <f>IF($C389="","",IF($C389="-","",IF($K389=入力用マスタ!$H$4&amp;"!",HYPERLINK("#"&amp;$B389&amp;"!"&amp;IFERROR(LEFT($C389,FIND(",", $C389)-1),$C389),"【"&amp;IFERROR(LEFT($C389,FIND(",", $C389)-1),$C389)&amp;"】"),HYPERLINK("#"&amp;$B389&amp;"!"&amp;IFERROR(LEFT($C389,FIND(",", $C389)-1),$C389),"【"&amp;IFERROR(LEFT($C389,FIND(",", $C389)-1),$C389)&amp;"】"))))</f>
        <v>【D218】</v>
      </c>
      <c r="R389" s="344" t="str">
        <f t="shared" si="147"/>
        <v>0000000000000</v>
      </c>
      <c r="S389" s="334" t="str">
        <f t="shared" si="148"/>
        <v>IO_S050301</v>
      </c>
      <c r="T389" s="334" t="str">
        <f t="shared" ca="1" si="149"/>
        <v>2025100101</v>
      </c>
      <c r="U389" s="334" t="str">
        <f t="shared" si="150"/>
        <v>T05_HLT_TMP</v>
      </c>
      <c r="V389" s="334" t="str">
        <f t="shared" si="151"/>
        <v>OTH_SYM_1</v>
      </c>
      <c r="W389" s="334" t="str">
        <f t="shared" si="152"/>
        <v>その他の症状_皮膚症状</v>
      </c>
      <c r="X389" s="334" t="str">
        <f t="shared" si="153"/>
        <v>TEXT</v>
      </c>
      <c r="Y389" s="334" t="str">
        <f t="shared" si="154"/>
        <v>CELL</v>
      </c>
      <c r="Z389" s="334">
        <f t="shared" si="155"/>
        <v>388</v>
      </c>
      <c r="AA389" s="334">
        <f t="shared" si="156"/>
        <v>12</v>
      </c>
      <c r="AB389" s="334" t="str">
        <f t="shared" si="157"/>
        <v>« NULL »</v>
      </c>
      <c r="AC389" s="334" t="str">
        <f t="shared" si="158"/>
        <v>0</v>
      </c>
      <c r="AD389" s="334" t="str">
        <f t="shared" si="159"/>
        <v>« NULL »</v>
      </c>
      <c r="AE389" s="334" t="str">
        <f t="shared" si="160"/>
        <v>0</v>
      </c>
      <c r="AF389" s="334" t="str">
        <f t="shared" si="161"/>
        <v>1.00</v>
      </c>
      <c r="AG389" s="334" t="str">
        <f t="shared" si="162"/>
        <v>0</v>
      </c>
      <c r="AH389" s="334" t="str">
        <f t="shared" si="163"/>
        <v>fBiz0000000000</v>
      </c>
      <c r="AI389" s="334" t="str">
        <f t="shared" ca="1" si="164"/>
        <v>2026/01/06 00:00:00</v>
      </c>
      <c r="AJ389" s="334" t="str">
        <f t="shared" si="165"/>
        <v>fBiz0000000000</v>
      </c>
      <c r="AK389" s="335" t="str">
        <f t="shared" ca="1" si="166"/>
        <v>2026/01/06 00:00:00</v>
      </c>
      <c r="AL38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'OTH_SYM_1', 'その他の症状_皮膚症状', 'TEXT', 'CELL', 388, 12, NULL ,'0', NULL ,'0', '1.00', 0, 'fBiz0000000000', '2026/01/06 00:00:00', 'fBiz0000000000', '2026/01/06 00:00:00' );</v>
      </c>
      <c r="AM389" s="347" t="s">
        <v>1774</v>
      </c>
    </row>
    <row r="390" spans="1:39" ht="17.25" customHeight="1">
      <c r="A390" s="265">
        <f t="shared" si="145"/>
        <v>388</v>
      </c>
      <c r="B390" s="263" t="s">
        <v>640</v>
      </c>
      <c r="C390" s="258" t="s">
        <v>1293</v>
      </c>
      <c r="D390" s="260" t="s">
        <v>1563</v>
      </c>
      <c r="E390" s="238" t="s">
        <v>299</v>
      </c>
      <c r="F390" s="746" t="s">
        <v>189</v>
      </c>
      <c r="G390" s="747"/>
      <c r="H390" s="748">
        <v>1</v>
      </c>
      <c r="I390" s="749"/>
      <c r="J390" s="327" t="str">
        <f t="shared" si="168"/>
        <v>TEXT</v>
      </c>
      <c r="K390" s="271" t="s">
        <v>1042</v>
      </c>
      <c r="L390" s="328" t="str" cm="1">
        <f t="array" aca="1" ref="L390" ca="1">IFERROR(IF($C390="","",IF($K390="","",IF($K390=入力用マスタ!$H$7,_xlfn.TEXTBEFORE(_xlfn.TEXTAFTER(CELL("filename",$A$1),"["),"]"),IF($J390="DATE",IF(INDIRECT($B390&amp;"!"&amp;$C390)="","",INDIRECT($B390&amp;"!"&amp;$C390)),IF($J390="TEXT",IF(INDIRECT($B390&amp;"!"&amp;$C390)="","",""&amp;INDIRECT($B390&amp;"!"&amp;$C390)&amp;""),IF($J390="NUM",VALUE(IF(INDIRECT($B390&amp;"!"&amp;$C390)="","",INDIRECT($B390&amp;"!"&amp;$C390))),"")))))),"")</f>
        <v>□</v>
      </c>
      <c r="M390" s="337" t="str">
        <f ca="1">IFERROR(TEXT(IF($C390="","",IF($K390="","",IF($K390=入力用マスタ!$H$5,IF($L390="■","1",IF($L390="□","",IF($L390="●","1",IF($L390="○","","")))),IF($K390=入力用マスタ!$H$6,IF($L390="▼選択▼","",MATCH($L390,INDIRECT("入力用マスタ!"&amp;IF(COUNTIF(入力用マスタ!$E$2:$E$4,$L390),"E",IF(COUNTIF(入力用マスタ!$F$2:$F$4,$L390),"F",IF(COUNTIF(入力用マスタ!$G$2:$G$4,$L390),"G","")))&amp;"3:"&amp;IF(COUNTIF(入力用マスタ!$E$2:$E$4,$L390),"E",IF(COUNTIF(入力用マスタ!$F$2:$F$4,$L390),"F",IF(COUNTIF(入力用マスタ!$G$2:$G$4,$L390),"G","")))&amp;"4"),0)),"")))),"@"),"")</f>
        <v/>
      </c>
      <c r="N390" s="337" t="str" cm="1">
        <f t="array" aca="1" ref="N390" ca="1">IFERROR(TEXT(IF($C390="","",IF($K390="","",IF($K390=入力用マスタ!$H$4,_xlfn.LET(_xlpm.refs, _xlfn.TEXTSPLIT($C390,","),_xlpm.sheetName, $B390,_xlpm.values,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0" s="338">
        <f t="shared" si="146"/>
        <v>389</v>
      </c>
      <c r="P390" s="339">
        <f>IF($K390="","",IF($K390=入力用マスタ!$H$3,COLUMN($P390)-5,IF($K390=入力用マスタ!$H$5,COLUMN($P390)-4,IF($K390=入力用マスタ!$H$6,COLUMN($P390)-4,IF($K390=入力用マスタ!$H$5,COLUMN($P390)-4,IF($K390=入力用マスタ!$H$4,COLUMN($P390)-3,COLUMN($P390)-5))))))</f>
        <v>12</v>
      </c>
      <c r="Q390" s="345" t="str">
        <f>IF($C390="","",IF($C390="-","",IF($K390=入力用マスタ!$H$4&amp;"!",HYPERLINK("#"&amp;$B390&amp;"!"&amp;IFERROR(LEFT($C390,FIND(",", $C390)-1),$C390),"【"&amp;IFERROR(LEFT($C390,FIND(",", $C390)-1),$C390)&amp;"】"),HYPERLINK("#"&amp;$B390&amp;"!"&amp;IFERROR(LEFT($C390,FIND(",", $C390)-1),$C390),"【"&amp;IFERROR(LEFT($C390,FIND(",", $C390)-1),$C390)&amp;"】"))))</f>
        <v>【D219】</v>
      </c>
      <c r="R390" s="344" t="str">
        <f t="shared" si="147"/>
        <v>0000000000000</v>
      </c>
      <c r="S390" s="334" t="str">
        <f t="shared" si="148"/>
        <v>IO_S050301</v>
      </c>
      <c r="T390" s="334" t="str">
        <f t="shared" ca="1" si="149"/>
        <v>2025100101</v>
      </c>
      <c r="U390" s="334" t="str">
        <f t="shared" si="150"/>
        <v>T05_HLT_TMP</v>
      </c>
      <c r="V390" s="334" t="str">
        <f t="shared" si="151"/>
        <v>OTH_SYM_2</v>
      </c>
      <c r="W390" s="334" t="str">
        <f t="shared" si="152"/>
        <v>その他の症状_消化器症状</v>
      </c>
      <c r="X390" s="334" t="str">
        <f t="shared" si="153"/>
        <v>TEXT</v>
      </c>
      <c r="Y390" s="334" t="str">
        <f t="shared" si="154"/>
        <v>CELL</v>
      </c>
      <c r="Z390" s="334">
        <f t="shared" si="155"/>
        <v>389</v>
      </c>
      <c r="AA390" s="334">
        <f t="shared" si="156"/>
        <v>12</v>
      </c>
      <c r="AB390" s="334" t="str">
        <f t="shared" si="157"/>
        <v>« NULL »</v>
      </c>
      <c r="AC390" s="334" t="str">
        <f t="shared" si="158"/>
        <v>0</v>
      </c>
      <c r="AD390" s="334" t="str">
        <f t="shared" si="159"/>
        <v>« NULL »</v>
      </c>
      <c r="AE390" s="334" t="str">
        <f t="shared" si="160"/>
        <v>0</v>
      </c>
      <c r="AF390" s="334" t="str">
        <f t="shared" si="161"/>
        <v>1.00</v>
      </c>
      <c r="AG390" s="334" t="str">
        <f t="shared" si="162"/>
        <v>0</v>
      </c>
      <c r="AH390" s="334" t="str">
        <f t="shared" si="163"/>
        <v>fBiz0000000000</v>
      </c>
      <c r="AI390" s="334" t="str">
        <f t="shared" ca="1" si="164"/>
        <v>2026/01/06 00:00:00</v>
      </c>
      <c r="AJ390" s="334" t="str">
        <f t="shared" si="165"/>
        <v>fBiz0000000000</v>
      </c>
      <c r="AK390" s="335" t="str">
        <f t="shared" ca="1" si="166"/>
        <v>2026/01/06 00:00:00</v>
      </c>
      <c r="AL39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'OTH_SYM_2', 'その他の症状_消化器症状', 'TEXT', 'CELL', 389, 12, NULL ,'0', NULL ,'0', '1.00', 0, 'fBiz0000000000', '2026/01/06 00:00:00', 'fBiz0000000000', '2026/01/06 00:00:00' );</v>
      </c>
      <c r="AM390" s="347" t="s">
        <v>1774</v>
      </c>
    </row>
    <row r="391" spans="1:39" ht="17.25" customHeight="1">
      <c r="A391" s="265">
        <f t="shared" si="145"/>
        <v>389</v>
      </c>
      <c r="B391" s="263" t="s">
        <v>640</v>
      </c>
      <c r="C391" s="258" t="s">
        <v>1294</v>
      </c>
      <c r="D391" s="260" t="s">
        <v>1564</v>
      </c>
      <c r="E391" s="238" t="s">
        <v>300</v>
      </c>
      <c r="F391" s="746" t="s">
        <v>189</v>
      </c>
      <c r="G391" s="747"/>
      <c r="H391" s="748">
        <v>1</v>
      </c>
      <c r="I391" s="749"/>
      <c r="J391" s="327" t="str">
        <f t="shared" si="168"/>
        <v>TEXT</v>
      </c>
      <c r="K391" s="271" t="s">
        <v>1042</v>
      </c>
      <c r="L391" s="328" t="str" cm="1">
        <f t="array" aca="1" ref="L391" ca="1">IFERROR(IF($C391="","",IF($K391="","",IF($K391=入力用マスタ!$H$7,_xlfn.TEXTBEFORE(_xlfn.TEXTAFTER(CELL("filename",$A$1),"["),"]"),IF($J391="DATE",IF(INDIRECT($B391&amp;"!"&amp;$C391)="","",INDIRECT($B391&amp;"!"&amp;$C391)),IF($J391="TEXT",IF(INDIRECT($B391&amp;"!"&amp;$C391)="","",""&amp;INDIRECT($B391&amp;"!"&amp;$C391)&amp;""),IF($J391="NUM",VALUE(IF(INDIRECT($B391&amp;"!"&amp;$C391)="","",INDIRECT($B391&amp;"!"&amp;$C391))),"")))))),"")</f>
        <v>□</v>
      </c>
      <c r="M391" s="337" t="str">
        <f ca="1">IFERROR(TEXT(IF($C391="","",IF($K391="","",IF($K391=入力用マスタ!$H$5,IF($L391="■","1",IF($L391="□","",IF($L391="●","1",IF($L391="○","","")))),IF($K391=入力用マスタ!$H$6,IF($L391="▼選択▼","",MATCH($L391,INDIRECT("入力用マスタ!"&amp;IF(COUNTIF(入力用マスタ!$E$2:$E$4,$L391),"E",IF(COUNTIF(入力用マスタ!$F$2:$F$4,$L391),"F",IF(COUNTIF(入力用マスタ!$G$2:$G$4,$L391),"G","")))&amp;"3:"&amp;IF(COUNTIF(入力用マスタ!$E$2:$E$4,$L391),"E",IF(COUNTIF(入力用マスタ!$F$2:$F$4,$L391),"F",IF(COUNTIF(入力用マスタ!$G$2:$G$4,$L391),"G","")))&amp;"4"),0)),"")))),"@"),"")</f>
        <v/>
      </c>
      <c r="N391" s="337" t="str" cm="1">
        <f t="array" aca="1" ref="N391" ca="1">IFERROR(TEXT(IF($C391="","",IF($K391="","",IF($K391=入力用マスタ!$H$4,_xlfn.LET(_xlpm.refs, _xlfn.TEXTSPLIT($C391,","),_xlpm.sheetName, $B391,_xlpm.values,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1" s="338">
        <f t="shared" si="146"/>
        <v>390</v>
      </c>
      <c r="P391" s="339">
        <f>IF($K391="","",IF($K391=入力用マスタ!$H$3,COLUMN($P391)-5,IF($K391=入力用マスタ!$H$5,COLUMN($P391)-4,IF($K391=入力用マスタ!$H$6,COLUMN($P391)-4,IF($K391=入力用マスタ!$H$5,COLUMN($P391)-4,IF($K391=入力用マスタ!$H$4,COLUMN($P391)-3,COLUMN($P391)-5))))))</f>
        <v>12</v>
      </c>
      <c r="Q391" s="345" t="str">
        <f>IF($C391="","",IF($C391="-","",IF($K391=入力用マスタ!$H$4&amp;"!",HYPERLINK("#"&amp;$B391&amp;"!"&amp;IFERROR(LEFT($C391,FIND(",", $C391)-1),$C391),"【"&amp;IFERROR(LEFT($C391,FIND(",", $C391)-1),$C391)&amp;"】"),HYPERLINK("#"&amp;$B391&amp;"!"&amp;IFERROR(LEFT($C391,FIND(",", $C391)-1),$C391),"【"&amp;IFERROR(LEFT($C391,FIND(",", $C391)-1),$C391)&amp;"】"))))</f>
        <v>【D220】</v>
      </c>
      <c r="R391" s="344" t="str">
        <f t="shared" si="147"/>
        <v>0000000000000</v>
      </c>
      <c r="S391" s="334" t="str">
        <f t="shared" si="148"/>
        <v>IO_S050301</v>
      </c>
      <c r="T391" s="334" t="str">
        <f t="shared" ca="1" si="149"/>
        <v>2025100101</v>
      </c>
      <c r="U391" s="334" t="str">
        <f t="shared" si="150"/>
        <v>T05_HLT_TMP</v>
      </c>
      <c r="V391" s="334" t="str">
        <f t="shared" si="151"/>
        <v>OTH_SYM_3</v>
      </c>
      <c r="W391" s="334" t="str">
        <f t="shared" si="152"/>
        <v>その他の症状_肝機能障害</v>
      </c>
      <c r="X391" s="334" t="str">
        <f t="shared" si="153"/>
        <v>TEXT</v>
      </c>
      <c r="Y391" s="334" t="str">
        <f t="shared" si="154"/>
        <v>CELL</v>
      </c>
      <c r="Z391" s="334">
        <f t="shared" si="155"/>
        <v>390</v>
      </c>
      <c r="AA391" s="334">
        <f t="shared" si="156"/>
        <v>12</v>
      </c>
      <c r="AB391" s="334" t="str">
        <f t="shared" si="157"/>
        <v>« NULL »</v>
      </c>
      <c r="AC391" s="334" t="str">
        <f t="shared" si="158"/>
        <v>0</v>
      </c>
      <c r="AD391" s="334" t="str">
        <f t="shared" si="159"/>
        <v>« NULL »</v>
      </c>
      <c r="AE391" s="334" t="str">
        <f t="shared" si="160"/>
        <v>0</v>
      </c>
      <c r="AF391" s="334" t="str">
        <f t="shared" si="161"/>
        <v>1.00</v>
      </c>
      <c r="AG391" s="334" t="str">
        <f t="shared" si="162"/>
        <v>0</v>
      </c>
      <c r="AH391" s="334" t="str">
        <f t="shared" si="163"/>
        <v>fBiz0000000000</v>
      </c>
      <c r="AI391" s="334" t="str">
        <f t="shared" ca="1" si="164"/>
        <v>2026/01/06 00:00:00</v>
      </c>
      <c r="AJ391" s="334" t="str">
        <f t="shared" si="165"/>
        <v>fBiz0000000000</v>
      </c>
      <c r="AK391" s="335" t="str">
        <f t="shared" ca="1" si="166"/>
        <v>2026/01/06 00:00:00</v>
      </c>
      <c r="AL39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'OTH_SYM_3', 'その他の症状_肝機能障害', 'TEXT', 'CELL', 390, 12, NULL ,'0', NULL ,'0', '1.00', 0, 'fBiz0000000000', '2026/01/06 00:00:00', 'fBiz0000000000', '2026/01/06 00:00:00' );</v>
      </c>
      <c r="AM391" s="347" t="s">
        <v>1774</v>
      </c>
    </row>
    <row r="392" spans="1:39" ht="17.25" customHeight="1">
      <c r="A392" s="265">
        <f t="shared" si="145"/>
        <v>390</v>
      </c>
      <c r="B392" s="263" t="s">
        <v>640</v>
      </c>
      <c r="C392" s="258" t="s">
        <v>1295</v>
      </c>
      <c r="D392" s="260" t="s">
        <v>1565</v>
      </c>
      <c r="E392" s="238" t="s">
        <v>301</v>
      </c>
      <c r="F392" s="746" t="s">
        <v>189</v>
      </c>
      <c r="G392" s="747"/>
      <c r="H392" s="748">
        <v>1</v>
      </c>
      <c r="I392" s="749"/>
      <c r="J392" s="327" t="str">
        <f t="shared" si="168"/>
        <v>TEXT</v>
      </c>
      <c r="K392" s="271" t="s">
        <v>1042</v>
      </c>
      <c r="L392" s="328" t="str" cm="1">
        <f t="array" aca="1" ref="L392" ca="1">IFERROR(IF($C392="","",IF($K392="","",IF($K392=入力用マスタ!$H$7,_xlfn.TEXTBEFORE(_xlfn.TEXTAFTER(CELL("filename",$A$1),"["),"]"),IF($J392="DATE",IF(INDIRECT($B392&amp;"!"&amp;$C392)="","",INDIRECT($B392&amp;"!"&amp;$C392)),IF($J392="TEXT",IF(INDIRECT($B392&amp;"!"&amp;$C392)="","",""&amp;INDIRECT($B392&amp;"!"&amp;$C392)&amp;""),IF($J392="NUM",VALUE(IF(INDIRECT($B392&amp;"!"&amp;$C392)="","",INDIRECT($B392&amp;"!"&amp;$C392))),"")))))),"")</f>
        <v>□</v>
      </c>
      <c r="M392" s="337" t="str">
        <f ca="1">IFERROR(TEXT(IF($C392="","",IF($K392="","",IF($K392=入力用マスタ!$H$5,IF($L392="■","1",IF($L392="□","",IF($L392="●","1",IF($L392="○","","")))),IF($K392=入力用マスタ!$H$6,IF($L392="▼選択▼","",MATCH($L392,INDIRECT("入力用マスタ!"&amp;IF(COUNTIF(入力用マスタ!$E$2:$E$4,$L392),"E",IF(COUNTIF(入力用マスタ!$F$2:$F$4,$L392),"F",IF(COUNTIF(入力用マスタ!$G$2:$G$4,$L392),"G","")))&amp;"3:"&amp;IF(COUNTIF(入力用マスタ!$E$2:$E$4,$L392),"E",IF(COUNTIF(入力用マスタ!$F$2:$F$4,$L392),"F",IF(COUNTIF(入力用マスタ!$G$2:$G$4,$L392),"G","")))&amp;"4"),0)),"")))),"@"),"")</f>
        <v/>
      </c>
      <c r="N392" s="337" t="str" cm="1">
        <f t="array" aca="1" ref="N392" ca="1">IFERROR(TEXT(IF($C392="","",IF($K392="","",IF($K392=入力用マスタ!$H$4,_xlfn.LET(_xlpm.refs, _xlfn.TEXTSPLIT($C392,","),_xlpm.sheetName, $B392,_xlpm.values,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2" s="338">
        <f t="shared" si="146"/>
        <v>391</v>
      </c>
      <c r="P392" s="339">
        <f>IF($K392="","",IF($K392=入力用マスタ!$H$3,COLUMN($P392)-5,IF($K392=入力用マスタ!$H$5,COLUMN($P392)-4,IF($K392=入力用マスタ!$H$6,COLUMN($P392)-4,IF($K392=入力用マスタ!$H$5,COLUMN($P392)-4,IF($K392=入力用マスタ!$H$4,COLUMN($P392)-3,COLUMN($P392)-5))))))</f>
        <v>12</v>
      </c>
      <c r="Q392" s="345" t="str">
        <f>IF($C392="","",IF($C392="-","",IF($K392=入力用マスタ!$H$4&amp;"!",HYPERLINK("#"&amp;$B392&amp;"!"&amp;IFERROR(LEFT($C392,FIND(",", $C392)-1),$C392),"【"&amp;IFERROR(LEFT($C392,FIND(",", $C392)-1),$C392)&amp;"】"),HYPERLINK("#"&amp;$B392&amp;"!"&amp;IFERROR(LEFT($C392,FIND(",", $C392)-1),$C392),"【"&amp;IFERROR(LEFT($C392,FIND(",", $C392)-1),$C392)&amp;"】"))))</f>
        <v>【D221】</v>
      </c>
      <c r="R392" s="344" t="str">
        <f t="shared" si="147"/>
        <v>0000000000000</v>
      </c>
      <c r="S392" s="334" t="str">
        <f t="shared" si="148"/>
        <v>IO_S050301</v>
      </c>
      <c r="T392" s="334" t="str">
        <f t="shared" ca="1" si="149"/>
        <v>2025100101</v>
      </c>
      <c r="U392" s="334" t="str">
        <f t="shared" si="150"/>
        <v>T05_HLT_TMP</v>
      </c>
      <c r="V392" s="334" t="str">
        <f t="shared" si="151"/>
        <v>OTH_SYM_4</v>
      </c>
      <c r="W392" s="334" t="str">
        <f t="shared" si="152"/>
        <v>その他の症状_腎機能障害</v>
      </c>
      <c r="X392" s="334" t="str">
        <f t="shared" si="153"/>
        <v>TEXT</v>
      </c>
      <c r="Y392" s="334" t="str">
        <f t="shared" si="154"/>
        <v>CELL</v>
      </c>
      <c r="Z392" s="334">
        <f t="shared" si="155"/>
        <v>391</v>
      </c>
      <c r="AA392" s="334">
        <f t="shared" si="156"/>
        <v>12</v>
      </c>
      <c r="AB392" s="334" t="str">
        <f t="shared" si="157"/>
        <v>« NULL »</v>
      </c>
      <c r="AC392" s="334" t="str">
        <f t="shared" si="158"/>
        <v>0</v>
      </c>
      <c r="AD392" s="334" t="str">
        <f t="shared" si="159"/>
        <v>« NULL »</v>
      </c>
      <c r="AE392" s="334" t="str">
        <f t="shared" si="160"/>
        <v>0</v>
      </c>
      <c r="AF392" s="334" t="str">
        <f t="shared" si="161"/>
        <v>1.00</v>
      </c>
      <c r="AG392" s="334" t="str">
        <f t="shared" si="162"/>
        <v>0</v>
      </c>
      <c r="AH392" s="334" t="str">
        <f t="shared" si="163"/>
        <v>fBiz0000000000</v>
      </c>
      <c r="AI392" s="334" t="str">
        <f t="shared" ca="1" si="164"/>
        <v>2026/01/06 00:00:00</v>
      </c>
      <c r="AJ392" s="334" t="str">
        <f t="shared" si="165"/>
        <v>fBiz0000000000</v>
      </c>
      <c r="AK392" s="335" t="str">
        <f t="shared" ca="1" si="166"/>
        <v>2026/01/06 00:00:00</v>
      </c>
      <c r="AL39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'OTH_SYM_4', 'その他の症状_腎機能障害', 'TEXT', 'CELL', 391, 12, NULL ,'0', NULL ,'0', '1.00', 0, 'fBiz0000000000', '2026/01/06 00:00:00', 'fBiz0000000000', '2026/01/06 00:00:00' );</v>
      </c>
      <c r="AM392" s="347" t="s">
        <v>1774</v>
      </c>
    </row>
    <row r="393" spans="1:39" ht="17.25" customHeight="1">
      <c r="A393" s="265">
        <f t="shared" si="145"/>
        <v>391</v>
      </c>
      <c r="B393" s="263" t="s">
        <v>640</v>
      </c>
      <c r="C393" s="258" t="s">
        <v>1296</v>
      </c>
      <c r="D393" s="260" t="s">
        <v>1566</v>
      </c>
      <c r="E393" s="238" t="s">
        <v>302</v>
      </c>
      <c r="F393" s="746" t="s">
        <v>189</v>
      </c>
      <c r="G393" s="747"/>
      <c r="H393" s="748">
        <v>1</v>
      </c>
      <c r="I393" s="749"/>
      <c r="J393" s="327" t="str">
        <f t="shared" si="168"/>
        <v>TEXT</v>
      </c>
      <c r="K393" s="271" t="s">
        <v>1042</v>
      </c>
      <c r="L393" s="328" t="str" cm="1">
        <f t="array" aca="1" ref="L393" ca="1">IFERROR(IF($C393="","",IF($K393="","",IF($K393=入力用マスタ!$H$7,_xlfn.TEXTBEFORE(_xlfn.TEXTAFTER(CELL("filename",$A$1),"["),"]"),IF($J393="DATE",IF(INDIRECT($B393&amp;"!"&amp;$C393)="","",INDIRECT($B393&amp;"!"&amp;$C393)),IF($J393="TEXT",IF(INDIRECT($B393&amp;"!"&amp;$C393)="","",""&amp;INDIRECT($B393&amp;"!"&amp;$C393)&amp;""),IF($J393="NUM",VALUE(IF(INDIRECT($B393&amp;"!"&amp;$C393)="","",INDIRECT($B393&amp;"!"&amp;$C393))),"")))))),"")</f>
        <v>□</v>
      </c>
      <c r="M393" s="337" t="str">
        <f ca="1">IFERROR(TEXT(IF($C393="","",IF($K393="","",IF($K393=入力用マスタ!$H$5,IF($L393="■","1",IF($L393="□","",IF($L393="●","1",IF($L393="○","","")))),IF($K393=入力用マスタ!$H$6,IF($L393="▼選択▼","",MATCH($L393,INDIRECT("入力用マスタ!"&amp;IF(COUNTIF(入力用マスタ!$E$2:$E$4,$L393),"E",IF(COUNTIF(入力用マスタ!$F$2:$F$4,$L393),"F",IF(COUNTIF(入力用マスタ!$G$2:$G$4,$L393),"G","")))&amp;"3:"&amp;IF(COUNTIF(入力用マスタ!$E$2:$E$4,$L393),"E",IF(COUNTIF(入力用マスタ!$F$2:$F$4,$L393),"F",IF(COUNTIF(入力用マスタ!$G$2:$G$4,$L393),"G","")))&amp;"4"),0)),"")))),"@"),"")</f>
        <v/>
      </c>
      <c r="N393" s="337" t="str" cm="1">
        <f t="array" aca="1" ref="N393" ca="1">IFERROR(TEXT(IF($C393="","",IF($K393="","",IF($K393=入力用マスタ!$H$4,_xlfn.LET(_xlpm.refs, _xlfn.TEXTSPLIT($C393,","),_xlpm.sheetName, $B393,_xlpm.values,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3" s="338">
        <f t="shared" si="146"/>
        <v>392</v>
      </c>
      <c r="P393" s="339">
        <f>IF($K393="","",IF($K393=入力用マスタ!$H$3,COLUMN($P393)-5,IF($K393=入力用マスタ!$H$5,COLUMN($P393)-4,IF($K393=入力用マスタ!$H$6,COLUMN($P393)-4,IF($K393=入力用マスタ!$H$5,COLUMN($P393)-4,IF($K393=入力用マスタ!$H$4,COLUMN($P393)-3,COLUMN($P393)-5))))))</f>
        <v>12</v>
      </c>
      <c r="Q393" s="345" t="str">
        <f>IF($C393="","",IF($C393="-","",IF($K393=入力用マスタ!$H$4&amp;"!",HYPERLINK("#"&amp;$B393&amp;"!"&amp;IFERROR(LEFT($C393,FIND(",", $C393)-1),$C393),"【"&amp;IFERROR(LEFT($C393,FIND(",", $C393)-1),$C393)&amp;"】"),HYPERLINK("#"&amp;$B393&amp;"!"&amp;IFERROR(LEFT($C393,FIND(",", $C393)-1),$C393),"【"&amp;IFERROR(LEFT($C393,FIND(",", $C393)-1),$C393)&amp;"】"))))</f>
        <v>【D222】</v>
      </c>
      <c r="R393" s="344" t="str">
        <f t="shared" si="147"/>
        <v>0000000000000</v>
      </c>
      <c r="S393" s="334" t="str">
        <f t="shared" si="148"/>
        <v>IO_S050301</v>
      </c>
      <c r="T393" s="334" t="str">
        <f t="shared" ca="1" si="149"/>
        <v>2025100101</v>
      </c>
      <c r="U393" s="334" t="str">
        <f t="shared" si="150"/>
        <v>T05_HLT_TMP</v>
      </c>
      <c r="V393" s="334" t="str">
        <f t="shared" si="151"/>
        <v>OTH_SYM_5</v>
      </c>
      <c r="W393" s="334" t="str">
        <f t="shared" si="152"/>
        <v>その他の症状_呼吸器障害</v>
      </c>
      <c r="X393" s="334" t="str">
        <f t="shared" si="153"/>
        <v>TEXT</v>
      </c>
      <c r="Y393" s="334" t="str">
        <f t="shared" si="154"/>
        <v>CELL</v>
      </c>
      <c r="Z393" s="334">
        <f t="shared" si="155"/>
        <v>392</v>
      </c>
      <c r="AA393" s="334">
        <f t="shared" si="156"/>
        <v>12</v>
      </c>
      <c r="AB393" s="334" t="str">
        <f t="shared" si="157"/>
        <v>« NULL »</v>
      </c>
      <c r="AC393" s="334" t="str">
        <f t="shared" si="158"/>
        <v>0</v>
      </c>
      <c r="AD393" s="334" t="str">
        <f t="shared" si="159"/>
        <v>« NULL »</v>
      </c>
      <c r="AE393" s="334" t="str">
        <f t="shared" si="160"/>
        <v>0</v>
      </c>
      <c r="AF393" s="334" t="str">
        <f t="shared" si="161"/>
        <v>1.00</v>
      </c>
      <c r="AG393" s="334" t="str">
        <f t="shared" si="162"/>
        <v>0</v>
      </c>
      <c r="AH393" s="334" t="str">
        <f t="shared" si="163"/>
        <v>fBiz0000000000</v>
      </c>
      <c r="AI393" s="334" t="str">
        <f t="shared" ca="1" si="164"/>
        <v>2026/01/06 00:00:00</v>
      </c>
      <c r="AJ393" s="334" t="str">
        <f t="shared" si="165"/>
        <v>fBiz0000000000</v>
      </c>
      <c r="AK393" s="335" t="str">
        <f t="shared" ca="1" si="166"/>
        <v>2026/01/06 00:00:00</v>
      </c>
      <c r="AL39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'OTH_SYM_5', 'その他の症状_呼吸器障害', 'TEXT', 'CELL', 392, 12, NULL ,'0', NULL ,'0', '1.00', 0, 'fBiz0000000000', '2026/01/06 00:00:00', 'fBiz0000000000', '2026/01/06 00:00:00' );</v>
      </c>
      <c r="AM393" s="347" t="s">
        <v>1774</v>
      </c>
    </row>
    <row r="394" spans="1:39" ht="17.25" customHeight="1">
      <c r="A394" s="265">
        <f t="shared" si="145"/>
        <v>392</v>
      </c>
      <c r="B394" s="263" t="s">
        <v>640</v>
      </c>
      <c r="C394" s="258" t="s">
        <v>1297</v>
      </c>
      <c r="D394" s="260" t="s">
        <v>1567</v>
      </c>
      <c r="E394" s="238" t="s">
        <v>303</v>
      </c>
      <c r="F394" s="746" t="s">
        <v>189</v>
      </c>
      <c r="G394" s="747"/>
      <c r="H394" s="748">
        <v>1</v>
      </c>
      <c r="I394" s="749"/>
      <c r="J394" s="327" t="str">
        <f t="shared" si="168"/>
        <v>TEXT</v>
      </c>
      <c r="K394" s="271" t="s">
        <v>1042</v>
      </c>
      <c r="L394" s="328" t="str" cm="1">
        <f t="array" aca="1" ref="L394" ca="1">IFERROR(IF($C394="","",IF($K394="","",IF($K394=入力用マスタ!$H$7,_xlfn.TEXTBEFORE(_xlfn.TEXTAFTER(CELL("filename",$A$1),"["),"]"),IF($J394="DATE",IF(INDIRECT($B394&amp;"!"&amp;$C394)="","",INDIRECT($B394&amp;"!"&amp;$C394)),IF($J394="TEXT",IF(INDIRECT($B394&amp;"!"&amp;$C394)="","",""&amp;INDIRECT($B394&amp;"!"&amp;$C394)&amp;""),IF($J394="NUM",VALUE(IF(INDIRECT($B394&amp;"!"&amp;$C394)="","",INDIRECT($B394&amp;"!"&amp;$C394))),"")))))),"")</f>
        <v>□</v>
      </c>
      <c r="M394" s="337" t="str">
        <f ca="1">IFERROR(TEXT(IF($C394="","",IF($K394="","",IF($K394=入力用マスタ!$H$5,IF($L394="■","1",IF($L394="□","",IF($L394="●","1",IF($L394="○","","")))),IF($K394=入力用マスタ!$H$6,IF($L394="▼選択▼","",MATCH($L394,INDIRECT("入力用マスタ!"&amp;IF(COUNTIF(入力用マスタ!$E$2:$E$4,$L394),"E",IF(COUNTIF(入力用マスタ!$F$2:$F$4,$L394),"F",IF(COUNTIF(入力用マスタ!$G$2:$G$4,$L394),"G","")))&amp;"3:"&amp;IF(COUNTIF(入力用マスタ!$E$2:$E$4,$L394),"E",IF(COUNTIF(入力用マスタ!$F$2:$F$4,$L394),"F",IF(COUNTIF(入力用マスタ!$G$2:$G$4,$L394),"G","")))&amp;"4"),0)),"")))),"@"),"")</f>
        <v/>
      </c>
      <c r="N394" s="337" t="str" cm="1">
        <f t="array" aca="1" ref="N394" ca="1">IFERROR(TEXT(IF($C394="","",IF($K394="","",IF($K394=入力用マスタ!$H$4,_xlfn.LET(_xlpm.refs, _xlfn.TEXTSPLIT($C394,","),_xlpm.sheetName, $B394,_xlpm.values,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4" s="338">
        <f t="shared" si="146"/>
        <v>393</v>
      </c>
      <c r="P394" s="339">
        <f>IF($K394="","",IF($K394=入力用マスタ!$H$3,COLUMN($P394)-5,IF($K394=入力用マスタ!$H$5,COLUMN($P394)-4,IF($K394=入力用マスタ!$H$6,COLUMN($P394)-4,IF($K394=入力用マスタ!$H$5,COLUMN($P394)-4,IF($K394=入力用マスタ!$H$4,COLUMN($P394)-3,COLUMN($P394)-5))))))</f>
        <v>12</v>
      </c>
      <c r="Q394" s="345" t="str">
        <f>IF($C394="","",IF($C394="-","",IF($K394=入力用マスタ!$H$4&amp;"!",HYPERLINK("#"&amp;$B394&amp;"!"&amp;IFERROR(LEFT($C394,FIND(",", $C394)-1),$C394),"【"&amp;IFERROR(LEFT($C394,FIND(",", $C394)-1),$C394)&amp;"】"),HYPERLINK("#"&amp;$B394&amp;"!"&amp;IFERROR(LEFT($C394,FIND(",", $C394)-1),$C394),"【"&amp;IFERROR(LEFT($C394,FIND(",", $C394)-1),$C394)&amp;"】"))))</f>
        <v>【D223】</v>
      </c>
      <c r="R394" s="344" t="str">
        <f t="shared" si="147"/>
        <v>0000000000000</v>
      </c>
      <c r="S394" s="334" t="str">
        <f t="shared" si="148"/>
        <v>IO_S050301</v>
      </c>
      <c r="T394" s="334" t="str">
        <f t="shared" ca="1" si="149"/>
        <v>2025100101</v>
      </c>
      <c r="U394" s="334" t="str">
        <f t="shared" si="150"/>
        <v>T05_HLT_TMP</v>
      </c>
      <c r="V394" s="334" t="str">
        <f t="shared" si="151"/>
        <v>OTH_SYM_6</v>
      </c>
      <c r="W394" s="334" t="str">
        <f t="shared" si="152"/>
        <v>その他の症状_循環器障害</v>
      </c>
      <c r="X394" s="334" t="str">
        <f t="shared" si="153"/>
        <v>TEXT</v>
      </c>
      <c r="Y394" s="334" t="str">
        <f t="shared" si="154"/>
        <v>CELL</v>
      </c>
      <c r="Z394" s="334">
        <f t="shared" si="155"/>
        <v>393</v>
      </c>
      <c r="AA394" s="334">
        <f t="shared" si="156"/>
        <v>12</v>
      </c>
      <c r="AB394" s="334" t="str">
        <f t="shared" si="157"/>
        <v>« NULL »</v>
      </c>
      <c r="AC394" s="334" t="str">
        <f t="shared" si="158"/>
        <v>0</v>
      </c>
      <c r="AD394" s="334" t="str">
        <f t="shared" si="159"/>
        <v>« NULL »</v>
      </c>
      <c r="AE394" s="334" t="str">
        <f t="shared" si="160"/>
        <v>0</v>
      </c>
      <c r="AF394" s="334" t="str">
        <f t="shared" si="161"/>
        <v>1.00</v>
      </c>
      <c r="AG394" s="334" t="str">
        <f t="shared" si="162"/>
        <v>0</v>
      </c>
      <c r="AH394" s="334" t="str">
        <f t="shared" si="163"/>
        <v>fBiz0000000000</v>
      </c>
      <c r="AI394" s="334" t="str">
        <f t="shared" ca="1" si="164"/>
        <v>2026/01/06 00:00:00</v>
      </c>
      <c r="AJ394" s="334" t="str">
        <f t="shared" si="165"/>
        <v>fBiz0000000000</v>
      </c>
      <c r="AK394" s="335" t="str">
        <f t="shared" ca="1" si="166"/>
        <v>2026/01/06 00:00:00</v>
      </c>
      <c r="AL39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'OTH_SYM_6', 'その他の症状_循環器障害', 'TEXT', 'CELL', 393, 12, NULL ,'0', NULL ,'0', '1.00', 0, 'fBiz0000000000', '2026/01/06 00:00:00', 'fBiz0000000000', '2026/01/06 00:00:00' );</v>
      </c>
      <c r="AM394" s="347" t="s">
        <v>1774</v>
      </c>
    </row>
    <row r="395" spans="1:39" ht="17.25" customHeight="1">
      <c r="A395" s="265">
        <f t="shared" si="145"/>
        <v>393</v>
      </c>
      <c r="B395" s="263" t="s">
        <v>640</v>
      </c>
      <c r="C395" s="258" t="s">
        <v>1298</v>
      </c>
      <c r="D395" s="260" t="s">
        <v>1568</v>
      </c>
      <c r="E395" s="238" t="s">
        <v>304</v>
      </c>
      <c r="F395" s="746" t="s">
        <v>189</v>
      </c>
      <c r="G395" s="747"/>
      <c r="H395" s="748">
        <v>1</v>
      </c>
      <c r="I395" s="749"/>
      <c r="J395" s="327" t="str">
        <f t="shared" si="168"/>
        <v>TEXT</v>
      </c>
      <c r="K395" s="271" t="s">
        <v>1042</v>
      </c>
      <c r="L395" s="328" t="str" cm="1">
        <f t="array" aca="1" ref="L395" ca="1">IFERROR(IF($C395="","",IF($K395="","",IF($K395=入力用マスタ!$H$7,_xlfn.TEXTBEFORE(_xlfn.TEXTAFTER(CELL("filename",$A$1),"["),"]"),IF($J395="DATE",IF(INDIRECT($B395&amp;"!"&amp;$C395)="","",INDIRECT($B395&amp;"!"&amp;$C395)),IF($J395="TEXT",IF(INDIRECT($B395&amp;"!"&amp;$C395)="","",""&amp;INDIRECT($B395&amp;"!"&amp;$C395)&amp;""),IF($J395="NUM",VALUE(IF(INDIRECT($B395&amp;"!"&amp;$C395)="","",INDIRECT($B395&amp;"!"&amp;$C395))),"")))))),"")</f>
        <v>□</v>
      </c>
      <c r="M395" s="337" t="str">
        <f ca="1">IFERROR(TEXT(IF($C395="","",IF($K395="","",IF($K395=入力用マスタ!$H$5,IF($L395="■","1",IF($L395="□","",IF($L395="●","1",IF($L395="○","","")))),IF($K395=入力用マスタ!$H$6,IF($L395="▼選択▼","",MATCH($L395,INDIRECT("入力用マスタ!"&amp;IF(COUNTIF(入力用マスタ!$E$2:$E$4,$L395),"E",IF(COUNTIF(入力用マスタ!$F$2:$F$4,$L395),"F",IF(COUNTIF(入力用マスタ!$G$2:$G$4,$L395),"G","")))&amp;"3:"&amp;IF(COUNTIF(入力用マスタ!$E$2:$E$4,$L395),"E",IF(COUNTIF(入力用マスタ!$F$2:$F$4,$L395),"F",IF(COUNTIF(入力用マスタ!$G$2:$G$4,$L395),"G","")))&amp;"4"),0)),"")))),"@"),"")</f>
        <v/>
      </c>
      <c r="N395" s="337" t="str" cm="1">
        <f t="array" aca="1" ref="N395" ca="1">IFERROR(TEXT(IF($C395="","",IF($K395="","",IF($K395=入力用マスタ!$H$4,_xlfn.LET(_xlpm.refs, _xlfn.TEXTSPLIT($C395,","),_xlpm.sheetName, $B395,_xlpm.values,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5" s="338">
        <f t="shared" si="146"/>
        <v>394</v>
      </c>
      <c r="P395" s="339">
        <f>IF($K395="","",IF($K395=入力用マスタ!$H$3,COLUMN($P395)-5,IF($K395=入力用マスタ!$H$5,COLUMN($P395)-4,IF($K395=入力用マスタ!$H$6,COLUMN($P395)-4,IF($K395=入力用マスタ!$H$5,COLUMN($P395)-4,IF($K395=入力用マスタ!$H$4,COLUMN($P395)-3,COLUMN($P395)-5))))))</f>
        <v>12</v>
      </c>
      <c r="Q395" s="345" t="str">
        <f>IF($C395="","",IF($C395="-","",IF($K395=入力用マスタ!$H$4&amp;"!",HYPERLINK("#"&amp;$B395&amp;"!"&amp;IFERROR(LEFT($C395,FIND(",", $C395)-1),$C395),"【"&amp;IFERROR(LEFT($C395,FIND(",", $C395)-1),$C395)&amp;"】"),HYPERLINK("#"&amp;$B395&amp;"!"&amp;IFERROR(LEFT($C395,FIND(",", $C395)-1),$C395),"【"&amp;IFERROR(LEFT($C395,FIND(",", $C395)-1),$C395)&amp;"】"))))</f>
        <v>【D224】</v>
      </c>
      <c r="R395" s="344" t="str">
        <f t="shared" si="147"/>
        <v>0000000000000</v>
      </c>
      <c r="S395" s="334" t="str">
        <f t="shared" si="148"/>
        <v>IO_S050301</v>
      </c>
      <c r="T395" s="334" t="str">
        <f t="shared" ca="1" si="149"/>
        <v>2025100101</v>
      </c>
      <c r="U395" s="334" t="str">
        <f t="shared" si="150"/>
        <v>T05_HLT_TMP</v>
      </c>
      <c r="V395" s="334" t="str">
        <f t="shared" si="151"/>
        <v>OTH_SYM_7</v>
      </c>
      <c r="W395" s="334" t="str">
        <f t="shared" si="152"/>
        <v>その他の症状_神経障害</v>
      </c>
      <c r="X395" s="334" t="str">
        <f t="shared" si="153"/>
        <v>TEXT</v>
      </c>
      <c r="Y395" s="334" t="str">
        <f t="shared" si="154"/>
        <v>CELL</v>
      </c>
      <c r="Z395" s="334">
        <f t="shared" si="155"/>
        <v>394</v>
      </c>
      <c r="AA395" s="334">
        <f t="shared" si="156"/>
        <v>12</v>
      </c>
      <c r="AB395" s="334" t="str">
        <f t="shared" si="157"/>
        <v>« NULL »</v>
      </c>
      <c r="AC395" s="334" t="str">
        <f t="shared" si="158"/>
        <v>0</v>
      </c>
      <c r="AD395" s="334" t="str">
        <f t="shared" si="159"/>
        <v>« NULL »</v>
      </c>
      <c r="AE395" s="334" t="str">
        <f t="shared" si="160"/>
        <v>0</v>
      </c>
      <c r="AF395" s="334" t="str">
        <f t="shared" si="161"/>
        <v>1.00</v>
      </c>
      <c r="AG395" s="334" t="str">
        <f t="shared" si="162"/>
        <v>0</v>
      </c>
      <c r="AH395" s="334" t="str">
        <f t="shared" si="163"/>
        <v>fBiz0000000000</v>
      </c>
      <c r="AI395" s="334" t="str">
        <f t="shared" ca="1" si="164"/>
        <v>2026/01/06 00:00:00</v>
      </c>
      <c r="AJ395" s="334" t="str">
        <f t="shared" si="165"/>
        <v>fBiz0000000000</v>
      </c>
      <c r="AK395" s="335" t="str">
        <f t="shared" ca="1" si="166"/>
        <v>2026/01/06 00:00:00</v>
      </c>
      <c r="AL39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'OTH_SYM_7', 'その他の症状_神経障害', 'TEXT', 'CELL', 394, 12, NULL ,'0', NULL ,'0', '1.00', 0, 'fBiz0000000000', '2026/01/06 00:00:00', 'fBiz0000000000', '2026/01/06 00:00:00' );</v>
      </c>
      <c r="AM395" s="347" t="s">
        <v>1774</v>
      </c>
    </row>
    <row r="396" spans="1:39" ht="17.25" customHeight="1">
      <c r="A396" s="265">
        <f t="shared" si="145"/>
        <v>394</v>
      </c>
      <c r="B396" s="263" t="s">
        <v>640</v>
      </c>
      <c r="C396" s="258" t="s">
        <v>1299</v>
      </c>
      <c r="D396" s="260" t="s">
        <v>1569</v>
      </c>
      <c r="E396" s="238" t="s">
        <v>305</v>
      </c>
      <c r="F396" s="746" t="s">
        <v>189</v>
      </c>
      <c r="G396" s="747"/>
      <c r="H396" s="748">
        <v>1</v>
      </c>
      <c r="I396" s="749"/>
      <c r="J396" s="327" t="str">
        <f t="shared" si="168"/>
        <v>TEXT</v>
      </c>
      <c r="K396" s="271" t="s">
        <v>1042</v>
      </c>
      <c r="L396" s="328" t="str" cm="1">
        <f t="array" aca="1" ref="L396" ca="1">IFERROR(IF($C396="","",IF($K396="","",IF($K396=入力用マスタ!$H$7,_xlfn.TEXTBEFORE(_xlfn.TEXTAFTER(CELL("filename",$A$1),"["),"]"),IF($J396="DATE",IF(INDIRECT($B396&amp;"!"&amp;$C396)="","",INDIRECT($B396&amp;"!"&amp;$C396)),IF($J396="TEXT",IF(INDIRECT($B396&amp;"!"&amp;$C396)="","",""&amp;INDIRECT($B396&amp;"!"&amp;$C396)&amp;""),IF($J396="NUM",VALUE(IF(INDIRECT($B396&amp;"!"&amp;$C396)="","",INDIRECT($B396&amp;"!"&amp;$C396))),"")))))),"")</f>
        <v>□</v>
      </c>
      <c r="M396" s="337" t="str">
        <f ca="1">IFERROR(TEXT(IF($C396="","",IF($K396="","",IF($K396=入力用マスタ!$H$5,IF($L396="■","1",IF($L396="□","",IF($L396="●","1",IF($L396="○","","")))),IF($K396=入力用マスタ!$H$6,IF($L396="▼選択▼","",MATCH($L396,INDIRECT("入力用マスタ!"&amp;IF(COUNTIF(入力用マスタ!$E$2:$E$4,$L396),"E",IF(COUNTIF(入力用マスタ!$F$2:$F$4,$L396),"F",IF(COUNTIF(入力用マスタ!$G$2:$G$4,$L396),"G","")))&amp;"3:"&amp;IF(COUNTIF(入力用マスタ!$E$2:$E$4,$L396),"E",IF(COUNTIF(入力用マスタ!$F$2:$F$4,$L396),"F",IF(COUNTIF(入力用マスタ!$G$2:$G$4,$L396),"G","")))&amp;"4"),0)),"")))),"@"),"")</f>
        <v/>
      </c>
      <c r="N396" s="337" t="str" cm="1">
        <f t="array" aca="1" ref="N396" ca="1">IFERROR(TEXT(IF($C396="","",IF($K396="","",IF($K396=入力用マスタ!$H$4,_xlfn.LET(_xlpm.refs, _xlfn.TEXTSPLIT($C396,","),_xlpm.sheetName, $B396,_xlpm.values,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6" s="338">
        <f t="shared" si="146"/>
        <v>395</v>
      </c>
      <c r="P396" s="339">
        <f>IF($K396="","",IF($K396=入力用マスタ!$H$3,COLUMN($P396)-5,IF($K396=入力用マスタ!$H$5,COLUMN($P396)-4,IF($K396=入力用マスタ!$H$6,COLUMN($P396)-4,IF($K396=入力用マスタ!$H$5,COLUMN($P396)-4,IF($K396=入力用マスタ!$H$4,COLUMN($P396)-3,COLUMN($P396)-5))))))</f>
        <v>12</v>
      </c>
      <c r="Q396" s="345" t="str">
        <f>IF($C396="","",IF($C396="-","",IF($K396=入力用マスタ!$H$4&amp;"!",HYPERLINK("#"&amp;$B396&amp;"!"&amp;IFERROR(LEFT($C396,FIND(",", $C396)-1),$C396),"【"&amp;IFERROR(LEFT($C396,FIND(",", $C396)-1),$C396)&amp;"】"),HYPERLINK("#"&amp;$B396&amp;"!"&amp;IFERROR(LEFT($C396,FIND(",", $C396)-1),$C396),"【"&amp;IFERROR(LEFT($C396,FIND(",", $C396)-1),$C396)&amp;"】"))))</f>
        <v>【D225】</v>
      </c>
      <c r="R396" s="344" t="str">
        <f t="shared" si="147"/>
        <v>0000000000000</v>
      </c>
      <c r="S396" s="334" t="str">
        <f t="shared" si="148"/>
        <v>IO_S050301</v>
      </c>
      <c r="T396" s="334" t="str">
        <f t="shared" ca="1" si="149"/>
        <v>2025100101</v>
      </c>
      <c r="U396" s="334" t="str">
        <f t="shared" si="150"/>
        <v>T05_HLT_TMP</v>
      </c>
      <c r="V396" s="334" t="str">
        <f t="shared" si="151"/>
        <v>OTH_SYM_8</v>
      </c>
      <c r="W396" s="334" t="str">
        <f t="shared" si="152"/>
        <v>その他の症状_血液障害</v>
      </c>
      <c r="X396" s="334" t="str">
        <f t="shared" si="153"/>
        <v>TEXT</v>
      </c>
      <c r="Y396" s="334" t="str">
        <f t="shared" si="154"/>
        <v>CELL</v>
      </c>
      <c r="Z396" s="334">
        <f t="shared" si="155"/>
        <v>395</v>
      </c>
      <c r="AA396" s="334">
        <f t="shared" si="156"/>
        <v>12</v>
      </c>
      <c r="AB396" s="334" t="str">
        <f t="shared" si="157"/>
        <v>« NULL »</v>
      </c>
      <c r="AC396" s="334" t="str">
        <f t="shared" si="158"/>
        <v>0</v>
      </c>
      <c r="AD396" s="334" t="str">
        <f t="shared" si="159"/>
        <v>« NULL »</v>
      </c>
      <c r="AE396" s="334" t="str">
        <f t="shared" si="160"/>
        <v>0</v>
      </c>
      <c r="AF396" s="334" t="str">
        <f t="shared" si="161"/>
        <v>1.00</v>
      </c>
      <c r="AG396" s="334" t="str">
        <f t="shared" si="162"/>
        <v>0</v>
      </c>
      <c r="AH396" s="334" t="str">
        <f t="shared" si="163"/>
        <v>fBiz0000000000</v>
      </c>
      <c r="AI396" s="334" t="str">
        <f t="shared" ca="1" si="164"/>
        <v>2026/01/06 00:00:00</v>
      </c>
      <c r="AJ396" s="334" t="str">
        <f t="shared" si="165"/>
        <v>fBiz0000000000</v>
      </c>
      <c r="AK396" s="335" t="str">
        <f t="shared" ca="1" si="166"/>
        <v>2026/01/06 00:00:00</v>
      </c>
      <c r="AL39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'OTH_SYM_8', 'その他の症状_血液障害', 'TEXT', 'CELL', 395, 12, NULL ,'0', NULL ,'0', '1.00', 0, 'fBiz0000000000', '2026/01/06 00:00:00', 'fBiz0000000000', '2026/01/06 00:00:00' );</v>
      </c>
      <c r="AM396" s="347" t="s">
        <v>1774</v>
      </c>
    </row>
    <row r="397" spans="1:39" ht="17.25" customHeight="1">
      <c r="A397" s="265">
        <f t="shared" si="145"/>
        <v>395</v>
      </c>
      <c r="B397" s="263" t="s">
        <v>640</v>
      </c>
      <c r="C397" s="258" t="s">
        <v>1300</v>
      </c>
      <c r="D397" s="260" t="s">
        <v>1570</v>
      </c>
      <c r="E397" s="238" t="s">
        <v>306</v>
      </c>
      <c r="F397" s="746" t="s">
        <v>189</v>
      </c>
      <c r="G397" s="747"/>
      <c r="H397" s="748">
        <v>1</v>
      </c>
      <c r="I397" s="749"/>
      <c r="J397" s="327" t="str">
        <f t="shared" si="168"/>
        <v>TEXT</v>
      </c>
      <c r="K397" s="271" t="s">
        <v>1042</v>
      </c>
      <c r="L397" s="328" t="str" cm="1">
        <f t="array" aca="1" ref="L397" ca="1">IFERROR(IF($C397="","",IF($K397="","",IF($K397=入力用マスタ!$H$7,_xlfn.TEXTBEFORE(_xlfn.TEXTAFTER(CELL("filename",$A$1),"["),"]"),IF($J397="DATE",IF(INDIRECT($B397&amp;"!"&amp;$C397)="","",INDIRECT($B397&amp;"!"&amp;$C397)),IF($J397="TEXT",IF(INDIRECT($B397&amp;"!"&amp;$C397)="","",""&amp;INDIRECT($B397&amp;"!"&amp;$C397)&amp;""),IF($J397="NUM",VALUE(IF(INDIRECT($B397&amp;"!"&amp;$C397)="","",INDIRECT($B397&amp;"!"&amp;$C397))),"")))))),"")</f>
        <v>□</v>
      </c>
      <c r="M397" s="337" t="str">
        <f ca="1">IFERROR(TEXT(IF($C397="","",IF($K397="","",IF($K397=入力用マスタ!$H$5,IF($L397="■","1",IF($L397="□","",IF($L397="●","1",IF($L397="○","","")))),IF($K397=入力用マスタ!$H$6,IF($L397="▼選択▼","",MATCH($L397,INDIRECT("入力用マスタ!"&amp;IF(COUNTIF(入力用マスタ!$E$2:$E$4,$L397),"E",IF(COUNTIF(入力用マスタ!$F$2:$F$4,$L397),"F",IF(COUNTIF(入力用マスタ!$G$2:$G$4,$L397),"G","")))&amp;"3:"&amp;IF(COUNTIF(入力用マスタ!$E$2:$E$4,$L397),"E",IF(COUNTIF(入力用マスタ!$F$2:$F$4,$L397),"F",IF(COUNTIF(入力用マスタ!$G$2:$G$4,$L397),"G","")))&amp;"4"),0)),"")))),"@"),"")</f>
        <v/>
      </c>
      <c r="N397" s="337" t="str" cm="1">
        <f t="array" aca="1" ref="N397" ca="1">IFERROR(TEXT(IF($C397="","",IF($K397="","",IF($K397=入力用マスタ!$H$4,_xlfn.LET(_xlpm.refs, _xlfn.TEXTSPLIT($C397,","),_xlpm.sheetName, $B397,_xlpm.values,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7" s="338">
        <f t="shared" si="146"/>
        <v>396</v>
      </c>
      <c r="P397" s="339">
        <f>IF($K397="","",IF($K397=入力用マスタ!$H$3,COLUMN($P397)-5,IF($K397=入力用マスタ!$H$5,COLUMN($P397)-4,IF($K397=入力用マスタ!$H$6,COLUMN($P397)-4,IF($K397=入力用マスタ!$H$5,COLUMN($P397)-4,IF($K397=入力用マスタ!$H$4,COLUMN($P397)-3,COLUMN($P397)-5))))))</f>
        <v>12</v>
      </c>
      <c r="Q397" s="345" t="str">
        <f>IF($C397="","",IF($C397="-","",IF($K397=入力用マスタ!$H$4&amp;"!",HYPERLINK("#"&amp;$B397&amp;"!"&amp;IFERROR(LEFT($C397,FIND(",", $C397)-1),$C397),"【"&amp;IFERROR(LEFT($C397,FIND(",", $C397)-1),$C397)&amp;"】"),HYPERLINK("#"&amp;$B397&amp;"!"&amp;IFERROR(LEFT($C397,FIND(",", $C397)-1),$C397),"【"&amp;IFERROR(LEFT($C397,FIND(",", $C397)-1),$C397)&amp;"】"))))</f>
        <v>【D226】</v>
      </c>
      <c r="R397" s="344" t="str">
        <f t="shared" si="147"/>
        <v>0000000000000</v>
      </c>
      <c r="S397" s="334" t="str">
        <f t="shared" si="148"/>
        <v>IO_S050301</v>
      </c>
      <c r="T397" s="334" t="str">
        <f t="shared" ca="1" si="149"/>
        <v>2025100101</v>
      </c>
      <c r="U397" s="334" t="str">
        <f t="shared" si="150"/>
        <v>T05_HLT_TMP</v>
      </c>
      <c r="V397" s="334" t="str">
        <f t="shared" si="151"/>
        <v>OTH_SYM_9</v>
      </c>
      <c r="W397" s="334" t="str">
        <f t="shared" si="152"/>
        <v>その他の症状_その他</v>
      </c>
      <c r="X397" s="334" t="str">
        <f t="shared" si="153"/>
        <v>TEXT</v>
      </c>
      <c r="Y397" s="334" t="str">
        <f t="shared" si="154"/>
        <v>CELL</v>
      </c>
      <c r="Z397" s="334">
        <f t="shared" si="155"/>
        <v>396</v>
      </c>
      <c r="AA397" s="334">
        <f t="shared" si="156"/>
        <v>12</v>
      </c>
      <c r="AB397" s="334" t="str">
        <f t="shared" si="157"/>
        <v>« NULL »</v>
      </c>
      <c r="AC397" s="334" t="str">
        <f t="shared" si="158"/>
        <v>0</v>
      </c>
      <c r="AD397" s="334" t="str">
        <f t="shared" si="159"/>
        <v>« NULL »</v>
      </c>
      <c r="AE397" s="334" t="str">
        <f t="shared" si="160"/>
        <v>0</v>
      </c>
      <c r="AF397" s="334" t="str">
        <f t="shared" si="161"/>
        <v>1.00</v>
      </c>
      <c r="AG397" s="334" t="str">
        <f t="shared" si="162"/>
        <v>0</v>
      </c>
      <c r="AH397" s="334" t="str">
        <f t="shared" si="163"/>
        <v>fBiz0000000000</v>
      </c>
      <c r="AI397" s="334" t="str">
        <f t="shared" ca="1" si="164"/>
        <v>2026/01/06 00:00:00</v>
      </c>
      <c r="AJ397" s="334" t="str">
        <f t="shared" si="165"/>
        <v>fBiz0000000000</v>
      </c>
      <c r="AK397" s="335" t="str">
        <f t="shared" ca="1" si="166"/>
        <v>2026/01/06 00:00:00</v>
      </c>
      <c r="AL39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'OTH_SYM_9', 'その他の症状_その他', 'TEXT', 'CELL', 396, 12, NULL ,'0', NULL ,'0', '1.00', 0, 'fBiz0000000000', '2026/01/06 00:00:00', 'fBiz0000000000', '2026/01/06 00:00:00' );</v>
      </c>
      <c r="AM397" s="347" t="s">
        <v>1774</v>
      </c>
    </row>
    <row r="398" spans="1:39" ht="17.25" customHeight="1">
      <c r="A398" s="265">
        <f t="shared" si="145"/>
        <v>396</v>
      </c>
      <c r="B398" s="263" t="s">
        <v>640</v>
      </c>
      <c r="C398" s="258" t="s">
        <v>1301</v>
      </c>
      <c r="D398" s="260" t="s">
        <v>1571</v>
      </c>
      <c r="E398" s="238" t="s">
        <v>450</v>
      </c>
      <c r="F398" s="746" t="s">
        <v>189</v>
      </c>
      <c r="G398" s="747"/>
      <c r="H398" s="748">
        <v>535</v>
      </c>
      <c r="I398" s="749"/>
      <c r="J398" s="327" t="str">
        <f t="shared" si="168"/>
        <v>TEXT</v>
      </c>
      <c r="K398" s="271" t="s">
        <v>653</v>
      </c>
      <c r="L398" s="328" t="str" cm="1">
        <f t="array" aca="1" ref="L398" ca="1">IFERROR(IF($C398="","",IF($K398="","",IF($K398=入力用マスタ!$H$7,_xlfn.TEXTBEFORE(_xlfn.TEXTAFTER(CELL("filename",$A$1),"["),"]"),IF($J398="DATE",IF(INDIRECT($B398&amp;"!"&amp;$C398)="","",INDIRECT($B398&amp;"!"&amp;$C398)),IF($J398="TEXT",IF(INDIRECT($B398&amp;"!"&amp;$C398)="","",""&amp;INDIRECT($B398&amp;"!"&amp;$C398)&amp;""),IF($J398="NUM",VALUE(IF(INDIRECT($B398&amp;"!"&amp;$C398)="","",INDIRECT($B398&amp;"!"&amp;$C398))),"")))))),"")</f>
        <v/>
      </c>
      <c r="M398" s="337" t="str">
        <f ca="1">IFERROR(TEXT(IF($C398="","",IF($K398="","",IF($K398=入力用マスタ!$H$5,IF($L398="■","1",IF($L398="□","",IF($L398="●","1",IF($L398="○","","")))),IF($K398=入力用マスタ!$H$6,IF($L398="▼選択▼","",MATCH($L398,INDIRECT("入力用マスタ!"&amp;IF(COUNTIF(入力用マスタ!$E$2:$E$4,$L398),"E",IF(COUNTIF(入力用マスタ!$F$2:$F$4,$L398),"F",IF(COUNTIF(入力用マスタ!$G$2:$G$4,$L398),"G","")))&amp;"3:"&amp;IF(COUNTIF(入力用マスタ!$E$2:$E$4,$L398),"E",IF(COUNTIF(入力用マスタ!$F$2:$F$4,$L398),"F",IF(COUNTIF(入力用マスタ!$G$2:$G$4,$L398),"G","")))&amp;"4"),0)),"")))),"@"),"")</f>
        <v/>
      </c>
      <c r="N398" s="337" t="str" cm="1">
        <f t="array" aca="1" ref="N398" ca="1">IFERROR(TEXT(IF($C398="","",IF($K398="","",IF($K398=入力用マスタ!$H$4,_xlfn.LET(_xlpm.refs, _xlfn.TEXTSPLIT($C398,","),_xlpm.sheetName, $B398,_xlpm.values,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8" s="338">
        <f t="shared" si="146"/>
        <v>397</v>
      </c>
      <c r="P398" s="339">
        <f>IF($K398="","",IF($K398=入力用マスタ!$H$3,COLUMN($P398)-5,IF($K398=入力用マスタ!$H$5,COLUMN($P398)-4,IF($K398=入力用マスタ!$H$6,COLUMN($P398)-4,IF($K398=入力用マスタ!$H$5,COLUMN($P398)-4,IF($K398=入力用マスタ!$H$4,COLUMN($P398)-3,COLUMN($P398)-5))))))</f>
        <v>11</v>
      </c>
      <c r="Q398" s="345" t="str">
        <f>IF($C398="","",IF($C398="-","",IF($K398=入力用マスタ!$H$4&amp;"!",HYPERLINK("#"&amp;$B398&amp;"!"&amp;IFERROR(LEFT($C398,FIND(",", $C398)-1),$C398),"【"&amp;IFERROR(LEFT($C398,FIND(",", $C398)-1),$C398)&amp;"】"),HYPERLINK("#"&amp;$B398&amp;"!"&amp;IFERROR(LEFT($C398,FIND(",", $C398)-1),$C398),"【"&amp;IFERROR(LEFT($C398,FIND(",", $C398)-1),$C398)&amp;"】"))))</f>
        <v>【J218】</v>
      </c>
      <c r="R398" s="344" t="str">
        <f t="shared" si="147"/>
        <v>0000000000000</v>
      </c>
      <c r="S398" s="334" t="str">
        <f t="shared" si="148"/>
        <v>IO_S050301</v>
      </c>
      <c r="T398" s="334" t="str">
        <f t="shared" ca="1" si="149"/>
        <v>2025100101</v>
      </c>
      <c r="U398" s="334" t="str">
        <f t="shared" si="150"/>
        <v>T05_HLT_TMP</v>
      </c>
      <c r="V398" s="334" t="str">
        <f t="shared" si="151"/>
        <v>OTH_SYM</v>
      </c>
      <c r="W398" s="334" t="str">
        <f t="shared" si="152"/>
        <v>その他の症状</v>
      </c>
      <c r="X398" s="334" t="str">
        <f t="shared" si="153"/>
        <v>TEXT</v>
      </c>
      <c r="Y398" s="334" t="str">
        <f t="shared" si="154"/>
        <v>CELL</v>
      </c>
      <c r="Z398" s="334">
        <f t="shared" si="155"/>
        <v>397</v>
      </c>
      <c r="AA398" s="334">
        <f t="shared" si="156"/>
        <v>11</v>
      </c>
      <c r="AB398" s="334" t="str">
        <f t="shared" si="157"/>
        <v>« NULL »</v>
      </c>
      <c r="AC398" s="334" t="str">
        <f t="shared" si="158"/>
        <v>0</v>
      </c>
      <c r="AD398" s="334" t="str">
        <f t="shared" si="159"/>
        <v>« NULL »</v>
      </c>
      <c r="AE398" s="334" t="str">
        <f t="shared" si="160"/>
        <v>0</v>
      </c>
      <c r="AF398" s="334" t="str">
        <f t="shared" si="161"/>
        <v>1.00</v>
      </c>
      <c r="AG398" s="334" t="str">
        <f t="shared" si="162"/>
        <v>0</v>
      </c>
      <c r="AH398" s="334" t="str">
        <f t="shared" si="163"/>
        <v>fBiz0000000000</v>
      </c>
      <c r="AI398" s="334" t="str">
        <f t="shared" ca="1" si="164"/>
        <v>2026/01/06 00:00:00</v>
      </c>
      <c r="AJ398" s="334" t="str">
        <f t="shared" si="165"/>
        <v>fBiz0000000000</v>
      </c>
      <c r="AK398" s="335" t="str">
        <f t="shared" ca="1" si="166"/>
        <v>2026/01/06 00:00:00</v>
      </c>
      <c r="AL39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'OTH_SYM', 'その他の症状', 'TEXT', 'CELL', 397, 11, NULL ,'0', NULL ,'0', '1.00', 0, 'fBiz0000000000', '2026/01/06 00:00:00', 'fBiz0000000000', '2026/01/06 00:00:00' );</v>
      </c>
      <c r="AM398" s="347" t="s">
        <v>1774</v>
      </c>
    </row>
    <row r="399" spans="1:39" ht="17.25" customHeight="1">
      <c r="A399" s="265">
        <f t="shared" si="145"/>
        <v>397</v>
      </c>
      <c r="B399" s="263" t="s">
        <v>640</v>
      </c>
      <c r="C399" s="258" t="s">
        <v>1722</v>
      </c>
      <c r="D399" s="260" t="s">
        <v>1572</v>
      </c>
      <c r="E399" s="238" t="s">
        <v>939</v>
      </c>
      <c r="F399" s="746" t="s">
        <v>189</v>
      </c>
      <c r="G399" s="747"/>
      <c r="H399" s="748">
        <v>1</v>
      </c>
      <c r="I399" s="749"/>
      <c r="J399" s="327" t="str">
        <f t="shared" si="168"/>
        <v>TEXT</v>
      </c>
      <c r="K399" s="271" t="s">
        <v>656</v>
      </c>
      <c r="L399" s="328" t="str" cm="1">
        <f t="array" aca="1" ref="L399" ca="1">IFERROR(IF($C399="","",IF($K399="","",IF($K399=入力用マスタ!$H$7,_xlfn.TEXTBEFORE(_xlfn.TEXTAFTER(CELL("filename",$A$1),"["),"]"),IF($J399="DATE",IF(INDIRECT($B399&amp;"!"&amp;$C399)="","",INDIRECT($B399&amp;"!"&amp;$C399)),IF($J399="TEXT",IF(INDIRECT($B399&amp;"!"&amp;$C399)="","",""&amp;INDIRECT($B399&amp;"!"&amp;$C399)&amp;""),IF($J399="NUM",VALUE(IF(INDIRECT($B399&amp;"!"&amp;$C399)="","",INDIRECT($B399&amp;"!"&amp;$C399))),"")))))),"")</f>
        <v/>
      </c>
      <c r="M399" s="337" t="str">
        <f ca="1">IFERROR(TEXT(IF($C399="","",IF($K399="","",IF($K399=入力用マスタ!$H$5,IF($L399="■","1",IF($L399="□","",IF($L399="●","1",IF($L399="○","","")))),IF($K399=入力用マスタ!$H$6,IF($L399="▼選択▼","",MATCH($L399,INDIRECT("入力用マスタ!"&amp;IF(COUNTIF(入力用マスタ!$E$2:$E$4,$L399),"E",IF(COUNTIF(入力用マスタ!$F$2:$F$4,$L399),"F",IF(COUNTIF(入力用マスタ!$G$2:$G$4,$L399),"G","")))&amp;"3:"&amp;IF(COUNTIF(入力用マスタ!$E$2:$E$4,$L399),"E",IF(COUNTIF(入力用マスタ!$F$2:$F$4,$L399),"F",IF(COUNTIF(入力用マスタ!$G$2:$G$4,$L399),"G","")))&amp;"4"),0)),"")))),"@"),"")</f>
        <v/>
      </c>
      <c r="N399" s="337" t="str" cm="1">
        <f t="array" aca="1" ref="N399" ca="1">IFERROR(TEXT(IF($C399="","",IF($K399="","",IF($K399=入力用マスタ!$H$4,_xlfn.LET(_xlpm.refs, _xlfn.TEXTSPLIT($C399,","),_xlpm.sheetName, $B399,_xlpm.values,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399" s="338">
        <f t="shared" si="146"/>
        <v>398</v>
      </c>
      <c r="P399" s="339">
        <f>IF($K399="","",IF($K399=入力用マスタ!$H$3,COLUMN($P399)-5,IF($K399=入力用マスタ!$H$5,COLUMN($P399)-4,IF($K399=入力用マスタ!$H$6,COLUMN($P399)-4,IF($K399=入力用マスタ!$H$5,COLUMN($P399)-4,IF($K399=入力用マスタ!$H$4,COLUMN($P399)-3,COLUMN($P399)-5))))))</f>
        <v>13</v>
      </c>
      <c r="Q399" s="345" t="str">
        <f>IF($C399="","",IF($C399="-","",IF($K399=入力用マスタ!$H$4&amp;"!",HYPERLINK("#"&amp;$B399&amp;"!"&amp;IFERROR(LEFT($C399,FIND(",", $C399)-1),$C399),"【"&amp;IFERROR(LEFT($C399,FIND(",", $C399)-1),$C399)&amp;"】"),HYPERLINK("#"&amp;$B399&amp;"!"&amp;IFERROR(LEFT($C399,FIND(",", $C399)-1),$C399),"【"&amp;IFERROR(LEFT($C399,FIND(",", $C399)-1),$C399)&amp;"】"))))</f>
        <v>【H228】</v>
      </c>
      <c r="R399" s="344" t="str">
        <f t="shared" si="147"/>
        <v>0000000000000</v>
      </c>
      <c r="S399" s="334" t="str">
        <f t="shared" si="148"/>
        <v>IO_S050301</v>
      </c>
      <c r="T399" s="334" t="str">
        <f t="shared" ca="1" si="149"/>
        <v>2025100101</v>
      </c>
      <c r="U399" s="334" t="str">
        <f t="shared" si="150"/>
        <v>T05_HLT_TMP</v>
      </c>
      <c r="V399" s="334" t="str">
        <f t="shared" si="151"/>
        <v>ABN_CD</v>
      </c>
      <c r="W399" s="334" t="str">
        <f t="shared" si="152"/>
        <v>臨床検査実施の有無コード</v>
      </c>
      <c r="X399" s="334" t="str">
        <f t="shared" si="153"/>
        <v>TEXT</v>
      </c>
      <c r="Y399" s="334" t="str">
        <f t="shared" si="154"/>
        <v>CELL</v>
      </c>
      <c r="Z399" s="334">
        <f t="shared" si="155"/>
        <v>398</v>
      </c>
      <c r="AA399" s="334">
        <f t="shared" si="156"/>
        <v>13</v>
      </c>
      <c r="AB399" s="334" t="str">
        <f t="shared" si="157"/>
        <v>« NULL »</v>
      </c>
      <c r="AC399" s="334" t="str">
        <f t="shared" si="158"/>
        <v>0</v>
      </c>
      <c r="AD399" s="346" t="s">
        <v>1802</v>
      </c>
      <c r="AE399" s="334" t="str">
        <f t="shared" si="160"/>
        <v>0</v>
      </c>
      <c r="AF399" s="334" t="str">
        <f t="shared" si="161"/>
        <v>1.00</v>
      </c>
      <c r="AG399" s="334" t="str">
        <f t="shared" si="162"/>
        <v>0</v>
      </c>
      <c r="AH399" s="334" t="str">
        <f t="shared" si="163"/>
        <v>fBiz0000000000</v>
      </c>
      <c r="AI399" s="334" t="str">
        <f t="shared" ca="1" si="164"/>
        <v>2026/01/06 00:00:00</v>
      </c>
      <c r="AJ399" s="334" t="str">
        <f t="shared" si="165"/>
        <v>fBiz0000000000</v>
      </c>
      <c r="AK399" s="335" t="str">
        <f t="shared" ca="1" si="166"/>
        <v>2026/01/06 00:00:00</v>
      </c>
      <c r="AL39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'ABN_CD', '臨床検査実施の有無コード', 'TEXT', 'CELL', 398, 13, NULL ,'0',EXIST_UNK,'0', '1.00', 0, 'fBiz0000000000', '2026/01/06 00:00:00', 'fBiz0000000000', '2026/01/06 00:00:00' );</v>
      </c>
      <c r="AM399" s="347" t="s">
        <v>1774</v>
      </c>
    </row>
    <row r="400" spans="1:39" ht="17.25" customHeight="1">
      <c r="A400" s="265">
        <f t="shared" si="145"/>
        <v>398</v>
      </c>
      <c r="B400" s="263" t="s">
        <v>640</v>
      </c>
      <c r="C400" s="258" t="s">
        <v>1723</v>
      </c>
      <c r="D400" s="260" t="s">
        <v>1573</v>
      </c>
      <c r="E400" s="238" t="s">
        <v>451</v>
      </c>
      <c r="F400" s="746" t="s">
        <v>189</v>
      </c>
      <c r="G400" s="747"/>
      <c r="H400" s="748">
        <v>1</v>
      </c>
      <c r="I400" s="749"/>
      <c r="J400" s="327" t="str">
        <f t="shared" si="168"/>
        <v>TEXT</v>
      </c>
      <c r="K400" s="271" t="s">
        <v>656</v>
      </c>
      <c r="L400" s="328" t="str" cm="1">
        <f t="array" aca="1" ref="L400" ca="1">IFERROR(IF($C400="","",IF($K400="","",IF($K400=入力用マスタ!$H$7,_xlfn.TEXTBEFORE(_xlfn.TEXTAFTER(CELL("filename",$A$1),"["),"]"),IF($J400="DATE",IF(INDIRECT($B400&amp;"!"&amp;$C400)="","",INDIRECT($B400&amp;"!"&amp;$C400)),IF($J400="TEXT",IF(INDIRECT($B400&amp;"!"&amp;$C400)="","",""&amp;INDIRECT($B400&amp;"!"&amp;$C400)&amp;""),IF($J400="NUM",VALUE(IF(INDIRECT($B400&amp;"!"&amp;$C400)="","",INDIRECT($B400&amp;"!"&amp;$C400))),"")))))),"")</f>
        <v/>
      </c>
      <c r="M400" s="337" t="str">
        <f ca="1">IFERROR(TEXT(IF($C400="","",IF($K400="","",IF($K400=入力用マスタ!$H$5,IF($L400="■","1",IF($L400="□","",IF($L400="●","1",IF($L400="○","","")))),IF($K400=入力用マスタ!$H$6,IF($L400="▼選択▼","",MATCH($L400,INDIRECT("入力用マスタ!"&amp;IF(COUNTIF(入力用マスタ!$E$2:$E$4,$L400),"E",IF(COUNTIF(入力用マスタ!$F$2:$F$4,$L400),"F",IF(COUNTIF(入力用マスタ!$G$2:$G$4,$L400),"G","")))&amp;"3:"&amp;IF(COUNTIF(入力用マスタ!$E$2:$E$4,$L400),"E",IF(COUNTIF(入力用マスタ!$F$2:$F$4,$L400),"F",IF(COUNTIF(入力用マスタ!$G$2:$G$4,$L400),"G","")))&amp;"4"),0)),"")))),"@"),"")</f>
        <v/>
      </c>
      <c r="N400" s="337" t="str" cm="1">
        <f t="array" aca="1" ref="N400" ca="1">IFERROR(TEXT(IF($C400="","",IF($K400="","",IF($K400=入力用マスタ!$H$4,_xlfn.LET(_xlpm.refs, _xlfn.TEXTSPLIT($C400,","),_xlpm.sheetName, $B400,_xlpm.values,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0" s="338">
        <f t="shared" si="146"/>
        <v>399</v>
      </c>
      <c r="P400" s="339">
        <f>IF($K400="","",IF($K400=入力用マスタ!$H$3,COLUMN($P400)-5,IF($K400=入力用マスタ!$H$5,COLUMN($P400)-4,IF($K400=入力用マスタ!$H$6,COLUMN($P400)-4,IF($K400=入力用マスタ!$H$5,COLUMN($P400)-4,IF($K400=入力用マスタ!$H$4,COLUMN($P400)-3,COLUMN($P400)-5))))))</f>
        <v>13</v>
      </c>
      <c r="Q400" s="345" t="str">
        <f>IF($C400="","",IF($C400="-","",IF($K400=入力用マスタ!$H$4&amp;"!",HYPERLINK("#"&amp;$B400&amp;"!"&amp;IFERROR(LEFT($C400,FIND(",", $C400)-1),$C400),"【"&amp;IFERROR(LEFT($C400,FIND(",", $C400)-1),$C400)&amp;"】"),HYPERLINK("#"&amp;$B400&amp;"!"&amp;IFERROR(LEFT($C400,FIND(",", $C400)-1),$C400),"【"&amp;IFERROR(LEFT($C400,FIND(",", $C400)-1),$C400)&amp;"】"))))</f>
        <v>【H230】</v>
      </c>
      <c r="R400" s="344" t="str">
        <f t="shared" si="147"/>
        <v>0000000000000</v>
      </c>
      <c r="S400" s="334" t="str">
        <f t="shared" si="148"/>
        <v>IO_S050301</v>
      </c>
      <c r="T400" s="334" t="str">
        <f t="shared" ca="1" si="149"/>
        <v>2025100101</v>
      </c>
      <c r="U400" s="334" t="str">
        <f t="shared" si="150"/>
        <v>T05_HLT_TMP</v>
      </c>
      <c r="V400" s="334" t="str">
        <f t="shared" si="151"/>
        <v>ABN_LBF_CD</v>
      </c>
      <c r="W400" s="334" t="str">
        <f t="shared" si="152"/>
        <v>臨床検査値の異常コード</v>
      </c>
      <c r="X400" s="334" t="str">
        <f t="shared" si="153"/>
        <v>TEXT</v>
      </c>
      <c r="Y400" s="334" t="str">
        <f t="shared" si="154"/>
        <v>CELL</v>
      </c>
      <c r="Z400" s="334">
        <f t="shared" si="155"/>
        <v>399</v>
      </c>
      <c r="AA400" s="334">
        <f t="shared" si="156"/>
        <v>13</v>
      </c>
      <c r="AB400" s="334" t="str">
        <f t="shared" si="157"/>
        <v>« NULL »</v>
      </c>
      <c r="AC400" s="334" t="str">
        <f t="shared" si="158"/>
        <v>0</v>
      </c>
      <c r="AD400" s="346" t="s">
        <v>1813</v>
      </c>
      <c r="AE400" s="334" t="str">
        <f t="shared" si="160"/>
        <v>0</v>
      </c>
      <c r="AF400" s="334" t="str">
        <f t="shared" si="161"/>
        <v>1.00</v>
      </c>
      <c r="AG400" s="334" t="str">
        <f t="shared" si="162"/>
        <v>0</v>
      </c>
      <c r="AH400" s="334" t="str">
        <f t="shared" si="163"/>
        <v>fBiz0000000000</v>
      </c>
      <c r="AI400" s="334" t="str">
        <f t="shared" ca="1" si="164"/>
        <v>2026/01/06 00:00:00</v>
      </c>
      <c r="AJ400" s="334" t="str">
        <f t="shared" si="165"/>
        <v>fBiz0000000000</v>
      </c>
      <c r="AK400" s="335" t="str">
        <f t="shared" ca="1" si="166"/>
        <v>2026/01/06 00:00:00</v>
      </c>
      <c r="AL40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'ABN_LBF_CD', '臨床検査値の異常コード', 'TEXT', 'CELL', 399, 13, NULL ,'0',ABN,'0', '1.00', 0, 'fBiz0000000000', '2026/01/06 00:00:00', 'fBiz0000000000', '2026/01/06 00:00:00' );</v>
      </c>
      <c r="AM400" s="347" t="s">
        <v>1774</v>
      </c>
    </row>
    <row r="401" spans="1:39" ht="17.25" customHeight="1">
      <c r="A401" s="265">
        <f t="shared" si="145"/>
        <v>399</v>
      </c>
      <c r="B401" s="263" t="s">
        <v>640</v>
      </c>
      <c r="C401" s="258" t="s">
        <v>1724</v>
      </c>
      <c r="D401" s="260" t="s">
        <v>1574</v>
      </c>
      <c r="E401" s="238" t="s">
        <v>452</v>
      </c>
      <c r="F401" s="746" t="s">
        <v>189</v>
      </c>
      <c r="G401" s="747"/>
      <c r="H401" s="748">
        <v>400</v>
      </c>
      <c r="I401" s="749"/>
      <c r="J401" s="327" t="str">
        <f t="shared" si="168"/>
        <v>TEXT</v>
      </c>
      <c r="K401" s="271" t="s">
        <v>653</v>
      </c>
      <c r="L401" s="328" t="str" cm="1">
        <f t="array" aca="1" ref="L401" ca="1">IFERROR(IF($C401="","",IF($K401="","",IF($K401=入力用マスタ!$H$7,_xlfn.TEXTBEFORE(_xlfn.TEXTAFTER(CELL("filename",$A$1),"["),"]"),IF($J401="DATE",IF(INDIRECT($B401&amp;"!"&amp;$C401)="","",INDIRECT($B401&amp;"!"&amp;$C401)),IF($J401="TEXT",IF(INDIRECT($B401&amp;"!"&amp;$C401)="","",""&amp;INDIRECT($B401&amp;"!"&amp;$C401)&amp;""),IF($J401="NUM",VALUE(IF(INDIRECT($B401&amp;"!"&amp;$C401)="","",INDIRECT($B401&amp;"!"&amp;$C401))),"")))))),"")</f>
        <v/>
      </c>
      <c r="M401" s="337" t="str">
        <f ca="1">IFERROR(TEXT(IF($C401="","",IF($K401="","",IF($K401=入力用マスタ!$H$5,IF($L401="■","1",IF($L401="□","",IF($L401="●","1",IF($L401="○","","")))),IF($K401=入力用マスタ!$H$6,IF($L401="▼選択▼","",MATCH($L401,INDIRECT("入力用マスタ!"&amp;IF(COUNTIF(入力用マスタ!$E$2:$E$4,$L401),"E",IF(COUNTIF(入力用マスタ!$F$2:$F$4,$L401),"F",IF(COUNTIF(入力用マスタ!$G$2:$G$4,$L401),"G","")))&amp;"3:"&amp;IF(COUNTIF(入力用マスタ!$E$2:$E$4,$L401),"E",IF(COUNTIF(入力用マスタ!$F$2:$F$4,$L401),"F",IF(COUNTIF(入力用マスタ!$G$2:$G$4,$L401),"G","")))&amp;"4"),0)),"")))),"@"),"")</f>
        <v/>
      </c>
      <c r="N401" s="337" t="str" cm="1">
        <f t="array" aca="1" ref="N401" ca="1">IFERROR(TEXT(IF($C401="","",IF($K401="","",IF($K401=入力用マスタ!$H$4,_xlfn.LET(_xlpm.refs, _xlfn.TEXTSPLIT($C401,","),_xlpm.sheetName, $B401,_xlpm.values,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1" s="338">
        <f t="shared" si="146"/>
        <v>400</v>
      </c>
      <c r="P401" s="339">
        <f>IF($K401="","",IF($K401=入力用マスタ!$H$3,COLUMN($P401)-5,IF($K401=入力用マスタ!$H$5,COLUMN($P401)-4,IF($K401=入力用マスタ!$H$6,COLUMN($P401)-4,IF($K401=入力用マスタ!$H$5,COLUMN($P401)-4,IF($K401=入力用マスタ!$H$4,COLUMN($P401)-3,COLUMN($P401)-5))))))</f>
        <v>11</v>
      </c>
      <c r="Q401" s="345" t="str">
        <f>IF($C401="","",IF($C401="-","",IF($K401=入力用マスタ!$H$4&amp;"!",HYPERLINK("#"&amp;$B401&amp;"!"&amp;IFERROR(LEFT($C401,FIND(",", $C401)-1),$C401),"【"&amp;IFERROR(LEFT($C401,FIND(",", $C401)-1),$C401)&amp;"】"),HYPERLINK("#"&amp;$B401&amp;"!"&amp;IFERROR(LEFT($C401,FIND(",", $C401)-1),$C401),"【"&amp;IFERROR(LEFT($C401,FIND(",", $C401)-1),$C401)&amp;"】"))))</f>
        <v>【G231】</v>
      </c>
      <c r="R401" s="344" t="str">
        <f t="shared" si="147"/>
        <v>0000000000000</v>
      </c>
      <c r="S401" s="334" t="str">
        <f t="shared" si="148"/>
        <v>IO_S050301</v>
      </c>
      <c r="T401" s="334" t="str">
        <f t="shared" ca="1" si="149"/>
        <v>2025100101</v>
      </c>
      <c r="U401" s="334" t="str">
        <f t="shared" si="150"/>
        <v>T05_HLT_TMP</v>
      </c>
      <c r="V401" s="334" t="str">
        <f t="shared" si="151"/>
        <v>ABN_LBF_ETC</v>
      </c>
      <c r="W401" s="334" t="str">
        <f t="shared" si="152"/>
        <v>臨床検査値の異常詳細</v>
      </c>
      <c r="X401" s="334" t="str">
        <f t="shared" si="153"/>
        <v>TEXT</v>
      </c>
      <c r="Y401" s="334" t="str">
        <f t="shared" si="154"/>
        <v>CELL</v>
      </c>
      <c r="Z401" s="334">
        <f t="shared" si="155"/>
        <v>400</v>
      </c>
      <c r="AA401" s="334">
        <f t="shared" si="156"/>
        <v>11</v>
      </c>
      <c r="AB401" s="334" t="str">
        <f t="shared" si="157"/>
        <v>« NULL »</v>
      </c>
      <c r="AC401" s="334" t="str">
        <f t="shared" si="158"/>
        <v>0</v>
      </c>
      <c r="AD401" s="334" t="str">
        <f t="shared" si="159"/>
        <v>« NULL »</v>
      </c>
      <c r="AE401" s="334" t="str">
        <f t="shared" si="160"/>
        <v>0</v>
      </c>
      <c r="AF401" s="334" t="str">
        <f t="shared" si="161"/>
        <v>1.00</v>
      </c>
      <c r="AG401" s="334" t="str">
        <f t="shared" si="162"/>
        <v>0</v>
      </c>
      <c r="AH401" s="334" t="str">
        <f t="shared" si="163"/>
        <v>fBiz0000000000</v>
      </c>
      <c r="AI401" s="334" t="str">
        <f t="shared" ca="1" si="164"/>
        <v>2026/01/06 00:00:00</v>
      </c>
      <c r="AJ401" s="334" t="str">
        <f t="shared" si="165"/>
        <v>fBiz0000000000</v>
      </c>
      <c r="AK401" s="335" t="str">
        <f t="shared" ca="1" si="166"/>
        <v>2026/01/06 00:00:00</v>
      </c>
      <c r="AL40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'ABN_LBF_ETC', '臨床検査値の異常詳細', 'TEXT', 'CELL', 400, 11, NULL ,'0', NULL ,'0', '1.00', 0, 'fBiz0000000000', '2026/01/06 00:00:00', 'fBiz0000000000', '2026/01/06 00:00:00' );</v>
      </c>
      <c r="AM401" s="347" t="s">
        <v>1774</v>
      </c>
    </row>
    <row r="402" spans="1:39" ht="17.25" customHeight="1">
      <c r="A402" s="265">
        <f t="shared" si="145"/>
        <v>400</v>
      </c>
      <c r="B402" s="263" t="s">
        <v>640</v>
      </c>
      <c r="C402" s="258" t="s">
        <v>1725</v>
      </c>
      <c r="D402" s="260" t="s">
        <v>1575</v>
      </c>
      <c r="E402" s="238" t="s">
        <v>940</v>
      </c>
      <c r="F402" s="746" t="s">
        <v>189</v>
      </c>
      <c r="G402" s="747"/>
      <c r="H402" s="748">
        <v>20</v>
      </c>
      <c r="I402" s="749"/>
      <c r="J402" s="327" t="str">
        <f t="shared" si="168"/>
        <v>TEXT</v>
      </c>
      <c r="K402" s="271" t="s">
        <v>653</v>
      </c>
      <c r="L402" s="328" t="str" cm="1">
        <f t="array" aca="1" ref="L402" ca="1">IFERROR(IF($C402="","",IF($K402="","",IF($K402=入力用マスタ!$H$7,_xlfn.TEXTBEFORE(_xlfn.TEXTAFTER(CELL("filename",$A$1),"["),"]"),IF($J402="DATE",IF(INDIRECT($B402&amp;"!"&amp;$C402)="","",INDIRECT($B402&amp;"!"&amp;$C402)),IF($J402="TEXT",IF(INDIRECT($B402&amp;"!"&amp;$C402)="","",""&amp;INDIRECT($B402&amp;"!"&amp;$C402)&amp;""),IF($J402="NUM",VALUE(IF(INDIRECT($B402&amp;"!"&amp;$C402)="","",INDIRECT($B402&amp;"!"&amp;$C402))),"")))))),"")</f>
        <v/>
      </c>
      <c r="M402" s="337" t="str">
        <f ca="1">IFERROR(TEXT(IF($C402="","",IF($K402="","",IF($K402=入力用マスタ!$H$5,IF($L402="■","1",IF($L402="□","",IF($L402="●","1",IF($L402="○","","")))),IF($K402=入力用マスタ!$H$6,IF($L402="▼選択▼","",MATCH($L402,INDIRECT("入力用マスタ!"&amp;IF(COUNTIF(入力用マスタ!$E$2:$E$4,$L402),"E",IF(COUNTIF(入力用マスタ!$F$2:$F$4,$L402),"F",IF(COUNTIF(入力用マスタ!$G$2:$G$4,$L402),"G","")))&amp;"3:"&amp;IF(COUNTIF(入力用マスタ!$E$2:$E$4,$L402),"E",IF(COUNTIF(入力用マスタ!$F$2:$F$4,$L402),"F",IF(COUNTIF(入力用マスタ!$G$2:$G$4,$L402),"G","")))&amp;"4"),0)),"")))),"@"),"")</f>
        <v/>
      </c>
      <c r="N402" s="337" t="str" cm="1">
        <f t="array" aca="1" ref="N402" ca="1">IFERROR(TEXT(IF($C402="","",IF($K402="","",IF($K402=入力用マスタ!$H$4,_xlfn.LET(_xlpm.refs, _xlfn.TEXTSPLIT($C402,","),_xlpm.sheetName, $B402,_xlpm.values,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2" s="338">
        <f t="shared" si="146"/>
        <v>401</v>
      </c>
      <c r="P402" s="339">
        <f>IF($K402="","",IF($K402=入力用マスタ!$H$3,COLUMN($P402)-5,IF($K402=入力用マスタ!$H$5,COLUMN($P402)-4,IF($K402=入力用マスタ!$H$6,COLUMN($P402)-4,IF($K402=入力用マスタ!$H$5,COLUMN($P402)-4,IF($K402=入力用マスタ!$H$4,COLUMN($P402)-3,COLUMN($P402)-5))))))</f>
        <v>11</v>
      </c>
      <c r="Q402" s="345" t="str">
        <f>IF($C402="","",IF($C402="-","",IF($K402=入力用マスタ!$H$4&amp;"!",HYPERLINK("#"&amp;$B402&amp;"!"&amp;IFERROR(LEFT($C402,FIND(",", $C402)-1),$C402),"【"&amp;IFERROR(LEFT($C402,FIND(",", $C402)-1),$C402)&amp;"】"),HYPERLINK("#"&amp;$B402&amp;"!"&amp;IFERROR(LEFT($C402,FIND(",", $C402)-1),$C402),"【"&amp;IFERROR(LEFT($C402,FIND(",", $C402)-1),$C402)&amp;"】"))))</f>
        <v>【A235】</v>
      </c>
      <c r="R402" s="344" t="str">
        <f t="shared" si="147"/>
        <v>0000000000000</v>
      </c>
      <c r="S402" s="334" t="str">
        <f t="shared" si="148"/>
        <v>IO_S050301</v>
      </c>
      <c r="T402" s="334" t="str">
        <f t="shared" ca="1" si="149"/>
        <v>2025100101</v>
      </c>
      <c r="U402" s="334" t="str">
        <f t="shared" si="150"/>
        <v>T05_HLT_TMP</v>
      </c>
      <c r="V402" s="334" t="str">
        <f t="shared" si="151"/>
        <v>ONSET_DATE_1</v>
      </c>
      <c r="W402" s="334" t="str">
        <f t="shared" si="152"/>
        <v>症状発現年月日_1</v>
      </c>
      <c r="X402" s="334" t="str">
        <f t="shared" si="153"/>
        <v>TEXT</v>
      </c>
      <c r="Y402" s="334" t="str">
        <f t="shared" si="154"/>
        <v>CELL</v>
      </c>
      <c r="Z402" s="334">
        <f t="shared" si="155"/>
        <v>401</v>
      </c>
      <c r="AA402" s="334">
        <f t="shared" si="156"/>
        <v>11</v>
      </c>
      <c r="AB402" s="334" t="str">
        <f t="shared" si="157"/>
        <v>« NULL »</v>
      </c>
      <c r="AC402" s="334" t="str">
        <f t="shared" si="158"/>
        <v>0</v>
      </c>
      <c r="AD402" s="334" t="str">
        <f t="shared" si="159"/>
        <v>« NULL »</v>
      </c>
      <c r="AE402" s="334" t="str">
        <f t="shared" si="160"/>
        <v>0</v>
      </c>
      <c r="AF402" s="334" t="str">
        <f t="shared" si="161"/>
        <v>1.00</v>
      </c>
      <c r="AG402" s="334" t="str">
        <f t="shared" si="162"/>
        <v>0</v>
      </c>
      <c r="AH402" s="334" t="str">
        <f t="shared" si="163"/>
        <v>fBiz0000000000</v>
      </c>
      <c r="AI402" s="334" t="str">
        <f t="shared" ca="1" si="164"/>
        <v>2026/01/06 00:00:00</v>
      </c>
      <c r="AJ402" s="334" t="str">
        <f t="shared" si="165"/>
        <v>fBiz0000000000</v>
      </c>
      <c r="AK402" s="335" t="str">
        <f t="shared" ca="1" si="166"/>
        <v>2026/01/06 00:00:00</v>
      </c>
      <c r="AL40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 '症状発現年月日_1', 'TEXT', 'CELL', 401, 11, NULL ,'0', NULL ,'0', '1.00', 0, 'fBiz0000000000', '2026/01/06 00:00:00', 'fBiz0000000000', '2026/01/06 00:00:00' );</v>
      </c>
      <c r="AM402" s="347" t="s">
        <v>1774</v>
      </c>
    </row>
    <row r="403" spans="1:39" ht="17.25" customHeight="1">
      <c r="A403" s="265">
        <f t="shared" si="145"/>
        <v>401</v>
      </c>
      <c r="B403" s="263" t="s">
        <v>640</v>
      </c>
      <c r="C403" s="258" t="s">
        <v>1726</v>
      </c>
      <c r="D403" s="260" t="s">
        <v>1576</v>
      </c>
      <c r="E403" s="238" t="s">
        <v>791</v>
      </c>
      <c r="F403" s="746" t="s">
        <v>189</v>
      </c>
      <c r="G403" s="747"/>
      <c r="H403" s="748">
        <v>20</v>
      </c>
      <c r="I403" s="749"/>
      <c r="J403" s="327" t="str">
        <f t="shared" si="168"/>
        <v>TEXT</v>
      </c>
      <c r="K403" s="271" t="s">
        <v>653</v>
      </c>
      <c r="L403" s="328" t="str" cm="1">
        <f t="array" aca="1" ref="L403" ca="1">IFERROR(IF($C403="","",IF($K403="","",IF($K403=入力用マスタ!$H$7,_xlfn.TEXTBEFORE(_xlfn.TEXTAFTER(CELL("filename",$A$1),"["),"]"),IF($J403="DATE",IF(INDIRECT($B403&amp;"!"&amp;$C403)="","",INDIRECT($B403&amp;"!"&amp;$C403)),IF($J403="TEXT",IF(INDIRECT($B403&amp;"!"&amp;$C403)="","",""&amp;INDIRECT($B403&amp;"!"&amp;$C403)&amp;""),IF($J403="NUM",VALUE(IF(INDIRECT($B403&amp;"!"&amp;$C403)="","",INDIRECT($B403&amp;"!"&amp;$C403))),"")))))),"")</f>
        <v/>
      </c>
      <c r="M403" s="337" t="str">
        <f ca="1">IFERROR(TEXT(IF($C403="","",IF($K403="","",IF($K403=入力用マスタ!$H$5,IF($L403="■","1",IF($L403="□","",IF($L403="●","1",IF($L403="○","","")))),IF($K403=入力用マスタ!$H$6,IF($L403="▼選択▼","",MATCH($L403,INDIRECT("入力用マスタ!"&amp;IF(COUNTIF(入力用マスタ!$E$2:$E$4,$L403),"E",IF(COUNTIF(入力用マスタ!$F$2:$F$4,$L403),"F",IF(COUNTIF(入力用マスタ!$G$2:$G$4,$L403),"G","")))&amp;"3:"&amp;IF(COUNTIF(入力用マスタ!$E$2:$E$4,$L403),"E",IF(COUNTIF(入力用マスタ!$F$2:$F$4,$L403),"F",IF(COUNTIF(入力用マスタ!$G$2:$G$4,$L403),"G","")))&amp;"4"),0)),"")))),"@"),"")</f>
        <v/>
      </c>
      <c r="N403" s="337" t="str" cm="1">
        <f t="array" aca="1" ref="N403" ca="1">IFERROR(TEXT(IF($C403="","",IF($K403="","",IF($K403=入力用マスタ!$H$4,_xlfn.LET(_xlpm.refs, _xlfn.TEXTSPLIT($C403,","),_xlpm.sheetName, $B403,_xlpm.values,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3" s="338">
        <f t="shared" si="146"/>
        <v>402</v>
      </c>
      <c r="P403" s="339">
        <f>IF($K403="","",IF($K403=入力用マスタ!$H$3,COLUMN($P403)-5,IF($K403=入力用マスタ!$H$5,COLUMN($P403)-4,IF($K403=入力用マスタ!$H$6,COLUMN($P403)-4,IF($K403=入力用マスタ!$H$5,COLUMN($P403)-4,IF($K403=入力用マスタ!$H$4,COLUMN($P403)-3,COLUMN($P403)-5))))))</f>
        <v>11</v>
      </c>
      <c r="Q403" s="345" t="str">
        <f>IF($C403="","",IF($C403="-","",IF($K403=入力用マスタ!$H$4&amp;"!",HYPERLINK("#"&amp;$B403&amp;"!"&amp;IFERROR(LEFT($C403,FIND(",", $C403)-1),$C403),"【"&amp;IFERROR(LEFT($C403,FIND(",", $C403)-1),$C403)&amp;"】"),HYPERLINK("#"&amp;$B403&amp;"!"&amp;IFERROR(LEFT($C403,FIND(",", $C403)-1),$C403),"【"&amp;IFERROR(LEFT($C403,FIND(",", $C403)-1),$C403)&amp;"】"))))</f>
        <v>【A236】</v>
      </c>
      <c r="R403" s="344" t="str">
        <f t="shared" si="147"/>
        <v>0000000000000</v>
      </c>
      <c r="S403" s="334" t="str">
        <f t="shared" si="148"/>
        <v>IO_S050301</v>
      </c>
      <c r="T403" s="334" t="str">
        <f t="shared" ca="1" si="149"/>
        <v>2025100101</v>
      </c>
      <c r="U403" s="334" t="str">
        <f t="shared" si="150"/>
        <v>T05_HLT_TMP</v>
      </c>
      <c r="V403" s="334" t="str">
        <f t="shared" si="151"/>
        <v>ONSET_DATE_2</v>
      </c>
      <c r="W403" s="334" t="str">
        <f t="shared" si="152"/>
        <v>症状発現年月日_2</v>
      </c>
      <c r="X403" s="334" t="str">
        <f t="shared" si="153"/>
        <v>TEXT</v>
      </c>
      <c r="Y403" s="334" t="str">
        <f t="shared" si="154"/>
        <v>CELL</v>
      </c>
      <c r="Z403" s="334">
        <f t="shared" si="155"/>
        <v>402</v>
      </c>
      <c r="AA403" s="334">
        <f t="shared" si="156"/>
        <v>11</v>
      </c>
      <c r="AB403" s="334" t="str">
        <f t="shared" si="157"/>
        <v>« NULL »</v>
      </c>
      <c r="AC403" s="334" t="str">
        <f t="shared" si="158"/>
        <v>0</v>
      </c>
      <c r="AD403" s="334" t="str">
        <f t="shared" si="159"/>
        <v>« NULL »</v>
      </c>
      <c r="AE403" s="334" t="str">
        <f t="shared" si="160"/>
        <v>0</v>
      </c>
      <c r="AF403" s="334" t="str">
        <f t="shared" si="161"/>
        <v>1.00</v>
      </c>
      <c r="AG403" s="334" t="str">
        <f t="shared" si="162"/>
        <v>0</v>
      </c>
      <c r="AH403" s="334" t="str">
        <f t="shared" si="163"/>
        <v>fBiz0000000000</v>
      </c>
      <c r="AI403" s="334" t="str">
        <f t="shared" ca="1" si="164"/>
        <v>2026/01/06 00:00:00</v>
      </c>
      <c r="AJ403" s="334" t="str">
        <f t="shared" si="165"/>
        <v>fBiz0000000000</v>
      </c>
      <c r="AK403" s="335" t="str">
        <f t="shared" ca="1" si="166"/>
        <v>2026/01/06 00:00:00</v>
      </c>
      <c r="AL40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'ONSET_DATE_2', '症状発現年月日_2', 'TEXT', 'CELL', 402, 11, NULL ,'0', NULL ,'0', '1.00', 0, 'fBiz0000000000', '2026/01/06 00:00:00', 'fBiz0000000000', '2026/01/06 00:00:00' );</v>
      </c>
      <c r="AM403" s="347" t="s">
        <v>1774</v>
      </c>
    </row>
    <row r="404" spans="1:39" ht="17.25" customHeight="1">
      <c r="A404" s="265">
        <f t="shared" si="145"/>
        <v>402</v>
      </c>
      <c r="B404" s="263" t="s">
        <v>640</v>
      </c>
      <c r="C404" s="258" t="s">
        <v>1727</v>
      </c>
      <c r="D404" s="260" t="s">
        <v>1577</v>
      </c>
      <c r="E404" s="238" t="s">
        <v>792</v>
      </c>
      <c r="F404" s="746" t="s">
        <v>189</v>
      </c>
      <c r="G404" s="747"/>
      <c r="H404" s="748">
        <v>20</v>
      </c>
      <c r="I404" s="749"/>
      <c r="J404" s="327" t="str">
        <f t="shared" si="168"/>
        <v>TEXT</v>
      </c>
      <c r="K404" s="271" t="s">
        <v>653</v>
      </c>
      <c r="L404" s="328" t="str" cm="1">
        <f t="array" aca="1" ref="L404" ca="1">IFERROR(IF($C404="","",IF($K404="","",IF($K404=入力用マスタ!$H$7,_xlfn.TEXTBEFORE(_xlfn.TEXTAFTER(CELL("filename",$A$1),"["),"]"),IF($J404="DATE",IF(INDIRECT($B404&amp;"!"&amp;$C404)="","",INDIRECT($B404&amp;"!"&amp;$C404)),IF($J404="TEXT",IF(INDIRECT($B404&amp;"!"&amp;$C404)="","",""&amp;INDIRECT($B404&amp;"!"&amp;$C404)&amp;""),IF($J404="NUM",VALUE(IF(INDIRECT($B404&amp;"!"&amp;$C404)="","",INDIRECT($B404&amp;"!"&amp;$C404))),"")))))),"")</f>
        <v/>
      </c>
      <c r="M404" s="337" t="str">
        <f ca="1">IFERROR(TEXT(IF($C404="","",IF($K404="","",IF($K404=入力用マスタ!$H$5,IF($L404="■","1",IF($L404="□","",IF($L404="●","1",IF($L404="○","","")))),IF($K404=入力用マスタ!$H$6,IF($L404="▼選択▼","",MATCH($L404,INDIRECT("入力用マスタ!"&amp;IF(COUNTIF(入力用マスタ!$E$2:$E$4,$L404),"E",IF(COUNTIF(入力用マスタ!$F$2:$F$4,$L404),"F",IF(COUNTIF(入力用マスタ!$G$2:$G$4,$L404),"G","")))&amp;"3:"&amp;IF(COUNTIF(入力用マスタ!$E$2:$E$4,$L404),"E",IF(COUNTIF(入力用マスタ!$F$2:$F$4,$L404),"F",IF(COUNTIF(入力用マスタ!$G$2:$G$4,$L404),"G","")))&amp;"4"),0)),"")))),"@"),"")</f>
        <v/>
      </c>
      <c r="N404" s="337" t="str" cm="1">
        <f t="array" aca="1" ref="N404" ca="1">IFERROR(TEXT(IF($C404="","",IF($K404="","",IF($K404=入力用マスタ!$H$4,_xlfn.LET(_xlpm.refs, _xlfn.TEXTSPLIT($C404,","),_xlpm.sheetName, $B404,_xlpm.values,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4" s="338">
        <f t="shared" si="146"/>
        <v>403</v>
      </c>
      <c r="P404" s="339">
        <f>IF($K404="","",IF($K404=入力用マスタ!$H$3,COLUMN($P404)-5,IF($K404=入力用マスタ!$H$5,COLUMN($P404)-4,IF($K404=入力用マスタ!$H$6,COLUMN($P404)-4,IF($K404=入力用マスタ!$H$5,COLUMN($P404)-4,IF($K404=入力用マスタ!$H$4,COLUMN($P404)-3,COLUMN($P404)-5))))))</f>
        <v>11</v>
      </c>
      <c r="Q404" s="345" t="str">
        <f>IF($C404="","",IF($C404="-","",IF($K404=入力用マスタ!$H$4&amp;"!",HYPERLINK("#"&amp;$B404&amp;"!"&amp;IFERROR(LEFT($C404,FIND(",", $C404)-1),$C404),"【"&amp;IFERROR(LEFT($C404,FIND(",", $C404)-1),$C404)&amp;"】"),HYPERLINK("#"&amp;$B404&amp;"!"&amp;IFERROR(LEFT($C404,FIND(",", $C404)-1),$C404),"【"&amp;IFERROR(LEFT($C404,FIND(",", $C404)-1),$C404)&amp;"】"))))</f>
        <v>【A237】</v>
      </c>
      <c r="R404" s="344" t="str">
        <f t="shared" si="147"/>
        <v>0000000000000</v>
      </c>
      <c r="S404" s="334" t="str">
        <f t="shared" si="148"/>
        <v>IO_S050301</v>
      </c>
      <c r="T404" s="334" t="str">
        <f t="shared" ca="1" si="149"/>
        <v>2025100101</v>
      </c>
      <c r="U404" s="334" t="str">
        <f t="shared" si="150"/>
        <v>T05_HLT_TMP</v>
      </c>
      <c r="V404" s="334" t="str">
        <f t="shared" si="151"/>
        <v>ONSET_DATE_3</v>
      </c>
      <c r="W404" s="334" t="str">
        <f t="shared" si="152"/>
        <v>症状発現年月日_3</v>
      </c>
      <c r="X404" s="334" t="str">
        <f t="shared" si="153"/>
        <v>TEXT</v>
      </c>
      <c r="Y404" s="334" t="str">
        <f t="shared" si="154"/>
        <v>CELL</v>
      </c>
      <c r="Z404" s="334">
        <f t="shared" si="155"/>
        <v>403</v>
      </c>
      <c r="AA404" s="334">
        <f t="shared" si="156"/>
        <v>11</v>
      </c>
      <c r="AB404" s="334" t="str">
        <f t="shared" si="157"/>
        <v>« NULL »</v>
      </c>
      <c r="AC404" s="334" t="str">
        <f t="shared" si="158"/>
        <v>0</v>
      </c>
      <c r="AD404" s="334" t="str">
        <f t="shared" si="159"/>
        <v>« NULL »</v>
      </c>
      <c r="AE404" s="334" t="str">
        <f t="shared" si="160"/>
        <v>0</v>
      </c>
      <c r="AF404" s="334" t="str">
        <f t="shared" si="161"/>
        <v>1.00</v>
      </c>
      <c r="AG404" s="334" t="str">
        <f t="shared" si="162"/>
        <v>0</v>
      </c>
      <c r="AH404" s="334" t="str">
        <f t="shared" si="163"/>
        <v>fBiz0000000000</v>
      </c>
      <c r="AI404" s="334" t="str">
        <f t="shared" ca="1" si="164"/>
        <v>2026/01/06 00:00:00</v>
      </c>
      <c r="AJ404" s="334" t="str">
        <f t="shared" si="165"/>
        <v>fBiz0000000000</v>
      </c>
      <c r="AK404" s="335" t="str">
        <f t="shared" ca="1" si="166"/>
        <v>2026/01/06 00:00:00</v>
      </c>
      <c r="AL40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'ONSET_DATE_3', '症状発現年月日_3', 'TEXT', 'CELL', 403, 11, NULL ,'0', NULL ,'0', '1.00', 0, 'fBiz0000000000', '2026/01/06 00:00:00', 'fBiz0000000000', '2026/01/06 00:00:00' );</v>
      </c>
      <c r="AM404" s="347" t="s">
        <v>1774</v>
      </c>
    </row>
    <row r="405" spans="1:39" ht="17.25" customHeight="1">
      <c r="A405" s="265">
        <f t="shared" si="145"/>
        <v>403</v>
      </c>
      <c r="B405" s="263" t="s">
        <v>640</v>
      </c>
      <c r="C405" s="258" t="s">
        <v>1728</v>
      </c>
      <c r="D405" s="260" t="s">
        <v>1578</v>
      </c>
      <c r="E405" s="238" t="s">
        <v>793</v>
      </c>
      <c r="F405" s="746" t="s">
        <v>189</v>
      </c>
      <c r="G405" s="747"/>
      <c r="H405" s="748">
        <v>20</v>
      </c>
      <c r="I405" s="749"/>
      <c r="J405" s="327" t="str">
        <f t="shared" si="168"/>
        <v>TEXT</v>
      </c>
      <c r="K405" s="271" t="s">
        <v>653</v>
      </c>
      <c r="L405" s="328" t="str" cm="1">
        <f t="array" aca="1" ref="L405" ca="1">IFERROR(IF($C405="","",IF($K405="","",IF($K405=入力用マスタ!$H$7,_xlfn.TEXTBEFORE(_xlfn.TEXTAFTER(CELL("filename",$A$1),"["),"]"),IF($J405="DATE",IF(INDIRECT($B405&amp;"!"&amp;$C405)="","",INDIRECT($B405&amp;"!"&amp;$C405)),IF($J405="TEXT",IF(INDIRECT($B405&amp;"!"&amp;$C405)="","",""&amp;INDIRECT($B405&amp;"!"&amp;$C405)&amp;""),IF($J405="NUM",VALUE(IF(INDIRECT($B405&amp;"!"&amp;$C405)="","",INDIRECT($B405&amp;"!"&amp;$C405))),"")))))),"")</f>
        <v/>
      </c>
      <c r="M405" s="337" t="str">
        <f ca="1">IFERROR(TEXT(IF($C405="","",IF($K405="","",IF($K405=入力用マスタ!$H$5,IF($L405="■","1",IF($L405="□","",IF($L405="●","1",IF($L405="○","","")))),IF($K405=入力用マスタ!$H$6,IF($L405="▼選択▼","",MATCH($L405,INDIRECT("入力用マスタ!"&amp;IF(COUNTIF(入力用マスタ!$E$2:$E$4,$L405),"E",IF(COUNTIF(入力用マスタ!$F$2:$F$4,$L405),"F",IF(COUNTIF(入力用マスタ!$G$2:$G$4,$L405),"G","")))&amp;"3:"&amp;IF(COUNTIF(入力用マスタ!$E$2:$E$4,$L405),"E",IF(COUNTIF(入力用マスタ!$F$2:$F$4,$L405),"F",IF(COUNTIF(入力用マスタ!$G$2:$G$4,$L405),"G","")))&amp;"4"),0)),"")))),"@"),"")</f>
        <v/>
      </c>
      <c r="N405" s="337" t="str" cm="1">
        <f t="array" aca="1" ref="N405" ca="1">IFERROR(TEXT(IF($C405="","",IF($K405="","",IF($K405=入力用マスタ!$H$4,_xlfn.LET(_xlpm.refs, _xlfn.TEXTSPLIT($C405,","),_xlpm.sheetName, $B405,_xlpm.values,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5" s="338">
        <f t="shared" si="146"/>
        <v>404</v>
      </c>
      <c r="P405" s="339">
        <f>IF($K405="","",IF($K405=入力用マスタ!$H$3,COLUMN($P405)-5,IF($K405=入力用マスタ!$H$5,COLUMN($P405)-4,IF($K405=入力用マスタ!$H$6,COLUMN($P405)-4,IF($K405=入力用マスタ!$H$5,COLUMN($P405)-4,IF($K405=入力用マスタ!$H$4,COLUMN($P405)-3,COLUMN($P405)-5))))))</f>
        <v>11</v>
      </c>
      <c r="Q405" s="345" t="str">
        <f>IF($C405="","",IF($C405="-","",IF($K405=入力用マスタ!$H$4&amp;"!",HYPERLINK("#"&amp;$B405&amp;"!"&amp;IFERROR(LEFT($C405,FIND(",", $C405)-1),$C405),"【"&amp;IFERROR(LEFT($C405,FIND(",", $C405)-1),$C405)&amp;"】"),HYPERLINK("#"&amp;$B405&amp;"!"&amp;IFERROR(LEFT($C405,FIND(",", $C405)-1),$C405),"【"&amp;IFERROR(LEFT($C405,FIND(",", $C405)-1),$C405)&amp;"】"))))</f>
        <v>【A238】</v>
      </c>
      <c r="R405" s="344" t="str">
        <f t="shared" si="147"/>
        <v>0000000000000</v>
      </c>
      <c r="S405" s="334" t="str">
        <f t="shared" si="148"/>
        <v>IO_S050301</v>
      </c>
      <c r="T405" s="334" t="str">
        <f t="shared" ca="1" si="149"/>
        <v>2025100101</v>
      </c>
      <c r="U405" s="334" t="str">
        <f t="shared" si="150"/>
        <v>T05_HLT_TMP</v>
      </c>
      <c r="V405" s="334" t="str">
        <f t="shared" si="151"/>
        <v>ONSET_DATE_4</v>
      </c>
      <c r="W405" s="334" t="str">
        <f t="shared" si="152"/>
        <v>症状発現年月日_4</v>
      </c>
      <c r="X405" s="334" t="str">
        <f t="shared" si="153"/>
        <v>TEXT</v>
      </c>
      <c r="Y405" s="334" t="str">
        <f t="shared" si="154"/>
        <v>CELL</v>
      </c>
      <c r="Z405" s="334">
        <f t="shared" si="155"/>
        <v>404</v>
      </c>
      <c r="AA405" s="334">
        <f t="shared" si="156"/>
        <v>11</v>
      </c>
      <c r="AB405" s="334" t="str">
        <f t="shared" si="157"/>
        <v>« NULL »</v>
      </c>
      <c r="AC405" s="334" t="str">
        <f t="shared" si="158"/>
        <v>0</v>
      </c>
      <c r="AD405" s="334" t="str">
        <f t="shared" si="159"/>
        <v>« NULL »</v>
      </c>
      <c r="AE405" s="334" t="str">
        <f t="shared" si="160"/>
        <v>0</v>
      </c>
      <c r="AF405" s="334" t="str">
        <f t="shared" si="161"/>
        <v>1.00</v>
      </c>
      <c r="AG405" s="334" t="str">
        <f t="shared" si="162"/>
        <v>0</v>
      </c>
      <c r="AH405" s="334" t="str">
        <f t="shared" si="163"/>
        <v>fBiz0000000000</v>
      </c>
      <c r="AI405" s="334" t="str">
        <f t="shared" ca="1" si="164"/>
        <v>2026/01/06 00:00:00</v>
      </c>
      <c r="AJ405" s="334" t="str">
        <f t="shared" si="165"/>
        <v>fBiz0000000000</v>
      </c>
      <c r="AK405" s="335" t="str">
        <f t="shared" ca="1" si="166"/>
        <v>2026/01/06 00:00:00</v>
      </c>
      <c r="AL40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'ONSET_DATE_4', '症状発現年月日_4', 'TEXT', 'CELL', 404, 11, NULL ,'0', NULL ,'0', '1.00', 0, 'fBiz0000000000', '2026/01/06 00:00:00', 'fBiz0000000000', '2026/01/06 00:00:00' );</v>
      </c>
      <c r="AM405" s="347" t="s">
        <v>1774</v>
      </c>
    </row>
    <row r="406" spans="1:39" ht="17.25" customHeight="1">
      <c r="A406" s="265">
        <f t="shared" si="145"/>
        <v>404</v>
      </c>
      <c r="B406" s="263" t="s">
        <v>640</v>
      </c>
      <c r="C406" s="258" t="s">
        <v>1729</v>
      </c>
      <c r="D406" s="260" t="s">
        <v>1579</v>
      </c>
      <c r="E406" s="238" t="s">
        <v>794</v>
      </c>
      <c r="F406" s="746" t="s">
        <v>189</v>
      </c>
      <c r="G406" s="747"/>
      <c r="H406" s="748">
        <v>20</v>
      </c>
      <c r="I406" s="749"/>
      <c r="J406" s="327" t="str">
        <f t="shared" si="168"/>
        <v>TEXT</v>
      </c>
      <c r="K406" s="271" t="s">
        <v>653</v>
      </c>
      <c r="L406" s="328" t="str" cm="1">
        <f t="array" aca="1" ref="L406" ca="1">IFERROR(IF($C406="","",IF($K406="","",IF($K406=入力用マスタ!$H$7,_xlfn.TEXTBEFORE(_xlfn.TEXTAFTER(CELL("filename",$A$1),"["),"]"),IF($J406="DATE",IF(INDIRECT($B406&amp;"!"&amp;$C406)="","",INDIRECT($B406&amp;"!"&amp;$C406)),IF($J406="TEXT",IF(INDIRECT($B406&amp;"!"&amp;$C406)="","",""&amp;INDIRECT($B406&amp;"!"&amp;$C406)&amp;""),IF($J406="NUM",VALUE(IF(INDIRECT($B406&amp;"!"&amp;$C406)="","",INDIRECT($B406&amp;"!"&amp;$C406))),"")))))),"")</f>
        <v/>
      </c>
      <c r="M406" s="337" t="str">
        <f ca="1">IFERROR(TEXT(IF($C406="","",IF($K406="","",IF($K406=入力用マスタ!$H$5,IF($L406="■","1",IF($L406="□","",IF($L406="●","1",IF($L406="○","","")))),IF($K406=入力用マスタ!$H$6,IF($L406="▼選択▼","",MATCH($L406,INDIRECT("入力用マスタ!"&amp;IF(COUNTIF(入力用マスタ!$E$2:$E$4,$L406),"E",IF(COUNTIF(入力用マスタ!$F$2:$F$4,$L406),"F",IF(COUNTIF(入力用マスタ!$G$2:$G$4,$L406),"G","")))&amp;"3:"&amp;IF(COUNTIF(入力用マスタ!$E$2:$E$4,$L406),"E",IF(COUNTIF(入力用マスタ!$F$2:$F$4,$L406),"F",IF(COUNTIF(入力用マスタ!$G$2:$G$4,$L406),"G","")))&amp;"4"),0)),"")))),"@"),"")</f>
        <v/>
      </c>
      <c r="N406" s="337" t="str" cm="1">
        <f t="array" aca="1" ref="N406" ca="1">IFERROR(TEXT(IF($C406="","",IF($K406="","",IF($K406=入力用マスタ!$H$4,_xlfn.LET(_xlpm.refs, _xlfn.TEXTSPLIT($C406,","),_xlpm.sheetName, $B406,_xlpm.values,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6" s="338">
        <f t="shared" si="146"/>
        <v>405</v>
      </c>
      <c r="P406" s="339">
        <f>IF($K406="","",IF($K406=入力用マスタ!$H$3,COLUMN($P406)-5,IF($K406=入力用マスタ!$H$5,COLUMN($P406)-4,IF($K406=入力用マスタ!$H$6,COLUMN($P406)-4,IF($K406=入力用マスタ!$H$5,COLUMN($P406)-4,IF($K406=入力用マスタ!$H$4,COLUMN($P406)-3,COLUMN($P406)-5))))))</f>
        <v>11</v>
      </c>
      <c r="Q406" s="345" t="str">
        <f>IF($C406="","",IF($C406="-","",IF($K406=入力用マスタ!$H$4&amp;"!",HYPERLINK("#"&amp;$B406&amp;"!"&amp;IFERROR(LEFT($C406,FIND(",", $C406)-1),$C406),"【"&amp;IFERROR(LEFT($C406,FIND(",", $C406)-1),$C406)&amp;"】"),HYPERLINK("#"&amp;$B406&amp;"!"&amp;IFERROR(LEFT($C406,FIND(",", $C406)-1),$C406),"【"&amp;IFERROR(LEFT($C406,FIND(",", $C406)-1),$C406)&amp;"】"))))</f>
        <v>【A239】</v>
      </c>
      <c r="R406" s="344" t="str">
        <f t="shared" si="147"/>
        <v>0000000000000</v>
      </c>
      <c r="S406" s="334" t="str">
        <f t="shared" si="148"/>
        <v>IO_S050301</v>
      </c>
      <c r="T406" s="334" t="str">
        <f t="shared" ca="1" si="149"/>
        <v>2025100101</v>
      </c>
      <c r="U406" s="334" t="str">
        <f t="shared" si="150"/>
        <v>T05_HLT_TMP</v>
      </c>
      <c r="V406" s="334" t="str">
        <f t="shared" si="151"/>
        <v>ONSET_DATE_5</v>
      </c>
      <c r="W406" s="334" t="str">
        <f t="shared" si="152"/>
        <v>症状発現年月日_5</v>
      </c>
      <c r="X406" s="334" t="str">
        <f t="shared" si="153"/>
        <v>TEXT</v>
      </c>
      <c r="Y406" s="334" t="str">
        <f t="shared" si="154"/>
        <v>CELL</v>
      </c>
      <c r="Z406" s="334">
        <f t="shared" si="155"/>
        <v>405</v>
      </c>
      <c r="AA406" s="334">
        <f t="shared" si="156"/>
        <v>11</v>
      </c>
      <c r="AB406" s="334" t="str">
        <f t="shared" si="157"/>
        <v>« NULL »</v>
      </c>
      <c r="AC406" s="334" t="str">
        <f t="shared" si="158"/>
        <v>0</v>
      </c>
      <c r="AD406" s="334" t="str">
        <f t="shared" si="159"/>
        <v>« NULL »</v>
      </c>
      <c r="AE406" s="334" t="str">
        <f t="shared" si="160"/>
        <v>0</v>
      </c>
      <c r="AF406" s="334" t="str">
        <f t="shared" si="161"/>
        <v>1.00</v>
      </c>
      <c r="AG406" s="334" t="str">
        <f t="shared" si="162"/>
        <v>0</v>
      </c>
      <c r="AH406" s="334" t="str">
        <f t="shared" si="163"/>
        <v>fBiz0000000000</v>
      </c>
      <c r="AI406" s="334" t="str">
        <f t="shared" ca="1" si="164"/>
        <v>2026/01/06 00:00:00</v>
      </c>
      <c r="AJ406" s="334" t="str">
        <f t="shared" si="165"/>
        <v>fBiz0000000000</v>
      </c>
      <c r="AK406" s="335" t="str">
        <f t="shared" ca="1" si="166"/>
        <v>2026/01/06 00:00:00</v>
      </c>
      <c r="AL40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'ONSET_DATE_5', '症状発現年月日_5', 'TEXT', 'CELL', 405, 11, NULL ,'0', NULL ,'0', '1.00', 0, 'fBiz0000000000', '2026/01/06 00:00:00', 'fBiz0000000000', '2026/01/06 00:00:00' );</v>
      </c>
      <c r="AM406" s="347" t="s">
        <v>1774</v>
      </c>
    </row>
    <row r="407" spans="1:39" ht="17.25" customHeight="1">
      <c r="A407" s="265">
        <f t="shared" si="145"/>
        <v>405</v>
      </c>
      <c r="B407" s="263" t="s">
        <v>640</v>
      </c>
      <c r="C407" s="258" t="s">
        <v>1730</v>
      </c>
      <c r="D407" s="260" t="s">
        <v>1580</v>
      </c>
      <c r="E407" s="238" t="s">
        <v>795</v>
      </c>
      <c r="F407" s="746" t="s">
        <v>189</v>
      </c>
      <c r="G407" s="747"/>
      <c r="H407" s="748">
        <v>20</v>
      </c>
      <c r="I407" s="749"/>
      <c r="J407" s="327" t="str">
        <f t="shared" si="168"/>
        <v>TEXT</v>
      </c>
      <c r="K407" s="271" t="s">
        <v>653</v>
      </c>
      <c r="L407" s="328" t="str" cm="1">
        <f t="array" aca="1" ref="L407" ca="1">IFERROR(IF($C407="","",IF($K407="","",IF($K407=入力用マスタ!$H$7,_xlfn.TEXTBEFORE(_xlfn.TEXTAFTER(CELL("filename",$A$1),"["),"]"),IF($J407="DATE",IF(INDIRECT($B407&amp;"!"&amp;$C407)="","",INDIRECT($B407&amp;"!"&amp;$C407)),IF($J407="TEXT",IF(INDIRECT($B407&amp;"!"&amp;$C407)="","",""&amp;INDIRECT($B407&amp;"!"&amp;$C407)&amp;""),IF($J407="NUM",VALUE(IF(INDIRECT($B407&amp;"!"&amp;$C407)="","",INDIRECT($B407&amp;"!"&amp;$C407))),"")))))),"")</f>
        <v/>
      </c>
      <c r="M407" s="337" t="str">
        <f ca="1">IFERROR(TEXT(IF($C407="","",IF($K407="","",IF($K407=入力用マスタ!$H$5,IF($L407="■","1",IF($L407="□","",IF($L407="●","1",IF($L407="○","","")))),IF($K407=入力用マスタ!$H$6,IF($L407="▼選択▼","",MATCH($L407,INDIRECT("入力用マスタ!"&amp;IF(COUNTIF(入力用マスタ!$E$2:$E$4,$L407),"E",IF(COUNTIF(入力用マスタ!$F$2:$F$4,$L407),"F",IF(COUNTIF(入力用マスタ!$G$2:$G$4,$L407),"G","")))&amp;"3:"&amp;IF(COUNTIF(入力用マスタ!$E$2:$E$4,$L407),"E",IF(COUNTIF(入力用マスタ!$F$2:$F$4,$L407),"F",IF(COUNTIF(入力用マスタ!$G$2:$G$4,$L407),"G","")))&amp;"4"),0)),"")))),"@"),"")</f>
        <v/>
      </c>
      <c r="N407" s="337" t="str" cm="1">
        <f t="array" aca="1" ref="N407" ca="1">IFERROR(TEXT(IF($C407="","",IF($K407="","",IF($K407=入力用マスタ!$H$4,_xlfn.LET(_xlpm.refs, _xlfn.TEXTSPLIT($C407,","),_xlpm.sheetName, $B407,_xlpm.values,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7" s="338">
        <f t="shared" si="146"/>
        <v>406</v>
      </c>
      <c r="P407" s="339">
        <f>IF($K407="","",IF($K407=入力用マスタ!$H$3,COLUMN($P407)-5,IF($K407=入力用マスタ!$H$5,COLUMN($P407)-4,IF($K407=入力用マスタ!$H$6,COLUMN($P407)-4,IF($K407=入力用マスタ!$H$5,COLUMN($P407)-4,IF($K407=入力用マスタ!$H$4,COLUMN($P407)-3,COLUMN($P407)-5))))))</f>
        <v>11</v>
      </c>
      <c r="Q407" s="345" t="str">
        <f>IF($C407="","",IF($C407="-","",IF($K407=入力用マスタ!$H$4&amp;"!",HYPERLINK("#"&amp;$B407&amp;"!"&amp;IFERROR(LEFT($C407,FIND(",", $C407)-1),$C407),"【"&amp;IFERROR(LEFT($C407,FIND(",", $C407)-1),$C407)&amp;"】"),HYPERLINK("#"&amp;$B407&amp;"!"&amp;IFERROR(LEFT($C407,FIND(",", $C407)-1),$C407),"【"&amp;IFERROR(LEFT($C407,FIND(",", $C407)-1),$C407)&amp;"】"))))</f>
        <v>【A240】</v>
      </c>
      <c r="R407" s="344" t="str">
        <f t="shared" si="147"/>
        <v>0000000000000</v>
      </c>
      <c r="S407" s="334" t="str">
        <f t="shared" si="148"/>
        <v>IO_S050301</v>
      </c>
      <c r="T407" s="334" t="str">
        <f t="shared" ca="1" si="149"/>
        <v>2025100101</v>
      </c>
      <c r="U407" s="334" t="str">
        <f t="shared" si="150"/>
        <v>T05_HLT_TMP</v>
      </c>
      <c r="V407" s="334" t="str">
        <f t="shared" si="151"/>
        <v>ONSET_DATE_6</v>
      </c>
      <c r="W407" s="334" t="str">
        <f t="shared" si="152"/>
        <v>症状発現年月日_6</v>
      </c>
      <c r="X407" s="334" t="str">
        <f t="shared" si="153"/>
        <v>TEXT</v>
      </c>
      <c r="Y407" s="334" t="str">
        <f t="shared" si="154"/>
        <v>CELL</v>
      </c>
      <c r="Z407" s="334">
        <f t="shared" si="155"/>
        <v>406</v>
      </c>
      <c r="AA407" s="334">
        <f t="shared" si="156"/>
        <v>11</v>
      </c>
      <c r="AB407" s="334" t="str">
        <f t="shared" si="157"/>
        <v>« NULL »</v>
      </c>
      <c r="AC407" s="334" t="str">
        <f t="shared" si="158"/>
        <v>0</v>
      </c>
      <c r="AD407" s="334" t="str">
        <f t="shared" si="159"/>
        <v>« NULL »</v>
      </c>
      <c r="AE407" s="334" t="str">
        <f t="shared" si="160"/>
        <v>0</v>
      </c>
      <c r="AF407" s="334" t="str">
        <f t="shared" si="161"/>
        <v>1.00</v>
      </c>
      <c r="AG407" s="334" t="str">
        <f t="shared" si="162"/>
        <v>0</v>
      </c>
      <c r="AH407" s="334" t="str">
        <f t="shared" si="163"/>
        <v>fBiz0000000000</v>
      </c>
      <c r="AI407" s="334" t="str">
        <f t="shared" ca="1" si="164"/>
        <v>2026/01/06 00:00:00</v>
      </c>
      <c r="AJ407" s="334" t="str">
        <f t="shared" si="165"/>
        <v>fBiz0000000000</v>
      </c>
      <c r="AK407" s="335" t="str">
        <f t="shared" ca="1" si="166"/>
        <v>2026/01/06 00:00:00</v>
      </c>
      <c r="AL40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'ONSET_DATE_6', '症状発現年月日_6', 'TEXT', 'CELL', 406, 11, NULL ,'0', NULL ,'0', '1.00', 0, 'fBiz0000000000', '2026/01/06 00:00:00', 'fBiz0000000000', '2026/01/06 00:00:00' );</v>
      </c>
      <c r="AM407" s="347" t="s">
        <v>1774</v>
      </c>
    </row>
    <row r="408" spans="1:39" ht="17.25" customHeight="1">
      <c r="A408" s="265">
        <f t="shared" si="145"/>
        <v>406</v>
      </c>
      <c r="B408" s="263" t="s">
        <v>640</v>
      </c>
      <c r="C408" s="258" t="s">
        <v>1731</v>
      </c>
      <c r="D408" s="260" t="s">
        <v>1581</v>
      </c>
      <c r="E408" s="238" t="s">
        <v>796</v>
      </c>
      <c r="F408" s="746" t="s">
        <v>189</v>
      </c>
      <c r="G408" s="747"/>
      <c r="H408" s="748">
        <v>20</v>
      </c>
      <c r="I408" s="749"/>
      <c r="J408" s="327" t="str">
        <f t="shared" si="168"/>
        <v>TEXT</v>
      </c>
      <c r="K408" s="271" t="s">
        <v>653</v>
      </c>
      <c r="L408" s="328" t="str" cm="1">
        <f t="array" aca="1" ref="L408" ca="1">IFERROR(IF($C408="","",IF($K408="","",IF($K408=入力用マスタ!$H$7,_xlfn.TEXTBEFORE(_xlfn.TEXTAFTER(CELL("filename",$A$1),"["),"]"),IF($J408="DATE",IF(INDIRECT($B408&amp;"!"&amp;$C408)="","",INDIRECT($B408&amp;"!"&amp;$C408)),IF($J408="TEXT",IF(INDIRECT($B408&amp;"!"&amp;$C408)="","",""&amp;INDIRECT($B408&amp;"!"&amp;$C408)&amp;""),IF($J408="NUM",VALUE(IF(INDIRECT($B408&amp;"!"&amp;$C408)="","",INDIRECT($B408&amp;"!"&amp;$C408))),"")))))),"")</f>
        <v/>
      </c>
      <c r="M408" s="337" t="str">
        <f ca="1">IFERROR(TEXT(IF($C408="","",IF($K408="","",IF($K408=入力用マスタ!$H$5,IF($L408="■","1",IF($L408="□","",IF($L408="●","1",IF($L408="○","","")))),IF($K408=入力用マスタ!$H$6,IF($L408="▼選択▼","",MATCH($L408,INDIRECT("入力用マスタ!"&amp;IF(COUNTIF(入力用マスタ!$E$2:$E$4,$L408),"E",IF(COUNTIF(入力用マスタ!$F$2:$F$4,$L408),"F",IF(COUNTIF(入力用マスタ!$G$2:$G$4,$L408),"G","")))&amp;"3:"&amp;IF(COUNTIF(入力用マスタ!$E$2:$E$4,$L408),"E",IF(COUNTIF(入力用マスタ!$F$2:$F$4,$L408),"F",IF(COUNTIF(入力用マスタ!$G$2:$G$4,$L408),"G","")))&amp;"4"),0)),"")))),"@"),"")</f>
        <v/>
      </c>
      <c r="N408" s="337" t="str" cm="1">
        <f t="array" aca="1" ref="N408" ca="1">IFERROR(TEXT(IF($C408="","",IF($K408="","",IF($K408=入力用マスタ!$H$4,_xlfn.LET(_xlpm.refs, _xlfn.TEXTSPLIT($C408,","),_xlpm.sheetName, $B408,_xlpm.values,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8" s="338">
        <f t="shared" si="146"/>
        <v>407</v>
      </c>
      <c r="P408" s="339">
        <f>IF($K408="","",IF($K408=入力用マスタ!$H$3,COLUMN($P408)-5,IF($K408=入力用マスタ!$H$5,COLUMN($P408)-4,IF($K408=入力用マスタ!$H$6,COLUMN($P408)-4,IF($K408=入力用マスタ!$H$5,COLUMN($P408)-4,IF($K408=入力用マスタ!$H$4,COLUMN($P408)-3,COLUMN($P408)-5))))))</f>
        <v>11</v>
      </c>
      <c r="Q408" s="345" t="str">
        <f>IF($C408="","",IF($C408="-","",IF($K408=入力用マスタ!$H$4&amp;"!",HYPERLINK("#"&amp;$B408&amp;"!"&amp;IFERROR(LEFT($C408,FIND(",", $C408)-1),$C408),"【"&amp;IFERROR(LEFT($C408,FIND(",", $C408)-1),$C408)&amp;"】"),HYPERLINK("#"&amp;$B408&amp;"!"&amp;IFERROR(LEFT($C408,FIND(",", $C408)-1),$C408),"【"&amp;IFERROR(LEFT($C408,FIND(",", $C408)-1),$C408)&amp;"】"))))</f>
        <v>【A241】</v>
      </c>
      <c r="R408" s="344" t="str">
        <f t="shared" si="147"/>
        <v>0000000000000</v>
      </c>
      <c r="S408" s="334" t="str">
        <f t="shared" si="148"/>
        <v>IO_S050301</v>
      </c>
      <c r="T408" s="334" t="str">
        <f t="shared" ca="1" si="149"/>
        <v>2025100101</v>
      </c>
      <c r="U408" s="334" t="str">
        <f t="shared" si="150"/>
        <v>T05_HLT_TMP</v>
      </c>
      <c r="V408" s="334" t="str">
        <f t="shared" si="151"/>
        <v>ONSET_DATE_7</v>
      </c>
      <c r="W408" s="334" t="str">
        <f t="shared" si="152"/>
        <v>症状発現年月日_7</v>
      </c>
      <c r="X408" s="334" t="str">
        <f t="shared" si="153"/>
        <v>TEXT</v>
      </c>
      <c r="Y408" s="334" t="str">
        <f t="shared" si="154"/>
        <v>CELL</v>
      </c>
      <c r="Z408" s="334">
        <f t="shared" si="155"/>
        <v>407</v>
      </c>
      <c r="AA408" s="334">
        <f t="shared" si="156"/>
        <v>11</v>
      </c>
      <c r="AB408" s="334" t="str">
        <f t="shared" si="157"/>
        <v>« NULL »</v>
      </c>
      <c r="AC408" s="334" t="str">
        <f t="shared" si="158"/>
        <v>0</v>
      </c>
      <c r="AD408" s="334" t="str">
        <f t="shared" si="159"/>
        <v>« NULL »</v>
      </c>
      <c r="AE408" s="334" t="str">
        <f t="shared" si="160"/>
        <v>0</v>
      </c>
      <c r="AF408" s="334" t="str">
        <f t="shared" si="161"/>
        <v>1.00</v>
      </c>
      <c r="AG408" s="334" t="str">
        <f t="shared" si="162"/>
        <v>0</v>
      </c>
      <c r="AH408" s="334" t="str">
        <f t="shared" si="163"/>
        <v>fBiz0000000000</v>
      </c>
      <c r="AI408" s="334" t="str">
        <f t="shared" ca="1" si="164"/>
        <v>2026/01/06 00:00:00</v>
      </c>
      <c r="AJ408" s="334" t="str">
        <f t="shared" si="165"/>
        <v>fBiz0000000000</v>
      </c>
      <c r="AK408" s="335" t="str">
        <f t="shared" ca="1" si="166"/>
        <v>2026/01/06 00:00:00</v>
      </c>
      <c r="AL40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'ONSET_DATE_7', '症状発現年月日_7', 'TEXT', 'CELL', 407, 11, NULL ,'0', NULL ,'0', '1.00', 0, 'fBiz0000000000', '2026/01/06 00:00:00', 'fBiz0000000000', '2026/01/06 00:00:00' );</v>
      </c>
      <c r="AM408" s="347" t="s">
        <v>1774</v>
      </c>
    </row>
    <row r="409" spans="1:39" ht="17.25" customHeight="1">
      <c r="A409" s="265">
        <f t="shared" si="145"/>
        <v>407</v>
      </c>
      <c r="B409" s="263" t="s">
        <v>640</v>
      </c>
      <c r="C409" s="258" t="s">
        <v>1732</v>
      </c>
      <c r="D409" s="260" t="s">
        <v>1582</v>
      </c>
      <c r="E409" s="238" t="s">
        <v>797</v>
      </c>
      <c r="F409" s="746" t="s">
        <v>189</v>
      </c>
      <c r="G409" s="747"/>
      <c r="H409" s="748">
        <v>20</v>
      </c>
      <c r="I409" s="749"/>
      <c r="J409" s="327" t="str">
        <f t="shared" si="168"/>
        <v>TEXT</v>
      </c>
      <c r="K409" s="271" t="s">
        <v>653</v>
      </c>
      <c r="L409" s="328" t="str" cm="1">
        <f t="array" aca="1" ref="L409" ca="1">IFERROR(IF($C409="","",IF($K409="","",IF($K409=入力用マスタ!$H$7,_xlfn.TEXTBEFORE(_xlfn.TEXTAFTER(CELL("filename",$A$1),"["),"]"),IF($J409="DATE",IF(INDIRECT($B409&amp;"!"&amp;$C409)="","",INDIRECT($B409&amp;"!"&amp;$C409)),IF($J409="TEXT",IF(INDIRECT($B409&amp;"!"&amp;$C409)="","",""&amp;INDIRECT($B409&amp;"!"&amp;$C409)&amp;""),IF($J409="NUM",VALUE(IF(INDIRECT($B409&amp;"!"&amp;$C409)="","",INDIRECT($B409&amp;"!"&amp;$C409))),"")))))),"")</f>
        <v/>
      </c>
      <c r="M409" s="337" t="str">
        <f ca="1">IFERROR(TEXT(IF($C409="","",IF($K409="","",IF($K409=入力用マスタ!$H$5,IF($L409="■","1",IF($L409="□","",IF($L409="●","1",IF($L409="○","","")))),IF($K409=入力用マスタ!$H$6,IF($L409="▼選択▼","",MATCH($L409,INDIRECT("入力用マスタ!"&amp;IF(COUNTIF(入力用マスタ!$E$2:$E$4,$L409),"E",IF(COUNTIF(入力用マスタ!$F$2:$F$4,$L409),"F",IF(COUNTIF(入力用マスタ!$G$2:$G$4,$L409),"G","")))&amp;"3:"&amp;IF(COUNTIF(入力用マスタ!$E$2:$E$4,$L409),"E",IF(COUNTIF(入力用マスタ!$F$2:$F$4,$L409),"F",IF(COUNTIF(入力用マスタ!$G$2:$G$4,$L409),"G","")))&amp;"4"),0)),"")))),"@"),"")</f>
        <v/>
      </c>
      <c r="N409" s="337" t="str" cm="1">
        <f t="array" aca="1" ref="N409" ca="1">IFERROR(TEXT(IF($C409="","",IF($K409="","",IF($K409=入力用マスタ!$H$4,_xlfn.LET(_xlpm.refs, _xlfn.TEXTSPLIT($C409,","),_xlpm.sheetName, $B409,_xlpm.values,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09" s="338">
        <f t="shared" si="146"/>
        <v>408</v>
      </c>
      <c r="P409" s="339">
        <f>IF($K409="","",IF($K409=入力用マスタ!$H$3,COLUMN($P409)-5,IF($K409=入力用マスタ!$H$5,COLUMN($P409)-4,IF($K409=入力用マスタ!$H$6,COLUMN($P409)-4,IF($K409=入力用マスタ!$H$5,COLUMN($P409)-4,IF($K409=入力用マスタ!$H$4,COLUMN($P409)-3,COLUMN($P409)-5))))))</f>
        <v>11</v>
      </c>
      <c r="Q409" s="345" t="str">
        <f>IF($C409="","",IF($C409="-","",IF($K409=入力用マスタ!$H$4&amp;"!",HYPERLINK("#"&amp;$B409&amp;"!"&amp;IFERROR(LEFT($C409,FIND(",", $C409)-1),$C409),"【"&amp;IFERROR(LEFT($C409,FIND(",", $C409)-1),$C409)&amp;"】"),HYPERLINK("#"&amp;$B409&amp;"!"&amp;IFERROR(LEFT($C409,FIND(",", $C409)-1),$C409),"【"&amp;IFERROR(LEFT($C409,FIND(",", $C409)-1),$C409)&amp;"】"))))</f>
        <v>【A242】</v>
      </c>
      <c r="R409" s="344" t="str">
        <f t="shared" si="147"/>
        <v>0000000000000</v>
      </c>
      <c r="S409" s="334" t="str">
        <f t="shared" si="148"/>
        <v>IO_S050301</v>
      </c>
      <c r="T409" s="334" t="str">
        <f t="shared" ca="1" si="149"/>
        <v>2025100101</v>
      </c>
      <c r="U409" s="334" t="str">
        <f t="shared" si="150"/>
        <v>T05_HLT_TMP</v>
      </c>
      <c r="V409" s="334" t="str">
        <f t="shared" si="151"/>
        <v>ONSET_DATE_8</v>
      </c>
      <c r="W409" s="334" t="str">
        <f t="shared" si="152"/>
        <v>症状発現年月日_8</v>
      </c>
      <c r="X409" s="334" t="str">
        <f t="shared" si="153"/>
        <v>TEXT</v>
      </c>
      <c r="Y409" s="334" t="str">
        <f t="shared" si="154"/>
        <v>CELL</v>
      </c>
      <c r="Z409" s="334">
        <f t="shared" si="155"/>
        <v>408</v>
      </c>
      <c r="AA409" s="334">
        <f t="shared" si="156"/>
        <v>11</v>
      </c>
      <c r="AB409" s="334" t="str">
        <f t="shared" si="157"/>
        <v>« NULL »</v>
      </c>
      <c r="AC409" s="334" t="str">
        <f t="shared" si="158"/>
        <v>0</v>
      </c>
      <c r="AD409" s="334" t="str">
        <f t="shared" si="159"/>
        <v>« NULL »</v>
      </c>
      <c r="AE409" s="334" t="str">
        <f t="shared" si="160"/>
        <v>0</v>
      </c>
      <c r="AF409" s="334" t="str">
        <f t="shared" si="161"/>
        <v>1.00</v>
      </c>
      <c r="AG409" s="334" t="str">
        <f t="shared" si="162"/>
        <v>0</v>
      </c>
      <c r="AH409" s="334" t="str">
        <f t="shared" si="163"/>
        <v>fBiz0000000000</v>
      </c>
      <c r="AI409" s="334" t="str">
        <f t="shared" ca="1" si="164"/>
        <v>2026/01/06 00:00:00</v>
      </c>
      <c r="AJ409" s="334" t="str">
        <f t="shared" si="165"/>
        <v>fBiz0000000000</v>
      </c>
      <c r="AK409" s="335" t="str">
        <f t="shared" ca="1" si="166"/>
        <v>2026/01/06 00:00:00</v>
      </c>
      <c r="AL40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'ONSET_DATE_8', '症状発現年月日_8', 'TEXT', 'CELL', 408, 11, NULL ,'0', NULL ,'0', '1.00', 0, 'fBiz0000000000', '2026/01/06 00:00:00', 'fBiz0000000000', '2026/01/06 00:00:00' );</v>
      </c>
      <c r="AM409" s="347" t="s">
        <v>1774</v>
      </c>
    </row>
    <row r="410" spans="1:39" ht="17.25" customHeight="1">
      <c r="A410" s="265">
        <f t="shared" si="145"/>
        <v>408</v>
      </c>
      <c r="B410" s="263" t="s">
        <v>640</v>
      </c>
      <c r="C410" s="258" t="s">
        <v>1733</v>
      </c>
      <c r="D410" s="260" t="s">
        <v>1583</v>
      </c>
      <c r="E410" s="238" t="s">
        <v>798</v>
      </c>
      <c r="F410" s="746" t="s">
        <v>189</v>
      </c>
      <c r="G410" s="747"/>
      <c r="H410" s="748">
        <v>20</v>
      </c>
      <c r="I410" s="749"/>
      <c r="J410" s="327" t="str">
        <f t="shared" si="168"/>
        <v>TEXT</v>
      </c>
      <c r="K410" s="271" t="s">
        <v>653</v>
      </c>
      <c r="L410" s="328" t="str" cm="1">
        <f t="array" aca="1" ref="L410" ca="1">IFERROR(IF($C410="","",IF($K410="","",IF($K410=入力用マスタ!$H$7,_xlfn.TEXTBEFORE(_xlfn.TEXTAFTER(CELL("filename",$A$1),"["),"]"),IF($J410="DATE",IF(INDIRECT($B410&amp;"!"&amp;$C410)="","",INDIRECT($B410&amp;"!"&amp;$C410)),IF($J410="TEXT",IF(INDIRECT($B410&amp;"!"&amp;$C410)="","",""&amp;INDIRECT($B410&amp;"!"&amp;$C410)&amp;""),IF($J410="NUM",VALUE(IF(INDIRECT($B410&amp;"!"&amp;$C410)="","",INDIRECT($B410&amp;"!"&amp;$C410))),"")))))),"")</f>
        <v/>
      </c>
      <c r="M410" s="337" t="str">
        <f ca="1">IFERROR(TEXT(IF($C410="","",IF($K410="","",IF($K410=入力用マスタ!$H$5,IF($L410="■","1",IF($L410="□","",IF($L410="●","1",IF($L410="○","","")))),IF($K410=入力用マスタ!$H$6,IF($L410="▼選択▼","",MATCH($L410,INDIRECT("入力用マスタ!"&amp;IF(COUNTIF(入力用マスタ!$E$2:$E$4,$L410),"E",IF(COUNTIF(入力用マスタ!$F$2:$F$4,$L410),"F",IF(COUNTIF(入力用マスタ!$G$2:$G$4,$L410),"G","")))&amp;"3:"&amp;IF(COUNTIF(入力用マスタ!$E$2:$E$4,$L410),"E",IF(COUNTIF(入力用マスタ!$F$2:$F$4,$L410),"F",IF(COUNTIF(入力用マスタ!$G$2:$G$4,$L410),"G","")))&amp;"4"),0)),"")))),"@"),"")</f>
        <v/>
      </c>
      <c r="N410" s="337" t="str" cm="1">
        <f t="array" aca="1" ref="N410" ca="1">IFERROR(TEXT(IF($C410="","",IF($K410="","",IF($K410=入力用マスタ!$H$4,_xlfn.LET(_xlpm.refs, _xlfn.TEXTSPLIT($C410,","),_xlpm.sheetName, $B410,_xlpm.values,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0" s="338">
        <f t="shared" si="146"/>
        <v>409</v>
      </c>
      <c r="P410" s="339">
        <f>IF($K410="","",IF($K410=入力用マスタ!$H$3,COLUMN($P410)-5,IF($K410=入力用マスタ!$H$5,COLUMN($P410)-4,IF($K410=入力用マスタ!$H$6,COLUMN($P410)-4,IF($K410=入力用マスタ!$H$5,COLUMN($P410)-4,IF($K410=入力用マスタ!$H$4,COLUMN($P410)-3,COLUMN($P410)-5))))))</f>
        <v>11</v>
      </c>
      <c r="Q410" s="345" t="str">
        <f>IF($C410="","",IF($C410="-","",IF($K410=入力用マスタ!$H$4&amp;"!",HYPERLINK("#"&amp;$B410&amp;"!"&amp;IFERROR(LEFT($C410,FIND(",", $C410)-1),$C410),"【"&amp;IFERROR(LEFT($C410,FIND(",", $C410)-1),$C410)&amp;"】"),HYPERLINK("#"&amp;$B410&amp;"!"&amp;IFERROR(LEFT($C410,FIND(",", $C410)-1),$C410),"【"&amp;IFERROR(LEFT($C410,FIND(",", $C410)-1),$C410)&amp;"】"))))</f>
        <v>【A243】</v>
      </c>
      <c r="R410" s="344" t="str">
        <f t="shared" si="147"/>
        <v>0000000000000</v>
      </c>
      <c r="S410" s="334" t="str">
        <f t="shared" si="148"/>
        <v>IO_S050301</v>
      </c>
      <c r="T410" s="334" t="str">
        <f t="shared" ca="1" si="149"/>
        <v>2025100101</v>
      </c>
      <c r="U410" s="334" t="str">
        <f t="shared" si="150"/>
        <v>T05_HLT_TMP</v>
      </c>
      <c r="V410" s="334" t="str">
        <f t="shared" si="151"/>
        <v>ONSET_DATE_9</v>
      </c>
      <c r="W410" s="334" t="str">
        <f t="shared" si="152"/>
        <v>症状発現年月日_9</v>
      </c>
      <c r="X410" s="334" t="str">
        <f t="shared" si="153"/>
        <v>TEXT</v>
      </c>
      <c r="Y410" s="334" t="str">
        <f t="shared" si="154"/>
        <v>CELL</v>
      </c>
      <c r="Z410" s="334">
        <f t="shared" si="155"/>
        <v>409</v>
      </c>
      <c r="AA410" s="334">
        <f t="shared" si="156"/>
        <v>11</v>
      </c>
      <c r="AB410" s="334" t="str">
        <f t="shared" si="157"/>
        <v>« NULL »</v>
      </c>
      <c r="AC410" s="334" t="str">
        <f t="shared" si="158"/>
        <v>0</v>
      </c>
      <c r="AD410" s="334" t="str">
        <f t="shared" si="159"/>
        <v>« NULL »</v>
      </c>
      <c r="AE410" s="334" t="str">
        <f t="shared" si="160"/>
        <v>0</v>
      </c>
      <c r="AF410" s="334" t="str">
        <f t="shared" si="161"/>
        <v>1.00</v>
      </c>
      <c r="AG410" s="334" t="str">
        <f t="shared" si="162"/>
        <v>0</v>
      </c>
      <c r="AH410" s="334" t="str">
        <f t="shared" si="163"/>
        <v>fBiz0000000000</v>
      </c>
      <c r="AI410" s="334" t="str">
        <f t="shared" ca="1" si="164"/>
        <v>2026/01/06 00:00:00</v>
      </c>
      <c r="AJ410" s="334" t="str">
        <f t="shared" si="165"/>
        <v>fBiz0000000000</v>
      </c>
      <c r="AK410" s="335" t="str">
        <f t="shared" ca="1" si="166"/>
        <v>2026/01/06 00:00:00</v>
      </c>
      <c r="AL41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'ONSET_DATE_9', '症状発現年月日_9', 'TEXT', 'CELL', 409, 11, NULL ,'0', NULL ,'0', '1.00', 0, 'fBiz0000000000', '2026/01/06 00:00:00', 'fBiz0000000000', '2026/01/06 00:00:00' );</v>
      </c>
      <c r="AM410" s="347" t="s">
        <v>1774</v>
      </c>
    </row>
    <row r="411" spans="1:39" ht="17.25" customHeight="1">
      <c r="A411" s="265">
        <f t="shared" si="145"/>
        <v>409</v>
      </c>
      <c r="B411" s="263" t="s">
        <v>640</v>
      </c>
      <c r="C411" s="258" t="s">
        <v>1734</v>
      </c>
      <c r="D411" s="260" t="s">
        <v>1584</v>
      </c>
      <c r="E411" s="238" t="s">
        <v>799</v>
      </c>
      <c r="F411" s="746" t="s">
        <v>189</v>
      </c>
      <c r="G411" s="747"/>
      <c r="H411" s="748">
        <v>20</v>
      </c>
      <c r="I411" s="749"/>
      <c r="J411" s="327" t="str">
        <f t="shared" si="168"/>
        <v>TEXT</v>
      </c>
      <c r="K411" s="271" t="s">
        <v>653</v>
      </c>
      <c r="L411" s="328" t="str" cm="1">
        <f t="array" aca="1" ref="L411" ca="1">IFERROR(IF($C411="","",IF($K411="","",IF($K411=入力用マスタ!$H$7,_xlfn.TEXTBEFORE(_xlfn.TEXTAFTER(CELL("filename",$A$1),"["),"]"),IF($J411="DATE",IF(INDIRECT($B411&amp;"!"&amp;$C411)="","",INDIRECT($B411&amp;"!"&amp;$C411)),IF($J411="TEXT",IF(INDIRECT($B411&amp;"!"&amp;$C411)="","",""&amp;INDIRECT($B411&amp;"!"&amp;$C411)&amp;""),IF($J411="NUM",VALUE(IF(INDIRECT($B411&amp;"!"&amp;$C411)="","",INDIRECT($B411&amp;"!"&amp;$C411))),"")))))),"")</f>
        <v/>
      </c>
      <c r="M411" s="337" t="str">
        <f ca="1">IFERROR(TEXT(IF($C411="","",IF($K411="","",IF($K411=入力用マスタ!$H$5,IF($L411="■","1",IF($L411="□","",IF($L411="●","1",IF($L411="○","","")))),IF($K411=入力用マスタ!$H$6,IF($L411="▼選択▼","",MATCH($L411,INDIRECT("入力用マスタ!"&amp;IF(COUNTIF(入力用マスタ!$E$2:$E$4,$L411),"E",IF(COUNTIF(入力用マスタ!$F$2:$F$4,$L411),"F",IF(COUNTIF(入力用マスタ!$G$2:$G$4,$L411),"G","")))&amp;"3:"&amp;IF(COUNTIF(入力用マスタ!$E$2:$E$4,$L411),"E",IF(COUNTIF(入力用マスタ!$F$2:$F$4,$L411),"F",IF(COUNTIF(入力用マスタ!$G$2:$G$4,$L411),"G","")))&amp;"4"),0)),"")))),"@"),"")</f>
        <v/>
      </c>
      <c r="N411" s="337" t="str" cm="1">
        <f t="array" aca="1" ref="N411" ca="1">IFERROR(TEXT(IF($C411="","",IF($K411="","",IF($K411=入力用マスタ!$H$4,_xlfn.LET(_xlpm.refs, _xlfn.TEXTSPLIT($C411,","),_xlpm.sheetName, $B411,_xlpm.values,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1" s="338">
        <f t="shared" si="146"/>
        <v>410</v>
      </c>
      <c r="P411" s="339">
        <f>IF($K411="","",IF($K411=入力用マスタ!$H$3,COLUMN($P411)-5,IF($K411=入力用マスタ!$H$5,COLUMN($P411)-4,IF($K411=入力用マスタ!$H$6,COLUMN($P411)-4,IF($K411=入力用マスタ!$H$5,COLUMN($P411)-4,IF($K411=入力用マスタ!$H$4,COLUMN($P411)-3,COLUMN($P411)-5))))))</f>
        <v>11</v>
      </c>
      <c r="Q411" s="345" t="str">
        <f>IF($C411="","",IF($C411="-","",IF($K411=入力用マスタ!$H$4&amp;"!",HYPERLINK("#"&amp;$B411&amp;"!"&amp;IFERROR(LEFT($C411,FIND(",", $C411)-1),$C411),"【"&amp;IFERROR(LEFT($C411,FIND(",", $C411)-1),$C411)&amp;"】"),HYPERLINK("#"&amp;$B411&amp;"!"&amp;IFERROR(LEFT($C411,FIND(",", $C411)-1),$C411),"【"&amp;IFERROR(LEFT($C411,FIND(",", $C411)-1),$C411)&amp;"】"))))</f>
        <v>【A244】</v>
      </c>
      <c r="R411" s="344" t="str">
        <f t="shared" si="147"/>
        <v>0000000000000</v>
      </c>
      <c r="S411" s="334" t="str">
        <f t="shared" si="148"/>
        <v>IO_S050301</v>
      </c>
      <c r="T411" s="334" t="str">
        <f t="shared" ca="1" si="149"/>
        <v>2025100101</v>
      </c>
      <c r="U411" s="334" t="str">
        <f t="shared" si="150"/>
        <v>T05_HLT_TMP</v>
      </c>
      <c r="V411" s="334" t="str">
        <f t="shared" si="151"/>
        <v>ONSET_DATE_10</v>
      </c>
      <c r="W411" s="334" t="str">
        <f t="shared" si="152"/>
        <v>症状発現年月日_10</v>
      </c>
      <c r="X411" s="334" t="str">
        <f t="shared" si="153"/>
        <v>TEXT</v>
      </c>
      <c r="Y411" s="334" t="str">
        <f t="shared" si="154"/>
        <v>CELL</v>
      </c>
      <c r="Z411" s="334">
        <f t="shared" si="155"/>
        <v>410</v>
      </c>
      <c r="AA411" s="334">
        <f t="shared" si="156"/>
        <v>11</v>
      </c>
      <c r="AB411" s="334" t="str">
        <f t="shared" si="157"/>
        <v>« NULL »</v>
      </c>
      <c r="AC411" s="334" t="str">
        <f t="shared" si="158"/>
        <v>0</v>
      </c>
      <c r="AD411" s="334" t="str">
        <f t="shared" si="159"/>
        <v>« NULL »</v>
      </c>
      <c r="AE411" s="334" t="str">
        <f t="shared" si="160"/>
        <v>0</v>
      </c>
      <c r="AF411" s="334" t="str">
        <f t="shared" si="161"/>
        <v>1.00</v>
      </c>
      <c r="AG411" s="334" t="str">
        <f t="shared" si="162"/>
        <v>0</v>
      </c>
      <c r="AH411" s="334" t="str">
        <f t="shared" si="163"/>
        <v>fBiz0000000000</v>
      </c>
      <c r="AI411" s="334" t="str">
        <f t="shared" ca="1" si="164"/>
        <v>2026/01/06 00:00:00</v>
      </c>
      <c r="AJ411" s="334" t="str">
        <f t="shared" si="165"/>
        <v>fBiz0000000000</v>
      </c>
      <c r="AK411" s="335" t="str">
        <f t="shared" ca="1" si="166"/>
        <v>2026/01/06 00:00:00</v>
      </c>
      <c r="AL41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'ONSET_DATE_10', '症状発現年月日_10', 'TEXT', 'CELL', 410, 11, NULL ,'0', NULL ,'0', '1.00', 0, 'fBiz0000000000', '2026/01/06 00:00:00', 'fBiz0000000000', '2026/01/06 00:00:00' );</v>
      </c>
      <c r="AM411" s="347" t="s">
        <v>1774</v>
      </c>
    </row>
    <row r="412" spans="1:39" ht="17.25" customHeight="1">
      <c r="A412" s="265">
        <f t="shared" si="145"/>
        <v>410</v>
      </c>
      <c r="B412" s="263" t="s">
        <v>640</v>
      </c>
      <c r="C412" s="258" t="s">
        <v>1735</v>
      </c>
      <c r="D412" s="260" t="s">
        <v>1585</v>
      </c>
      <c r="E412" s="238" t="s">
        <v>941</v>
      </c>
      <c r="F412" s="746" t="s">
        <v>189</v>
      </c>
      <c r="G412" s="747"/>
      <c r="H412" s="748">
        <v>50</v>
      </c>
      <c r="I412" s="749"/>
      <c r="J412" s="327" t="str">
        <f t="shared" si="168"/>
        <v>TEXT</v>
      </c>
      <c r="K412" s="271" t="s">
        <v>653</v>
      </c>
      <c r="L412" s="328" t="str" cm="1">
        <f t="array" aca="1" ref="L412" ca="1">IFERROR(IF($C412="","",IF($K412="","",IF($K412=入力用マスタ!$H$7,_xlfn.TEXTBEFORE(_xlfn.TEXTAFTER(CELL("filename",$A$1),"["),"]"),IF($J412="DATE",IF(INDIRECT($B412&amp;"!"&amp;$C412)="","",INDIRECT($B412&amp;"!"&amp;$C412)),IF($J412="TEXT",IF(INDIRECT($B412&amp;"!"&amp;$C412)="","",""&amp;INDIRECT($B412&amp;"!"&amp;$C412)&amp;""),IF($J412="NUM",VALUE(IF(INDIRECT($B412&amp;"!"&amp;$C412)="","",INDIRECT($B412&amp;"!"&amp;$C412))),"")))))),"")</f>
        <v/>
      </c>
      <c r="M412" s="337" t="str">
        <f ca="1">IFERROR(TEXT(IF($C412="","",IF($K412="","",IF($K412=入力用マスタ!$H$5,IF($L412="■","1",IF($L412="□","",IF($L412="●","1",IF($L412="○","","")))),IF($K412=入力用マスタ!$H$6,IF($L412="▼選択▼","",MATCH($L412,INDIRECT("入力用マスタ!"&amp;IF(COUNTIF(入力用マスタ!$E$2:$E$4,$L412),"E",IF(COUNTIF(入力用マスタ!$F$2:$F$4,$L412),"F",IF(COUNTIF(入力用マスタ!$G$2:$G$4,$L412),"G","")))&amp;"3:"&amp;IF(COUNTIF(入力用マスタ!$E$2:$E$4,$L412),"E",IF(COUNTIF(入力用マスタ!$F$2:$F$4,$L412),"F",IF(COUNTIF(入力用マスタ!$G$2:$G$4,$L412),"G","")))&amp;"4"),0)),"")))),"@"),"")</f>
        <v/>
      </c>
      <c r="N412" s="337" t="str" cm="1">
        <f t="array" aca="1" ref="N412" ca="1">IFERROR(TEXT(IF($C412="","",IF($K412="","",IF($K412=入力用マスタ!$H$4,_xlfn.LET(_xlpm.refs, _xlfn.TEXTSPLIT($C412,","),_xlpm.sheetName, $B412,_xlpm.values,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2" s="338">
        <f t="shared" si="146"/>
        <v>411</v>
      </c>
      <c r="P412" s="339">
        <f>IF($K412="","",IF($K412=入力用マスタ!$H$3,COLUMN($P412)-5,IF($K412=入力用マスタ!$H$5,COLUMN($P412)-4,IF($K412=入力用マスタ!$H$6,COLUMN($P412)-4,IF($K412=入力用マスタ!$H$5,COLUMN($P412)-4,IF($K412=入力用マスタ!$H$4,COLUMN($P412)-3,COLUMN($P412)-5))))))</f>
        <v>11</v>
      </c>
      <c r="Q412" s="345" t="str">
        <f>IF($C412="","",IF($C412="-","",IF($K412=入力用マスタ!$H$4&amp;"!",HYPERLINK("#"&amp;$B412&amp;"!"&amp;IFERROR(LEFT($C412,FIND(",", $C412)-1),$C412),"【"&amp;IFERROR(LEFT($C412,FIND(",", $C412)-1),$C412)&amp;"】"),HYPERLINK("#"&amp;$B412&amp;"!"&amp;IFERROR(LEFT($C412,FIND(",", $C412)-1),$C412),"【"&amp;IFERROR(LEFT($C412,FIND(",", $C412)-1),$C412)&amp;"】"))))</f>
        <v>【G235】</v>
      </c>
      <c r="R412" s="344" t="str">
        <f t="shared" si="147"/>
        <v>0000000000000</v>
      </c>
      <c r="S412" s="334" t="str">
        <f t="shared" si="148"/>
        <v>IO_S050301</v>
      </c>
      <c r="T412" s="334" t="str">
        <f t="shared" ca="1" si="149"/>
        <v>2025100101</v>
      </c>
      <c r="U412" s="334" t="str">
        <f t="shared" si="150"/>
        <v>T05_HLT_TMP</v>
      </c>
      <c r="V412" s="334" t="str">
        <f t="shared" si="151"/>
        <v>ONSET_1</v>
      </c>
      <c r="W412" s="334" t="str">
        <f t="shared" si="152"/>
        <v>症状発現の詳細_1</v>
      </c>
      <c r="X412" s="334" t="str">
        <f t="shared" si="153"/>
        <v>TEXT</v>
      </c>
      <c r="Y412" s="334" t="str">
        <f t="shared" si="154"/>
        <v>CELL</v>
      </c>
      <c r="Z412" s="334">
        <f t="shared" si="155"/>
        <v>411</v>
      </c>
      <c r="AA412" s="334">
        <f t="shared" si="156"/>
        <v>11</v>
      </c>
      <c r="AB412" s="334" t="str">
        <f t="shared" si="157"/>
        <v>« NULL »</v>
      </c>
      <c r="AC412" s="334" t="str">
        <f t="shared" si="158"/>
        <v>0</v>
      </c>
      <c r="AD412" s="334" t="str">
        <f t="shared" si="159"/>
        <v>« NULL »</v>
      </c>
      <c r="AE412" s="334" t="str">
        <f t="shared" si="160"/>
        <v>0</v>
      </c>
      <c r="AF412" s="334" t="str">
        <f t="shared" si="161"/>
        <v>1.00</v>
      </c>
      <c r="AG412" s="334" t="str">
        <f t="shared" si="162"/>
        <v>0</v>
      </c>
      <c r="AH412" s="334" t="str">
        <f t="shared" si="163"/>
        <v>fBiz0000000000</v>
      </c>
      <c r="AI412" s="334" t="str">
        <f t="shared" ca="1" si="164"/>
        <v>2026/01/06 00:00:00</v>
      </c>
      <c r="AJ412" s="334" t="str">
        <f t="shared" si="165"/>
        <v>fBiz0000000000</v>
      </c>
      <c r="AK412" s="335" t="str">
        <f t="shared" ca="1" si="166"/>
        <v>2026/01/06 00:00:00</v>
      </c>
      <c r="AL41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 '症状発現の詳細_1', 'TEXT', 'CELL', 411, 11, NULL ,'0', NULL ,'0', '1.00', 0, 'fBiz0000000000', '2026/01/06 00:00:00', 'fBiz0000000000', '2026/01/06 00:00:00' );</v>
      </c>
      <c r="AM412" s="347" t="s">
        <v>1774</v>
      </c>
    </row>
    <row r="413" spans="1:39" ht="17.25" customHeight="1">
      <c r="A413" s="265">
        <f t="shared" si="145"/>
        <v>411</v>
      </c>
      <c r="B413" s="263" t="s">
        <v>640</v>
      </c>
      <c r="C413" s="258" t="s">
        <v>1736</v>
      </c>
      <c r="D413" s="260" t="s">
        <v>1586</v>
      </c>
      <c r="E413" s="238" t="s">
        <v>800</v>
      </c>
      <c r="F413" s="746" t="s">
        <v>189</v>
      </c>
      <c r="G413" s="747"/>
      <c r="H413" s="748">
        <v>50</v>
      </c>
      <c r="I413" s="749"/>
      <c r="J413" s="327" t="str">
        <f t="shared" si="168"/>
        <v>TEXT</v>
      </c>
      <c r="K413" s="271" t="s">
        <v>653</v>
      </c>
      <c r="L413" s="328" t="str" cm="1">
        <f t="array" aca="1" ref="L413" ca="1">IFERROR(IF($C413="","",IF($K413="","",IF($K413=入力用マスタ!$H$7,_xlfn.TEXTBEFORE(_xlfn.TEXTAFTER(CELL("filename",$A$1),"["),"]"),IF($J413="DATE",IF(INDIRECT($B413&amp;"!"&amp;$C413)="","",INDIRECT($B413&amp;"!"&amp;$C413)),IF($J413="TEXT",IF(INDIRECT($B413&amp;"!"&amp;$C413)="","",""&amp;INDIRECT($B413&amp;"!"&amp;$C413)&amp;""),IF($J413="NUM",VALUE(IF(INDIRECT($B413&amp;"!"&amp;$C413)="","",INDIRECT($B413&amp;"!"&amp;$C413))),"")))))),"")</f>
        <v/>
      </c>
      <c r="M413" s="337" t="str">
        <f ca="1">IFERROR(TEXT(IF($C413="","",IF($K413="","",IF($K413=入力用マスタ!$H$5,IF($L413="■","1",IF($L413="□","",IF($L413="●","1",IF($L413="○","","")))),IF($K413=入力用マスタ!$H$6,IF($L413="▼選択▼","",MATCH($L413,INDIRECT("入力用マスタ!"&amp;IF(COUNTIF(入力用マスタ!$E$2:$E$4,$L413),"E",IF(COUNTIF(入力用マスタ!$F$2:$F$4,$L413),"F",IF(COUNTIF(入力用マスタ!$G$2:$G$4,$L413),"G","")))&amp;"3:"&amp;IF(COUNTIF(入力用マスタ!$E$2:$E$4,$L413),"E",IF(COUNTIF(入力用マスタ!$F$2:$F$4,$L413),"F",IF(COUNTIF(入力用マスタ!$G$2:$G$4,$L413),"G","")))&amp;"4"),0)),"")))),"@"),"")</f>
        <v/>
      </c>
      <c r="N413" s="337" t="str" cm="1">
        <f t="array" aca="1" ref="N413" ca="1">IFERROR(TEXT(IF($C413="","",IF($K413="","",IF($K413=入力用マスタ!$H$4,_xlfn.LET(_xlpm.refs, _xlfn.TEXTSPLIT($C413,","),_xlpm.sheetName, $B413,_xlpm.values,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3" s="338">
        <f t="shared" si="146"/>
        <v>412</v>
      </c>
      <c r="P413" s="339">
        <f>IF($K413="","",IF($K413=入力用マスタ!$H$3,COLUMN($P413)-5,IF($K413=入力用マスタ!$H$5,COLUMN($P413)-4,IF($K413=入力用マスタ!$H$6,COLUMN($P413)-4,IF($K413=入力用マスタ!$H$5,COLUMN($P413)-4,IF($K413=入力用マスタ!$H$4,COLUMN($P413)-3,COLUMN($P413)-5))))))</f>
        <v>11</v>
      </c>
      <c r="Q413" s="345" t="str">
        <f>IF($C413="","",IF($C413="-","",IF($K413=入力用マスタ!$H$4&amp;"!",HYPERLINK("#"&amp;$B413&amp;"!"&amp;IFERROR(LEFT($C413,FIND(",", $C413)-1),$C413),"【"&amp;IFERROR(LEFT($C413,FIND(",", $C413)-1),$C413)&amp;"】"),HYPERLINK("#"&amp;$B413&amp;"!"&amp;IFERROR(LEFT($C413,FIND(",", $C413)-1),$C413),"【"&amp;IFERROR(LEFT($C413,FIND(",", $C413)-1),$C413)&amp;"】"))))</f>
        <v>【G236】</v>
      </c>
      <c r="R413" s="344" t="str">
        <f t="shared" si="147"/>
        <v>0000000000000</v>
      </c>
      <c r="S413" s="334" t="str">
        <f t="shared" si="148"/>
        <v>IO_S050301</v>
      </c>
      <c r="T413" s="334" t="str">
        <f t="shared" ca="1" si="149"/>
        <v>2025100101</v>
      </c>
      <c r="U413" s="334" t="str">
        <f t="shared" si="150"/>
        <v>T05_HLT_TMP</v>
      </c>
      <c r="V413" s="334" t="str">
        <f t="shared" si="151"/>
        <v>ONSET_2</v>
      </c>
      <c r="W413" s="334" t="str">
        <f t="shared" si="152"/>
        <v>症状発現の詳細_2</v>
      </c>
      <c r="X413" s="334" t="str">
        <f t="shared" si="153"/>
        <v>TEXT</v>
      </c>
      <c r="Y413" s="334" t="str">
        <f t="shared" si="154"/>
        <v>CELL</v>
      </c>
      <c r="Z413" s="334">
        <f t="shared" si="155"/>
        <v>412</v>
      </c>
      <c r="AA413" s="334">
        <f t="shared" si="156"/>
        <v>11</v>
      </c>
      <c r="AB413" s="334" t="str">
        <f t="shared" si="157"/>
        <v>« NULL »</v>
      </c>
      <c r="AC413" s="334" t="str">
        <f t="shared" si="158"/>
        <v>0</v>
      </c>
      <c r="AD413" s="334" t="str">
        <f t="shared" si="159"/>
        <v>« NULL »</v>
      </c>
      <c r="AE413" s="334" t="str">
        <f t="shared" si="160"/>
        <v>0</v>
      </c>
      <c r="AF413" s="334" t="str">
        <f t="shared" si="161"/>
        <v>1.00</v>
      </c>
      <c r="AG413" s="334" t="str">
        <f t="shared" si="162"/>
        <v>0</v>
      </c>
      <c r="AH413" s="334" t="str">
        <f t="shared" si="163"/>
        <v>fBiz0000000000</v>
      </c>
      <c r="AI413" s="334" t="str">
        <f t="shared" ca="1" si="164"/>
        <v>2026/01/06 00:00:00</v>
      </c>
      <c r="AJ413" s="334" t="str">
        <f t="shared" si="165"/>
        <v>fBiz0000000000</v>
      </c>
      <c r="AK413" s="335" t="str">
        <f t="shared" ca="1" si="166"/>
        <v>2026/01/06 00:00:00</v>
      </c>
      <c r="AL41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'ONSET_2', '症状発現の詳細_2', 'TEXT', 'CELL', 412, 11, NULL ,'0', NULL ,'0', '1.00', 0, 'fBiz0000000000', '2026/01/06 00:00:00', 'fBiz0000000000', '2026/01/06 00:00:00' );</v>
      </c>
      <c r="AM413" s="347" t="s">
        <v>1774</v>
      </c>
    </row>
    <row r="414" spans="1:39" ht="17.25" customHeight="1">
      <c r="A414" s="265">
        <f t="shared" si="145"/>
        <v>412</v>
      </c>
      <c r="B414" s="263" t="s">
        <v>640</v>
      </c>
      <c r="C414" s="258" t="s">
        <v>1737</v>
      </c>
      <c r="D414" s="260" t="s">
        <v>1587</v>
      </c>
      <c r="E414" s="238" t="s">
        <v>801</v>
      </c>
      <c r="F414" s="746" t="s">
        <v>189</v>
      </c>
      <c r="G414" s="747"/>
      <c r="H414" s="748">
        <v>50</v>
      </c>
      <c r="I414" s="749"/>
      <c r="J414" s="327" t="str">
        <f t="shared" si="168"/>
        <v>TEXT</v>
      </c>
      <c r="K414" s="271" t="s">
        <v>653</v>
      </c>
      <c r="L414" s="328" t="str" cm="1">
        <f t="array" aca="1" ref="L414" ca="1">IFERROR(IF($C414="","",IF($K414="","",IF($K414=入力用マスタ!$H$7,_xlfn.TEXTBEFORE(_xlfn.TEXTAFTER(CELL("filename",$A$1),"["),"]"),IF($J414="DATE",IF(INDIRECT($B414&amp;"!"&amp;$C414)="","",INDIRECT($B414&amp;"!"&amp;$C414)),IF($J414="TEXT",IF(INDIRECT($B414&amp;"!"&amp;$C414)="","",""&amp;INDIRECT($B414&amp;"!"&amp;$C414)&amp;""),IF($J414="NUM",VALUE(IF(INDIRECT($B414&amp;"!"&amp;$C414)="","",INDIRECT($B414&amp;"!"&amp;$C414))),"")))))),"")</f>
        <v/>
      </c>
      <c r="M414" s="337" t="str">
        <f ca="1">IFERROR(TEXT(IF($C414="","",IF($K414="","",IF($K414=入力用マスタ!$H$5,IF($L414="■","1",IF($L414="□","",IF($L414="●","1",IF($L414="○","","")))),IF($K414=入力用マスタ!$H$6,IF($L414="▼選択▼","",MATCH($L414,INDIRECT("入力用マスタ!"&amp;IF(COUNTIF(入力用マスタ!$E$2:$E$4,$L414),"E",IF(COUNTIF(入力用マスタ!$F$2:$F$4,$L414),"F",IF(COUNTIF(入力用マスタ!$G$2:$G$4,$L414),"G","")))&amp;"3:"&amp;IF(COUNTIF(入力用マスタ!$E$2:$E$4,$L414),"E",IF(COUNTIF(入力用マスタ!$F$2:$F$4,$L414),"F",IF(COUNTIF(入力用マスタ!$G$2:$G$4,$L414),"G","")))&amp;"4"),0)),"")))),"@"),"")</f>
        <v/>
      </c>
      <c r="N414" s="337" t="str" cm="1">
        <f t="array" aca="1" ref="N414" ca="1">IFERROR(TEXT(IF($C414="","",IF($K414="","",IF($K414=入力用マスタ!$H$4,_xlfn.LET(_xlpm.refs, _xlfn.TEXTSPLIT($C414,","),_xlpm.sheetName, $B414,_xlpm.values,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4" s="338">
        <f t="shared" si="146"/>
        <v>413</v>
      </c>
      <c r="P414" s="339">
        <f>IF($K414="","",IF($K414=入力用マスタ!$H$3,COLUMN($P414)-5,IF($K414=入力用マスタ!$H$5,COLUMN($P414)-4,IF($K414=入力用マスタ!$H$6,COLUMN($P414)-4,IF($K414=入力用マスタ!$H$5,COLUMN($P414)-4,IF($K414=入力用マスタ!$H$4,COLUMN($P414)-3,COLUMN($P414)-5))))))</f>
        <v>11</v>
      </c>
      <c r="Q414" s="345" t="str">
        <f>IF($C414="","",IF($C414="-","",IF($K414=入力用マスタ!$H$4&amp;"!",HYPERLINK("#"&amp;$B414&amp;"!"&amp;IFERROR(LEFT($C414,FIND(",", $C414)-1),$C414),"【"&amp;IFERROR(LEFT($C414,FIND(",", $C414)-1),$C414)&amp;"】"),HYPERLINK("#"&amp;$B414&amp;"!"&amp;IFERROR(LEFT($C414,FIND(",", $C414)-1),$C414),"【"&amp;IFERROR(LEFT($C414,FIND(",", $C414)-1),$C414)&amp;"】"))))</f>
        <v>【G237】</v>
      </c>
      <c r="R414" s="344" t="str">
        <f t="shared" si="147"/>
        <v>0000000000000</v>
      </c>
      <c r="S414" s="334" t="str">
        <f t="shared" si="148"/>
        <v>IO_S050301</v>
      </c>
      <c r="T414" s="334" t="str">
        <f t="shared" ca="1" si="149"/>
        <v>2025100101</v>
      </c>
      <c r="U414" s="334" t="str">
        <f t="shared" si="150"/>
        <v>T05_HLT_TMP</v>
      </c>
      <c r="V414" s="334" t="str">
        <f t="shared" si="151"/>
        <v>ONSET_3</v>
      </c>
      <c r="W414" s="334" t="str">
        <f t="shared" si="152"/>
        <v>症状発現の詳細_3</v>
      </c>
      <c r="X414" s="334" t="str">
        <f t="shared" si="153"/>
        <v>TEXT</v>
      </c>
      <c r="Y414" s="334" t="str">
        <f t="shared" si="154"/>
        <v>CELL</v>
      </c>
      <c r="Z414" s="334">
        <f t="shared" si="155"/>
        <v>413</v>
      </c>
      <c r="AA414" s="334">
        <f t="shared" si="156"/>
        <v>11</v>
      </c>
      <c r="AB414" s="334" t="str">
        <f t="shared" si="157"/>
        <v>« NULL »</v>
      </c>
      <c r="AC414" s="334" t="str">
        <f t="shared" si="158"/>
        <v>0</v>
      </c>
      <c r="AD414" s="334" t="str">
        <f t="shared" si="159"/>
        <v>« NULL »</v>
      </c>
      <c r="AE414" s="334" t="str">
        <f t="shared" si="160"/>
        <v>0</v>
      </c>
      <c r="AF414" s="334" t="str">
        <f t="shared" si="161"/>
        <v>1.00</v>
      </c>
      <c r="AG414" s="334" t="str">
        <f t="shared" si="162"/>
        <v>0</v>
      </c>
      <c r="AH414" s="334" t="str">
        <f t="shared" si="163"/>
        <v>fBiz0000000000</v>
      </c>
      <c r="AI414" s="334" t="str">
        <f t="shared" ca="1" si="164"/>
        <v>2026/01/06 00:00:00</v>
      </c>
      <c r="AJ414" s="334" t="str">
        <f t="shared" si="165"/>
        <v>fBiz0000000000</v>
      </c>
      <c r="AK414" s="335" t="str">
        <f t="shared" ca="1" si="166"/>
        <v>2026/01/06 00:00:00</v>
      </c>
      <c r="AL41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'ONSET_3', '症状発現の詳細_3', 'TEXT', 'CELL', 413, 11, NULL ,'0', NULL ,'0', '1.00', 0, 'fBiz0000000000', '2026/01/06 00:00:00', 'fBiz0000000000', '2026/01/06 00:00:00' );</v>
      </c>
      <c r="AM414" s="347" t="s">
        <v>1774</v>
      </c>
    </row>
    <row r="415" spans="1:39" ht="17.25" customHeight="1">
      <c r="A415" s="265">
        <f t="shared" si="145"/>
        <v>413</v>
      </c>
      <c r="B415" s="263" t="s">
        <v>640</v>
      </c>
      <c r="C415" s="258" t="s">
        <v>1738</v>
      </c>
      <c r="D415" s="260" t="s">
        <v>1588</v>
      </c>
      <c r="E415" s="238" t="s">
        <v>802</v>
      </c>
      <c r="F415" s="746" t="s">
        <v>189</v>
      </c>
      <c r="G415" s="747"/>
      <c r="H415" s="748">
        <v>50</v>
      </c>
      <c r="I415" s="749"/>
      <c r="J415" s="327" t="str">
        <f t="shared" si="168"/>
        <v>TEXT</v>
      </c>
      <c r="K415" s="271" t="s">
        <v>653</v>
      </c>
      <c r="L415" s="328" t="str" cm="1">
        <f t="array" aca="1" ref="L415" ca="1">IFERROR(IF($C415="","",IF($K415="","",IF($K415=入力用マスタ!$H$7,_xlfn.TEXTBEFORE(_xlfn.TEXTAFTER(CELL("filename",$A$1),"["),"]"),IF($J415="DATE",IF(INDIRECT($B415&amp;"!"&amp;$C415)="","",INDIRECT($B415&amp;"!"&amp;$C415)),IF($J415="TEXT",IF(INDIRECT($B415&amp;"!"&amp;$C415)="","",""&amp;INDIRECT($B415&amp;"!"&amp;$C415)&amp;""),IF($J415="NUM",VALUE(IF(INDIRECT($B415&amp;"!"&amp;$C415)="","",INDIRECT($B415&amp;"!"&amp;$C415))),"")))))),"")</f>
        <v/>
      </c>
      <c r="M415" s="337" t="str">
        <f ca="1">IFERROR(TEXT(IF($C415="","",IF($K415="","",IF($K415=入力用マスタ!$H$5,IF($L415="■","1",IF($L415="□","",IF($L415="●","1",IF($L415="○","","")))),IF($K415=入力用マスタ!$H$6,IF($L415="▼選択▼","",MATCH($L415,INDIRECT("入力用マスタ!"&amp;IF(COUNTIF(入力用マスタ!$E$2:$E$4,$L415),"E",IF(COUNTIF(入力用マスタ!$F$2:$F$4,$L415),"F",IF(COUNTIF(入力用マスタ!$G$2:$G$4,$L415),"G","")))&amp;"3:"&amp;IF(COUNTIF(入力用マスタ!$E$2:$E$4,$L415),"E",IF(COUNTIF(入力用マスタ!$F$2:$F$4,$L415),"F",IF(COUNTIF(入力用マスタ!$G$2:$G$4,$L415),"G","")))&amp;"4"),0)),"")))),"@"),"")</f>
        <v/>
      </c>
      <c r="N415" s="337" t="str" cm="1">
        <f t="array" aca="1" ref="N415" ca="1">IFERROR(TEXT(IF($C415="","",IF($K415="","",IF($K415=入力用マスタ!$H$4,_xlfn.LET(_xlpm.refs, _xlfn.TEXTSPLIT($C415,","),_xlpm.sheetName, $B415,_xlpm.values,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5" s="338">
        <f t="shared" si="146"/>
        <v>414</v>
      </c>
      <c r="P415" s="339">
        <f>IF($K415="","",IF($K415=入力用マスタ!$H$3,COLUMN($P415)-5,IF($K415=入力用マスタ!$H$5,COLUMN($P415)-4,IF($K415=入力用マスタ!$H$6,COLUMN($P415)-4,IF($K415=入力用マスタ!$H$5,COLUMN($P415)-4,IF($K415=入力用マスタ!$H$4,COLUMN($P415)-3,COLUMN($P415)-5))))))</f>
        <v>11</v>
      </c>
      <c r="Q415" s="345" t="str">
        <f>IF($C415="","",IF($C415="-","",IF($K415=入力用マスタ!$H$4&amp;"!",HYPERLINK("#"&amp;$B415&amp;"!"&amp;IFERROR(LEFT($C415,FIND(",", $C415)-1),$C415),"【"&amp;IFERROR(LEFT($C415,FIND(",", $C415)-1),$C415)&amp;"】"),HYPERLINK("#"&amp;$B415&amp;"!"&amp;IFERROR(LEFT($C415,FIND(",", $C415)-1),$C415),"【"&amp;IFERROR(LEFT($C415,FIND(",", $C415)-1),$C415)&amp;"】"))))</f>
        <v>【G238】</v>
      </c>
      <c r="R415" s="344" t="str">
        <f t="shared" si="147"/>
        <v>0000000000000</v>
      </c>
      <c r="S415" s="334" t="str">
        <f t="shared" si="148"/>
        <v>IO_S050301</v>
      </c>
      <c r="T415" s="334" t="str">
        <f t="shared" ca="1" si="149"/>
        <v>2025100101</v>
      </c>
      <c r="U415" s="334" t="str">
        <f t="shared" si="150"/>
        <v>T05_HLT_TMP</v>
      </c>
      <c r="V415" s="334" t="str">
        <f t="shared" si="151"/>
        <v>ONSET_4</v>
      </c>
      <c r="W415" s="334" t="str">
        <f t="shared" si="152"/>
        <v>症状発現の詳細_4</v>
      </c>
      <c r="X415" s="334" t="str">
        <f t="shared" si="153"/>
        <v>TEXT</v>
      </c>
      <c r="Y415" s="334" t="str">
        <f t="shared" si="154"/>
        <v>CELL</v>
      </c>
      <c r="Z415" s="334">
        <f t="shared" si="155"/>
        <v>414</v>
      </c>
      <c r="AA415" s="334">
        <f t="shared" si="156"/>
        <v>11</v>
      </c>
      <c r="AB415" s="334" t="str">
        <f t="shared" si="157"/>
        <v>« NULL »</v>
      </c>
      <c r="AC415" s="334" t="str">
        <f t="shared" si="158"/>
        <v>0</v>
      </c>
      <c r="AD415" s="334" t="str">
        <f t="shared" si="159"/>
        <v>« NULL »</v>
      </c>
      <c r="AE415" s="334" t="str">
        <f t="shared" si="160"/>
        <v>0</v>
      </c>
      <c r="AF415" s="334" t="str">
        <f t="shared" si="161"/>
        <v>1.00</v>
      </c>
      <c r="AG415" s="334" t="str">
        <f t="shared" si="162"/>
        <v>0</v>
      </c>
      <c r="AH415" s="334" t="str">
        <f t="shared" si="163"/>
        <v>fBiz0000000000</v>
      </c>
      <c r="AI415" s="334" t="str">
        <f t="shared" ca="1" si="164"/>
        <v>2026/01/06 00:00:00</v>
      </c>
      <c r="AJ415" s="334" t="str">
        <f t="shared" si="165"/>
        <v>fBiz0000000000</v>
      </c>
      <c r="AK415" s="335" t="str">
        <f t="shared" ca="1" si="166"/>
        <v>2026/01/06 00:00:00</v>
      </c>
      <c r="AL41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'ONSET_4', '症状発現の詳細_4', 'TEXT', 'CELL', 414, 11, NULL ,'0', NULL ,'0', '1.00', 0, 'fBiz0000000000', '2026/01/06 00:00:00', 'fBiz0000000000', '2026/01/06 00:00:00' );</v>
      </c>
      <c r="AM415" s="347" t="s">
        <v>1774</v>
      </c>
    </row>
    <row r="416" spans="1:39" ht="17.25" customHeight="1">
      <c r="A416" s="265">
        <f t="shared" si="145"/>
        <v>414</v>
      </c>
      <c r="B416" s="263" t="s">
        <v>640</v>
      </c>
      <c r="C416" s="258" t="s">
        <v>1739</v>
      </c>
      <c r="D416" s="260" t="s">
        <v>1589</v>
      </c>
      <c r="E416" s="238" t="s">
        <v>803</v>
      </c>
      <c r="F416" s="746" t="s">
        <v>189</v>
      </c>
      <c r="G416" s="747"/>
      <c r="H416" s="748">
        <v>50</v>
      </c>
      <c r="I416" s="749"/>
      <c r="J416" s="327" t="str">
        <f t="shared" si="168"/>
        <v>TEXT</v>
      </c>
      <c r="K416" s="271" t="s">
        <v>653</v>
      </c>
      <c r="L416" s="328" t="str" cm="1">
        <f t="array" aca="1" ref="L416" ca="1">IFERROR(IF($C416="","",IF($K416="","",IF($K416=入力用マスタ!$H$7,_xlfn.TEXTBEFORE(_xlfn.TEXTAFTER(CELL("filename",$A$1),"["),"]"),IF($J416="DATE",IF(INDIRECT($B416&amp;"!"&amp;$C416)="","",INDIRECT($B416&amp;"!"&amp;$C416)),IF($J416="TEXT",IF(INDIRECT($B416&amp;"!"&amp;$C416)="","",""&amp;INDIRECT($B416&amp;"!"&amp;$C416)&amp;""),IF($J416="NUM",VALUE(IF(INDIRECT($B416&amp;"!"&amp;$C416)="","",INDIRECT($B416&amp;"!"&amp;$C416))),"")))))),"")</f>
        <v/>
      </c>
      <c r="M416" s="337" t="str">
        <f ca="1">IFERROR(TEXT(IF($C416="","",IF($K416="","",IF($K416=入力用マスタ!$H$5,IF($L416="■","1",IF($L416="□","",IF($L416="●","1",IF($L416="○","","")))),IF($K416=入力用マスタ!$H$6,IF($L416="▼選択▼","",MATCH($L416,INDIRECT("入力用マスタ!"&amp;IF(COUNTIF(入力用マスタ!$E$2:$E$4,$L416),"E",IF(COUNTIF(入力用マスタ!$F$2:$F$4,$L416),"F",IF(COUNTIF(入力用マスタ!$G$2:$G$4,$L416),"G","")))&amp;"3:"&amp;IF(COUNTIF(入力用マスタ!$E$2:$E$4,$L416),"E",IF(COUNTIF(入力用マスタ!$F$2:$F$4,$L416),"F",IF(COUNTIF(入力用マスタ!$G$2:$G$4,$L416),"G","")))&amp;"4"),0)),"")))),"@"),"")</f>
        <v/>
      </c>
      <c r="N416" s="337" t="str" cm="1">
        <f t="array" aca="1" ref="N416" ca="1">IFERROR(TEXT(IF($C416="","",IF($K416="","",IF($K416=入力用マスタ!$H$4,_xlfn.LET(_xlpm.refs, _xlfn.TEXTSPLIT($C416,","),_xlpm.sheetName, $B416,_xlpm.values,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6" s="338">
        <f t="shared" si="146"/>
        <v>415</v>
      </c>
      <c r="P416" s="339">
        <f>IF($K416="","",IF($K416=入力用マスタ!$H$3,COLUMN($P416)-5,IF($K416=入力用マスタ!$H$5,COLUMN($P416)-4,IF($K416=入力用マスタ!$H$6,COLUMN($P416)-4,IF($K416=入力用マスタ!$H$5,COLUMN($P416)-4,IF($K416=入力用マスタ!$H$4,COLUMN($P416)-3,COLUMN($P416)-5))))))</f>
        <v>11</v>
      </c>
      <c r="Q416" s="345" t="str">
        <f>IF($C416="","",IF($C416="-","",IF($K416=入力用マスタ!$H$4&amp;"!",HYPERLINK("#"&amp;$B416&amp;"!"&amp;IFERROR(LEFT($C416,FIND(",", $C416)-1),$C416),"【"&amp;IFERROR(LEFT($C416,FIND(",", $C416)-1),$C416)&amp;"】"),HYPERLINK("#"&amp;$B416&amp;"!"&amp;IFERROR(LEFT($C416,FIND(",", $C416)-1),$C416),"【"&amp;IFERROR(LEFT($C416,FIND(",", $C416)-1),$C416)&amp;"】"))))</f>
        <v>【G239】</v>
      </c>
      <c r="R416" s="344" t="str">
        <f t="shared" si="147"/>
        <v>0000000000000</v>
      </c>
      <c r="S416" s="334" t="str">
        <f t="shared" si="148"/>
        <v>IO_S050301</v>
      </c>
      <c r="T416" s="334" t="str">
        <f t="shared" ca="1" si="149"/>
        <v>2025100101</v>
      </c>
      <c r="U416" s="334" t="str">
        <f t="shared" si="150"/>
        <v>T05_HLT_TMP</v>
      </c>
      <c r="V416" s="334" t="str">
        <f t="shared" si="151"/>
        <v>ONSET_5</v>
      </c>
      <c r="W416" s="334" t="str">
        <f t="shared" si="152"/>
        <v>症状発現の詳細_5</v>
      </c>
      <c r="X416" s="334" t="str">
        <f t="shared" si="153"/>
        <v>TEXT</v>
      </c>
      <c r="Y416" s="334" t="str">
        <f t="shared" si="154"/>
        <v>CELL</v>
      </c>
      <c r="Z416" s="334">
        <f t="shared" si="155"/>
        <v>415</v>
      </c>
      <c r="AA416" s="334">
        <f t="shared" si="156"/>
        <v>11</v>
      </c>
      <c r="AB416" s="334" t="str">
        <f t="shared" si="157"/>
        <v>« NULL »</v>
      </c>
      <c r="AC416" s="334" t="str">
        <f t="shared" si="158"/>
        <v>0</v>
      </c>
      <c r="AD416" s="334" t="str">
        <f t="shared" si="159"/>
        <v>« NULL »</v>
      </c>
      <c r="AE416" s="334" t="str">
        <f t="shared" si="160"/>
        <v>0</v>
      </c>
      <c r="AF416" s="334" t="str">
        <f t="shared" si="161"/>
        <v>1.00</v>
      </c>
      <c r="AG416" s="334" t="str">
        <f t="shared" si="162"/>
        <v>0</v>
      </c>
      <c r="AH416" s="334" t="str">
        <f t="shared" si="163"/>
        <v>fBiz0000000000</v>
      </c>
      <c r="AI416" s="334" t="str">
        <f t="shared" ca="1" si="164"/>
        <v>2026/01/06 00:00:00</v>
      </c>
      <c r="AJ416" s="334" t="str">
        <f t="shared" si="165"/>
        <v>fBiz0000000000</v>
      </c>
      <c r="AK416" s="335" t="str">
        <f t="shared" ca="1" si="166"/>
        <v>2026/01/06 00:00:00</v>
      </c>
      <c r="AL41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'ONSET_5', '症状発現の詳細_5', 'TEXT', 'CELL', 415, 11, NULL ,'0', NULL ,'0', '1.00', 0, 'fBiz0000000000', '2026/01/06 00:00:00', 'fBiz0000000000', '2026/01/06 00:00:00' );</v>
      </c>
      <c r="AM416" s="347" t="s">
        <v>1774</v>
      </c>
    </row>
    <row r="417" spans="1:39" ht="17.25" customHeight="1">
      <c r="A417" s="265">
        <f t="shared" si="145"/>
        <v>415</v>
      </c>
      <c r="B417" s="263" t="s">
        <v>640</v>
      </c>
      <c r="C417" s="258" t="s">
        <v>1740</v>
      </c>
      <c r="D417" s="260" t="s">
        <v>1590</v>
      </c>
      <c r="E417" s="238" t="s">
        <v>804</v>
      </c>
      <c r="F417" s="746" t="s">
        <v>189</v>
      </c>
      <c r="G417" s="747"/>
      <c r="H417" s="748">
        <v>50</v>
      </c>
      <c r="I417" s="749"/>
      <c r="J417" s="327" t="str">
        <f t="shared" si="168"/>
        <v>TEXT</v>
      </c>
      <c r="K417" s="271" t="s">
        <v>653</v>
      </c>
      <c r="L417" s="328" t="str" cm="1">
        <f t="array" aca="1" ref="L417" ca="1">IFERROR(IF($C417="","",IF($K417="","",IF($K417=入力用マスタ!$H$7,_xlfn.TEXTBEFORE(_xlfn.TEXTAFTER(CELL("filename",$A$1),"["),"]"),IF($J417="DATE",IF(INDIRECT($B417&amp;"!"&amp;$C417)="","",INDIRECT($B417&amp;"!"&amp;$C417)),IF($J417="TEXT",IF(INDIRECT($B417&amp;"!"&amp;$C417)="","",""&amp;INDIRECT($B417&amp;"!"&amp;$C417)&amp;""),IF($J417="NUM",VALUE(IF(INDIRECT($B417&amp;"!"&amp;$C417)="","",INDIRECT($B417&amp;"!"&amp;$C417))),"")))))),"")</f>
        <v/>
      </c>
      <c r="M417" s="337" t="str">
        <f ca="1">IFERROR(TEXT(IF($C417="","",IF($K417="","",IF($K417=入力用マスタ!$H$5,IF($L417="■","1",IF($L417="□","",IF($L417="●","1",IF($L417="○","","")))),IF($K417=入力用マスタ!$H$6,IF($L417="▼選択▼","",MATCH($L417,INDIRECT("入力用マスタ!"&amp;IF(COUNTIF(入力用マスタ!$E$2:$E$4,$L417),"E",IF(COUNTIF(入力用マスタ!$F$2:$F$4,$L417),"F",IF(COUNTIF(入力用マスタ!$G$2:$G$4,$L417),"G","")))&amp;"3:"&amp;IF(COUNTIF(入力用マスタ!$E$2:$E$4,$L417),"E",IF(COUNTIF(入力用マスタ!$F$2:$F$4,$L417),"F",IF(COUNTIF(入力用マスタ!$G$2:$G$4,$L417),"G","")))&amp;"4"),0)),"")))),"@"),"")</f>
        <v/>
      </c>
      <c r="N417" s="337" t="str" cm="1">
        <f t="array" aca="1" ref="N417" ca="1">IFERROR(TEXT(IF($C417="","",IF($K417="","",IF($K417=入力用マスタ!$H$4,_xlfn.LET(_xlpm.refs, _xlfn.TEXTSPLIT($C417,","),_xlpm.sheetName, $B417,_xlpm.values,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7" s="338">
        <f t="shared" si="146"/>
        <v>416</v>
      </c>
      <c r="P417" s="339">
        <f>IF($K417="","",IF($K417=入力用マスタ!$H$3,COLUMN($P417)-5,IF($K417=入力用マスタ!$H$5,COLUMN($P417)-4,IF($K417=入力用マスタ!$H$6,COLUMN($P417)-4,IF($K417=入力用マスタ!$H$5,COLUMN($P417)-4,IF($K417=入力用マスタ!$H$4,COLUMN($P417)-3,COLUMN($P417)-5))))))</f>
        <v>11</v>
      </c>
      <c r="Q417" s="345" t="str">
        <f>IF($C417="","",IF($C417="-","",IF($K417=入力用マスタ!$H$4&amp;"!",HYPERLINK("#"&amp;$B417&amp;"!"&amp;IFERROR(LEFT($C417,FIND(",", $C417)-1),$C417),"【"&amp;IFERROR(LEFT($C417,FIND(",", $C417)-1),$C417)&amp;"】"),HYPERLINK("#"&amp;$B417&amp;"!"&amp;IFERROR(LEFT($C417,FIND(",", $C417)-1),$C417),"【"&amp;IFERROR(LEFT($C417,FIND(",", $C417)-1),$C417)&amp;"】"))))</f>
        <v>【G240】</v>
      </c>
      <c r="R417" s="344" t="str">
        <f t="shared" si="147"/>
        <v>0000000000000</v>
      </c>
      <c r="S417" s="334" t="str">
        <f t="shared" si="148"/>
        <v>IO_S050301</v>
      </c>
      <c r="T417" s="334" t="str">
        <f t="shared" ca="1" si="149"/>
        <v>2025100101</v>
      </c>
      <c r="U417" s="334" t="str">
        <f t="shared" si="150"/>
        <v>T05_HLT_TMP</v>
      </c>
      <c r="V417" s="334" t="str">
        <f t="shared" si="151"/>
        <v>ONSET_6</v>
      </c>
      <c r="W417" s="334" t="str">
        <f t="shared" si="152"/>
        <v>症状発現の詳細_6</v>
      </c>
      <c r="X417" s="334" t="str">
        <f t="shared" si="153"/>
        <v>TEXT</v>
      </c>
      <c r="Y417" s="334" t="str">
        <f t="shared" si="154"/>
        <v>CELL</v>
      </c>
      <c r="Z417" s="334">
        <f t="shared" si="155"/>
        <v>416</v>
      </c>
      <c r="AA417" s="334">
        <f t="shared" si="156"/>
        <v>11</v>
      </c>
      <c r="AB417" s="334" t="str">
        <f t="shared" si="157"/>
        <v>« NULL »</v>
      </c>
      <c r="AC417" s="334" t="str">
        <f t="shared" si="158"/>
        <v>0</v>
      </c>
      <c r="AD417" s="334" t="str">
        <f t="shared" si="159"/>
        <v>« NULL »</v>
      </c>
      <c r="AE417" s="334" t="str">
        <f t="shared" si="160"/>
        <v>0</v>
      </c>
      <c r="AF417" s="334" t="str">
        <f t="shared" si="161"/>
        <v>1.00</v>
      </c>
      <c r="AG417" s="334" t="str">
        <f t="shared" si="162"/>
        <v>0</v>
      </c>
      <c r="AH417" s="334" t="str">
        <f t="shared" si="163"/>
        <v>fBiz0000000000</v>
      </c>
      <c r="AI417" s="334" t="str">
        <f t="shared" ca="1" si="164"/>
        <v>2026/01/06 00:00:00</v>
      </c>
      <c r="AJ417" s="334" t="str">
        <f t="shared" si="165"/>
        <v>fBiz0000000000</v>
      </c>
      <c r="AK417" s="335" t="str">
        <f t="shared" ca="1" si="166"/>
        <v>2026/01/06 00:00:00</v>
      </c>
      <c r="AL41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'ONSET_6', '症状発現の詳細_6', 'TEXT', 'CELL', 416, 11, NULL ,'0', NULL ,'0', '1.00', 0, 'fBiz0000000000', '2026/01/06 00:00:00', 'fBiz0000000000', '2026/01/06 00:00:00' );</v>
      </c>
      <c r="AM417" s="347" t="s">
        <v>1774</v>
      </c>
    </row>
    <row r="418" spans="1:39" ht="17.25" customHeight="1">
      <c r="A418" s="265">
        <f t="shared" si="145"/>
        <v>416</v>
      </c>
      <c r="B418" s="263" t="s">
        <v>640</v>
      </c>
      <c r="C418" s="258" t="s">
        <v>1741</v>
      </c>
      <c r="D418" s="260" t="s">
        <v>1591</v>
      </c>
      <c r="E418" s="238" t="s">
        <v>805</v>
      </c>
      <c r="F418" s="746" t="s">
        <v>189</v>
      </c>
      <c r="G418" s="747"/>
      <c r="H418" s="748">
        <v>50</v>
      </c>
      <c r="I418" s="749"/>
      <c r="J418" s="327" t="str">
        <f t="shared" si="168"/>
        <v>TEXT</v>
      </c>
      <c r="K418" s="271" t="s">
        <v>653</v>
      </c>
      <c r="L418" s="328" t="str" cm="1">
        <f t="array" aca="1" ref="L418" ca="1">IFERROR(IF($C418="","",IF($K418="","",IF($K418=入力用マスタ!$H$7,_xlfn.TEXTBEFORE(_xlfn.TEXTAFTER(CELL("filename",$A$1),"["),"]"),IF($J418="DATE",IF(INDIRECT($B418&amp;"!"&amp;$C418)="","",INDIRECT($B418&amp;"!"&amp;$C418)),IF($J418="TEXT",IF(INDIRECT($B418&amp;"!"&amp;$C418)="","",""&amp;INDIRECT($B418&amp;"!"&amp;$C418)&amp;""),IF($J418="NUM",VALUE(IF(INDIRECT($B418&amp;"!"&amp;$C418)="","",INDIRECT($B418&amp;"!"&amp;$C418))),"")))))),"")</f>
        <v/>
      </c>
      <c r="M418" s="337" t="str">
        <f ca="1">IFERROR(TEXT(IF($C418="","",IF($K418="","",IF($K418=入力用マスタ!$H$5,IF($L418="■","1",IF($L418="□","",IF($L418="●","1",IF($L418="○","","")))),IF($K418=入力用マスタ!$H$6,IF($L418="▼選択▼","",MATCH($L418,INDIRECT("入力用マスタ!"&amp;IF(COUNTIF(入力用マスタ!$E$2:$E$4,$L418),"E",IF(COUNTIF(入力用マスタ!$F$2:$F$4,$L418),"F",IF(COUNTIF(入力用マスタ!$G$2:$G$4,$L418),"G","")))&amp;"3:"&amp;IF(COUNTIF(入力用マスタ!$E$2:$E$4,$L418),"E",IF(COUNTIF(入力用マスタ!$F$2:$F$4,$L418),"F",IF(COUNTIF(入力用マスタ!$G$2:$G$4,$L418),"G","")))&amp;"4"),0)),"")))),"@"),"")</f>
        <v/>
      </c>
      <c r="N418" s="337" t="str" cm="1">
        <f t="array" aca="1" ref="N418" ca="1">IFERROR(TEXT(IF($C418="","",IF($K418="","",IF($K418=入力用マスタ!$H$4,_xlfn.LET(_xlpm.refs, _xlfn.TEXTSPLIT($C418,","),_xlpm.sheetName, $B418,_xlpm.values,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8" s="338">
        <f t="shared" si="146"/>
        <v>417</v>
      </c>
      <c r="P418" s="339">
        <f>IF($K418="","",IF($K418=入力用マスタ!$H$3,COLUMN($P418)-5,IF($K418=入力用マスタ!$H$5,COLUMN($P418)-4,IF($K418=入力用マスタ!$H$6,COLUMN($P418)-4,IF($K418=入力用マスタ!$H$5,COLUMN($P418)-4,IF($K418=入力用マスタ!$H$4,COLUMN($P418)-3,COLUMN($P418)-5))))))</f>
        <v>11</v>
      </c>
      <c r="Q418" s="345" t="str">
        <f>IF($C418="","",IF($C418="-","",IF($K418=入力用マスタ!$H$4&amp;"!",HYPERLINK("#"&amp;$B418&amp;"!"&amp;IFERROR(LEFT($C418,FIND(",", $C418)-1),$C418),"【"&amp;IFERROR(LEFT($C418,FIND(",", $C418)-1),$C418)&amp;"】"),HYPERLINK("#"&amp;$B418&amp;"!"&amp;IFERROR(LEFT($C418,FIND(",", $C418)-1),$C418),"【"&amp;IFERROR(LEFT($C418,FIND(",", $C418)-1),$C418)&amp;"】"))))</f>
        <v>【G241】</v>
      </c>
      <c r="R418" s="344" t="str">
        <f t="shared" si="147"/>
        <v>0000000000000</v>
      </c>
      <c r="S418" s="334" t="str">
        <f t="shared" si="148"/>
        <v>IO_S050301</v>
      </c>
      <c r="T418" s="334" t="str">
        <f t="shared" ca="1" si="149"/>
        <v>2025100101</v>
      </c>
      <c r="U418" s="334" t="str">
        <f t="shared" si="150"/>
        <v>T05_HLT_TMP</v>
      </c>
      <c r="V418" s="334" t="str">
        <f t="shared" si="151"/>
        <v>ONSET_7</v>
      </c>
      <c r="W418" s="334" t="str">
        <f t="shared" si="152"/>
        <v>症状発現の詳細_7</v>
      </c>
      <c r="X418" s="334" t="str">
        <f t="shared" si="153"/>
        <v>TEXT</v>
      </c>
      <c r="Y418" s="334" t="str">
        <f t="shared" si="154"/>
        <v>CELL</v>
      </c>
      <c r="Z418" s="334">
        <f t="shared" si="155"/>
        <v>417</v>
      </c>
      <c r="AA418" s="334">
        <f t="shared" si="156"/>
        <v>11</v>
      </c>
      <c r="AB418" s="334" t="str">
        <f t="shared" si="157"/>
        <v>« NULL »</v>
      </c>
      <c r="AC418" s="334" t="str">
        <f t="shared" si="158"/>
        <v>0</v>
      </c>
      <c r="AD418" s="334" t="str">
        <f t="shared" si="159"/>
        <v>« NULL »</v>
      </c>
      <c r="AE418" s="334" t="str">
        <f t="shared" si="160"/>
        <v>0</v>
      </c>
      <c r="AF418" s="334" t="str">
        <f t="shared" si="161"/>
        <v>1.00</v>
      </c>
      <c r="AG418" s="334" t="str">
        <f t="shared" si="162"/>
        <v>0</v>
      </c>
      <c r="AH418" s="334" t="str">
        <f t="shared" si="163"/>
        <v>fBiz0000000000</v>
      </c>
      <c r="AI418" s="334" t="str">
        <f t="shared" ca="1" si="164"/>
        <v>2026/01/06 00:00:00</v>
      </c>
      <c r="AJ418" s="334" t="str">
        <f t="shared" si="165"/>
        <v>fBiz0000000000</v>
      </c>
      <c r="AK418" s="335" t="str">
        <f t="shared" ca="1" si="166"/>
        <v>2026/01/06 00:00:00</v>
      </c>
      <c r="AL41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'ONSET_7', '症状発現の詳細_7', 'TEXT', 'CELL', 417, 11, NULL ,'0', NULL ,'0', '1.00', 0, 'fBiz0000000000', '2026/01/06 00:00:00', 'fBiz0000000000', '2026/01/06 00:00:00' );</v>
      </c>
      <c r="AM418" s="347" t="s">
        <v>1774</v>
      </c>
    </row>
    <row r="419" spans="1:39" ht="17.25" customHeight="1">
      <c r="A419" s="265">
        <f t="shared" si="145"/>
        <v>417</v>
      </c>
      <c r="B419" s="263" t="s">
        <v>640</v>
      </c>
      <c r="C419" s="258" t="s">
        <v>1742</v>
      </c>
      <c r="D419" s="260" t="s">
        <v>1592</v>
      </c>
      <c r="E419" s="238" t="s">
        <v>806</v>
      </c>
      <c r="F419" s="746" t="s">
        <v>189</v>
      </c>
      <c r="G419" s="747"/>
      <c r="H419" s="748">
        <v>50</v>
      </c>
      <c r="I419" s="749"/>
      <c r="J419" s="327" t="str">
        <f t="shared" si="168"/>
        <v>TEXT</v>
      </c>
      <c r="K419" s="271" t="s">
        <v>653</v>
      </c>
      <c r="L419" s="328" t="str" cm="1">
        <f t="array" aca="1" ref="L419" ca="1">IFERROR(IF($C419="","",IF($K419="","",IF($K419=入力用マスタ!$H$7,_xlfn.TEXTBEFORE(_xlfn.TEXTAFTER(CELL("filename",$A$1),"["),"]"),IF($J419="DATE",IF(INDIRECT($B419&amp;"!"&amp;$C419)="","",INDIRECT($B419&amp;"!"&amp;$C419)),IF($J419="TEXT",IF(INDIRECT($B419&amp;"!"&amp;$C419)="","",""&amp;INDIRECT($B419&amp;"!"&amp;$C419)&amp;""),IF($J419="NUM",VALUE(IF(INDIRECT($B419&amp;"!"&amp;$C419)="","",INDIRECT($B419&amp;"!"&amp;$C419))),"")))))),"")</f>
        <v/>
      </c>
      <c r="M419" s="337" t="str">
        <f ca="1">IFERROR(TEXT(IF($C419="","",IF($K419="","",IF($K419=入力用マスタ!$H$5,IF($L419="■","1",IF($L419="□","",IF($L419="●","1",IF($L419="○","","")))),IF($K419=入力用マスタ!$H$6,IF($L419="▼選択▼","",MATCH($L419,INDIRECT("入力用マスタ!"&amp;IF(COUNTIF(入力用マスタ!$E$2:$E$4,$L419),"E",IF(COUNTIF(入力用マスタ!$F$2:$F$4,$L419),"F",IF(COUNTIF(入力用マスタ!$G$2:$G$4,$L419),"G","")))&amp;"3:"&amp;IF(COUNTIF(入力用マスタ!$E$2:$E$4,$L419),"E",IF(COUNTIF(入力用マスタ!$F$2:$F$4,$L419),"F",IF(COUNTIF(入力用マスタ!$G$2:$G$4,$L419),"G","")))&amp;"4"),0)),"")))),"@"),"")</f>
        <v/>
      </c>
      <c r="N419" s="337" t="str" cm="1">
        <f t="array" aca="1" ref="N419" ca="1">IFERROR(TEXT(IF($C419="","",IF($K419="","",IF($K419=入力用マスタ!$H$4,_xlfn.LET(_xlpm.refs, _xlfn.TEXTSPLIT($C419,","),_xlpm.sheetName, $B419,_xlpm.values,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19" s="338">
        <f t="shared" si="146"/>
        <v>418</v>
      </c>
      <c r="P419" s="339">
        <f>IF($K419="","",IF($K419=入力用マスタ!$H$3,COLUMN($P419)-5,IF($K419=入力用マスタ!$H$5,COLUMN($P419)-4,IF($K419=入力用マスタ!$H$6,COLUMN($P419)-4,IF($K419=入力用マスタ!$H$5,COLUMN($P419)-4,IF($K419=入力用マスタ!$H$4,COLUMN($P419)-3,COLUMN($P419)-5))))))</f>
        <v>11</v>
      </c>
      <c r="Q419" s="345" t="str">
        <f>IF($C419="","",IF($C419="-","",IF($K419=入力用マスタ!$H$4&amp;"!",HYPERLINK("#"&amp;$B419&amp;"!"&amp;IFERROR(LEFT($C419,FIND(",", $C419)-1),$C419),"【"&amp;IFERROR(LEFT($C419,FIND(",", $C419)-1),$C419)&amp;"】"),HYPERLINK("#"&amp;$B419&amp;"!"&amp;IFERROR(LEFT($C419,FIND(",", $C419)-1),$C419),"【"&amp;IFERROR(LEFT($C419,FIND(",", $C419)-1),$C419)&amp;"】"))))</f>
        <v>【G242】</v>
      </c>
      <c r="R419" s="344" t="str">
        <f t="shared" si="147"/>
        <v>0000000000000</v>
      </c>
      <c r="S419" s="334" t="str">
        <f t="shared" si="148"/>
        <v>IO_S050301</v>
      </c>
      <c r="T419" s="334" t="str">
        <f t="shared" ca="1" si="149"/>
        <v>2025100101</v>
      </c>
      <c r="U419" s="334" t="str">
        <f t="shared" si="150"/>
        <v>T05_HLT_TMP</v>
      </c>
      <c r="V419" s="334" t="str">
        <f t="shared" si="151"/>
        <v>ONSET_8</v>
      </c>
      <c r="W419" s="334" t="str">
        <f t="shared" si="152"/>
        <v>症状発現の詳細_8</v>
      </c>
      <c r="X419" s="334" t="str">
        <f t="shared" si="153"/>
        <v>TEXT</v>
      </c>
      <c r="Y419" s="334" t="str">
        <f t="shared" si="154"/>
        <v>CELL</v>
      </c>
      <c r="Z419" s="334">
        <f t="shared" si="155"/>
        <v>418</v>
      </c>
      <c r="AA419" s="334">
        <f t="shared" si="156"/>
        <v>11</v>
      </c>
      <c r="AB419" s="334" t="str">
        <f t="shared" si="157"/>
        <v>« NULL »</v>
      </c>
      <c r="AC419" s="334" t="str">
        <f t="shared" si="158"/>
        <v>0</v>
      </c>
      <c r="AD419" s="334" t="str">
        <f t="shared" si="159"/>
        <v>« NULL »</v>
      </c>
      <c r="AE419" s="334" t="str">
        <f t="shared" si="160"/>
        <v>0</v>
      </c>
      <c r="AF419" s="334" t="str">
        <f t="shared" si="161"/>
        <v>1.00</v>
      </c>
      <c r="AG419" s="334" t="str">
        <f t="shared" si="162"/>
        <v>0</v>
      </c>
      <c r="AH419" s="334" t="str">
        <f t="shared" si="163"/>
        <v>fBiz0000000000</v>
      </c>
      <c r="AI419" s="334" t="str">
        <f t="shared" ca="1" si="164"/>
        <v>2026/01/06 00:00:00</v>
      </c>
      <c r="AJ419" s="334" t="str">
        <f t="shared" si="165"/>
        <v>fBiz0000000000</v>
      </c>
      <c r="AK419" s="335" t="str">
        <f t="shared" ca="1" si="166"/>
        <v>2026/01/06 00:00:00</v>
      </c>
      <c r="AL41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'ONSET_8', '症状発現の詳細_8', 'TEXT', 'CELL', 418, 11, NULL ,'0', NULL ,'0', '1.00', 0, 'fBiz0000000000', '2026/01/06 00:00:00', 'fBiz0000000000', '2026/01/06 00:00:00' );</v>
      </c>
      <c r="AM419" s="347" t="s">
        <v>1774</v>
      </c>
    </row>
    <row r="420" spans="1:39" ht="17.25" customHeight="1">
      <c r="A420" s="265">
        <f t="shared" si="145"/>
        <v>418</v>
      </c>
      <c r="B420" s="263" t="s">
        <v>640</v>
      </c>
      <c r="C420" s="258" t="s">
        <v>1743</v>
      </c>
      <c r="D420" s="260" t="s">
        <v>1593</v>
      </c>
      <c r="E420" s="238" t="s">
        <v>807</v>
      </c>
      <c r="F420" s="746" t="s">
        <v>189</v>
      </c>
      <c r="G420" s="747"/>
      <c r="H420" s="748">
        <v>50</v>
      </c>
      <c r="I420" s="749"/>
      <c r="J420" s="327" t="str">
        <f t="shared" si="168"/>
        <v>TEXT</v>
      </c>
      <c r="K420" s="271" t="s">
        <v>653</v>
      </c>
      <c r="L420" s="328" t="str" cm="1">
        <f t="array" aca="1" ref="L420" ca="1">IFERROR(IF($C420="","",IF($K420="","",IF($K420=入力用マスタ!$H$7,_xlfn.TEXTBEFORE(_xlfn.TEXTAFTER(CELL("filename",$A$1),"["),"]"),IF($J420="DATE",IF(INDIRECT($B420&amp;"!"&amp;$C420)="","",INDIRECT($B420&amp;"!"&amp;$C420)),IF($J420="TEXT",IF(INDIRECT($B420&amp;"!"&amp;$C420)="","",""&amp;INDIRECT($B420&amp;"!"&amp;$C420)&amp;""),IF($J420="NUM",VALUE(IF(INDIRECT($B420&amp;"!"&amp;$C420)="","",INDIRECT($B420&amp;"!"&amp;$C420))),"")))))),"")</f>
        <v/>
      </c>
      <c r="M420" s="337" t="str">
        <f ca="1">IFERROR(TEXT(IF($C420="","",IF($K420="","",IF($K420=入力用マスタ!$H$5,IF($L420="■","1",IF($L420="□","",IF($L420="●","1",IF($L420="○","","")))),IF($K420=入力用マスタ!$H$6,IF($L420="▼選択▼","",MATCH($L420,INDIRECT("入力用マスタ!"&amp;IF(COUNTIF(入力用マスタ!$E$2:$E$4,$L420),"E",IF(COUNTIF(入力用マスタ!$F$2:$F$4,$L420),"F",IF(COUNTIF(入力用マスタ!$G$2:$G$4,$L420),"G","")))&amp;"3:"&amp;IF(COUNTIF(入力用マスタ!$E$2:$E$4,$L420),"E",IF(COUNTIF(入力用マスタ!$F$2:$F$4,$L420),"F",IF(COUNTIF(入力用マスタ!$G$2:$G$4,$L420),"G","")))&amp;"4"),0)),"")))),"@"),"")</f>
        <v/>
      </c>
      <c r="N420" s="337" t="str" cm="1">
        <f t="array" aca="1" ref="N420" ca="1">IFERROR(TEXT(IF($C420="","",IF($K420="","",IF($K420=入力用マスタ!$H$4,_xlfn.LET(_xlpm.refs, _xlfn.TEXTSPLIT($C420,","),_xlpm.sheetName, $B420,_xlpm.values,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0" s="338">
        <f t="shared" si="146"/>
        <v>419</v>
      </c>
      <c r="P420" s="339">
        <f>IF($K420="","",IF($K420=入力用マスタ!$H$3,COLUMN($P420)-5,IF($K420=入力用マスタ!$H$5,COLUMN($P420)-4,IF($K420=入力用マスタ!$H$6,COLUMN($P420)-4,IF($K420=入力用マスタ!$H$5,COLUMN($P420)-4,IF($K420=入力用マスタ!$H$4,COLUMN($P420)-3,COLUMN($P420)-5))))))</f>
        <v>11</v>
      </c>
      <c r="Q420" s="345" t="str">
        <f>IF($C420="","",IF($C420="-","",IF($K420=入力用マスタ!$H$4&amp;"!",HYPERLINK("#"&amp;$B420&amp;"!"&amp;IFERROR(LEFT($C420,FIND(",", $C420)-1),$C420),"【"&amp;IFERROR(LEFT($C420,FIND(",", $C420)-1),$C420)&amp;"】"),HYPERLINK("#"&amp;$B420&amp;"!"&amp;IFERROR(LEFT($C420,FIND(",", $C420)-1),$C420),"【"&amp;IFERROR(LEFT($C420,FIND(",", $C420)-1),$C420)&amp;"】"))))</f>
        <v>【G243】</v>
      </c>
      <c r="R420" s="344" t="str">
        <f t="shared" si="147"/>
        <v>0000000000000</v>
      </c>
      <c r="S420" s="334" t="str">
        <f t="shared" si="148"/>
        <v>IO_S050301</v>
      </c>
      <c r="T420" s="334" t="str">
        <f t="shared" ca="1" si="149"/>
        <v>2025100101</v>
      </c>
      <c r="U420" s="334" t="str">
        <f t="shared" si="150"/>
        <v>T05_HLT_TMP</v>
      </c>
      <c r="V420" s="334" t="str">
        <f t="shared" si="151"/>
        <v>ONSET_9</v>
      </c>
      <c r="W420" s="334" t="str">
        <f t="shared" si="152"/>
        <v>症状発現の詳細_9</v>
      </c>
      <c r="X420" s="334" t="str">
        <f t="shared" si="153"/>
        <v>TEXT</v>
      </c>
      <c r="Y420" s="334" t="str">
        <f t="shared" si="154"/>
        <v>CELL</v>
      </c>
      <c r="Z420" s="334">
        <f t="shared" si="155"/>
        <v>419</v>
      </c>
      <c r="AA420" s="334">
        <f t="shared" si="156"/>
        <v>11</v>
      </c>
      <c r="AB420" s="334" t="str">
        <f t="shared" si="157"/>
        <v>« NULL »</v>
      </c>
      <c r="AC420" s="334" t="str">
        <f t="shared" si="158"/>
        <v>0</v>
      </c>
      <c r="AD420" s="334" t="str">
        <f t="shared" si="159"/>
        <v>« NULL »</v>
      </c>
      <c r="AE420" s="334" t="str">
        <f t="shared" si="160"/>
        <v>0</v>
      </c>
      <c r="AF420" s="334" t="str">
        <f t="shared" si="161"/>
        <v>1.00</v>
      </c>
      <c r="AG420" s="334" t="str">
        <f t="shared" si="162"/>
        <v>0</v>
      </c>
      <c r="AH420" s="334" t="str">
        <f t="shared" si="163"/>
        <v>fBiz0000000000</v>
      </c>
      <c r="AI420" s="334" t="str">
        <f t="shared" ca="1" si="164"/>
        <v>2026/01/06 00:00:00</v>
      </c>
      <c r="AJ420" s="334" t="str">
        <f t="shared" si="165"/>
        <v>fBiz0000000000</v>
      </c>
      <c r="AK420" s="335" t="str">
        <f t="shared" ca="1" si="166"/>
        <v>2026/01/06 00:00:00</v>
      </c>
      <c r="AL42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'ONSET_9', '症状発現の詳細_9', 'TEXT', 'CELL', 419, 11, NULL ,'0', NULL ,'0', '1.00', 0, 'fBiz0000000000', '2026/01/06 00:00:00', 'fBiz0000000000', '2026/01/06 00:00:00' );</v>
      </c>
      <c r="AM420" s="347" t="s">
        <v>1774</v>
      </c>
    </row>
    <row r="421" spans="1:39" ht="17.25" customHeight="1">
      <c r="A421" s="265">
        <f t="shared" si="145"/>
        <v>419</v>
      </c>
      <c r="B421" s="263" t="s">
        <v>640</v>
      </c>
      <c r="C421" s="258" t="s">
        <v>1744</v>
      </c>
      <c r="D421" s="260" t="s">
        <v>1594</v>
      </c>
      <c r="E421" s="238" t="s">
        <v>808</v>
      </c>
      <c r="F421" s="746" t="s">
        <v>189</v>
      </c>
      <c r="G421" s="747"/>
      <c r="H421" s="748">
        <v>50</v>
      </c>
      <c r="I421" s="749"/>
      <c r="J421" s="327" t="str">
        <f t="shared" si="168"/>
        <v>TEXT</v>
      </c>
      <c r="K421" s="271" t="s">
        <v>653</v>
      </c>
      <c r="L421" s="328" t="str" cm="1">
        <f t="array" aca="1" ref="L421" ca="1">IFERROR(IF($C421="","",IF($K421="","",IF($K421=入力用マスタ!$H$7,_xlfn.TEXTBEFORE(_xlfn.TEXTAFTER(CELL("filename",$A$1),"["),"]"),IF($J421="DATE",IF(INDIRECT($B421&amp;"!"&amp;$C421)="","",INDIRECT($B421&amp;"!"&amp;$C421)),IF($J421="TEXT",IF(INDIRECT($B421&amp;"!"&amp;$C421)="","",""&amp;INDIRECT($B421&amp;"!"&amp;$C421)&amp;""),IF($J421="NUM",VALUE(IF(INDIRECT($B421&amp;"!"&amp;$C421)="","",INDIRECT($B421&amp;"!"&amp;$C421))),"")))))),"")</f>
        <v/>
      </c>
      <c r="M421" s="337" t="str">
        <f ca="1">IFERROR(TEXT(IF($C421="","",IF($K421="","",IF($K421=入力用マスタ!$H$5,IF($L421="■","1",IF($L421="□","",IF($L421="●","1",IF($L421="○","","")))),IF($K421=入力用マスタ!$H$6,IF($L421="▼選択▼","",MATCH($L421,INDIRECT("入力用マスタ!"&amp;IF(COUNTIF(入力用マスタ!$E$2:$E$4,$L421),"E",IF(COUNTIF(入力用マスタ!$F$2:$F$4,$L421),"F",IF(COUNTIF(入力用マスタ!$G$2:$G$4,$L421),"G","")))&amp;"3:"&amp;IF(COUNTIF(入力用マスタ!$E$2:$E$4,$L421),"E",IF(COUNTIF(入力用マスタ!$F$2:$F$4,$L421),"F",IF(COUNTIF(入力用マスタ!$G$2:$G$4,$L421),"G","")))&amp;"4"),0)),"")))),"@"),"")</f>
        <v/>
      </c>
      <c r="N421" s="337" t="str" cm="1">
        <f t="array" aca="1" ref="N421" ca="1">IFERROR(TEXT(IF($C421="","",IF($K421="","",IF($K421=入力用マスタ!$H$4,_xlfn.LET(_xlpm.refs, _xlfn.TEXTSPLIT($C421,","),_xlpm.sheetName, $B421,_xlpm.values,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1" s="338">
        <f t="shared" si="146"/>
        <v>420</v>
      </c>
      <c r="P421" s="339">
        <f>IF($K421="","",IF($K421=入力用マスタ!$H$3,COLUMN($P421)-5,IF($K421=入力用マスタ!$H$5,COLUMN($P421)-4,IF($K421=入力用マスタ!$H$6,COLUMN($P421)-4,IF($K421=入力用マスタ!$H$5,COLUMN($P421)-4,IF($K421=入力用マスタ!$H$4,COLUMN($P421)-3,COLUMN($P421)-5))))))</f>
        <v>11</v>
      </c>
      <c r="Q421" s="345" t="str">
        <f>IF($C421="","",IF($C421="-","",IF($K421=入力用マスタ!$H$4&amp;"!",HYPERLINK("#"&amp;$B421&amp;"!"&amp;IFERROR(LEFT($C421,FIND(",", $C421)-1),$C421),"【"&amp;IFERROR(LEFT($C421,FIND(",", $C421)-1),$C421)&amp;"】"),HYPERLINK("#"&amp;$B421&amp;"!"&amp;IFERROR(LEFT($C421,FIND(",", $C421)-1),$C421),"【"&amp;IFERROR(LEFT($C421,FIND(",", $C421)-1),$C421)&amp;"】"))))</f>
        <v>【G244】</v>
      </c>
      <c r="R421" s="344" t="str">
        <f t="shared" si="147"/>
        <v>0000000000000</v>
      </c>
      <c r="S421" s="334" t="str">
        <f t="shared" si="148"/>
        <v>IO_S050301</v>
      </c>
      <c r="T421" s="334" t="str">
        <f t="shared" ca="1" si="149"/>
        <v>2025100101</v>
      </c>
      <c r="U421" s="334" t="str">
        <f t="shared" si="150"/>
        <v>T05_HLT_TMP</v>
      </c>
      <c r="V421" s="334" t="str">
        <f t="shared" si="151"/>
        <v>ONSET_10</v>
      </c>
      <c r="W421" s="334" t="str">
        <f t="shared" si="152"/>
        <v>症状発現の詳細_10</v>
      </c>
      <c r="X421" s="334" t="str">
        <f t="shared" si="153"/>
        <v>TEXT</v>
      </c>
      <c r="Y421" s="334" t="str">
        <f t="shared" si="154"/>
        <v>CELL</v>
      </c>
      <c r="Z421" s="334">
        <f t="shared" si="155"/>
        <v>420</v>
      </c>
      <c r="AA421" s="334">
        <f t="shared" si="156"/>
        <v>11</v>
      </c>
      <c r="AB421" s="334" t="str">
        <f t="shared" si="157"/>
        <v>« NULL »</v>
      </c>
      <c r="AC421" s="334" t="str">
        <f t="shared" si="158"/>
        <v>0</v>
      </c>
      <c r="AD421" s="334" t="str">
        <f t="shared" si="159"/>
        <v>« NULL »</v>
      </c>
      <c r="AE421" s="334" t="str">
        <f t="shared" si="160"/>
        <v>0</v>
      </c>
      <c r="AF421" s="334" t="str">
        <f t="shared" si="161"/>
        <v>1.00</v>
      </c>
      <c r="AG421" s="334" t="str">
        <f t="shared" si="162"/>
        <v>0</v>
      </c>
      <c r="AH421" s="334" t="str">
        <f t="shared" si="163"/>
        <v>fBiz0000000000</v>
      </c>
      <c r="AI421" s="334" t="str">
        <f t="shared" ca="1" si="164"/>
        <v>2026/01/06 00:00:00</v>
      </c>
      <c r="AJ421" s="334" t="str">
        <f t="shared" si="165"/>
        <v>fBiz0000000000</v>
      </c>
      <c r="AK421" s="335" t="str">
        <f t="shared" ca="1" si="166"/>
        <v>2026/01/06 00:00:00</v>
      </c>
      <c r="AL421"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'ONSET_10', '症状発現の詳細_10', 'TEXT', 'CELL', 420, 11, NULL ,'0', NULL ,'0', '1.00', 0, 'fBiz0000000000', '2026/01/06 00:00:00', 'fBiz0000000000', '2026/01/06 00:00:00' );</v>
      </c>
      <c r="AM421" s="347" t="s">
        <v>1774</v>
      </c>
    </row>
    <row r="422" spans="1:39" ht="17.25" customHeight="1">
      <c r="A422" s="265">
        <f t="shared" si="145"/>
        <v>420</v>
      </c>
      <c r="B422" s="263" t="s">
        <v>640</v>
      </c>
      <c r="C422" s="258" t="s">
        <v>1745</v>
      </c>
      <c r="D422" s="260" t="s">
        <v>1595</v>
      </c>
      <c r="E422" s="238" t="s">
        <v>453</v>
      </c>
      <c r="F422" s="746" t="s">
        <v>189</v>
      </c>
      <c r="G422" s="747"/>
      <c r="H422" s="748">
        <v>730</v>
      </c>
      <c r="I422" s="749"/>
      <c r="J422" s="327" t="str">
        <f t="shared" si="168"/>
        <v>TEXT</v>
      </c>
      <c r="K422" s="271" t="s">
        <v>653</v>
      </c>
      <c r="L422" s="328" t="str" cm="1">
        <f t="array" aca="1" ref="L422" ca="1">IFERROR(IF($C422="","",IF($K422="","",IF($K422=入力用マスタ!$H$7,_xlfn.TEXTBEFORE(_xlfn.TEXTAFTER(CELL("filename",$A$1),"["),"]"),IF($J422="DATE",IF(INDIRECT($B422&amp;"!"&amp;$C422)="","",INDIRECT($B422&amp;"!"&amp;$C422)),IF($J422="TEXT",IF(INDIRECT($B422&amp;"!"&amp;$C422)="","",""&amp;INDIRECT($B422&amp;"!"&amp;$C422)&amp;""),IF($J422="NUM",VALUE(IF(INDIRECT($B422&amp;"!"&amp;$C422)="","",INDIRECT($B422&amp;"!"&amp;$C422))),"")))))),"")</f>
        <v/>
      </c>
      <c r="M422" s="337" t="str">
        <f ca="1">IFERROR(TEXT(IF($C422="","",IF($K422="","",IF($K422=入力用マスタ!$H$5,IF($L422="■","1",IF($L422="□","",IF($L422="●","1",IF($L422="○","","")))),IF($K422=入力用マスタ!$H$6,IF($L422="▼選択▼","",MATCH($L422,INDIRECT("入力用マスタ!"&amp;IF(COUNTIF(入力用マスタ!$E$2:$E$4,$L422),"E",IF(COUNTIF(入力用マスタ!$F$2:$F$4,$L422),"F",IF(COUNTIF(入力用マスタ!$G$2:$G$4,$L422),"G","")))&amp;"3:"&amp;IF(COUNTIF(入力用マスタ!$E$2:$E$4,$L422),"E",IF(COUNTIF(入力用マスタ!$F$2:$F$4,$L422),"F",IF(COUNTIF(入力用マスタ!$G$2:$G$4,$L422),"G","")))&amp;"4"),0)),"")))),"@"),"")</f>
        <v/>
      </c>
      <c r="N422" s="337" t="str" cm="1">
        <f t="array" aca="1" ref="N422" ca="1">IFERROR(TEXT(IF($C422="","",IF($K422="","",IF($K422=入力用マスタ!$H$4,_xlfn.LET(_xlpm.refs, _xlfn.TEXTSPLIT($C422,","),_xlpm.sheetName, $B422,_xlpm.values,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2" s="338">
        <f t="shared" si="146"/>
        <v>421</v>
      </c>
      <c r="P422" s="339">
        <f>IF($K422="","",IF($K422=入力用マスタ!$H$3,COLUMN($P422)-5,IF($K422=入力用マスタ!$H$5,COLUMN($P422)-4,IF($K422=入力用マスタ!$H$6,COLUMN($P422)-4,IF($K422=入力用マスタ!$H$5,COLUMN($P422)-4,IF($K422=入力用マスタ!$H$4,COLUMN($P422)-3,COLUMN($P422)-5))))))</f>
        <v>11</v>
      </c>
      <c r="Q422" s="345" t="str">
        <f>IF($C422="","",IF($C422="-","",IF($K422=入力用マスタ!$H$4&amp;"!",HYPERLINK("#"&amp;$B422&amp;"!"&amp;IFERROR(LEFT($C422,FIND(",", $C422)-1),$C422),"【"&amp;IFERROR(LEFT($C422,FIND(",", $C422)-1),$C422)&amp;"】"),HYPERLINK("#"&amp;$B422&amp;"!"&amp;IFERROR(LEFT($C422,FIND(",", $C422)-1),$C422),"【"&amp;IFERROR(LEFT($C422,FIND(",", $C422)-1),$C422)&amp;"】"))))</f>
        <v>【A248】</v>
      </c>
      <c r="R422" s="344" t="str">
        <f t="shared" si="147"/>
        <v>0000000000000</v>
      </c>
      <c r="S422" s="334" t="str">
        <f t="shared" si="148"/>
        <v>IO_S050301</v>
      </c>
      <c r="T422" s="334" t="str">
        <f t="shared" ca="1" si="149"/>
        <v>2025100101</v>
      </c>
      <c r="U422" s="334" t="str">
        <f t="shared" si="150"/>
        <v>T05_HLT_TMP</v>
      </c>
      <c r="V422" s="334" t="str">
        <f t="shared" si="151"/>
        <v>DOC_MEMO</v>
      </c>
      <c r="W422" s="334" t="str">
        <f t="shared" si="152"/>
        <v>医師の意見等</v>
      </c>
      <c r="X422" s="334" t="str">
        <f t="shared" si="153"/>
        <v>TEXT</v>
      </c>
      <c r="Y422" s="334" t="str">
        <f t="shared" si="154"/>
        <v>CELL</v>
      </c>
      <c r="Z422" s="334">
        <f t="shared" si="155"/>
        <v>421</v>
      </c>
      <c r="AA422" s="334">
        <f t="shared" si="156"/>
        <v>11</v>
      </c>
      <c r="AB422" s="334" t="str">
        <f t="shared" si="157"/>
        <v>« NULL »</v>
      </c>
      <c r="AC422" s="334" t="str">
        <f t="shared" si="158"/>
        <v>0</v>
      </c>
      <c r="AD422" s="334" t="str">
        <f t="shared" si="159"/>
        <v>« NULL »</v>
      </c>
      <c r="AE422" s="334" t="str">
        <f t="shared" si="160"/>
        <v>0</v>
      </c>
      <c r="AF422" s="334" t="str">
        <f t="shared" si="161"/>
        <v>1.00</v>
      </c>
      <c r="AG422" s="334" t="str">
        <f t="shared" si="162"/>
        <v>0</v>
      </c>
      <c r="AH422" s="334" t="str">
        <f t="shared" si="163"/>
        <v>fBiz0000000000</v>
      </c>
      <c r="AI422" s="334" t="str">
        <f t="shared" ca="1" si="164"/>
        <v>2026/01/06 00:00:00</v>
      </c>
      <c r="AJ422" s="334" t="str">
        <f t="shared" si="165"/>
        <v>fBiz0000000000</v>
      </c>
      <c r="AK422" s="335" t="str">
        <f t="shared" ca="1" si="166"/>
        <v>2026/01/06 00:00:00</v>
      </c>
      <c r="AL42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'DOC_MEMO', '医師の意見等', 'TEXT', 'CELL', 421, 11, NULL ,'0', NULL ,'0', '1.00', 0, 'fBiz0000000000', '2026/01/06 00:00:00', 'fBiz0000000000', '2026/01/06 00:00:00' );</v>
      </c>
      <c r="AM422" s="347" t="s">
        <v>1774</v>
      </c>
    </row>
    <row r="423" spans="1:39" ht="17.25" customHeight="1">
      <c r="A423" s="265">
        <f t="shared" si="145"/>
        <v>421</v>
      </c>
      <c r="B423" s="263" t="s">
        <v>640</v>
      </c>
      <c r="C423" s="258" t="s">
        <v>1746</v>
      </c>
      <c r="D423" s="260" t="s">
        <v>1596</v>
      </c>
      <c r="E423" s="238" t="s">
        <v>454</v>
      </c>
      <c r="F423" s="746" t="s">
        <v>189</v>
      </c>
      <c r="G423" s="747"/>
      <c r="H423" s="748">
        <v>1</v>
      </c>
      <c r="I423" s="749"/>
      <c r="J423" s="327" t="str">
        <f t="shared" si="168"/>
        <v>TEXT</v>
      </c>
      <c r="K423" s="271" t="s">
        <v>656</v>
      </c>
      <c r="L423" s="328" t="str" cm="1">
        <f t="array" aca="1" ref="L423" ca="1">IFERROR(IF($C423="","",IF($K423="","",IF($K423=入力用マスタ!$H$7,_xlfn.TEXTBEFORE(_xlfn.TEXTAFTER(CELL("filename",$A$1),"["),"]"),IF($J423="DATE",IF(INDIRECT($B423&amp;"!"&amp;$C423)="","",INDIRECT($B423&amp;"!"&amp;$C423)),IF($J423="TEXT",IF(INDIRECT($B423&amp;"!"&amp;$C423)="","",""&amp;INDIRECT($B423&amp;"!"&amp;$C423)&amp;""),IF($J423="NUM",VALUE(IF(INDIRECT($B423&amp;"!"&amp;$C423)="","",INDIRECT($B423&amp;"!"&amp;$C423))),"")))))),"")</f>
        <v/>
      </c>
      <c r="M423" s="337" t="str">
        <f ca="1">IFERROR(TEXT(IF($C423="","",IF($K423="","",IF($K423=入力用マスタ!$H$5,IF($L423="■","1",IF($L423="□","",IF($L423="●","1",IF($L423="○","","")))),IF($K423=入力用マスタ!$H$6,IF($L423="▼選択▼","",MATCH($L423,INDIRECT("入力用マスタ!"&amp;IF(COUNTIF(入力用マスタ!$E$2:$E$4,$L423),"E",IF(COUNTIF(入力用マスタ!$F$2:$F$4,$L423),"F",IF(COUNTIF(入力用マスタ!$G$2:$G$4,$L423),"G","")))&amp;"3:"&amp;IF(COUNTIF(入力用マスタ!$E$2:$E$4,$L423),"E",IF(COUNTIF(入力用マスタ!$F$2:$F$4,$L423),"F",IF(COUNTIF(入力用マスタ!$G$2:$G$4,$L423),"G","")))&amp;"4"),0)),"")))),"@"),"")</f>
        <v/>
      </c>
      <c r="N423" s="337" t="str" cm="1">
        <f t="array" aca="1" ref="N423" ca="1">IFERROR(TEXT(IF($C423="","",IF($K423="","",IF($K423=入力用マスタ!$H$4,_xlfn.LET(_xlpm.refs, _xlfn.TEXTSPLIT($C423,","),_xlpm.sheetName, $B423,_xlpm.values,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3" s="338">
        <f t="shared" si="146"/>
        <v>422</v>
      </c>
      <c r="P423" s="339">
        <f>IF($K423="","",IF($K423=入力用マスタ!$H$3,COLUMN($P423)-5,IF($K423=入力用マスタ!$H$5,COLUMN($P423)-4,IF($K423=入力用マスタ!$H$6,COLUMN($P423)-4,IF($K423=入力用マスタ!$H$5,COLUMN($P423)-4,IF($K423=入力用マスタ!$H$4,COLUMN($P423)-3,COLUMN($P423)-5))))))</f>
        <v>13</v>
      </c>
      <c r="Q423" s="345" t="str">
        <f>IF($C423="","",IF($C423="-","",IF($K423=入力用マスタ!$H$4&amp;"!",HYPERLINK("#"&amp;$B423&amp;"!"&amp;IFERROR(LEFT($C423,FIND(",", $C423)-1),$C423),"【"&amp;IFERROR(LEFT($C423,FIND(",", $C423)-1),$C423)&amp;"】"),HYPERLINK("#"&amp;$B423&amp;"!"&amp;IFERROR(LEFT($C423,FIND(",", $C423)-1),$C423),"【"&amp;IFERROR(LEFT($C423,FIND(",", $C423)-1),$C423)&amp;"】"))))</f>
        <v>【H253】</v>
      </c>
      <c r="R423" s="344" t="str">
        <f t="shared" si="147"/>
        <v>0000000000000</v>
      </c>
      <c r="S423" s="334" t="str">
        <f t="shared" si="148"/>
        <v>IO_S050301</v>
      </c>
      <c r="T423" s="334" t="str">
        <f t="shared" ca="1" si="149"/>
        <v>2025100101</v>
      </c>
      <c r="U423" s="334" t="str">
        <f t="shared" si="150"/>
        <v>T05_HLT_TMP</v>
      </c>
      <c r="V423" s="334" t="str">
        <f t="shared" si="151"/>
        <v>REP_OTR_CD</v>
      </c>
      <c r="W423" s="334" t="str">
        <f t="shared" si="152"/>
        <v>報告者以外への報告有無コード</v>
      </c>
      <c r="X423" s="334" t="str">
        <f t="shared" si="153"/>
        <v>TEXT</v>
      </c>
      <c r="Y423" s="334" t="str">
        <f t="shared" si="154"/>
        <v>CELL</v>
      </c>
      <c r="Z423" s="334">
        <f t="shared" si="155"/>
        <v>422</v>
      </c>
      <c r="AA423" s="334">
        <f t="shared" si="156"/>
        <v>13</v>
      </c>
      <c r="AB423" s="334" t="str">
        <f t="shared" si="157"/>
        <v>« NULL »</v>
      </c>
      <c r="AC423" s="334" t="str">
        <f t="shared" si="158"/>
        <v>0</v>
      </c>
      <c r="AD423" s="346" t="s">
        <v>1802</v>
      </c>
      <c r="AE423" s="334" t="str">
        <f t="shared" si="160"/>
        <v>0</v>
      </c>
      <c r="AF423" s="334" t="str">
        <f t="shared" si="161"/>
        <v>1.00</v>
      </c>
      <c r="AG423" s="334" t="str">
        <f t="shared" si="162"/>
        <v>0</v>
      </c>
      <c r="AH423" s="334" t="str">
        <f t="shared" si="163"/>
        <v>fBiz0000000000</v>
      </c>
      <c r="AI423" s="334" t="str">
        <f t="shared" ca="1" si="164"/>
        <v>2026/01/06 00:00:00</v>
      </c>
      <c r="AJ423" s="334" t="str">
        <f t="shared" si="165"/>
        <v>fBiz0000000000</v>
      </c>
      <c r="AK423" s="335" t="str">
        <f t="shared" ca="1" si="166"/>
        <v>2026/01/06 00:00:00</v>
      </c>
      <c r="AL423"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'REP_OTR_CD', '報告者以外への報告有無コード', 'TEXT', 'CELL', 422, 13, NULL ,'0',EXIST_UNK,'0', '1.00', 0, 'fBiz0000000000', '2026/01/06 00:00:00', 'fBiz0000000000', '2026/01/06 00:00:00' );</v>
      </c>
      <c r="AM423" s="347" t="s">
        <v>1774</v>
      </c>
    </row>
    <row r="424" spans="1:39" ht="17.25" customHeight="1">
      <c r="A424" s="265">
        <f t="shared" si="145"/>
        <v>422</v>
      </c>
      <c r="B424" s="263" t="s">
        <v>640</v>
      </c>
      <c r="C424" s="258" t="s">
        <v>1747</v>
      </c>
      <c r="D424" s="260" t="s">
        <v>1597</v>
      </c>
      <c r="E424" s="238" t="s">
        <v>455</v>
      </c>
      <c r="F424" s="746" t="s">
        <v>189</v>
      </c>
      <c r="G424" s="747"/>
      <c r="H424" s="748">
        <v>1</v>
      </c>
      <c r="I424" s="749"/>
      <c r="J424" s="327" t="str">
        <f t="shared" si="168"/>
        <v>TEXT</v>
      </c>
      <c r="K424" s="271" t="s">
        <v>1042</v>
      </c>
      <c r="L424" s="328" t="str" cm="1">
        <f t="array" aca="1" ref="L424" ca="1">IFERROR(IF($C424="","",IF($K424="","",IF($K424=入力用マスタ!$H$7,_xlfn.TEXTBEFORE(_xlfn.TEXTAFTER(CELL("filename",$A$1),"["),"]"),IF($J424="DATE",IF(INDIRECT($B424&amp;"!"&amp;$C424)="","",INDIRECT($B424&amp;"!"&amp;$C424)),IF($J424="TEXT",IF(INDIRECT($B424&amp;"!"&amp;$C424)="","",""&amp;INDIRECT($B424&amp;"!"&amp;$C424)&amp;""),IF($J424="NUM",VALUE(IF(INDIRECT($B424&amp;"!"&amp;$C424)="","",INDIRECT($B424&amp;"!"&amp;$C424))),"")))))),"")</f>
        <v>□</v>
      </c>
      <c r="M424" s="337" t="str">
        <f ca="1">IFERROR(TEXT(IF($C424="","",IF($K424="","",IF($K424=入力用マスタ!$H$5,IF($L424="■","1",IF($L424="□","",IF($L424="●","1",IF($L424="○","","")))),IF($K424=入力用マスタ!$H$6,IF($L424="▼選択▼","",MATCH($L424,INDIRECT("入力用マスタ!"&amp;IF(COUNTIF(入力用マスタ!$E$2:$E$4,$L424),"E",IF(COUNTIF(入力用マスタ!$F$2:$F$4,$L424),"F",IF(COUNTIF(入力用マスタ!$G$2:$G$4,$L424),"G","")))&amp;"3:"&amp;IF(COUNTIF(入力用マスタ!$E$2:$E$4,$L424),"E",IF(COUNTIF(入力用マスタ!$F$2:$F$4,$L424),"F",IF(COUNTIF(入力用マスタ!$G$2:$G$4,$L424),"G","")))&amp;"4"),0)),"")))),"@"),"")</f>
        <v/>
      </c>
      <c r="N424" s="337" t="str" cm="1">
        <f t="array" aca="1" ref="N424" ca="1">IFERROR(TEXT(IF($C424="","",IF($K424="","",IF($K424=入力用マスタ!$H$4,_xlfn.LET(_xlpm.refs, _xlfn.TEXTSPLIT($C424,","),_xlpm.sheetName, $B424,_xlpm.values,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4" s="338">
        <f t="shared" si="146"/>
        <v>423</v>
      </c>
      <c r="P424" s="339">
        <f>IF($K424="","",IF($K424=入力用マスタ!$H$3,COLUMN($P424)-5,IF($K424=入力用マスタ!$H$5,COLUMN($P424)-4,IF($K424=入力用マスタ!$H$6,COLUMN($P424)-4,IF($K424=入力用マスタ!$H$5,COLUMN($P424)-4,IF($K424=入力用マスタ!$H$4,COLUMN($P424)-3,COLUMN($P424)-5))))))</f>
        <v>12</v>
      </c>
      <c r="Q424" s="345" t="str">
        <f>IF($C424="","",IF($C424="-","",IF($K424=入力用マスタ!$H$4&amp;"!",HYPERLINK("#"&amp;$B424&amp;"!"&amp;IFERROR(LEFT($C424,FIND(",", $C424)-1),$C424),"【"&amp;IFERROR(LEFT($C424,FIND(",", $C424)-1),$C424)&amp;"】"),HYPERLINK("#"&amp;$B424&amp;"!"&amp;IFERROR(LEFT($C424,FIND(",", $C424)-1),$C424),"【"&amp;IFERROR(LEFT($C424,FIND(",", $C424)-1),$C424)&amp;"】"))))</f>
        <v>【H254】</v>
      </c>
      <c r="R424" s="344" t="str">
        <f t="shared" si="147"/>
        <v>0000000000000</v>
      </c>
      <c r="S424" s="334" t="str">
        <f t="shared" si="148"/>
        <v>IO_S050301</v>
      </c>
      <c r="T424" s="334" t="str">
        <f t="shared" ca="1" si="149"/>
        <v>2025100101</v>
      </c>
      <c r="U424" s="334" t="str">
        <f t="shared" si="150"/>
        <v>T05_HLT_TMP</v>
      </c>
      <c r="V424" s="334" t="str">
        <f t="shared" si="151"/>
        <v>REP_OTR_1</v>
      </c>
      <c r="W424" s="334" t="str">
        <f t="shared" si="152"/>
        <v>報告者以外への報告先_事業者</v>
      </c>
      <c r="X424" s="334" t="str">
        <f t="shared" si="153"/>
        <v>TEXT</v>
      </c>
      <c r="Y424" s="334" t="str">
        <f t="shared" si="154"/>
        <v>CELL</v>
      </c>
      <c r="Z424" s="334">
        <f t="shared" si="155"/>
        <v>423</v>
      </c>
      <c r="AA424" s="334">
        <f t="shared" si="156"/>
        <v>12</v>
      </c>
      <c r="AB424" s="334" t="str">
        <f t="shared" si="157"/>
        <v>« NULL »</v>
      </c>
      <c r="AC424" s="334" t="str">
        <f t="shared" si="158"/>
        <v>0</v>
      </c>
      <c r="AD424" s="334" t="str">
        <f t="shared" si="159"/>
        <v>« NULL »</v>
      </c>
      <c r="AE424" s="334" t="str">
        <f t="shared" si="160"/>
        <v>0</v>
      </c>
      <c r="AF424" s="334" t="str">
        <f t="shared" si="161"/>
        <v>1.00</v>
      </c>
      <c r="AG424" s="334" t="str">
        <f t="shared" si="162"/>
        <v>0</v>
      </c>
      <c r="AH424" s="334" t="str">
        <f t="shared" si="163"/>
        <v>fBiz0000000000</v>
      </c>
      <c r="AI424" s="334" t="str">
        <f t="shared" ca="1" si="164"/>
        <v>2026/01/06 00:00:00</v>
      </c>
      <c r="AJ424" s="334" t="str">
        <f t="shared" si="165"/>
        <v>fBiz0000000000</v>
      </c>
      <c r="AK424" s="335" t="str">
        <f t="shared" ca="1" si="166"/>
        <v>2026/01/06 00:00:00</v>
      </c>
      <c r="AL424"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'REP_OTR_1', '報告者以外への報告先_事業者', 'TEXT', 'CELL', 423, 12, NULL ,'0', NULL ,'0', '1.00', 0, 'fBiz0000000000', '2026/01/06 00:00:00', 'fBiz0000000000', '2026/01/06 00:00:00' );</v>
      </c>
      <c r="AM424" s="347" t="s">
        <v>1774</v>
      </c>
    </row>
    <row r="425" spans="1:39" ht="17.25" customHeight="1">
      <c r="A425" s="265">
        <f t="shared" si="145"/>
        <v>423</v>
      </c>
      <c r="B425" s="263" t="s">
        <v>640</v>
      </c>
      <c r="C425" s="258" t="s">
        <v>1748</v>
      </c>
      <c r="D425" s="260" t="s">
        <v>1598</v>
      </c>
      <c r="E425" s="238" t="s">
        <v>307</v>
      </c>
      <c r="F425" s="746" t="s">
        <v>189</v>
      </c>
      <c r="G425" s="747"/>
      <c r="H425" s="748">
        <v>1</v>
      </c>
      <c r="I425" s="749"/>
      <c r="J425" s="327" t="str">
        <f t="shared" si="168"/>
        <v>TEXT</v>
      </c>
      <c r="K425" s="271" t="s">
        <v>1042</v>
      </c>
      <c r="L425" s="328" t="str" cm="1">
        <f t="array" aca="1" ref="L425" ca="1">IFERROR(IF($C425="","",IF($K425="","",IF($K425=入力用マスタ!$H$7,_xlfn.TEXTBEFORE(_xlfn.TEXTAFTER(CELL("filename",$A$1),"["),"]"),IF($J425="DATE",IF(INDIRECT($B425&amp;"!"&amp;$C425)="","",INDIRECT($B425&amp;"!"&amp;$C425)),IF($J425="TEXT",IF(INDIRECT($B425&amp;"!"&amp;$C425)="","",""&amp;INDIRECT($B425&amp;"!"&amp;$C425)&amp;""),IF($J425="NUM",VALUE(IF(INDIRECT($B425&amp;"!"&amp;$C425)="","",INDIRECT($B425&amp;"!"&amp;$C425))),"")))))),"")</f>
        <v>□</v>
      </c>
      <c r="M425" s="337" t="str">
        <f ca="1">IFERROR(TEXT(IF($C425="","",IF($K425="","",IF($K425=入力用マスタ!$H$5,IF($L425="■","1",IF($L425="□","",IF($L425="●","1",IF($L425="○","","")))),IF($K425=入力用マスタ!$H$6,IF($L425="▼選択▼","",MATCH($L425,INDIRECT("入力用マスタ!"&amp;IF(COUNTIF(入力用マスタ!$E$2:$E$4,$L425),"E",IF(COUNTIF(入力用マスタ!$F$2:$F$4,$L425),"F",IF(COUNTIF(入力用マスタ!$G$2:$G$4,$L425),"G","")))&amp;"3:"&amp;IF(COUNTIF(入力用マスタ!$E$2:$E$4,$L425),"E",IF(COUNTIF(入力用マスタ!$F$2:$F$4,$L425),"F",IF(COUNTIF(入力用マスタ!$G$2:$G$4,$L425),"G","")))&amp;"4"),0)),"")))),"@"),"")</f>
        <v/>
      </c>
      <c r="N425" s="337" t="str" cm="1">
        <f t="array" aca="1" ref="N425" ca="1">IFERROR(TEXT(IF($C425="","",IF($K425="","",IF($K425=入力用マスタ!$H$4,_xlfn.LET(_xlpm.refs, _xlfn.TEXTSPLIT($C425,","),_xlpm.sheetName, $B425,_xlpm.values,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5" s="338">
        <f t="shared" si="146"/>
        <v>424</v>
      </c>
      <c r="P425" s="339">
        <f>IF($K425="","",IF($K425=入力用マスタ!$H$3,COLUMN($P425)-5,IF($K425=入力用マスタ!$H$5,COLUMN($P425)-4,IF($K425=入力用マスタ!$H$6,COLUMN($P425)-4,IF($K425=入力用マスタ!$H$5,COLUMN($P425)-4,IF($K425=入力用マスタ!$H$4,COLUMN($P425)-3,COLUMN($P425)-5))))))</f>
        <v>12</v>
      </c>
      <c r="Q425" s="345" t="str">
        <f>IF($C425="","",IF($C425="-","",IF($K425=入力用マスタ!$H$4&amp;"!",HYPERLINK("#"&amp;$B425&amp;"!"&amp;IFERROR(LEFT($C425,FIND(",", $C425)-1),$C425),"【"&amp;IFERROR(LEFT($C425,FIND(",", $C425)-1),$C425)&amp;"】"),HYPERLINK("#"&amp;$B425&amp;"!"&amp;IFERROR(LEFT($C425,FIND(",", $C425)-1),$C425),"【"&amp;IFERROR(LEFT($C425,FIND(",", $C425)-1),$C425)&amp;"】"))))</f>
        <v>【H255】</v>
      </c>
      <c r="R425" s="344" t="str">
        <f t="shared" si="147"/>
        <v>0000000000000</v>
      </c>
      <c r="S425" s="334" t="str">
        <f t="shared" si="148"/>
        <v>IO_S050301</v>
      </c>
      <c r="T425" s="334" t="str">
        <f t="shared" ca="1" si="149"/>
        <v>2025100101</v>
      </c>
      <c r="U425" s="334" t="str">
        <f t="shared" si="150"/>
        <v>T05_HLT_TMP</v>
      </c>
      <c r="V425" s="334" t="str">
        <f t="shared" si="151"/>
        <v>REP_OTR_2</v>
      </c>
      <c r="W425" s="334" t="str">
        <f t="shared" si="152"/>
        <v>報告者以外への報告先_自治体</v>
      </c>
      <c r="X425" s="334" t="str">
        <f t="shared" si="153"/>
        <v>TEXT</v>
      </c>
      <c r="Y425" s="334" t="str">
        <f t="shared" si="154"/>
        <v>CELL</v>
      </c>
      <c r="Z425" s="334">
        <f t="shared" si="155"/>
        <v>424</v>
      </c>
      <c r="AA425" s="334">
        <f t="shared" si="156"/>
        <v>12</v>
      </c>
      <c r="AB425" s="334" t="str">
        <f t="shared" si="157"/>
        <v>« NULL »</v>
      </c>
      <c r="AC425" s="334" t="str">
        <f t="shared" si="158"/>
        <v>0</v>
      </c>
      <c r="AD425" s="334" t="str">
        <f t="shared" si="159"/>
        <v>« NULL »</v>
      </c>
      <c r="AE425" s="334" t="str">
        <f t="shared" si="160"/>
        <v>0</v>
      </c>
      <c r="AF425" s="334" t="str">
        <f t="shared" si="161"/>
        <v>1.00</v>
      </c>
      <c r="AG425" s="334" t="str">
        <f t="shared" si="162"/>
        <v>0</v>
      </c>
      <c r="AH425" s="334" t="str">
        <f t="shared" si="163"/>
        <v>fBiz0000000000</v>
      </c>
      <c r="AI425" s="334" t="str">
        <f t="shared" ca="1" si="164"/>
        <v>2026/01/06 00:00:00</v>
      </c>
      <c r="AJ425" s="334" t="str">
        <f t="shared" si="165"/>
        <v>fBiz0000000000</v>
      </c>
      <c r="AK425" s="335" t="str">
        <f t="shared" ca="1" si="166"/>
        <v>2026/01/06 00:00:00</v>
      </c>
      <c r="AL425"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'REP_OTR_2', '報告者以外への報告先_自治体', 'TEXT', 'CELL', 424, 12, NULL ,'0', NULL ,'0', '1.00', 0, 'fBiz0000000000', '2026/01/06 00:00:00', 'fBiz0000000000', '2026/01/06 00:00:00' );</v>
      </c>
      <c r="AM425" s="347" t="s">
        <v>1774</v>
      </c>
    </row>
    <row r="426" spans="1:39" ht="17.25" customHeight="1">
      <c r="A426" s="265">
        <f t="shared" si="145"/>
        <v>424</v>
      </c>
      <c r="B426" s="263" t="s">
        <v>640</v>
      </c>
      <c r="C426" s="258" t="s">
        <v>1749</v>
      </c>
      <c r="D426" s="260" t="s">
        <v>1599</v>
      </c>
      <c r="E426" s="238" t="s">
        <v>308</v>
      </c>
      <c r="F426" s="746" t="s">
        <v>189</v>
      </c>
      <c r="G426" s="747"/>
      <c r="H426" s="748">
        <v>1</v>
      </c>
      <c r="I426" s="749"/>
      <c r="J426" s="327" t="str">
        <f t="shared" si="168"/>
        <v>TEXT</v>
      </c>
      <c r="K426" s="271" t="s">
        <v>1042</v>
      </c>
      <c r="L426" s="328" t="str" cm="1">
        <f t="array" aca="1" ref="L426" ca="1">IFERROR(IF($C426="","",IF($K426="","",IF($K426=入力用マスタ!$H$7,_xlfn.TEXTBEFORE(_xlfn.TEXTAFTER(CELL("filename",$A$1),"["),"]"),IF($J426="DATE",IF(INDIRECT($B426&amp;"!"&amp;$C426)="","",INDIRECT($B426&amp;"!"&amp;$C426)),IF($J426="TEXT",IF(INDIRECT($B426&amp;"!"&amp;$C426)="","",""&amp;INDIRECT($B426&amp;"!"&amp;$C426)&amp;""),IF($J426="NUM",VALUE(IF(INDIRECT($B426&amp;"!"&amp;$C426)="","",INDIRECT($B426&amp;"!"&amp;$C426))),"")))))),"")</f>
        <v>□</v>
      </c>
      <c r="M426" s="337" t="str">
        <f ca="1">IFERROR(TEXT(IF($C426="","",IF($K426="","",IF($K426=入力用マスタ!$H$5,IF($L426="■","1",IF($L426="□","",IF($L426="●","1",IF($L426="○","","")))),IF($K426=入力用マスタ!$H$6,IF($L426="▼選択▼","",MATCH($L426,INDIRECT("入力用マスタ!"&amp;IF(COUNTIF(入力用マスタ!$E$2:$E$4,$L426),"E",IF(COUNTIF(入力用マスタ!$F$2:$F$4,$L426),"F",IF(COUNTIF(入力用マスタ!$G$2:$G$4,$L426),"G","")))&amp;"3:"&amp;IF(COUNTIF(入力用マスタ!$E$2:$E$4,$L426),"E",IF(COUNTIF(入力用マスタ!$F$2:$F$4,$L426),"F",IF(COUNTIF(入力用マスタ!$G$2:$G$4,$L426),"G","")))&amp;"4"),0)),"")))),"@"),"")</f>
        <v/>
      </c>
      <c r="N426" s="337" t="str" cm="1">
        <f t="array" aca="1" ref="N426" ca="1">IFERROR(TEXT(IF($C426="","",IF($K426="","",IF($K426=入力用マスタ!$H$4,_xlfn.LET(_xlpm.refs, _xlfn.TEXTSPLIT($C426,","),_xlpm.sheetName, $B426,_xlpm.values,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6" s="338">
        <f t="shared" si="146"/>
        <v>425</v>
      </c>
      <c r="P426" s="339">
        <f>IF($K426="","",IF($K426=入力用マスタ!$H$3,COLUMN($P426)-5,IF($K426=入力用マスタ!$H$5,COLUMN($P426)-4,IF($K426=入力用マスタ!$H$6,COLUMN($P426)-4,IF($K426=入力用マスタ!$H$5,COLUMN($P426)-4,IF($K426=入力用マスタ!$H$4,COLUMN($P426)-3,COLUMN($P426)-5))))))</f>
        <v>12</v>
      </c>
      <c r="Q426" s="345" t="str">
        <f>IF($C426="","",IF($C426="-","",IF($K426=入力用マスタ!$H$4&amp;"!",HYPERLINK("#"&amp;$B426&amp;"!"&amp;IFERROR(LEFT($C426,FIND(",", $C426)-1),$C426),"【"&amp;IFERROR(LEFT($C426,FIND(",", $C426)-1),$C426)&amp;"】"),HYPERLINK("#"&amp;$B426&amp;"!"&amp;IFERROR(LEFT($C426,FIND(",", $C426)-1),$C426),"【"&amp;IFERROR(LEFT($C426,FIND(",", $C426)-1),$C426)&amp;"】"))))</f>
        <v>【H256】</v>
      </c>
      <c r="R426" s="344" t="str">
        <f t="shared" si="147"/>
        <v>0000000000000</v>
      </c>
      <c r="S426" s="334" t="str">
        <f t="shared" si="148"/>
        <v>IO_S050301</v>
      </c>
      <c r="T426" s="334" t="str">
        <f t="shared" ca="1" si="149"/>
        <v>2025100101</v>
      </c>
      <c r="U426" s="334" t="str">
        <f t="shared" si="150"/>
        <v>T05_HLT_TMP</v>
      </c>
      <c r="V426" s="334" t="str">
        <f t="shared" si="151"/>
        <v>REP_OTR_3</v>
      </c>
      <c r="W426" s="334" t="str">
        <f t="shared" si="152"/>
        <v>報告者以外への報告先_その他</v>
      </c>
      <c r="X426" s="334" t="str">
        <f t="shared" si="153"/>
        <v>TEXT</v>
      </c>
      <c r="Y426" s="334" t="str">
        <f t="shared" si="154"/>
        <v>CELL</v>
      </c>
      <c r="Z426" s="334">
        <f t="shared" si="155"/>
        <v>425</v>
      </c>
      <c r="AA426" s="334">
        <f t="shared" si="156"/>
        <v>12</v>
      </c>
      <c r="AB426" s="334" t="str">
        <f t="shared" si="157"/>
        <v>« NULL »</v>
      </c>
      <c r="AC426" s="334" t="str">
        <f t="shared" si="158"/>
        <v>0</v>
      </c>
      <c r="AD426" s="334" t="str">
        <f t="shared" si="159"/>
        <v>« NULL »</v>
      </c>
      <c r="AE426" s="334" t="str">
        <f t="shared" si="160"/>
        <v>0</v>
      </c>
      <c r="AF426" s="334" t="str">
        <f t="shared" si="161"/>
        <v>1.00</v>
      </c>
      <c r="AG426" s="334" t="str">
        <f t="shared" si="162"/>
        <v>0</v>
      </c>
      <c r="AH426" s="334" t="str">
        <f t="shared" si="163"/>
        <v>fBiz0000000000</v>
      </c>
      <c r="AI426" s="334" t="str">
        <f t="shared" ca="1" si="164"/>
        <v>2026/01/06 00:00:00</v>
      </c>
      <c r="AJ426" s="334" t="str">
        <f t="shared" si="165"/>
        <v>fBiz0000000000</v>
      </c>
      <c r="AK426" s="335" t="str">
        <f t="shared" ca="1" si="166"/>
        <v>2026/01/06 00:00:00</v>
      </c>
      <c r="AL426"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'REP_OTR_3', '報告者以外への報告先_その他', 'TEXT', 'CELL', 425, 12, NULL ,'0', NULL ,'0', '1.00', 0, 'fBiz0000000000', '2026/01/06 00:00:00', 'fBiz0000000000', '2026/01/06 00:00:00' );</v>
      </c>
      <c r="AM426" s="347" t="s">
        <v>1774</v>
      </c>
    </row>
    <row r="427" spans="1:39" ht="17.25" customHeight="1">
      <c r="A427" s="265">
        <f t="shared" si="145"/>
        <v>425</v>
      </c>
      <c r="B427" s="263" t="s">
        <v>640</v>
      </c>
      <c r="C427" s="258" t="s">
        <v>1750</v>
      </c>
      <c r="D427" s="260" t="s">
        <v>1600</v>
      </c>
      <c r="E427" s="238" t="s">
        <v>942</v>
      </c>
      <c r="F427" s="746" t="s">
        <v>189</v>
      </c>
      <c r="G427" s="747"/>
      <c r="H427" s="748">
        <v>40</v>
      </c>
      <c r="I427" s="749"/>
      <c r="J427" s="327" t="str">
        <f t="shared" si="168"/>
        <v>TEXT</v>
      </c>
      <c r="K427" s="271" t="s">
        <v>653</v>
      </c>
      <c r="L427" s="328" t="str" cm="1">
        <f t="array" aca="1" ref="L427" ca="1">IFERROR(IF($C427="","",IF($K427="","",IF($K427=入力用マスタ!$H$7,_xlfn.TEXTBEFORE(_xlfn.TEXTAFTER(CELL("filename",$A$1),"["),"]"),IF($J427="DATE",IF(INDIRECT($B427&amp;"!"&amp;$C427)="","",INDIRECT($B427&amp;"!"&amp;$C427)),IF($J427="TEXT",IF(INDIRECT($B427&amp;"!"&amp;$C427)="","",""&amp;INDIRECT($B427&amp;"!"&amp;$C427)&amp;""),IF($J427="NUM",VALUE(IF(INDIRECT($B427&amp;"!"&amp;$C427)="","",INDIRECT($B427&amp;"!"&amp;$C427))),"")))))),"")</f>
        <v/>
      </c>
      <c r="M427" s="337" t="str">
        <f ca="1">IFERROR(TEXT(IF($C427="","",IF($K427="","",IF($K427=入力用マスタ!$H$5,IF($L427="■","1",IF($L427="□","",IF($L427="●","1",IF($L427="○","","")))),IF($K427=入力用マスタ!$H$6,IF($L427="▼選択▼","",MATCH($L427,INDIRECT("入力用マスタ!"&amp;IF(COUNTIF(入力用マスタ!$E$2:$E$4,$L427),"E",IF(COUNTIF(入力用マスタ!$F$2:$F$4,$L427),"F",IF(COUNTIF(入力用マスタ!$G$2:$G$4,$L427),"G","")))&amp;"3:"&amp;IF(COUNTIF(入力用マスタ!$E$2:$E$4,$L427),"E",IF(COUNTIF(入力用マスタ!$F$2:$F$4,$L427),"F",IF(COUNTIF(入力用マスタ!$G$2:$G$4,$L427),"G","")))&amp;"4"),0)),"")))),"@"),"")</f>
        <v/>
      </c>
      <c r="N427" s="337" t="str" cm="1">
        <f t="array" aca="1" ref="N427" ca="1">IFERROR(TEXT(IF($C427="","",IF($K427="","",IF($K427=入力用マスタ!$H$4,_xlfn.LET(_xlpm.refs, _xlfn.TEXTSPLIT($C427,","),_xlpm.sheetName, $B427,_xlpm.values,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7" s="338">
        <f t="shared" si="146"/>
        <v>426</v>
      </c>
      <c r="P427" s="339">
        <f>IF($K427="","",IF($K427=入力用マスタ!$H$3,COLUMN($P427)-5,IF($K427=入力用マスタ!$H$5,COLUMN($P427)-4,IF($K427=入力用マスタ!$H$6,COLUMN($P427)-4,IF($K427=入力用マスタ!$H$5,COLUMN($P427)-4,IF($K427=入力用マスタ!$H$4,COLUMN($P427)-3,COLUMN($P427)-5))))))</f>
        <v>11</v>
      </c>
      <c r="Q427" s="345" t="str">
        <f>IF($C427="","",IF($C427="-","",IF($K427=入力用マスタ!$H$4&amp;"!",HYPERLINK("#"&amp;$B427&amp;"!"&amp;IFERROR(LEFT($C427,FIND(",", $C427)-1),$C427),"【"&amp;IFERROR(LEFT($C427,FIND(",", $C427)-1),$C427)&amp;"】"),HYPERLINK("#"&amp;$B427&amp;"!"&amp;IFERROR(LEFT($C427,FIND(",", $C427)-1),$C427),"【"&amp;IFERROR(LEFT($C427,FIND(",", $C427)-1),$C427)&amp;"】"))))</f>
        <v>【U254】</v>
      </c>
      <c r="R427" s="344" t="str">
        <f t="shared" si="147"/>
        <v>0000000000000</v>
      </c>
      <c r="S427" s="334" t="str">
        <f t="shared" si="148"/>
        <v>IO_S050301</v>
      </c>
      <c r="T427" s="334" t="str">
        <f t="shared" ca="1" si="149"/>
        <v>2025100101</v>
      </c>
      <c r="U427" s="334" t="str">
        <f t="shared" si="150"/>
        <v>T05_HLT_TMP</v>
      </c>
      <c r="V427" s="334" t="str">
        <f t="shared" si="151"/>
        <v>REP_OTR_OPE</v>
      </c>
      <c r="W427" s="334" t="str">
        <f t="shared" si="152"/>
        <v>報告者以外への報告先事業者</v>
      </c>
      <c r="X427" s="334" t="str">
        <f t="shared" si="153"/>
        <v>TEXT</v>
      </c>
      <c r="Y427" s="334" t="str">
        <f t="shared" si="154"/>
        <v>CELL</v>
      </c>
      <c r="Z427" s="334">
        <f t="shared" si="155"/>
        <v>426</v>
      </c>
      <c r="AA427" s="334">
        <f t="shared" si="156"/>
        <v>11</v>
      </c>
      <c r="AB427" s="334" t="str">
        <f t="shared" si="157"/>
        <v>« NULL »</v>
      </c>
      <c r="AC427" s="334" t="str">
        <f t="shared" si="158"/>
        <v>0</v>
      </c>
      <c r="AD427" s="334" t="str">
        <f t="shared" si="159"/>
        <v>« NULL »</v>
      </c>
      <c r="AE427" s="334" t="str">
        <f t="shared" si="160"/>
        <v>0</v>
      </c>
      <c r="AF427" s="334" t="str">
        <f t="shared" si="161"/>
        <v>1.00</v>
      </c>
      <c r="AG427" s="334" t="str">
        <f t="shared" si="162"/>
        <v>0</v>
      </c>
      <c r="AH427" s="334" t="str">
        <f t="shared" si="163"/>
        <v>fBiz0000000000</v>
      </c>
      <c r="AI427" s="334" t="str">
        <f t="shared" ca="1" si="164"/>
        <v>2026/01/06 00:00:00</v>
      </c>
      <c r="AJ427" s="334" t="str">
        <f t="shared" si="165"/>
        <v>fBiz0000000000</v>
      </c>
      <c r="AK427" s="335" t="str">
        <f t="shared" ca="1" si="166"/>
        <v>2026/01/06 00:00:00</v>
      </c>
      <c r="AL427"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'REP_OTR_OPE', '報告者以外への報告先事業者', 'TEXT', 'CELL', 426, 11, NULL ,'0', NULL ,'0', '1.00', 0, 'fBiz0000000000', '2026/01/06 00:00:00', 'fBiz0000000000', '2026/01/06 00:00:00' );</v>
      </c>
      <c r="AM427" s="347" t="s">
        <v>1774</v>
      </c>
    </row>
    <row r="428" spans="1:39" ht="17.25" customHeight="1">
      <c r="A428" s="265">
        <f t="shared" si="145"/>
        <v>426</v>
      </c>
      <c r="B428" s="263" t="s">
        <v>640</v>
      </c>
      <c r="C428" s="258" t="s">
        <v>1751</v>
      </c>
      <c r="D428" s="260" t="s">
        <v>1601</v>
      </c>
      <c r="E428" s="238" t="s">
        <v>943</v>
      </c>
      <c r="F428" s="746" t="s">
        <v>189</v>
      </c>
      <c r="G428" s="747"/>
      <c r="H428" s="748">
        <v>40</v>
      </c>
      <c r="I428" s="749"/>
      <c r="J428" s="327" t="str">
        <f t="shared" si="168"/>
        <v>TEXT</v>
      </c>
      <c r="K428" s="271" t="s">
        <v>653</v>
      </c>
      <c r="L428" s="328" t="str" cm="1">
        <f t="array" aca="1" ref="L428" ca="1">IFERROR(IF($C428="","",IF($K428="","",IF($K428=入力用マスタ!$H$7,_xlfn.TEXTBEFORE(_xlfn.TEXTAFTER(CELL("filename",$A$1),"["),"]"),IF($J428="DATE",IF(INDIRECT($B428&amp;"!"&amp;$C428)="","",INDIRECT($B428&amp;"!"&amp;$C428)),IF($J428="TEXT",IF(INDIRECT($B428&amp;"!"&amp;$C428)="","",""&amp;INDIRECT($B428&amp;"!"&amp;$C428)&amp;""),IF($J428="NUM",VALUE(IF(INDIRECT($B428&amp;"!"&amp;$C428)="","",INDIRECT($B428&amp;"!"&amp;$C428))),"")))))),"")</f>
        <v/>
      </c>
      <c r="M428" s="337" t="str">
        <f ca="1">IFERROR(TEXT(IF($C428="","",IF($K428="","",IF($K428=入力用マスタ!$H$5,IF($L428="■","1",IF($L428="□","",IF($L428="●","1",IF($L428="○","","")))),IF($K428=入力用マスタ!$H$6,IF($L428="▼選択▼","",MATCH($L428,INDIRECT("入力用マスタ!"&amp;IF(COUNTIF(入力用マスタ!$E$2:$E$4,$L428),"E",IF(COUNTIF(入力用マスタ!$F$2:$F$4,$L428),"F",IF(COUNTIF(入力用マスタ!$G$2:$G$4,$L428),"G","")))&amp;"3:"&amp;IF(COUNTIF(入力用マスタ!$E$2:$E$4,$L428),"E",IF(COUNTIF(入力用マスタ!$F$2:$F$4,$L428),"F",IF(COUNTIF(入力用マスタ!$G$2:$G$4,$L428),"G","")))&amp;"4"),0)),"")))),"@"),"")</f>
        <v/>
      </c>
      <c r="N428" s="337" t="str" cm="1">
        <f t="array" aca="1" ref="N428" ca="1">IFERROR(TEXT(IF($C428="","",IF($K428="","",IF($K428=入力用マスタ!$H$4,_xlfn.LET(_xlpm.refs, _xlfn.TEXTSPLIT($C428,","),_xlpm.sheetName, $B428,_xlpm.values,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8" s="338">
        <f t="shared" si="146"/>
        <v>427</v>
      </c>
      <c r="P428" s="339">
        <f>IF($K428="","",IF($K428=入力用マスタ!$H$3,COLUMN($P428)-5,IF($K428=入力用マスタ!$H$5,COLUMN($P428)-4,IF($K428=入力用マスタ!$H$6,COLUMN($P428)-4,IF($K428=入力用マスタ!$H$5,COLUMN($P428)-4,IF($K428=入力用マスタ!$H$4,COLUMN($P428)-3,COLUMN($P428)-5))))))</f>
        <v>11</v>
      </c>
      <c r="Q428" s="345" t="str">
        <f>IF($C428="","",IF($C428="-","",IF($K428=入力用マスタ!$H$4&amp;"!",HYPERLINK("#"&amp;$B428&amp;"!"&amp;IFERROR(LEFT($C428,FIND(",", $C428)-1),$C428),"【"&amp;IFERROR(LEFT($C428,FIND(",", $C428)-1),$C428)&amp;"】"),HYPERLINK("#"&amp;$B428&amp;"!"&amp;IFERROR(LEFT($C428,FIND(",", $C428)-1),$C428),"【"&amp;IFERROR(LEFT($C428,FIND(",", $C428)-1),$C428)&amp;"】"))))</f>
        <v>【O255】</v>
      </c>
      <c r="R428" s="344" t="str">
        <f t="shared" si="147"/>
        <v>0000000000000</v>
      </c>
      <c r="S428" s="334" t="str">
        <f t="shared" si="148"/>
        <v>IO_S050301</v>
      </c>
      <c r="T428" s="334" t="str">
        <f t="shared" ca="1" si="149"/>
        <v>2025100101</v>
      </c>
      <c r="U428" s="334" t="str">
        <f t="shared" si="150"/>
        <v>T05_HLT_TMP</v>
      </c>
      <c r="V428" s="334" t="str">
        <f t="shared" si="151"/>
        <v>REP_OTR_GOVE</v>
      </c>
      <c r="W428" s="334" t="str">
        <f t="shared" si="152"/>
        <v>報告者以外への報告先自治体</v>
      </c>
      <c r="X428" s="334" t="str">
        <f t="shared" si="153"/>
        <v>TEXT</v>
      </c>
      <c r="Y428" s="334" t="str">
        <f t="shared" si="154"/>
        <v>CELL</v>
      </c>
      <c r="Z428" s="334">
        <f t="shared" si="155"/>
        <v>427</v>
      </c>
      <c r="AA428" s="334">
        <f t="shared" si="156"/>
        <v>11</v>
      </c>
      <c r="AB428" s="334" t="str">
        <f t="shared" si="157"/>
        <v>« NULL »</v>
      </c>
      <c r="AC428" s="334" t="str">
        <f t="shared" si="158"/>
        <v>0</v>
      </c>
      <c r="AD428" s="334" t="str">
        <f t="shared" si="159"/>
        <v>« NULL »</v>
      </c>
      <c r="AE428" s="334" t="str">
        <f t="shared" si="160"/>
        <v>0</v>
      </c>
      <c r="AF428" s="334" t="str">
        <f t="shared" si="161"/>
        <v>1.00</v>
      </c>
      <c r="AG428" s="334" t="str">
        <f t="shared" si="162"/>
        <v>0</v>
      </c>
      <c r="AH428" s="334" t="str">
        <f t="shared" si="163"/>
        <v>fBiz0000000000</v>
      </c>
      <c r="AI428" s="334" t="str">
        <f t="shared" ca="1" si="164"/>
        <v>2026/01/06 00:00:00</v>
      </c>
      <c r="AJ428" s="334" t="str">
        <f t="shared" si="165"/>
        <v>fBiz0000000000</v>
      </c>
      <c r="AK428" s="335" t="str">
        <f t="shared" ca="1" si="166"/>
        <v>2026/01/06 00:00:00</v>
      </c>
      <c r="AL428"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'REP_OTR_GOVE', '報告者以外への報告先自治体', 'TEXT', 'CELL', 427, 11, NULL ,'0', NULL ,'0', '1.00', 0, 'fBiz0000000000', '2026/01/06 00:00:00', 'fBiz0000000000', '2026/01/06 00:00:00' );</v>
      </c>
      <c r="AM428" s="347" t="s">
        <v>1774</v>
      </c>
    </row>
    <row r="429" spans="1:39" ht="17.25" customHeight="1">
      <c r="A429" s="265">
        <f t="shared" si="145"/>
        <v>427</v>
      </c>
      <c r="B429" s="263" t="s">
        <v>640</v>
      </c>
      <c r="C429" s="258" t="s">
        <v>1752</v>
      </c>
      <c r="D429" s="260" t="s">
        <v>1602</v>
      </c>
      <c r="E429" s="238" t="s">
        <v>456</v>
      </c>
      <c r="F429" s="746" t="s">
        <v>189</v>
      </c>
      <c r="G429" s="747"/>
      <c r="H429" s="748">
        <v>40</v>
      </c>
      <c r="I429" s="749"/>
      <c r="J429" s="327" t="str">
        <f t="shared" si="168"/>
        <v>TEXT</v>
      </c>
      <c r="K429" s="271" t="s">
        <v>653</v>
      </c>
      <c r="L429" s="328" t="str" cm="1">
        <f t="array" aca="1" ref="L429" ca="1">IFERROR(IF($C429="","",IF($K429="","",IF($K429=入力用マスタ!$H$7,_xlfn.TEXTBEFORE(_xlfn.TEXTAFTER(CELL("filename",$A$1),"["),"]"),IF($J429="DATE",IF(INDIRECT($B429&amp;"!"&amp;$C429)="","",INDIRECT($B429&amp;"!"&amp;$C429)),IF($J429="TEXT",IF(INDIRECT($B429&amp;"!"&amp;$C429)="","",""&amp;INDIRECT($B429&amp;"!"&amp;$C429)&amp;""),IF($J429="NUM",VALUE(IF(INDIRECT($B429&amp;"!"&amp;$C429)="","",INDIRECT($B429&amp;"!"&amp;$C429))),"")))))),"")</f>
        <v/>
      </c>
      <c r="M429" s="337" t="str">
        <f ca="1">IFERROR(TEXT(IF($C429="","",IF($K429="","",IF($K429=入力用マスタ!$H$5,IF($L429="■","1",IF($L429="□","",IF($L429="●","1",IF($L429="○","","")))),IF($K429=入力用マスタ!$H$6,IF($L429="▼選択▼","",MATCH($L429,INDIRECT("入力用マスタ!"&amp;IF(COUNTIF(入力用マスタ!$E$2:$E$4,$L429),"E",IF(COUNTIF(入力用マスタ!$F$2:$F$4,$L429),"F",IF(COUNTIF(入力用マスタ!$G$2:$G$4,$L429),"G","")))&amp;"3:"&amp;IF(COUNTIF(入力用マスタ!$E$2:$E$4,$L429),"E",IF(COUNTIF(入力用マスタ!$F$2:$F$4,$L429),"F",IF(COUNTIF(入力用マスタ!$G$2:$G$4,$L429),"G","")))&amp;"4"),0)),"")))),"@"),"")</f>
        <v/>
      </c>
      <c r="N429" s="337" t="str" cm="1">
        <f t="array" aca="1" ref="N429" ca="1">IFERROR(TEXT(IF($C429="","",IF($K429="","",IF($K429=入力用マスタ!$H$4,_xlfn.LET(_xlpm.refs, _xlfn.TEXTSPLIT($C429,","),_xlpm.sheetName, $B429,_xlpm.values,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29" s="338">
        <f t="shared" si="146"/>
        <v>428</v>
      </c>
      <c r="P429" s="339">
        <f>IF($K429="","",IF($K429=入力用マスタ!$H$3,COLUMN($P429)-5,IF($K429=入力用マスタ!$H$5,COLUMN($P429)-4,IF($K429=入力用マスタ!$H$6,COLUMN($P429)-4,IF($K429=入力用マスタ!$H$5,COLUMN($P429)-4,IF($K429=入力用マスタ!$H$4,COLUMN($P429)-3,COLUMN($P429)-5))))))</f>
        <v>11</v>
      </c>
      <c r="Q429" s="345" t="str">
        <f>IF($C429="","",IF($C429="-","",IF($K429=入力用マスタ!$H$4&amp;"!",HYPERLINK("#"&amp;$B429&amp;"!"&amp;IFERROR(LEFT($C429,FIND(",", $C429)-1),$C429),"【"&amp;IFERROR(LEFT($C429,FIND(",", $C429)-1),$C429)&amp;"】"),HYPERLINK("#"&amp;$B429&amp;"!"&amp;IFERROR(LEFT($C429,FIND(",", $C429)-1),$C429),"【"&amp;IFERROR(LEFT($C429,FIND(",", $C429)-1),$C429)&amp;"】"))))</f>
        <v>【L256】</v>
      </c>
      <c r="R429" s="344" t="str">
        <f t="shared" si="147"/>
        <v>0000000000000</v>
      </c>
      <c r="S429" s="334" t="str">
        <f t="shared" si="148"/>
        <v>IO_S050301</v>
      </c>
      <c r="T429" s="334" t="str">
        <f t="shared" ca="1" si="149"/>
        <v>2025100101</v>
      </c>
      <c r="U429" s="334" t="str">
        <f t="shared" si="150"/>
        <v>T05_HLT_TMP</v>
      </c>
      <c r="V429" s="334" t="str">
        <f t="shared" si="151"/>
        <v>REP_OTR_ETC</v>
      </c>
      <c r="W429" s="334" t="str">
        <f t="shared" si="152"/>
        <v>報告者以外への報告先その他</v>
      </c>
      <c r="X429" s="334" t="str">
        <f t="shared" si="153"/>
        <v>TEXT</v>
      </c>
      <c r="Y429" s="334" t="str">
        <f t="shared" si="154"/>
        <v>CELL</v>
      </c>
      <c r="Z429" s="334">
        <f t="shared" si="155"/>
        <v>428</v>
      </c>
      <c r="AA429" s="334">
        <f t="shared" si="156"/>
        <v>11</v>
      </c>
      <c r="AB429" s="334" t="str">
        <f t="shared" si="157"/>
        <v>« NULL »</v>
      </c>
      <c r="AC429" s="334" t="str">
        <f t="shared" si="158"/>
        <v>0</v>
      </c>
      <c r="AD429" s="334" t="str">
        <f t="shared" si="159"/>
        <v>« NULL »</v>
      </c>
      <c r="AE429" s="334" t="str">
        <f t="shared" si="160"/>
        <v>0</v>
      </c>
      <c r="AF429" s="334" t="str">
        <f t="shared" si="161"/>
        <v>1.00</v>
      </c>
      <c r="AG429" s="334" t="str">
        <f t="shared" si="162"/>
        <v>0</v>
      </c>
      <c r="AH429" s="334" t="str">
        <f t="shared" si="163"/>
        <v>fBiz0000000000</v>
      </c>
      <c r="AI429" s="334" t="str">
        <f t="shared" ca="1" si="164"/>
        <v>2026/01/06 00:00:00</v>
      </c>
      <c r="AJ429" s="334" t="str">
        <f t="shared" si="165"/>
        <v>fBiz0000000000</v>
      </c>
      <c r="AK429" s="335" t="str">
        <f t="shared" ca="1" si="166"/>
        <v>2026/01/06 00:00:00</v>
      </c>
      <c r="AL429"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'REP_OTR_ETC', '報告者以外への報告先その他', 'TEXT', 'CELL', 428, 11, NULL ,'0', NULL ,'0', '1.00', 0, 'fBiz0000000000', '2026/01/06 00:00:00', 'fBiz0000000000', '2026/01/06 00:00:00' );</v>
      </c>
      <c r="AM429" s="347" t="s">
        <v>1774</v>
      </c>
    </row>
    <row r="430" spans="1:39" ht="17.25" customHeight="1">
      <c r="A430" s="265">
        <f t="shared" si="145"/>
        <v>428</v>
      </c>
      <c r="B430" s="263" t="s">
        <v>640</v>
      </c>
      <c r="C430" s="258" t="s">
        <v>1753</v>
      </c>
      <c r="D430" s="260" t="s">
        <v>1603</v>
      </c>
      <c r="E430" s="238" t="s">
        <v>457</v>
      </c>
      <c r="F430" s="746" t="s">
        <v>189</v>
      </c>
      <c r="G430" s="747"/>
      <c r="H430" s="748">
        <v>1410</v>
      </c>
      <c r="I430" s="749"/>
      <c r="J430" s="327" t="str">
        <f t="shared" si="168"/>
        <v>TEXT</v>
      </c>
      <c r="K430" s="271" t="s">
        <v>653</v>
      </c>
      <c r="L430" s="328" t="str" cm="1">
        <f t="array" aca="1" ref="L430" ca="1">IFERROR(IF($C430="","",IF($K430="","",IF($K430=入力用マスタ!$H$7,_xlfn.TEXTBEFORE(_xlfn.TEXTAFTER(CELL("filename",$A$1),"["),"]"),IF($J430="DATE",IF(INDIRECT($B430&amp;"!"&amp;$C430)="","",INDIRECT($B430&amp;"!"&amp;$C430)),IF($J430="TEXT",IF(INDIRECT($B430&amp;"!"&amp;$C430)="","",""&amp;INDIRECT($B430&amp;"!"&amp;$C430)&amp;""),IF($J430="NUM",VALUE(IF(INDIRECT($B430&amp;"!"&amp;$C430)="","",INDIRECT($B430&amp;"!"&amp;$C430))),"")))))),"")</f>
        <v/>
      </c>
      <c r="M430" s="337" t="str">
        <f ca="1">IFERROR(TEXT(IF($C430="","",IF($K430="","",IF($K430=入力用マスタ!$H$5,IF($L430="■","1",IF($L430="□","",IF($L430="●","1",IF($L430="○","","")))),IF($K430=入力用マスタ!$H$6,IF($L430="▼選択▼","",MATCH($L430,INDIRECT("入力用マスタ!"&amp;IF(COUNTIF(入力用マスタ!$E$2:$E$4,$L430),"E",IF(COUNTIF(入力用マスタ!$F$2:$F$4,$L430),"F",IF(COUNTIF(入力用マスタ!$G$2:$G$4,$L430),"G","")))&amp;"3:"&amp;IF(COUNTIF(入力用マスタ!$E$2:$E$4,$L430),"E",IF(COUNTIF(入力用マスタ!$F$2:$F$4,$L430),"F",IF(COUNTIF(入力用マスタ!$G$2:$G$4,$L430),"G","")))&amp;"4"),0)),"")))),"@"),"")</f>
        <v/>
      </c>
      <c r="N430" s="337" t="str" cm="1">
        <f t="array" aca="1" ref="N430" ca="1">IFERROR(TEXT(IF($C430="","",IF($K430="","",IF($K430=入力用マスタ!$H$4,_xlfn.LET(_xlpm.refs, _xlfn.TEXTSPLIT($C430,","),_xlpm.sheetName, $B430,_xlpm.values,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0" s="338">
        <f t="shared" si="146"/>
        <v>429</v>
      </c>
      <c r="P430" s="339">
        <f>IF($K430="","",IF($K430=入力用マスタ!$H$3,COLUMN($P430)-5,IF($K430=入力用マスタ!$H$5,COLUMN($P430)-4,IF($K430=入力用マスタ!$H$6,COLUMN($P430)-4,IF($K430=入力用マスタ!$H$5,COLUMN($P430)-4,IF($K430=入力用マスタ!$H$4,COLUMN($P430)-3,COLUMN($P430)-5))))))</f>
        <v>11</v>
      </c>
      <c r="Q430" s="345" t="str">
        <f>IF($C430="","",IF($C430="-","",IF($K430=入力用マスタ!$H$4&amp;"!",HYPERLINK("#"&amp;$B430&amp;"!"&amp;IFERROR(LEFT($C430,FIND(",", $C430)-1),$C430),"【"&amp;IFERROR(LEFT($C430,FIND(",", $C430)-1),$C430)&amp;"】"),HYPERLINK("#"&amp;$B430&amp;"!"&amp;IFERROR(LEFT($C430,FIND(",", $C430)-1),$C430),"【"&amp;IFERROR(LEFT($C430,FIND(",", $C430)-1),$C430)&amp;"】"))))</f>
        <v>【G259】</v>
      </c>
      <c r="R430" s="344" t="str">
        <f t="shared" si="147"/>
        <v>0000000000000</v>
      </c>
      <c r="S430" s="334" t="str">
        <f t="shared" si="148"/>
        <v>IO_S050301</v>
      </c>
      <c r="T430" s="334" t="str">
        <f t="shared" ca="1" si="149"/>
        <v>2025100101</v>
      </c>
      <c r="U430" s="334" t="str">
        <f t="shared" si="150"/>
        <v>T05_HLT_TMP</v>
      </c>
      <c r="V430" s="334" t="str">
        <f t="shared" si="151"/>
        <v>RMK</v>
      </c>
      <c r="W430" s="334" t="str">
        <f t="shared" si="152"/>
        <v>備考欄</v>
      </c>
      <c r="X430" s="334" t="str">
        <f t="shared" si="153"/>
        <v>TEXT</v>
      </c>
      <c r="Y430" s="334" t="str">
        <f t="shared" si="154"/>
        <v>CELL</v>
      </c>
      <c r="Z430" s="334">
        <f t="shared" si="155"/>
        <v>429</v>
      </c>
      <c r="AA430" s="334">
        <f t="shared" si="156"/>
        <v>11</v>
      </c>
      <c r="AB430" s="334" t="str">
        <f t="shared" si="157"/>
        <v>« NULL »</v>
      </c>
      <c r="AC430" s="334" t="str">
        <f t="shared" si="158"/>
        <v>0</v>
      </c>
      <c r="AD430" s="334" t="str">
        <f t="shared" si="159"/>
        <v>« NULL »</v>
      </c>
      <c r="AE430" s="334" t="str">
        <f t="shared" si="160"/>
        <v>0</v>
      </c>
      <c r="AF430" s="334" t="str">
        <f t="shared" si="161"/>
        <v>1.00</v>
      </c>
      <c r="AG430" s="334" t="str">
        <f t="shared" si="162"/>
        <v>0</v>
      </c>
      <c r="AH430" s="334" t="str">
        <f t="shared" si="163"/>
        <v>fBiz0000000000</v>
      </c>
      <c r="AI430" s="334" t="str">
        <f t="shared" ca="1" si="164"/>
        <v>2026/01/06 00:00:00</v>
      </c>
      <c r="AJ430" s="334" t="str">
        <f t="shared" si="165"/>
        <v>fBiz0000000000</v>
      </c>
      <c r="AK430" s="335" t="str">
        <f t="shared" ca="1" si="166"/>
        <v>2026/01/06 00:00:00</v>
      </c>
      <c r="AL430"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'RMK', '備考欄', 'TEXT', 'CELL', 429, 11, NULL ,'0', NULL ,'0', '1.00', 0, 'fBiz0000000000', '2026/01/06 00:00:00', 'fBiz0000000000', '2026/01/06 00:00:00' );</v>
      </c>
      <c r="AM430" s="347" t="s">
        <v>1774</v>
      </c>
    </row>
    <row r="431" spans="1:39" ht="17.25" customHeight="1">
      <c r="A431" s="265">
        <f t="shared" si="145"/>
        <v>429</v>
      </c>
      <c r="B431" s="263" t="s">
        <v>640</v>
      </c>
      <c r="C431" s="258" t="s">
        <v>1721</v>
      </c>
      <c r="D431" s="260" t="s">
        <v>1604</v>
      </c>
      <c r="E431" s="238" t="s">
        <v>1605</v>
      </c>
      <c r="F431" s="746" t="s">
        <v>189</v>
      </c>
      <c r="G431" s="747"/>
      <c r="H431" s="748">
        <v>1000</v>
      </c>
      <c r="I431" s="749"/>
      <c r="J431" s="327" t="str">
        <f t="shared" si="168"/>
        <v>TEXT</v>
      </c>
      <c r="K431" s="271" t="s">
        <v>1720</v>
      </c>
      <c r="L431" s="328" t="str" cm="1">
        <f t="array" aca="1" ref="L431" ca="1">IFERROR(IF($C431="","",IF($K431="","",IF($K431=入力用マスタ!$H$7,_xlfn.TEXTBEFORE(_xlfn.TEXTAFTER(CELL("filename",$A$1),"["),"]"),IF($J431="DATE",IF(INDIRECT($B431&amp;"!"&amp;$C431)="","",INDIRECT($B431&amp;"!"&amp;$C431)),IF($J431="TEXT",IF(INDIRECT($B431&amp;"!"&amp;$C431)="","",""&amp;INDIRECT($B431&amp;"!"&amp;$C431)&amp;""),IF($J431="NUM",VALUE(IF(INDIRECT($B431&amp;"!"&amp;$C431)="","",INDIRECT($B431&amp;"!"&amp;$C431))),"")))))),"")</f>
        <v/>
      </c>
      <c r="M431" s="337" t="str">
        <f ca="1">IFERROR(TEXT(IF($C431="","",IF($K431="","",IF($K431=入力用マスタ!$H$5,IF($L431="■","1",IF($L431="□","",IF($L431="●","1",IF($L431="○","","")))),IF($K431=入力用マスタ!$H$6,IF($L431="▼選択▼","",MATCH($L431,INDIRECT("入力用マスタ!"&amp;IF(COUNTIF(入力用マスタ!$E$2:$E$4,$L431),"E",IF(COUNTIF(入力用マスタ!$F$2:$F$4,$L431),"F",IF(COUNTIF(入力用マスタ!$G$2:$G$4,$L431),"G","")))&amp;"3:"&amp;IF(COUNTIF(入力用マスタ!$E$2:$E$4,$L431),"E",IF(COUNTIF(入力用マスタ!$F$2:$F$4,$L431),"F",IF(COUNTIF(入力用マスタ!$G$2:$G$4,$L431),"G","")))&amp;"4"),0)),"")))),"@"),"")</f>
        <v/>
      </c>
      <c r="N431" s="337" t="str" cm="1">
        <f t="array" aca="1" ref="N431" ca="1">IFERROR(TEXT(IF($C431="","",IF($K431="","",IF($K431=入力用マスタ!$H$4,_xlfn.LET(_xlpm.refs, _xlfn.TEXTSPLIT($C431,","),_xlpm.sheetName, $B431,_xlpm.values,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1" s="338">
        <f t="shared" si="146"/>
        <v>430</v>
      </c>
      <c r="P431" s="339">
        <f>IF($K431="","",IF($K431=入力用マスタ!$H$3,COLUMN($P431)-5,IF($K431=入力用マスタ!$H$5,COLUMN($P431)-4,IF($K431=入力用マスタ!$H$6,COLUMN($P431)-4,IF($K431=入力用マスタ!$H$5,COLUMN($P431)-4,IF($K431=入力用マスタ!$H$4,COLUMN($P431)-3,COLUMN($P431)-5))))))</f>
        <v>11</v>
      </c>
      <c r="Q431" s="340" t="str">
        <f>IF($C431="","",IF($C431="-","",IF($K431=入力用マスタ!$H$4&amp;"!",HYPERLINK("#"&amp;$B431&amp;"!"&amp;IFERROR(LEFT($C431,FIND(",", $C431)-1),$C431),"【"&amp;IFERROR(LEFT($C431,FIND(",", $C431)-1),$C431)&amp;"】"),HYPERLINK("#"&amp;$B431&amp;"!"&amp;IFERROR(LEFT($C431,FIND(",", $C431)-1),$C431),"【"&amp;IFERROR(LEFT($C431,FIND(",", $C431)-1),$C431)&amp;"】"))))</f>
        <v/>
      </c>
      <c r="R431" s="333" t="str">
        <f t="shared" si="147"/>
        <v/>
      </c>
      <c r="S431" s="334" t="str">
        <f t="shared" si="148"/>
        <v/>
      </c>
      <c r="T431" s="334" t="str">
        <f t="shared" si="149"/>
        <v/>
      </c>
      <c r="U431" s="334" t="str">
        <f t="shared" si="150"/>
        <v/>
      </c>
      <c r="V431" s="334" t="str">
        <f t="shared" si="151"/>
        <v/>
      </c>
      <c r="W431" s="334" t="str">
        <f t="shared" si="152"/>
        <v/>
      </c>
      <c r="X431" s="334" t="str">
        <f t="shared" si="153"/>
        <v/>
      </c>
      <c r="Y431" s="334" t="str">
        <f t="shared" si="154"/>
        <v/>
      </c>
      <c r="Z431" s="334" t="str">
        <f t="shared" si="155"/>
        <v/>
      </c>
      <c r="AA431" s="334" t="str">
        <f t="shared" si="156"/>
        <v/>
      </c>
      <c r="AB431" s="334" t="str">
        <f t="shared" si="157"/>
        <v/>
      </c>
      <c r="AC431" s="334" t="str">
        <f t="shared" si="158"/>
        <v/>
      </c>
      <c r="AD431" s="334" t="str">
        <f t="shared" si="159"/>
        <v/>
      </c>
      <c r="AE431" s="334" t="str">
        <f t="shared" si="160"/>
        <v/>
      </c>
      <c r="AF431" s="334" t="str">
        <f t="shared" si="161"/>
        <v/>
      </c>
      <c r="AG431" s="334" t="str">
        <f t="shared" si="162"/>
        <v/>
      </c>
      <c r="AH431" s="334" t="str">
        <f t="shared" si="163"/>
        <v/>
      </c>
      <c r="AI431" s="334" t="str">
        <f t="shared" ca="1" si="164"/>
        <v/>
      </c>
      <c r="AJ431" s="334" t="str">
        <f t="shared" si="165"/>
        <v/>
      </c>
      <c r="AK431" s="335" t="str">
        <f t="shared" ca="1" si="166"/>
        <v/>
      </c>
      <c r="AL431" s="336" t="str">
        <f t="shared" si="167"/>
        <v/>
      </c>
      <c r="AM431" s="347" t="s">
        <v>1774</v>
      </c>
    </row>
    <row r="432" spans="1:39" ht="17.25" customHeight="1">
      <c r="A432" s="265">
        <f t="shared" si="145"/>
        <v>430</v>
      </c>
      <c r="B432" s="263" t="s">
        <v>640</v>
      </c>
      <c r="C432" s="258" t="s">
        <v>1754</v>
      </c>
      <c r="D432" s="260" t="s">
        <v>1606</v>
      </c>
      <c r="E432" s="238" t="s">
        <v>458</v>
      </c>
      <c r="F432" s="746" t="s">
        <v>189</v>
      </c>
      <c r="G432" s="747"/>
      <c r="H432" s="748">
        <v>1</v>
      </c>
      <c r="I432" s="749"/>
      <c r="J432" s="327" t="str">
        <f t="shared" si="168"/>
        <v>TEXT</v>
      </c>
      <c r="K432" s="271" t="s">
        <v>656</v>
      </c>
      <c r="L432" s="328" t="str" cm="1">
        <f t="array" aca="1" ref="L432" ca="1">IFERROR(IF($C432="","",IF($K432="","",IF($K432=入力用マスタ!$H$7,_xlfn.TEXTBEFORE(_xlfn.TEXTAFTER(CELL("filename",$A$1),"["),"]"),IF($J432="DATE",IF(INDIRECT($B432&amp;"!"&amp;$C432)="","",INDIRECT($B432&amp;"!"&amp;$C432)),IF($J432="TEXT",IF(INDIRECT($B432&amp;"!"&amp;$C432)="","",""&amp;INDIRECT($B432&amp;"!"&amp;$C432)&amp;""),IF($J432="NUM",VALUE(IF(INDIRECT($B432&amp;"!"&amp;$C432)="","",INDIRECT($B432&amp;"!"&amp;$C432))),"")))))),"")</f>
        <v/>
      </c>
      <c r="M432" s="337" t="str">
        <f ca="1">IFERROR(TEXT(IF($C432="","",IF($K432="","",IF($K432=入力用マスタ!$H$5,IF($L432="■","1",IF($L432="□","",IF($L432="●","1",IF($L432="○","","")))),IF($K432=入力用マスタ!$H$6,IF($L432="▼選択▼","",MATCH($L432,INDIRECT("入力用マスタ!"&amp;IF(COUNTIF(入力用マスタ!$E$2:$E$4,$L432),"E",IF(COUNTIF(入力用マスタ!$F$2:$F$4,$L432),"F",IF(COUNTIF(入力用マスタ!$G$2:$G$4,$L432),"G","")))&amp;"3:"&amp;IF(COUNTIF(入力用マスタ!$E$2:$E$4,$L432),"E",IF(COUNTIF(入力用マスタ!$F$2:$F$4,$L432),"F",IF(COUNTIF(入力用マスタ!$G$2:$G$4,$L432),"G","")))&amp;"4"),0)),"")))),"@"),"")</f>
        <v/>
      </c>
      <c r="N432" s="337" t="str" cm="1">
        <f t="array" aca="1" ref="N432" ca="1">IFERROR(TEXT(IF($C432="","",IF($K432="","",IF($K432=入力用マスタ!$H$4,_xlfn.LET(_xlpm.refs, _xlfn.TEXTSPLIT($C432,","),_xlpm.sheetName, $B432,_xlpm.values,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2" s="338">
        <f t="shared" si="146"/>
        <v>431</v>
      </c>
      <c r="P432" s="339">
        <f>IF($K432="","",IF($K432=入力用マスタ!$H$3,COLUMN($P432)-5,IF($K432=入力用マスタ!$H$5,COLUMN($P432)-4,IF($K432=入力用マスタ!$H$6,COLUMN($P432)-4,IF($K432=入力用マスタ!$H$5,COLUMN($P432)-4,IF($K432=入力用マスタ!$H$4,COLUMN($P432)-3,COLUMN($P432)-5))))))</f>
        <v>13</v>
      </c>
      <c r="Q432" s="345" t="str">
        <f>IF($C432="","",IF($C432="-","",IF($K432=入力用マスタ!$H$4&amp;"!",HYPERLINK("#"&amp;$B432&amp;"!"&amp;IFERROR(LEFT($C432,FIND(",", $C432)-1),$C432),"【"&amp;IFERROR(LEFT($C432,FIND(",", $C432)-1),$C432)&amp;"】"),HYPERLINK("#"&amp;$B432&amp;"!"&amp;IFERROR(LEFT($C432,FIND(",", $C432)-1),$C432),"【"&amp;IFERROR(LEFT($C432,FIND(",", $C432)-1),$C432)&amp;"】"))))</f>
        <v>【H289】</v>
      </c>
      <c r="R432" s="344" t="str">
        <f t="shared" si="147"/>
        <v>0000000000000</v>
      </c>
      <c r="S432" s="334" t="str">
        <f t="shared" si="148"/>
        <v>IO_S050301</v>
      </c>
      <c r="T432" s="334" t="str">
        <f t="shared" ca="1" si="149"/>
        <v>2025100101</v>
      </c>
      <c r="U432" s="334" t="str">
        <f t="shared" si="150"/>
        <v>T05_HLT_TMP</v>
      </c>
      <c r="V432" s="334" t="str">
        <f t="shared" si="151"/>
        <v>ATT_CD</v>
      </c>
      <c r="W432" s="334" t="str">
        <f t="shared" si="152"/>
        <v>添付資料の有無コード</v>
      </c>
      <c r="X432" s="334" t="str">
        <f t="shared" si="153"/>
        <v>TEXT</v>
      </c>
      <c r="Y432" s="334" t="str">
        <f t="shared" si="154"/>
        <v>CELL</v>
      </c>
      <c r="Z432" s="334">
        <f t="shared" si="155"/>
        <v>431</v>
      </c>
      <c r="AA432" s="334">
        <f t="shared" si="156"/>
        <v>13</v>
      </c>
      <c r="AB432" s="334" t="str">
        <f t="shared" si="157"/>
        <v>« NULL »</v>
      </c>
      <c r="AC432" s="334" t="str">
        <f t="shared" si="158"/>
        <v>0</v>
      </c>
      <c r="AD432" s="346" t="s">
        <v>1807</v>
      </c>
      <c r="AE432" s="334" t="str">
        <f t="shared" si="160"/>
        <v>0</v>
      </c>
      <c r="AF432" s="334" t="str">
        <f t="shared" si="161"/>
        <v>1.00</v>
      </c>
      <c r="AG432" s="334" t="str">
        <f t="shared" si="162"/>
        <v>0</v>
      </c>
      <c r="AH432" s="334" t="str">
        <f t="shared" si="163"/>
        <v>fBiz0000000000</v>
      </c>
      <c r="AI432" s="334" t="str">
        <f t="shared" ca="1" si="164"/>
        <v>2026/01/06 00:00:00</v>
      </c>
      <c r="AJ432" s="334" t="str">
        <f t="shared" si="165"/>
        <v>fBiz0000000000</v>
      </c>
      <c r="AK432" s="335" t="str">
        <f t="shared" ca="1" si="166"/>
        <v>2026/01/06 00:00:00</v>
      </c>
      <c r="AL432" s="336" t="str">
        <f t="shared" ca="1" si="167"/>
        <v>INSERT INTO m01_rep_position ( ORG_NO, FORM_ID, REP_VER, DM_CD, DM_KMK_CD, DM_KMK_NM, DM_DATA_TYPE, EX_TYPE, EX_LINE, EX_COLUMN, EX_OB_NM, DROP_DOWN_FLG, CLASS_ID, del_flg, pg_version_no, db_version_no, ret_id, ret_date, up_id, up_date ) VALUES ( '0000000000000', 'IO_S050301', '2025100101', 'T05_HLT_TMP', 'ATT_CD', '添付資料の有無コード', 'TEXT', 'CELL', 431, 13, NULL ,'0',EXIST_JP,'0', '1.00', 0, 'fBiz0000000000', '2026/01/06 00:00:00', 'fBiz0000000000', '2026/01/06 00:00:00' );</v>
      </c>
      <c r="AM432" s="347" t="s">
        <v>1774</v>
      </c>
    </row>
    <row r="433" spans="1:39" ht="17.25" customHeight="1">
      <c r="A433" s="265">
        <f t="shared" si="145"/>
        <v>431</v>
      </c>
      <c r="B433" s="263" t="s">
        <v>640</v>
      </c>
      <c r="C433" s="258" t="s">
        <v>169</v>
      </c>
      <c r="D433" s="260" t="s">
        <v>1607</v>
      </c>
      <c r="E433" s="238" t="s">
        <v>459</v>
      </c>
      <c r="F433" s="746" t="s">
        <v>189</v>
      </c>
      <c r="G433" s="747"/>
      <c r="H433" s="748">
        <v>50</v>
      </c>
      <c r="I433" s="749"/>
      <c r="J433" s="327" t="str">
        <f t="shared" si="168"/>
        <v>TEXT</v>
      </c>
      <c r="K433" s="271" t="s">
        <v>1720</v>
      </c>
      <c r="L433" s="328" t="str" cm="1">
        <f t="array" aca="1" ref="L433" ca="1">IFERROR(IF($C433="","",IF($K433="","",IF($K433=入力用マスタ!$H$7,_xlfn.TEXTBEFORE(_xlfn.TEXTAFTER(CELL("filename",$A$1),"["),"]"),IF($J433="DATE",IF(INDIRECT($B433&amp;"!"&amp;$C433)="","",INDIRECT($B433&amp;"!"&amp;$C433)),IF($J433="TEXT",IF(INDIRECT($B433&amp;"!"&amp;$C433)="","",""&amp;INDIRECT($B433&amp;"!"&amp;$C433)&amp;""),IF($J433="NUM",VALUE(IF(INDIRECT($B433&amp;"!"&amp;$C433)="","",INDIRECT($B433&amp;"!"&amp;$C433))),"")))))),"")</f>
        <v/>
      </c>
      <c r="M433" s="337" t="str">
        <f ca="1">IFERROR(TEXT(IF($C433="","",IF($K433="","",IF($K433=入力用マスタ!$H$5,IF($L433="■","1",IF($L433="□","",IF($L433="●","1",IF($L433="○","","")))),IF($K433=入力用マスタ!$H$6,IF($L433="▼選択▼","",MATCH($L433,INDIRECT("入力用マスタ!"&amp;IF(COUNTIF(入力用マスタ!$E$2:$E$4,$L433),"E",IF(COUNTIF(入力用マスタ!$F$2:$F$4,$L433),"F",IF(COUNTIF(入力用マスタ!$G$2:$G$4,$L433),"G","")))&amp;"3:"&amp;IF(COUNTIF(入力用マスタ!$E$2:$E$4,$L433),"E",IF(COUNTIF(入力用マスタ!$F$2:$F$4,$L433),"F",IF(COUNTIF(入力用マスタ!$G$2:$G$4,$L433),"G","")))&amp;"4"),0)),"")))),"@"),"")</f>
        <v/>
      </c>
      <c r="N433" s="337" t="str" cm="1">
        <f t="array" aca="1" ref="N433" ca="1">IFERROR(TEXT(IF($C433="","",IF($K433="","",IF($K433=入力用マスタ!$H$4,_xlfn.LET(_xlpm.refs, _xlfn.TEXTSPLIT($C433,","),_xlpm.sheetName, $B433,_xlpm.values,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3" s="338">
        <f t="shared" si="146"/>
        <v>432</v>
      </c>
      <c r="P433" s="339">
        <f>IF($K433="","",IF($K433=入力用マスタ!$H$3,COLUMN($P433)-5,IF($K433=入力用マスタ!$H$5,COLUMN($P433)-4,IF($K433=入力用マスタ!$H$6,COLUMN($P433)-4,IF($K433=入力用マスタ!$H$5,COLUMN($P433)-4,IF($K433=入力用マスタ!$H$4,COLUMN($P433)-3,COLUMN($P433)-5))))))</f>
        <v>11</v>
      </c>
      <c r="Q433" s="340" t="str">
        <f>IF($C433="","",IF($C433="-","",IF($K433=入力用マスタ!$H$4&amp;"!",HYPERLINK("#"&amp;$B433&amp;"!"&amp;IFERROR(LEFT($C433,FIND(",", $C433)-1),$C433),"【"&amp;IFERROR(LEFT($C433,FIND(",", $C433)-1),$C433)&amp;"】"),HYPERLINK("#"&amp;$B433&amp;"!"&amp;IFERROR(LEFT($C433,FIND(",", $C433)-1),$C433),"【"&amp;IFERROR(LEFT($C433,FIND(",", $C433)-1),$C433)&amp;"】"))))</f>
        <v/>
      </c>
      <c r="R433" s="333" t="str">
        <f t="shared" si="147"/>
        <v/>
      </c>
      <c r="S433" s="334" t="str">
        <f t="shared" si="148"/>
        <v/>
      </c>
      <c r="T433" s="334" t="str">
        <f t="shared" si="149"/>
        <v/>
      </c>
      <c r="U433" s="334" t="str">
        <f t="shared" si="150"/>
        <v/>
      </c>
      <c r="V433" s="334" t="str">
        <f t="shared" si="151"/>
        <v/>
      </c>
      <c r="W433" s="334" t="str">
        <f t="shared" si="152"/>
        <v/>
      </c>
      <c r="X433" s="334" t="str">
        <f t="shared" si="153"/>
        <v/>
      </c>
      <c r="Y433" s="334" t="str">
        <f t="shared" si="154"/>
        <v/>
      </c>
      <c r="Z433" s="334" t="str">
        <f t="shared" si="155"/>
        <v/>
      </c>
      <c r="AA433" s="334" t="str">
        <f t="shared" si="156"/>
        <v/>
      </c>
      <c r="AB433" s="334" t="str">
        <f t="shared" si="157"/>
        <v/>
      </c>
      <c r="AC433" s="334" t="str">
        <f t="shared" si="158"/>
        <v/>
      </c>
      <c r="AD433" s="334" t="str">
        <f t="shared" si="159"/>
        <v/>
      </c>
      <c r="AE433" s="334" t="str">
        <f t="shared" si="160"/>
        <v/>
      </c>
      <c r="AF433" s="334" t="str">
        <f t="shared" si="161"/>
        <v/>
      </c>
      <c r="AG433" s="334" t="str">
        <f t="shared" si="162"/>
        <v/>
      </c>
      <c r="AH433" s="334" t="str">
        <f t="shared" si="163"/>
        <v/>
      </c>
      <c r="AI433" s="334" t="str">
        <f t="shared" ca="1" si="164"/>
        <v/>
      </c>
      <c r="AJ433" s="334" t="str">
        <f t="shared" si="165"/>
        <v/>
      </c>
      <c r="AK433" s="335" t="str">
        <f t="shared" ca="1" si="166"/>
        <v/>
      </c>
      <c r="AL433" s="336" t="str">
        <f t="shared" si="167"/>
        <v/>
      </c>
      <c r="AM433" s="347" t="s">
        <v>1774</v>
      </c>
    </row>
    <row r="434" spans="1:39" ht="17.25" customHeight="1">
      <c r="A434" s="265">
        <f t="shared" si="145"/>
        <v>432</v>
      </c>
      <c r="B434" s="263" t="s">
        <v>640</v>
      </c>
      <c r="C434" s="258" t="s">
        <v>1721</v>
      </c>
      <c r="D434" s="260" t="s">
        <v>1608</v>
      </c>
      <c r="E434" s="238" t="s">
        <v>460</v>
      </c>
      <c r="F434" s="746" t="s">
        <v>189</v>
      </c>
      <c r="G434" s="747"/>
      <c r="H434" s="748">
        <v>1000</v>
      </c>
      <c r="I434" s="749"/>
      <c r="J434" s="327" t="str">
        <f t="shared" si="168"/>
        <v>TEXT</v>
      </c>
      <c r="K434" s="271" t="s">
        <v>1720</v>
      </c>
      <c r="L434" s="328" t="str" cm="1">
        <f t="array" aca="1" ref="L434" ca="1">IFERROR(IF($C434="","",IF($K434="","",IF($K434=入力用マスタ!$H$7,_xlfn.TEXTBEFORE(_xlfn.TEXTAFTER(CELL("filename",$A$1),"["),"]"),IF($J434="DATE",IF(INDIRECT($B434&amp;"!"&amp;$C434)="","",INDIRECT($B434&amp;"!"&amp;$C434)),IF($J434="TEXT",IF(INDIRECT($B434&amp;"!"&amp;$C434)="","",""&amp;INDIRECT($B434&amp;"!"&amp;$C434)&amp;""),IF($J434="NUM",VALUE(IF(INDIRECT($B434&amp;"!"&amp;$C434)="","",INDIRECT($B434&amp;"!"&amp;$C434))),"")))))),"")</f>
        <v/>
      </c>
      <c r="M434" s="337" t="str">
        <f ca="1">IFERROR(TEXT(IF($C434="","",IF($K434="","",IF($K434=入力用マスタ!$H$5,IF($L434="■","1",IF($L434="□","",IF($L434="●","1",IF($L434="○","","")))),IF($K434=入力用マスタ!$H$6,IF($L434="▼選択▼","",MATCH($L434,INDIRECT("入力用マスタ!"&amp;IF(COUNTIF(入力用マスタ!$E$2:$E$4,$L434),"E",IF(COUNTIF(入力用マスタ!$F$2:$F$4,$L434),"F",IF(COUNTIF(入力用マスタ!$G$2:$G$4,$L434),"G","")))&amp;"3:"&amp;IF(COUNTIF(入力用マスタ!$E$2:$E$4,$L434),"E",IF(COUNTIF(入力用マスタ!$F$2:$F$4,$L434),"F",IF(COUNTIF(入力用マスタ!$G$2:$G$4,$L434),"G","")))&amp;"4"),0)),"")))),"@"),"")</f>
        <v/>
      </c>
      <c r="N434" s="337" t="str" cm="1">
        <f t="array" aca="1" ref="N434" ca="1">IFERROR(TEXT(IF($C434="","",IF($K434="","",IF($K434=入力用マスタ!$H$4,_xlfn.LET(_xlpm.refs, _xlfn.TEXTSPLIT($C434,","),_xlpm.sheetName, $B434,_xlpm.values,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4" s="338">
        <f t="shared" si="146"/>
        <v>433</v>
      </c>
      <c r="P434" s="339">
        <f>IF($K434="","",IF($K434=入力用マスタ!$H$3,COLUMN($P434)-5,IF($K434=入力用マスタ!$H$5,COLUMN($P434)-4,IF($K434=入力用マスタ!$H$6,COLUMN($P434)-4,IF($K434=入力用マスタ!$H$5,COLUMN($P434)-4,IF($K434=入力用マスタ!$H$4,COLUMN($P434)-3,COLUMN($P434)-5))))))</f>
        <v>11</v>
      </c>
      <c r="Q434" s="340" t="str">
        <f>IF($C434="","",IF($C434="-","",IF($K434=入力用マスタ!$H$4&amp;"!",HYPERLINK("#"&amp;$B434&amp;"!"&amp;IFERROR(LEFT($C434,FIND(",", $C434)-1),$C434),"【"&amp;IFERROR(LEFT($C434,FIND(",", $C434)-1),$C434)&amp;"】"),HYPERLINK("#"&amp;$B434&amp;"!"&amp;IFERROR(LEFT($C434,FIND(",", $C434)-1),$C434),"【"&amp;IFERROR(LEFT($C434,FIND(",", $C434)-1),$C434)&amp;"】"))))</f>
        <v/>
      </c>
      <c r="R434" s="333" t="str">
        <f t="shared" si="147"/>
        <v/>
      </c>
      <c r="S434" s="334" t="str">
        <f t="shared" si="148"/>
        <v/>
      </c>
      <c r="T434" s="334" t="str">
        <f t="shared" si="149"/>
        <v/>
      </c>
      <c r="U434" s="334" t="str">
        <f t="shared" si="150"/>
        <v/>
      </c>
      <c r="V434" s="334" t="str">
        <f t="shared" si="151"/>
        <v/>
      </c>
      <c r="W434" s="334" t="str">
        <f t="shared" si="152"/>
        <v/>
      </c>
      <c r="X434" s="334" t="str">
        <f t="shared" si="153"/>
        <v/>
      </c>
      <c r="Y434" s="334" t="str">
        <f t="shared" si="154"/>
        <v/>
      </c>
      <c r="Z434" s="334" t="str">
        <f t="shared" si="155"/>
        <v/>
      </c>
      <c r="AA434" s="334" t="str">
        <f t="shared" si="156"/>
        <v/>
      </c>
      <c r="AB434" s="334" t="str">
        <f t="shared" si="157"/>
        <v/>
      </c>
      <c r="AC434" s="334" t="str">
        <f t="shared" si="158"/>
        <v/>
      </c>
      <c r="AD434" s="334" t="str">
        <f t="shared" si="159"/>
        <v/>
      </c>
      <c r="AE434" s="334" t="str">
        <f t="shared" si="160"/>
        <v/>
      </c>
      <c r="AF434" s="334" t="str">
        <f t="shared" si="161"/>
        <v/>
      </c>
      <c r="AG434" s="334" t="str">
        <f t="shared" si="162"/>
        <v/>
      </c>
      <c r="AH434" s="334" t="str">
        <f t="shared" si="163"/>
        <v/>
      </c>
      <c r="AI434" s="334" t="str">
        <f t="shared" ca="1" si="164"/>
        <v/>
      </c>
      <c r="AJ434" s="334" t="str">
        <f t="shared" si="165"/>
        <v/>
      </c>
      <c r="AK434" s="335" t="str">
        <f t="shared" ca="1" si="166"/>
        <v/>
      </c>
      <c r="AL434" s="336" t="str">
        <f t="shared" si="167"/>
        <v/>
      </c>
      <c r="AM434" s="347" t="s">
        <v>1774</v>
      </c>
    </row>
    <row r="435" spans="1:39" ht="17.25" customHeight="1">
      <c r="A435" s="265">
        <f t="shared" si="145"/>
        <v>433</v>
      </c>
      <c r="B435" s="263" t="s">
        <v>640</v>
      </c>
      <c r="C435" s="258" t="s">
        <v>1721</v>
      </c>
      <c r="D435" s="260" t="s">
        <v>1609</v>
      </c>
      <c r="E435" s="238" t="s">
        <v>461</v>
      </c>
      <c r="F435" s="746" t="s">
        <v>648</v>
      </c>
      <c r="G435" s="747"/>
      <c r="H435" s="748">
        <v>15</v>
      </c>
      <c r="I435" s="749"/>
      <c r="J435" s="327" t="str">
        <f t="shared" si="168"/>
        <v>NUM</v>
      </c>
      <c r="K435" s="271" t="s">
        <v>1720</v>
      </c>
      <c r="L435" s="328" t="str" cm="1">
        <f t="array" aca="1" ref="L435" ca="1">IFERROR(IF($C435="","",IF($K435="","",IF($K435=入力用マスタ!$H$7,_xlfn.TEXTBEFORE(_xlfn.TEXTAFTER(CELL("filename",$A$1),"["),"]"),IF($J435="DATE",IF(INDIRECT($B435&amp;"!"&amp;$C435)="","",INDIRECT($B435&amp;"!"&amp;$C435)),IF($J435="TEXT",IF(INDIRECT($B435&amp;"!"&amp;$C435)="","",""&amp;INDIRECT($B435&amp;"!"&amp;$C435)&amp;""),IF($J435="NUM",VALUE(IF(INDIRECT($B435&amp;"!"&amp;$C435)="","",INDIRECT($B435&amp;"!"&amp;$C435))),"")))))),"")</f>
        <v/>
      </c>
      <c r="M435" s="337" t="str">
        <f ca="1">IFERROR(TEXT(IF($C435="","",IF($K435="","",IF($K435=入力用マスタ!$H$5,IF($L435="■","1",IF($L435="□","",IF($L435="●","1",IF($L435="○","","")))),IF($K435=入力用マスタ!$H$6,IF($L435="▼選択▼","",MATCH($L435,INDIRECT("入力用マスタ!"&amp;IF(COUNTIF(入力用マスタ!$E$2:$E$4,$L435),"E",IF(COUNTIF(入力用マスタ!$F$2:$F$4,$L435),"F",IF(COUNTIF(入力用マスタ!$G$2:$G$4,$L435),"G","")))&amp;"3:"&amp;IF(COUNTIF(入力用マスタ!$E$2:$E$4,$L435),"E",IF(COUNTIF(入力用マスタ!$F$2:$F$4,$L435),"F",IF(COUNTIF(入力用マスタ!$G$2:$G$4,$L435),"G","")))&amp;"4"),0)),"")))),"@"),"")</f>
        <v/>
      </c>
      <c r="N435" s="337" t="str" cm="1">
        <f t="array" aca="1" ref="N435" ca="1">IFERROR(TEXT(IF($C435="","",IF($K435="","",IF($K435=入力用マスタ!$H$4,_xlfn.LET(_xlpm.refs, _xlfn.TEXTSPLIT($C435,","),_xlpm.sheetName, $B435,_xlpm.values,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5" s="338">
        <f t="shared" si="146"/>
        <v>434</v>
      </c>
      <c r="P435" s="339">
        <f>IF($K435="","",IF($K435=入力用マスタ!$H$3,COLUMN($P435)-5,IF($K435=入力用マスタ!$H$5,COLUMN($P435)-4,IF($K435=入力用マスタ!$H$6,COLUMN($P435)-4,IF($K435=入力用マスタ!$H$5,COLUMN($P435)-4,IF($K435=入力用マスタ!$H$4,COLUMN($P435)-3,COLUMN($P435)-5))))))</f>
        <v>11</v>
      </c>
      <c r="Q435" s="340" t="str">
        <f>IF($C435="","",IF($C435="-","",IF($K435=入力用マスタ!$H$4&amp;"!",HYPERLINK("#"&amp;$B435&amp;"!"&amp;IFERROR(LEFT($C435,FIND(",", $C435)-1),$C435),"【"&amp;IFERROR(LEFT($C435,FIND(",", $C435)-1),$C435)&amp;"】"),HYPERLINK("#"&amp;$B435&amp;"!"&amp;IFERROR(LEFT($C435,FIND(",", $C435)-1),$C435),"【"&amp;IFERROR(LEFT($C435,FIND(",", $C435)-1),$C435)&amp;"】"))))</f>
        <v/>
      </c>
      <c r="R435" s="333" t="str">
        <f t="shared" si="147"/>
        <v/>
      </c>
      <c r="S435" s="334" t="str">
        <f t="shared" si="148"/>
        <v/>
      </c>
      <c r="T435" s="334" t="str">
        <f t="shared" si="149"/>
        <v/>
      </c>
      <c r="U435" s="334" t="str">
        <f t="shared" si="150"/>
        <v/>
      </c>
      <c r="V435" s="334" t="str">
        <f t="shared" si="151"/>
        <v/>
      </c>
      <c r="W435" s="334" t="str">
        <f t="shared" si="152"/>
        <v/>
      </c>
      <c r="X435" s="334" t="str">
        <f t="shared" si="153"/>
        <v/>
      </c>
      <c r="Y435" s="334" t="str">
        <f t="shared" si="154"/>
        <v/>
      </c>
      <c r="Z435" s="334" t="str">
        <f t="shared" si="155"/>
        <v/>
      </c>
      <c r="AA435" s="334" t="str">
        <f t="shared" si="156"/>
        <v/>
      </c>
      <c r="AB435" s="334" t="str">
        <f t="shared" si="157"/>
        <v/>
      </c>
      <c r="AC435" s="334" t="str">
        <f t="shared" si="158"/>
        <v/>
      </c>
      <c r="AD435" s="334" t="str">
        <f t="shared" si="159"/>
        <v/>
      </c>
      <c r="AE435" s="334" t="str">
        <f t="shared" si="160"/>
        <v/>
      </c>
      <c r="AF435" s="334" t="str">
        <f t="shared" si="161"/>
        <v/>
      </c>
      <c r="AG435" s="334" t="str">
        <f t="shared" si="162"/>
        <v/>
      </c>
      <c r="AH435" s="334" t="str">
        <f t="shared" si="163"/>
        <v/>
      </c>
      <c r="AI435" s="334" t="str">
        <f t="shared" ca="1" si="164"/>
        <v/>
      </c>
      <c r="AJ435" s="334" t="str">
        <f t="shared" si="165"/>
        <v/>
      </c>
      <c r="AK435" s="335" t="str">
        <f t="shared" ca="1" si="166"/>
        <v/>
      </c>
      <c r="AL435" s="336" t="str">
        <f t="shared" si="167"/>
        <v/>
      </c>
      <c r="AM435" s="347" t="s">
        <v>1774</v>
      </c>
    </row>
    <row r="436" spans="1:39" ht="17.25" customHeight="1">
      <c r="A436" s="265">
        <f t="shared" si="145"/>
        <v>434</v>
      </c>
      <c r="B436" s="263" t="s">
        <v>640</v>
      </c>
      <c r="C436" s="258" t="s">
        <v>1721</v>
      </c>
      <c r="D436" s="260" t="s">
        <v>1610</v>
      </c>
      <c r="E436" s="238" t="s">
        <v>462</v>
      </c>
      <c r="F436" s="746" t="s">
        <v>189</v>
      </c>
      <c r="G436" s="747"/>
      <c r="H436" s="748">
        <v>1000</v>
      </c>
      <c r="I436" s="749"/>
      <c r="J436" s="327" t="str">
        <f t="shared" si="168"/>
        <v>TEXT</v>
      </c>
      <c r="K436" s="271" t="s">
        <v>1720</v>
      </c>
      <c r="L436" s="328" t="str" cm="1">
        <f t="array" aca="1" ref="L436" ca="1">IFERROR(IF($C436="","",IF($K436="","",IF($K436=入力用マスタ!$H$7,_xlfn.TEXTBEFORE(_xlfn.TEXTAFTER(CELL("filename",$A$1),"["),"]"),IF($J436="DATE",IF(INDIRECT($B436&amp;"!"&amp;$C436)="","",INDIRECT($B436&amp;"!"&amp;$C436)),IF($J436="TEXT",IF(INDIRECT($B436&amp;"!"&amp;$C436)="","",""&amp;INDIRECT($B436&amp;"!"&amp;$C436)&amp;""),IF($J436="NUM",VALUE(IF(INDIRECT($B436&amp;"!"&amp;$C436)="","",INDIRECT($B436&amp;"!"&amp;$C436))),"")))))),"")</f>
        <v/>
      </c>
      <c r="M436" s="337" t="str">
        <f ca="1">IFERROR(TEXT(IF($C436="","",IF($K436="","",IF($K436=入力用マスタ!$H$5,IF($L436="■","1",IF($L436="□","",IF($L436="●","1",IF($L436="○","","")))),IF($K436=入力用マスタ!$H$6,IF($L436="▼選択▼","",MATCH($L436,INDIRECT("入力用マスタ!"&amp;IF(COUNTIF(入力用マスタ!$E$2:$E$4,$L436),"E",IF(COUNTIF(入力用マスタ!$F$2:$F$4,$L436),"F",IF(COUNTIF(入力用マスタ!$G$2:$G$4,$L436),"G","")))&amp;"3:"&amp;IF(COUNTIF(入力用マスタ!$E$2:$E$4,$L436),"E",IF(COUNTIF(入力用マスタ!$F$2:$F$4,$L436),"F",IF(COUNTIF(入力用マスタ!$G$2:$G$4,$L436),"G","")))&amp;"4"),0)),"")))),"@"),"")</f>
        <v/>
      </c>
      <c r="N436" s="337" t="str" cm="1">
        <f t="array" aca="1" ref="N436" ca="1">IFERROR(TEXT(IF($C436="","",IF($K436="","",IF($K436=入力用マスタ!$H$4,_xlfn.LET(_xlpm.refs, _xlfn.TEXTSPLIT($C436,","),_xlpm.sheetName, $B436,_xlpm.values,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6" s="338">
        <f t="shared" si="146"/>
        <v>435</v>
      </c>
      <c r="P436" s="339">
        <f>IF($K436="","",IF($K436=入力用マスタ!$H$3,COLUMN($P436)-5,IF($K436=入力用マスタ!$H$5,COLUMN($P436)-4,IF($K436=入力用マスタ!$H$6,COLUMN($P436)-4,IF($K436=入力用マスタ!$H$5,COLUMN($P436)-4,IF($K436=入力用マスタ!$H$4,COLUMN($P436)-3,COLUMN($P436)-5))))))</f>
        <v>11</v>
      </c>
      <c r="Q436" s="340" t="str">
        <f>IF($C436="","",IF($C436="-","",IF($K436=入力用マスタ!$H$4&amp;"!",HYPERLINK("#"&amp;$B436&amp;"!"&amp;IFERROR(LEFT($C436,FIND(",", $C436)-1),$C436),"【"&amp;IFERROR(LEFT($C436,FIND(",", $C436)-1),$C436)&amp;"】"),HYPERLINK("#"&amp;$B436&amp;"!"&amp;IFERROR(LEFT($C436,FIND(",", $C436)-1),$C436),"【"&amp;IFERROR(LEFT($C436,FIND(",", $C436)-1),$C436)&amp;"】"))))</f>
        <v/>
      </c>
      <c r="R436" s="333" t="str">
        <f t="shared" si="147"/>
        <v/>
      </c>
      <c r="S436" s="334" t="str">
        <f t="shared" si="148"/>
        <v/>
      </c>
      <c r="T436" s="334" t="str">
        <f t="shared" si="149"/>
        <v/>
      </c>
      <c r="U436" s="334" t="str">
        <f t="shared" si="150"/>
        <v/>
      </c>
      <c r="V436" s="334" t="str">
        <f t="shared" si="151"/>
        <v/>
      </c>
      <c r="W436" s="334" t="str">
        <f t="shared" si="152"/>
        <v/>
      </c>
      <c r="X436" s="334" t="str">
        <f t="shared" si="153"/>
        <v/>
      </c>
      <c r="Y436" s="334" t="str">
        <f t="shared" si="154"/>
        <v/>
      </c>
      <c r="Z436" s="334" t="str">
        <f t="shared" si="155"/>
        <v/>
      </c>
      <c r="AA436" s="334" t="str">
        <f t="shared" si="156"/>
        <v/>
      </c>
      <c r="AB436" s="334" t="str">
        <f t="shared" si="157"/>
        <v/>
      </c>
      <c r="AC436" s="334" t="str">
        <f t="shared" si="158"/>
        <v/>
      </c>
      <c r="AD436" s="334" t="str">
        <f t="shared" si="159"/>
        <v/>
      </c>
      <c r="AE436" s="334" t="str">
        <f t="shared" si="160"/>
        <v/>
      </c>
      <c r="AF436" s="334" t="str">
        <f t="shared" si="161"/>
        <v/>
      </c>
      <c r="AG436" s="334" t="str">
        <f t="shared" si="162"/>
        <v/>
      </c>
      <c r="AH436" s="334" t="str">
        <f t="shared" si="163"/>
        <v/>
      </c>
      <c r="AI436" s="334" t="str">
        <f t="shared" ca="1" si="164"/>
        <v/>
      </c>
      <c r="AJ436" s="334" t="str">
        <f t="shared" si="165"/>
        <v/>
      </c>
      <c r="AK436" s="335" t="str">
        <f t="shared" ca="1" si="166"/>
        <v/>
      </c>
      <c r="AL436" s="336" t="str">
        <f t="shared" si="167"/>
        <v/>
      </c>
      <c r="AM436" s="347" t="s">
        <v>1774</v>
      </c>
    </row>
    <row r="437" spans="1:39" ht="17.25" customHeight="1">
      <c r="A437" s="265">
        <f t="shared" si="145"/>
        <v>435</v>
      </c>
      <c r="B437" s="263" t="s">
        <v>640</v>
      </c>
      <c r="C437" s="258" t="s">
        <v>1721</v>
      </c>
      <c r="D437" s="260" t="s">
        <v>1611</v>
      </c>
      <c r="E437" s="238" t="s">
        <v>463</v>
      </c>
      <c r="F437" s="746" t="s">
        <v>649</v>
      </c>
      <c r="G437" s="747"/>
      <c r="H437" s="748"/>
      <c r="I437" s="749"/>
      <c r="J437" s="327" t="str">
        <f t="shared" si="168"/>
        <v>BYTE</v>
      </c>
      <c r="K437" s="271" t="s">
        <v>1720</v>
      </c>
      <c r="L437" s="328" t="str" cm="1">
        <f t="array" aca="1" ref="L437" ca="1">IFERROR(IF($C437="","",IF($K437="","",IF($K437=入力用マスタ!$H$7,_xlfn.TEXTBEFORE(_xlfn.TEXTAFTER(CELL("filename",$A$1),"["),"]"),IF($J437="DATE",IF(INDIRECT($B437&amp;"!"&amp;$C437)="","",INDIRECT($B437&amp;"!"&amp;$C437)),IF($J437="TEXT",IF(INDIRECT($B437&amp;"!"&amp;$C437)="","",""&amp;INDIRECT($B437&amp;"!"&amp;$C437)&amp;""),IF($J437="NUM",VALUE(IF(INDIRECT($B437&amp;"!"&amp;$C437)="","",INDIRECT($B437&amp;"!"&amp;$C437))),"")))))),"")</f>
        <v/>
      </c>
      <c r="M437" s="337" t="str">
        <f ca="1">IFERROR(TEXT(IF($C437="","",IF($K437="","",IF($K437=入力用マスタ!$H$5,IF($L437="■","1",IF($L437="□","",IF($L437="●","1",IF($L437="○","","")))),IF($K437=入力用マスタ!$H$6,IF($L437="▼選択▼","",MATCH($L437,INDIRECT("入力用マスタ!"&amp;IF(COUNTIF(入力用マスタ!$E$2:$E$4,$L437),"E",IF(COUNTIF(入力用マスタ!$F$2:$F$4,$L437),"F",IF(COUNTIF(入力用マスタ!$G$2:$G$4,$L437),"G","")))&amp;"3:"&amp;IF(COUNTIF(入力用マスタ!$E$2:$E$4,$L437),"E",IF(COUNTIF(入力用マスタ!$F$2:$F$4,$L437),"F",IF(COUNTIF(入力用マスタ!$G$2:$G$4,$L437),"G","")))&amp;"4"),0)),"")))),"@"),"")</f>
        <v/>
      </c>
      <c r="N437" s="337" t="str" cm="1">
        <f t="array" aca="1" ref="N437" ca="1">IFERROR(TEXT(IF($C437="","",IF($K437="","",IF($K437=入力用マスタ!$H$4,_xlfn.LET(_xlpm.refs, _xlfn.TEXTSPLIT($C437,","),_xlpm.sheetName, $B437,_xlpm.values,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7" s="338">
        <f t="shared" si="146"/>
        <v>436</v>
      </c>
      <c r="P437" s="339">
        <f>IF($K437="","",IF($K437=入力用マスタ!$H$3,COLUMN($P437)-5,IF($K437=入力用マスタ!$H$5,COLUMN($P437)-4,IF($K437=入力用マスタ!$H$6,COLUMN($P437)-4,IF($K437=入力用マスタ!$H$5,COLUMN($P437)-4,IF($K437=入力用マスタ!$H$4,COLUMN($P437)-3,COLUMN($P437)-5))))))</f>
        <v>11</v>
      </c>
      <c r="Q437" s="340" t="str">
        <f>IF($C437="","",IF($C437="-","",IF($K437=入力用マスタ!$H$4&amp;"!",HYPERLINK("#"&amp;$B437&amp;"!"&amp;IFERROR(LEFT($C437,FIND(",", $C437)-1),$C437),"【"&amp;IFERROR(LEFT($C437,FIND(",", $C437)-1),$C437)&amp;"】"),HYPERLINK("#"&amp;$B437&amp;"!"&amp;IFERROR(LEFT($C437,FIND(",", $C437)-1),$C437),"【"&amp;IFERROR(LEFT($C437,FIND(",", $C437)-1),$C437)&amp;"】"))))</f>
        <v/>
      </c>
      <c r="R437" s="333" t="str">
        <f t="shared" si="147"/>
        <v/>
      </c>
      <c r="S437" s="334" t="str">
        <f t="shared" si="148"/>
        <v/>
      </c>
      <c r="T437" s="334" t="str">
        <f t="shared" si="149"/>
        <v/>
      </c>
      <c r="U437" s="334" t="str">
        <f t="shared" si="150"/>
        <v/>
      </c>
      <c r="V437" s="334" t="str">
        <f t="shared" si="151"/>
        <v/>
      </c>
      <c r="W437" s="334" t="str">
        <f t="shared" si="152"/>
        <v/>
      </c>
      <c r="X437" s="334" t="str">
        <f t="shared" si="153"/>
        <v/>
      </c>
      <c r="Y437" s="334" t="str">
        <f t="shared" si="154"/>
        <v/>
      </c>
      <c r="Z437" s="334" t="str">
        <f t="shared" si="155"/>
        <v/>
      </c>
      <c r="AA437" s="334" t="str">
        <f t="shared" si="156"/>
        <v/>
      </c>
      <c r="AB437" s="334" t="str">
        <f t="shared" si="157"/>
        <v/>
      </c>
      <c r="AC437" s="334" t="str">
        <f t="shared" si="158"/>
        <v/>
      </c>
      <c r="AD437" s="334" t="str">
        <f t="shared" si="159"/>
        <v/>
      </c>
      <c r="AE437" s="334" t="str">
        <f t="shared" si="160"/>
        <v/>
      </c>
      <c r="AF437" s="334" t="str">
        <f t="shared" si="161"/>
        <v/>
      </c>
      <c r="AG437" s="334" t="str">
        <f t="shared" si="162"/>
        <v/>
      </c>
      <c r="AH437" s="334" t="str">
        <f t="shared" si="163"/>
        <v/>
      </c>
      <c r="AI437" s="334" t="str">
        <f t="shared" ca="1" si="164"/>
        <v/>
      </c>
      <c r="AJ437" s="334" t="str">
        <f t="shared" si="165"/>
        <v/>
      </c>
      <c r="AK437" s="335" t="str">
        <f t="shared" ca="1" si="166"/>
        <v/>
      </c>
      <c r="AL437" s="336" t="str">
        <f t="shared" si="167"/>
        <v/>
      </c>
      <c r="AM437" s="347" t="s">
        <v>1774</v>
      </c>
    </row>
    <row r="438" spans="1:39" ht="17.25" customHeight="1">
      <c r="A438" s="265">
        <f t="shared" si="145"/>
        <v>436</v>
      </c>
      <c r="B438" s="263" t="s">
        <v>640</v>
      </c>
      <c r="C438" s="258" t="s">
        <v>1721</v>
      </c>
      <c r="D438" s="260" t="s">
        <v>1612</v>
      </c>
      <c r="E438" s="238" t="s">
        <v>464</v>
      </c>
      <c r="F438" s="746" t="s">
        <v>189</v>
      </c>
      <c r="G438" s="747"/>
      <c r="H438" s="748">
        <v>50</v>
      </c>
      <c r="I438" s="749"/>
      <c r="J438" s="327" t="str">
        <f t="shared" si="168"/>
        <v>TEXT</v>
      </c>
      <c r="K438" s="271" t="s">
        <v>1720</v>
      </c>
      <c r="L438" s="328" t="str" cm="1">
        <f t="array" aca="1" ref="L438" ca="1">IFERROR(IF($C438="","",IF($K438="","",IF($K438=入力用マスタ!$H$7,_xlfn.TEXTBEFORE(_xlfn.TEXTAFTER(CELL("filename",$A$1),"["),"]"),IF($J438="DATE",IF(INDIRECT($B438&amp;"!"&amp;$C438)="","",INDIRECT($B438&amp;"!"&amp;$C438)),IF($J438="TEXT",IF(INDIRECT($B438&amp;"!"&amp;$C438)="","",""&amp;INDIRECT($B438&amp;"!"&amp;$C438)&amp;""),IF($J438="NUM",VALUE(IF(INDIRECT($B438&amp;"!"&amp;$C438)="","",INDIRECT($B438&amp;"!"&amp;$C438))),"")))))),"")</f>
        <v/>
      </c>
      <c r="M438" s="337" t="str">
        <f ca="1">IFERROR(TEXT(IF($C438="","",IF($K438="","",IF($K438=入力用マスタ!$H$5,IF($L438="■","1",IF($L438="□","",IF($L438="●","1",IF($L438="○","","")))),IF($K438=入力用マスタ!$H$6,IF($L438="▼選択▼","",MATCH($L438,INDIRECT("入力用マスタ!"&amp;IF(COUNTIF(入力用マスタ!$E$2:$E$4,$L438),"E",IF(COUNTIF(入力用マスタ!$F$2:$F$4,$L438),"F",IF(COUNTIF(入力用マスタ!$G$2:$G$4,$L438),"G","")))&amp;"3:"&amp;IF(COUNTIF(入力用マスタ!$E$2:$E$4,$L438),"E",IF(COUNTIF(入力用マスタ!$F$2:$F$4,$L438),"F",IF(COUNTIF(入力用マスタ!$G$2:$G$4,$L438),"G","")))&amp;"4"),0)),"")))),"@"),"")</f>
        <v/>
      </c>
      <c r="N438" s="337" t="str" cm="1">
        <f t="array" aca="1" ref="N438" ca="1">IFERROR(TEXT(IF($C438="","",IF($K438="","",IF($K438=入力用マスタ!$H$4,_xlfn.LET(_xlpm.refs, _xlfn.TEXTSPLIT($C438,","),_xlpm.sheetName, $B438,_xlpm.values,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8" s="338">
        <f t="shared" si="146"/>
        <v>437</v>
      </c>
      <c r="P438" s="339">
        <f>IF($K438="","",IF($K438=入力用マスタ!$H$3,COLUMN($P438)-5,IF($K438=入力用マスタ!$H$5,COLUMN($P438)-4,IF($K438=入力用マスタ!$H$6,COLUMN($P438)-4,IF($K438=入力用マスタ!$H$5,COLUMN($P438)-4,IF($K438=入力用マスタ!$H$4,COLUMN($P438)-3,COLUMN($P438)-5))))))</f>
        <v>11</v>
      </c>
      <c r="Q438" s="340" t="str">
        <f>IF($C438="","",IF($C438="-","",IF($K438=入力用マスタ!$H$4&amp;"!",HYPERLINK("#"&amp;$B438&amp;"!"&amp;IFERROR(LEFT($C438,FIND(",", $C438)-1),$C438),"【"&amp;IFERROR(LEFT($C438,FIND(",", $C438)-1),$C438)&amp;"】"),HYPERLINK("#"&amp;$B438&amp;"!"&amp;IFERROR(LEFT($C438,FIND(",", $C438)-1),$C438),"【"&amp;IFERROR(LEFT($C438,FIND(",", $C438)-1),$C438)&amp;"】"))))</f>
        <v/>
      </c>
      <c r="R438" s="333" t="str">
        <f t="shared" si="147"/>
        <v/>
      </c>
      <c r="S438" s="334" t="str">
        <f t="shared" si="148"/>
        <v/>
      </c>
      <c r="T438" s="334" t="str">
        <f t="shared" si="149"/>
        <v/>
      </c>
      <c r="U438" s="334" t="str">
        <f t="shared" si="150"/>
        <v/>
      </c>
      <c r="V438" s="334" t="str">
        <f t="shared" si="151"/>
        <v/>
      </c>
      <c r="W438" s="334" t="str">
        <f t="shared" si="152"/>
        <v/>
      </c>
      <c r="X438" s="334" t="str">
        <f t="shared" si="153"/>
        <v/>
      </c>
      <c r="Y438" s="334" t="str">
        <f t="shared" si="154"/>
        <v/>
      </c>
      <c r="Z438" s="334" t="str">
        <f t="shared" si="155"/>
        <v/>
      </c>
      <c r="AA438" s="334" t="str">
        <f t="shared" si="156"/>
        <v/>
      </c>
      <c r="AB438" s="334" t="str">
        <f t="shared" si="157"/>
        <v/>
      </c>
      <c r="AC438" s="334" t="str">
        <f t="shared" si="158"/>
        <v/>
      </c>
      <c r="AD438" s="334" t="str">
        <f t="shared" si="159"/>
        <v/>
      </c>
      <c r="AE438" s="334" t="str">
        <f t="shared" si="160"/>
        <v/>
      </c>
      <c r="AF438" s="334" t="str">
        <f t="shared" si="161"/>
        <v/>
      </c>
      <c r="AG438" s="334" t="str">
        <f t="shared" si="162"/>
        <v/>
      </c>
      <c r="AH438" s="334" t="str">
        <f t="shared" si="163"/>
        <v/>
      </c>
      <c r="AI438" s="334" t="str">
        <f t="shared" ca="1" si="164"/>
        <v/>
      </c>
      <c r="AJ438" s="334" t="str">
        <f t="shared" si="165"/>
        <v/>
      </c>
      <c r="AK438" s="335" t="str">
        <f t="shared" ca="1" si="166"/>
        <v/>
      </c>
      <c r="AL438" s="336" t="str">
        <f t="shared" si="167"/>
        <v/>
      </c>
      <c r="AM438" s="347" t="s">
        <v>1774</v>
      </c>
    </row>
    <row r="439" spans="1:39" ht="17.25" customHeight="1">
      <c r="A439" s="265">
        <f t="shared" si="145"/>
        <v>437</v>
      </c>
      <c r="B439" s="263" t="s">
        <v>640</v>
      </c>
      <c r="C439" s="258" t="s">
        <v>1721</v>
      </c>
      <c r="D439" s="260" t="s">
        <v>1613</v>
      </c>
      <c r="E439" s="238" t="s">
        <v>465</v>
      </c>
      <c r="F439" s="746" t="s">
        <v>189</v>
      </c>
      <c r="G439" s="747"/>
      <c r="H439" s="748">
        <v>1000</v>
      </c>
      <c r="I439" s="749"/>
      <c r="J439" s="327" t="str">
        <f t="shared" si="168"/>
        <v>TEXT</v>
      </c>
      <c r="K439" s="271" t="s">
        <v>1720</v>
      </c>
      <c r="L439" s="328" t="str" cm="1">
        <f t="array" aca="1" ref="L439" ca="1">IFERROR(IF($C439="","",IF($K439="","",IF($K439=入力用マスタ!$H$7,_xlfn.TEXTBEFORE(_xlfn.TEXTAFTER(CELL("filename",$A$1),"["),"]"),IF($J439="DATE",IF(INDIRECT($B439&amp;"!"&amp;$C439)="","",INDIRECT($B439&amp;"!"&amp;$C439)),IF($J439="TEXT",IF(INDIRECT($B439&amp;"!"&amp;$C439)="","",""&amp;INDIRECT($B439&amp;"!"&amp;$C439)&amp;""),IF($J439="NUM",VALUE(IF(INDIRECT($B439&amp;"!"&amp;$C439)="","",INDIRECT($B439&amp;"!"&amp;$C439))),"")))))),"")</f>
        <v/>
      </c>
      <c r="M439" s="337" t="str">
        <f ca="1">IFERROR(TEXT(IF($C439="","",IF($K439="","",IF($K439=入力用マスタ!$H$5,IF($L439="■","1",IF($L439="□","",IF($L439="●","1",IF($L439="○","","")))),IF($K439=入力用マスタ!$H$6,IF($L439="▼選択▼","",MATCH($L439,INDIRECT("入力用マスタ!"&amp;IF(COUNTIF(入力用マスタ!$E$2:$E$4,$L439),"E",IF(COUNTIF(入力用マスタ!$F$2:$F$4,$L439),"F",IF(COUNTIF(入力用マスタ!$G$2:$G$4,$L439),"G","")))&amp;"3:"&amp;IF(COUNTIF(入力用マスタ!$E$2:$E$4,$L439),"E",IF(COUNTIF(入力用マスタ!$F$2:$F$4,$L439),"F",IF(COUNTIF(入力用マスタ!$G$2:$G$4,$L439),"G","")))&amp;"4"),0)),"")))),"@"),"")</f>
        <v/>
      </c>
      <c r="N439" s="337" t="str" cm="1">
        <f t="array" aca="1" ref="N439" ca="1">IFERROR(TEXT(IF($C439="","",IF($K439="","",IF($K439=入力用マスタ!$H$4,_xlfn.LET(_xlpm.refs, _xlfn.TEXTSPLIT($C439,","),_xlpm.sheetName, $B439,_xlpm.values,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39" s="338">
        <f t="shared" si="146"/>
        <v>438</v>
      </c>
      <c r="P439" s="339">
        <f>IF($K439="","",IF($K439=入力用マスタ!$H$3,COLUMN($P439)-5,IF($K439=入力用マスタ!$H$5,COLUMN($P439)-4,IF($K439=入力用マスタ!$H$6,COLUMN($P439)-4,IF($K439=入力用マスタ!$H$5,COLUMN($P439)-4,IF($K439=入力用マスタ!$H$4,COLUMN($P439)-3,COLUMN($P439)-5))))))</f>
        <v>11</v>
      </c>
      <c r="Q439" s="340" t="str">
        <f>IF($C439="","",IF($C439="-","",IF($K439=入力用マスタ!$H$4&amp;"!",HYPERLINK("#"&amp;$B439&amp;"!"&amp;IFERROR(LEFT($C439,FIND(",", $C439)-1),$C439),"【"&amp;IFERROR(LEFT($C439,FIND(",", $C439)-1),$C439)&amp;"】"),HYPERLINK("#"&amp;$B439&amp;"!"&amp;IFERROR(LEFT($C439,FIND(",", $C439)-1),$C439),"【"&amp;IFERROR(LEFT($C439,FIND(",", $C439)-1),$C439)&amp;"】"))))</f>
        <v/>
      </c>
      <c r="R439" s="333" t="str">
        <f t="shared" si="147"/>
        <v/>
      </c>
      <c r="S439" s="334" t="str">
        <f t="shared" si="148"/>
        <v/>
      </c>
      <c r="T439" s="334" t="str">
        <f t="shared" si="149"/>
        <v/>
      </c>
      <c r="U439" s="334" t="str">
        <f t="shared" si="150"/>
        <v/>
      </c>
      <c r="V439" s="334" t="str">
        <f t="shared" si="151"/>
        <v/>
      </c>
      <c r="W439" s="334" t="str">
        <f t="shared" si="152"/>
        <v/>
      </c>
      <c r="X439" s="334" t="str">
        <f t="shared" si="153"/>
        <v/>
      </c>
      <c r="Y439" s="334" t="str">
        <f t="shared" si="154"/>
        <v/>
      </c>
      <c r="Z439" s="334" t="str">
        <f t="shared" si="155"/>
        <v/>
      </c>
      <c r="AA439" s="334" t="str">
        <f t="shared" si="156"/>
        <v/>
      </c>
      <c r="AB439" s="334" t="str">
        <f t="shared" si="157"/>
        <v/>
      </c>
      <c r="AC439" s="334" t="str">
        <f t="shared" si="158"/>
        <v/>
      </c>
      <c r="AD439" s="334" t="str">
        <f t="shared" si="159"/>
        <v/>
      </c>
      <c r="AE439" s="334" t="str">
        <f t="shared" si="160"/>
        <v/>
      </c>
      <c r="AF439" s="334" t="str">
        <f t="shared" si="161"/>
        <v/>
      </c>
      <c r="AG439" s="334" t="str">
        <f t="shared" si="162"/>
        <v/>
      </c>
      <c r="AH439" s="334" t="str">
        <f t="shared" si="163"/>
        <v/>
      </c>
      <c r="AI439" s="334" t="str">
        <f t="shared" ca="1" si="164"/>
        <v/>
      </c>
      <c r="AJ439" s="334" t="str">
        <f t="shared" si="165"/>
        <v/>
      </c>
      <c r="AK439" s="335" t="str">
        <f t="shared" ca="1" si="166"/>
        <v/>
      </c>
      <c r="AL439" s="336" t="str">
        <f t="shared" si="167"/>
        <v/>
      </c>
      <c r="AM439" s="347" t="s">
        <v>1774</v>
      </c>
    </row>
    <row r="440" spans="1:39" ht="17.25" customHeight="1">
      <c r="A440" s="265">
        <f t="shared" si="145"/>
        <v>438</v>
      </c>
      <c r="B440" s="263" t="s">
        <v>640</v>
      </c>
      <c r="C440" s="258" t="s">
        <v>1721</v>
      </c>
      <c r="D440" s="260" t="s">
        <v>1614</v>
      </c>
      <c r="E440" s="238" t="s">
        <v>466</v>
      </c>
      <c r="F440" s="746" t="s">
        <v>648</v>
      </c>
      <c r="G440" s="747"/>
      <c r="H440" s="748">
        <v>15</v>
      </c>
      <c r="I440" s="749"/>
      <c r="J440" s="327" t="str">
        <f t="shared" si="168"/>
        <v>NUM</v>
      </c>
      <c r="K440" s="271" t="s">
        <v>1720</v>
      </c>
      <c r="L440" s="328" t="str" cm="1">
        <f t="array" aca="1" ref="L440" ca="1">IFERROR(IF($C440="","",IF($K440="","",IF($K440=入力用マスタ!$H$7,_xlfn.TEXTBEFORE(_xlfn.TEXTAFTER(CELL("filename",$A$1),"["),"]"),IF($J440="DATE",IF(INDIRECT($B440&amp;"!"&amp;$C440)="","",INDIRECT($B440&amp;"!"&amp;$C440)),IF($J440="TEXT",IF(INDIRECT($B440&amp;"!"&amp;$C440)="","",""&amp;INDIRECT($B440&amp;"!"&amp;$C440)&amp;""),IF($J440="NUM",VALUE(IF(INDIRECT($B440&amp;"!"&amp;$C440)="","",INDIRECT($B440&amp;"!"&amp;$C440))),"")))))),"")</f>
        <v/>
      </c>
      <c r="M440" s="337" t="str">
        <f ca="1">IFERROR(TEXT(IF($C440="","",IF($K440="","",IF($K440=入力用マスタ!$H$5,IF($L440="■","1",IF($L440="□","",IF($L440="●","1",IF($L440="○","","")))),IF($K440=入力用マスタ!$H$6,IF($L440="▼選択▼","",MATCH($L440,INDIRECT("入力用マスタ!"&amp;IF(COUNTIF(入力用マスタ!$E$2:$E$4,$L440),"E",IF(COUNTIF(入力用マスタ!$F$2:$F$4,$L440),"F",IF(COUNTIF(入力用マスタ!$G$2:$G$4,$L440),"G","")))&amp;"3:"&amp;IF(COUNTIF(入力用マスタ!$E$2:$E$4,$L440),"E",IF(COUNTIF(入力用マスタ!$F$2:$F$4,$L440),"F",IF(COUNTIF(入力用マスタ!$G$2:$G$4,$L440),"G","")))&amp;"4"),0)),"")))),"@"),"")</f>
        <v/>
      </c>
      <c r="N440" s="337" t="str" cm="1">
        <f t="array" aca="1" ref="N440" ca="1">IFERROR(TEXT(IF($C440="","",IF($K440="","",IF($K440=入力用マスタ!$H$4,_xlfn.LET(_xlpm.refs, _xlfn.TEXTSPLIT($C440,","),_xlpm.sheetName, $B440,_xlpm.values,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0" s="338">
        <f t="shared" si="146"/>
        <v>439</v>
      </c>
      <c r="P440" s="339">
        <f>IF($K440="","",IF($K440=入力用マスタ!$H$3,COLUMN($P440)-5,IF($K440=入力用マスタ!$H$5,COLUMN($P440)-4,IF($K440=入力用マスタ!$H$6,COLUMN($P440)-4,IF($K440=入力用マスタ!$H$5,COLUMN($P440)-4,IF($K440=入力用マスタ!$H$4,COLUMN($P440)-3,COLUMN($P440)-5))))))</f>
        <v>11</v>
      </c>
      <c r="Q440" s="340" t="str">
        <f>IF($C440="","",IF($C440="-","",IF($K440=入力用マスタ!$H$4&amp;"!",HYPERLINK("#"&amp;$B440&amp;"!"&amp;IFERROR(LEFT($C440,FIND(",", $C440)-1),$C440),"【"&amp;IFERROR(LEFT($C440,FIND(",", $C440)-1),$C440)&amp;"】"),HYPERLINK("#"&amp;$B440&amp;"!"&amp;IFERROR(LEFT($C440,FIND(",", $C440)-1),$C440),"【"&amp;IFERROR(LEFT($C440,FIND(",", $C440)-1),$C440)&amp;"】"))))</f>
        <v/>
      </c>
      <c r="R440" s="333" t="str">
        <f t="shared" si="147"/>
        <v/>
      </c>
      <c r="S440" s="334" t="str">
        <f t="shared" si="148"/>
        <v/>
      </c>
      <c r="T440" s="334" t="str">
        <f t="shared" si="149"/>
        <v/>
      </c>
      <c r="U440" s="334" t="str">
        <f t="shared" si="150"/>
        <v/>
      </c>
      <c r="V440" s="334" t="str">
        <f t="shared" si="151"/>
        <v/>
      </c>
      <c r="W440" s="334" t="str">
        <f t="shared" si="152"/>
        <v/>
      </c>
      <c r="X440" s="334" t="str">
        <f t="shared" si="153"/>
        <v/>
      </c>
      <c r="Y440" s="334" t="str">
        <f t="shared" si="154"/>
        <v/>
      </c>
      <c r="Z440" s="334" t="str">
        <f t="shared" si="155"/>
        <v/>
      </c>
      <c r="AA440" s="334" t="str">
        <f t="shared" si="156"/>
        <v/>
      </c>
      <c r="AB440" s="334" t="str">
        <f t="shared" si="157"/>
        <v/>
      </c>
      <c r="AC440" s="334" t="str">
        <f t="shared" si="158"/>
        <v/>
      </c>
      <c r="AD440" s="334" t="str">
        <f t="shared" si="159"/>
        <v/>
      </c>
      <c r="AE440" s="334" t="str">
        <f t="shared" si="160"/>
        <v/>
      </c>
      <c r="AF440" s="334" t="str">
        <f t="shared" si="161"/>
        <v/>
      </c>
      <c r="AG440" s="334" t="str">
        <f t="shared" si="162"/>
        <v/>
      </c>
      <c r="AH440" s="334" t="str">
        <f t="shared" si="163"/>
        <v/>
      </c>
      <c r="AI440" s="334" t="str">
        <f t="shared" ca="1" si="164"/>
        <v/>
      </c>
      <c r="AJ440" s="334" t="str">
        <f t="shared" si="165"/>
        <v/>
      </c>
      <c r="AK440" s="335" t="str">
        <f t="shared" ca="1" si="166"/>
        <v/>
      </c>
      <c r="AL440" s="336" t="str">
        <f t="shared" si="167"/>
        <v/>
      </c>
      <c r="AM440" s="347" t="s">
        <v>1774</v>
      </c>
    </row>
    <row r="441" spans="1:39" ht="17.25" customHeight="1">
      <c r="A441" s="265">
        <f t="shared" si="145"/>
        <v>439</v>
      </c>
      <c r="B441" s="263" t="s">
        <v>640</v>
      </c>
      <c r="C441" s="258" t="s">
        <v>1721</v>
      </c>
      <c r="D441" s="260" t="s">
        <v>1615</v>
      </c>
      <c r="E441" s="238" t="s">
        <v>467</v>
      </c>
      <c r="F441" s="746" t="s">
        <v>189</v>
      </c>
      <c r="G441" s="747"/>
      <c r="H441" s="748">
        <v>1000</v>
      </c>
      <c r="I441" s="749"/>
      <c r="J441" s="327" t="str">
        <f t="shared" si="168"/>
        <v>TEXT</v>
      </c>
      <c r="K441" s="271" t="s">
        <v>1720</v>
      </c>
      <c r="L441" s="328" t="str" cm="1">
        <f t="array" aca="1" ref="L441" ca="1">IFERROR(IF($C441="","",IF($K441="","",IF($K441=入力用マスタ!$H$7,_xlfn.TEXTBEFORE(_xlfn.TEXTAFTER(CELL("filename",$A$1),"["),"]"),IF($J441="DATE",IF(INDIRECT($B441&amp;"!"&amp;$C441)="","",INDIRECT($B441&amp;"!"&amp;$C441)),IF($J441="TEXT",IF(INDIRECT($B441&amp;"!"&amp;$C441)="","",""&amp;INDIRECT($B441&amp;"!"&amp;$C441)&amp;""),IF($J441="NUM",VALUE(IF(INDIRECT($B441&amp;"!"&amp;$C441)="","",INDIRECT($B441&amp;"!"&amp;$C441))),"")))))),"")</f>
        <v/>
      </c>
      <c r="M441" s="337" t="str">
        <f ca="1">IFERROR(TEXT(IF($C441="","",IF($K441="","",IF($K441=入力用マスタ!$H$5,IF($L441="■","1",IF($L441="□","",IF($L441="●","1",IF($L441="○","","")))),IF($K441=入力用マスタ!$H$6,IF($L441="▼選択▼","",MATCH($L441,INDIRECT("入力用マスタ!"&amp;IF(COUNTIF(入力用マスタ!$E$2:$E$4,$L441),"E",IF(COUNTIF(入力用マスタ!$F$2:$F$4,$L441),"F",IF(COUNTIF(入力用マスタ!$G$2:$G$4,$L441),"G","")))&amp;"3:"&amp;IF(COUNTIF(入力用マスタ!$E$2:$E$4,$L441),"E",IF(COUNTIF(入力用マスタ!$F$2:$F$4,$L441),"F",IF(COUNTIF(入力用マスタ!$G$2:$G$4,$L441),"G","")))&amp;"4"),0)),"")))),"@"),"")</f>
        <v/>
      </c>
      <c r="N441" s="337" t="str" cm="1">
        <f t="array" aca="1" ref="N441" ca="1">IFERROR(TEXT(IF($C441="","",IF($K441="","",IF($K441=入力用マスタ!$H$4,_xlfn.LET(_xlpm.refs, _xlfn.TEXTSPLIT($C441,","),_xlpm.sheetName, $B441,_xlpm.values,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1" s="338">
        <f t="shared" si="146"/>
        <v>440</v>
      </c>
      <c r="P441" s="339">
        <f>IF($K441="","",IF($K441=入力用マスタ!$H$3,COLUMN($P441)-5,IF($K441=入力用マスタ!$H$5,COLUMN($P441)-4,IF($K441=入力用マスタ!$H$6,COLUMN($P441)-4,IF($K441=入力用マスタ!$H$5,COLUMN($P441)-4,IF($K441=入力用マスタ!$H$4,COLUMN($P441)-3,COLUMN($P441)-5))))))</f>
        <v>11</v>
      </c>
      <c r="Q441" s="340" t="str">
        <f>IF($C441="","",IF($C441="-","",IF($K441=入力用マスタ!$H$4&amp;"!",HYPERLINK("#"&amp;$B441&amp;"!"&amp;IFERROR(LEFT($C441,FIND(",", $C441)-1),$C441),"【"&amp;IFERROR(LEFT($C441,FIND(",", $C441)-1),$C441)&amp;"】"),HYPERLINK("#"&amp;$B441&amp;"!"&amp;IFERROR(LEFT($C441,FIND(",", $C441)-1),$C441),"【"&amp;IFERROR(LEFT($C441,FIND(",", $C441)-1),$C441)&amp;"】"))))</f>
        <v/>
      </c>
      <c r="R441" s="333" t="str">
        <f t="shared" si="147"/>
        <v/>
      </c>
      <c r="S441" s="334" t="str">
        <f t="shared" si="148"/>
        <v/>
      </c>
      <c r="T441" s="334" t="str">
        <f t="shared" si="149"/>
        <v/>
      </c>
      <c r="U441" s="334" t="str">
        <f t="shared" si="150"/>
        <v/>
      </c>
      <c r="V441" s="334" t="str">
        <f t="shared" si="151"/>
        <v/>
      </c>
      <c r="W441" s="334" t="str">
        <f t="shared" si="152"/>
        <v/>
      </c>
      <c r="X441" s="334" t="str">
        <f t="shared" si="153"/>
        <v/>
      </c>
      <c r="Y441" s="334" t="str">
        <f t="shared" si="154"/>
        <v/>
      </c>
      <c r="Z441" s="334" t="str">
        <f t="shared" si="155"/>
        <v/>
      </c>
      <c r="AA441" s="334" t="str">
        <f t="shared" si="156"/>
        <v/>
      </c>
      <c r="AB441" s="334" t="str">
        <f t="shared" si="157"/>
        <v/>
      </c>
      <c r="AC441" s="334" t="str">
        <f t="shared" si="158"/>
        <v/>
      </c>
      <c r="AD441" s="334" t="str">
        <f t="shared" si="159"/>
        <v/>
      </c>
      <c r="AE441" s="334" t="str">
        <f t="shared" si="160"/>
        <v/>
      </c>
      <c r="AF441" s="334" t="str">
        <f t="shared" si="161"/>
        <v/>
      </c>
      <c r="AG441" s="334" t="str">
        <f t="shared" si="162"/>
        <v/>
      </c>
      <c r="AH441" s="334" t="str">
        <f t="shared" si="163"/>
        <v/>
      </c>
      <c r="AI441" s="334" t="str">
        <f t="shared" ca="1" si="164"/>
        <v/>
      </c>
      <c r="AJ441" s="334" t="str">
        <f t="shared" si="165"/>
        <v/>
      </c>
      <c r="AK441" s="335" t="str">
        <f t="shared" ca="1" si="166"/>
        <v/>
      </c>
      <c r="AL441" s="336" t="str">
        <f t="shared" si="167"/>
        <v/>
      </c>
      <c r="AM441" s="347" t="s">
        <v>1774</v>
      </c>
    </row>
    <row r="442" spans="1:39" ht="17.25" customHeight="1">
      <c r="A442" s="265">
        <f t="shared" si="145"/>
        <v>440</v>
      </c>
      <c r="B442" s="263" t="s">
        <v>640</v>
      </c>
      <c r="C442" s="258" t="s">
        <v>1721</v>
      </c>
      <c r="D442" s="260" t="s">
        <v>1616</v>
      </c>
      <c r="E442" s="238" t="s">
        <v>468</v>
      </c>
      <c r="F442" s="746" t="s">
        <v>649</v>
      </c>
      <c r="G442" s="747"/>
      <c r="H442" s="748"/>
      <c r="I442" s="749"/>
      <c r="J442" s="327" t="str">
        <f t="shared" si="168"/>
        <v>BYTE</v>
      </c>
      <c r="K442" s="271" t="s">
        <v>1720</v>
      </c>
      <c r="L442" s="328" t="str" cm="1">
        <f t="array" aca="1" ref="L442" ca="1">IFERROR(IF($C442="","",IF($K442="","",IF($K442=入力用マスタ!$H$7,_xlfn.TEXTBEFORE(_xlfn.TEXTAFTER(CELL("filename",$A$1),"["),"]"),IF($J442="DATE",IF(INDIRECT($B442&amp;"!"&amp;$C442)="","",INDIRECT($B442&amp;"!"&amp;$C442)),IF($J442="TEXT",IF(INDIRECT($B442&amp;"!"&amp;$C442)="","",""&amp;INDIRECT($B442&amp;"!"&amp;$C442)&amp;""),IF($J442="NUM",VALUE(IF(INDIRECT($B442&amp;"!"&amp;$C442)="","",INDIRECT($B442&amp;"!"&amp;$C442))),"")))))),"")</f>
        <v/>
      </c>
      <c r="M442" s="337" t="str">
        <f ca="1">IFERROR(TEXT(IF($C442="","",IF($K442="","",IF($K442=入力用マスタ!$H$5,IF($L442="■","1",IF($L442="□","",IF($L442="●","1",IF($L442="○","","")))),IF($K442=入力用マスタ!$H$6,IF($L442="▼選択▼","",MATCH($L442,INDIRECT("入力用マスタ!"&amp;IF(COUNTIF(入力用マスタ!$E$2:$E$4,$L442),"E",IF(COUNTIF(入力用マスタ!$F$2:$F$4,$L442),"F",IF(COUNTIF(入力用マスタ!$G$2:$G$4,$L442),"G","")))&amp;"3:"&amp;IF(COUNTIF(入力用マスタ!$E$2:$E$4,$L442),"E",IF(COUNTIF(入力用マスタ!$F$2:$F$4,$L442),"F",IF(COUNTIF(入力用マスタ!$G$2:$G$4,$L442),"G","")))&amp;"4"),0)),"")))),"@"),"")</f>
        <v/>
      </c>
      <c r="N442" s="337" t="str" cm="1">
        <f t="array" aca="1" ref="N442" ca="1">IFERROR(TEXT(IF($C442="","",IF($K442="","",IF($K442=入力用マスタ!$H$4,_xlfn.LET(_xlpm.refs, _xlfn.TEXTSPLIT($C442,","),_xlpm.sheetName, $B442,_xlpm.values,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2" s="338">
        <f t="shared" si="146"/>
        <v>441</v>
      </c>
      <c r="P442" s="339">
        <f>IF($K442="","",IF($K442=入力用マスタ!$H$3,COLUMN($P442)-5,IF($K442=入力用マスタ!$H$5,COLUMN($P442)-4,IF($K442=入力用マスタ!$H$6,COLUMN($P442)-4,IF($K442=入力用マスタ!$H$5,COLUMN($P442)-4,IF($K442=入力用マスタ!$H$4,COLUMN($P442)-3,COLUMN($P442)-5))))))</f>
        <v>11</v>
      </c>
      <c r="Q442" s="340" t="str">
        <f>IF($C442="","",IF($C442="-","",IF($K442=入力用マスタ!$H$4&amp;"!",HYPERLINK("#"&amp;$B442&amp;"!"&amp;IFERROR(LEFT($C442,FIND(",", $C442)-1),$C442),"【"&amp;IFERROR(LEFT($C442,FIND(",", $C442)-1),$C442)&amp;"】"),HYPERLINK("#"&amp;$B442&amp;"!"&amp;IFERROR(LEFT($C442,FIND(",", $C442)-1),$C442),"【"&amp;IFERROR(LEFT($C442,FIND(",", $C442)-1),$C442)&amp;"】"))))</f>
        <v/>
      </c>
      <c r="R442" s="333" t="str">
        <f t="shared" si="147"/>
        <v/>
      </c>
      <c r="S442" s="334" t="str">
        <f t="shared" si="148"/>
        <v/>
      </c>
      <c r="T442" s="334" t="str">
        <f t="shared" si="149"/>
        <v/>
      </c>
      <c r="U442" s="334" t="str">
        <f t="shared" si="150"/>
        <v/>
      </c>
      <c r="V442" s="334" t="str">
        <f t="shared" si="151"/>
        <v/>
      </c>
      <c r="W442" s="334" t="str">
        <f t="shared" si="152"/>
        <v/>
      </c>
      <c r="X442" s="334" t="str">
        <f t="shared" si="153"/>
        <v/>
      </c>
      <c r="Y442" s="334" t="str">
        <f t="shared" si="154"/>
        <v/>
      </c>
      <c r="Z442" s="334" t="str">
        <f t="shared" si="155"/>
        <v/>
      </c>
      <c r="AA442" s="334" t="str">
        <f t="shared" si="156"/>
        <v/>
      </c>
      <c r="AB442" s="334" t="str">
        <f t="shared" si="157"/>
        <v/>
      </c>
      <c r="AC442" s="334" t="str">
        <f t="shared" si="158"/>
        <v/>
      </c>
      <c r="AD442" s="334" t="str">
        <f t="shared" si="159"/>
        <v/>
      </c>
      <c r="AE442" s="334" t="str">
        <f t="shared" si="160"/>
        <v/>
      </c>
      <c r="AF442" s="334" t="str">
        <f t="shared" si="161"/>
        <v/>
      </c>
      <c r="AG442" s="334" t="str">
        <f t="shared" si="162"/>
        <v/>
      </c>
      <c r="AH442" s="334" t="str">
        <f t="shared" si="163"/>
        <v/>
      </c>
      <c r="AI442" s="334" t="str">
        <f t="shared" ca="1" si="164"/>
        <v/>
      </c>
      <c r="AJ442" s="334" t="str">
        <f t="shared" si="165"/>
        <v/>
      </c>
      <c r="AK442" s="335" t="str">
        <f t="shared" ca="1" si="166"/>
        <v/>
      </c>
      <c r="AL442" s="336" t="str">
        <f t="shared" si="167"/>
        <v/>
      </c>
      <c r="AM442" s="347" t="s">
        <v>1774</v>
      </c>
    </row>
    <row r="443" spans="1:39" ht="17.25" customHeight="1">
      <c r="A443" s="265">
        <f t="shared" si="145"/>
        <v>441</v>
      </c>
      <c r="B443" s="263" t="s">
        <v>640</v>
      </c>
      <c r="C443" s="258" t="s">
        <v>1721</v>
      </c>
      <c r="D443" s="260" t="s">
        <v>1617</v>
      </c>
      <c r="E443" s="238" t="s">
        <v>469</v>
      </c>
      <c r="F443" s="746" t="s">
        <v>189</v>
      </c>
      <c r="G443" s="747"/>
      <c r="H443" s="748">
        <v>50</v>
      </c>
      <c r="I443" s="749"/>
      <c r="J443" s="327" t="str">
        <f t="shared" si="168"/>
        <v>TEXT</v>
      </c>
      <c r="K443" s="271" t="s">
        <v>1720</v>
      </c>
      <c r="L443" s="328" t="str" cm="1">
        <f t="array" aca="1" ref="L443" ca="1">IFERROR(IF($C443="","",IF($K443="","",IF($K443=入力用マスタ!$H$7,_xlfn.TEXTBEFORE(_xlfn.TEXTAFTER(CELL("filename",$A$1),"["),"]"),IF($J443="DATE",IF(INDIRECT($B443&amp;"!"&amp;$C443)="","",INDIRECT($B443&amp;"!"&amp;$C443)),IF($J443="TEXT",IF(INDIRECT($B443&amp;"!"&amp;$C443)="","",""&amp;INDIRECT($B443&amp;"!"&amp;$C443)&amp;""),IF($J443="NUM",VALUE(IF(INDIRECT($B443&amp;"!"&amp;$C443)="","",INDIRECT($B443&amp;"!"&amp;$C443))),"")))))),"")</f>
        <v/>
      </c>
      <c r="M443" s="337" t="str">
        <f ca="1">IFERROR(TEXT(IF($C443="","",IF($K443="","",IF($K443=入力用マスタ!$H$5,IF($L443="■","1",IF($L443="□","",IF($L443="●","1",IF($L443="○","","")))),IF($K443=入力用マスタ!$H$6,IF($L443="▼選択▼","",MATCH($L443,INDIRECT("入力用マスタ!"&amp;IF(COUNTIF(入力用マスタ!$E$2:$E$4,$L443),"E",IF(COUNTIF(入力用マスタ!$F$2:$F$4,$L443),"F",IF(COUNTIF(入力用マスタ!$G$2:$G$4,$L443),"G","")))&amp;"3:"&amp;IF(COUNTIF(入力用マスタ!$E$2:$E$4,$L443),"E",IF(COUNTIF(入力用マスタ!$F$2:$F$4,$L443),"F",IF(COUNTIF(入力用マスタ!$G$2:$G$4,$L443),"G","")))&amp;"4"),0)),"")))),"@"),"")</f>
        <v/>
      </c>
      <c r="N443" s="337" t="str" cm="1">
        <f t="array" aca="1" ref="N443" ca="1">IFERROR(TEXT(IF($C443="","",IF($K443="","",IF($K443=入力用マスタ!$H$4,_xlfn.LET(_xlpm.refs, _xlfn.TEXTSPLIT($C443,","),_xlpm.sheetName, $B443,_xlpm.values,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3" s="338">
        <f t="shared" si="146"/>
        <v>442</v>
      </c>
      <c r="P443" s="339">
        <f>IF($K443="","",IF($K443=入力用マスタ!$H$3,COLUMN($P443)-5,IF($K443=入力用マスタ!$H$5,COLUMN($P443)-4,IF($K443=入力用マスタ!$H$6,COLUMN($P443)-4,IF($K443=入力用マスタ!$H$5,COLUMN($P443)-4,IF($K443=入力用マスタ!$H$4,COLUMN($P443)-3,COLUMN($P443)-5))))))</f>
        <v>11</v>
      </c>
      <c r="Q443" s="340" t="str">
        <f>IF($C443="","",IF($C443="-","",IF($K443=入力用マスタ!$H$4&amp;"!",HYPERLINK("#"&amp;$B443&amp;"!"&amp;IFERROR(LEFT($C443,FIND(",", $C443)-1),$C443),"【"&amp;IFERROR(LEFT($C443,FIND(",", $C443)-1),$C443)&amp;"】"),HYPERLINK("#"&amp;$B443&amp;"!"&amp;IFERROR(LEFT($C443,FIND(",", $C443)-1),$C443),"【"&amp;IFERROR(LEFT($C443,FIND(",", $C443)-1),$C443)&amp;"】"))))</f>
        <v/>
      </c>
      <c r="R443" s="333" t="str">
        <f t="shared" si="147"/>
        <v/>
      </c>
      <c r="S443" s="334" t="str">
        <f t="shared" si="148"/>
        <v/>
      </c>
      <c r="T443" s="334" t="str">
        <f t="shared" si="149"/>
        <v/>
      </c>
      <c r="U443" s="334" t="str">
        <f t="shared" si="150"/>
        <v/>
      </c>
      <c r="V443" s="334" t="str">
        <f t="shared" si="151"/>
        <v/>
      </c>
      <c r="W443" s="334" t="str">
        <f t="shared" si="152"/>
        <v/>
      </c>
      <c r="X443" s="334" t="str">
        <f t="shared" si="153"/>
        <v/>
      </c>
      <c r="Y443" s="334" t="str">
        <f t="shared" si="154"/>
        <v/>
      </c>
      <c r="Z443" s="334" t="str">
        <f t="shared" si="155"/>
        <v/>
      </c>
      <c r="AA443" s="334" t="str">
        <f t="shared" si="156"/>
        <v/>
      </c>
      <c r="AB443" s="334" t="str">
        <f t="shared" si="157"/>
        <v/>
      </c>
      <c r="AC443" s="334" t="str">
        <f t="shared" si="158"/>
        <v/>
      </c>
      <c r="AD443" s="334" t="str">
        <f t="shared" si="159"/>
        <v/>
      </c>
      <c r="AE443" s="334" t="str">
        <f t="shared" si="160"/>
        <v/>
      </c>
      <c r="AF443" s="334" t="str">
        <f t="shared" si="161"/>
        <v/>
      </c>
      <c r="AG443" s="334" t="str">
        <f t="shared" si="162"/>
        <v/>
      </c>
      <c r="AH443" s="334" t="str">
        <f t="shared" si="163"/>
        <v/>
      </c>
      <c r="AI443" s="334" t="str">
        <f t="shared" ca="1" si="164"/>
        <v/>
      </c>
      <c r="AJ443" s="334" t="str">
        <f t="shared" si="165"/>
        <v/>
      </c>
      <c r="AK443" s="335" t="str">
        <f t="shared" ca="1" si="166"/>
        <v/>
      </c>
      <c r="AL443" s="336" t="str">
        <f t="shared" si="167"/>
        <v/>
      </c>
      <c r="AM443" s="347" t="s">
        <v>1774</v>
      </c>
    </row>
    <row r="444" spans="1:39" ht="17.25" customHeight="1">
      <c r="A444" s="265">
        <f t="shared" si="145"/>
        <v>442</v>
      </c>
      <c r="B444" s="263" t="s">
        <v>640</v>
      </c>
      <c r="C444" s="258" t="s">
        <v>1721</v>
      </c>
      <c r="D444" s="260" t="s">
        <v>1618</v>
      </c>
      <c r="E444" s="238" t="s">
        <v>470</v>
      </c>
      <c r="F444" s="746" t="s">
        <v>189</v>
      </c>
      <c r="G444" s="747"/>
      <c r="H444" s="748">
        <v>1000</v>
      </c>
      <c r="I444" s="749"/>
      <c r="J444" s="327" t="str">
        <f t="shared" si="168"/>
        <v>TEXT</v>
      </c>
      <c r="K444" s="271" t="s">
        <v>1720</v>
      </c>
      <c r="L444" s="328" t="str" cm="1">
        <f t="array" aca="1" ref="L444" ca="1">IFERROR(IF($C444="","",IF($K444="","",IF($K444=入力用マスタ!$H$7,_xlfn.TEXTBEFORE(_xlfn.TEXTAFTER(CELL("filename",$A$1),"["),"]"),IF($J444="DATE",IF(INDIRECT($B444&amp;"!"&amp;$C444)="","",INDIRECT($B444&amp;"!"&amp;$C444)),IF($J444="TEXT",IF(INDIRECT($B444&amp;"!"&amp;$C444)="","",""&amp;INDIRECT($B444&amp;"!"&amp;$C444)&amp;""),IF($J444="NUM",VALUE(IF(INDIRECT($B444&amp;"!"&amp;$C444)="","",INDIRECT($B444&amp;"!"&amp;$C444))),"")))))),"")</f>
        <v/>
      </c>
      <c r="M444" s="337" t="str">
        <f ca="1">IFERROR(TEXT(IF($C444="","",IF($K444="","",IF($K444=入力用マスタ!$H$5,IF($L444="■","1",IF($L444="□","",IF($L444="●","1",IF($L444="○","","")))),IF($K444=入力用マスタ!$H$6,IF($L444="▼選択▼","",MATCH($L444,INDIRECT("入力用マスタ!"&amp;IF(COUNTIF(入力用マスタ!$E$2:$E$4,$L444),"E",IF(COUNTIF(入力用マスタ!$F$2:$F$4,$L444),"F",IF(COUNTIF(入力用マスタ!$G$2:$G$4,$L444),"G","")))&amp;"3:"&amp;IF(COUNTIF(入力用マスタ!$E$2:$E$4,$L444),"E",IF(COUNTIF(入力用マスタ!$F$2:$F$4,$L444),"F",IF(COUNTIF(入力用マスタ!$G$2:$G$4,$L444),"G","")))&amp;"4"),0)),"")))),"@"),"")</f>
        <v/>
      </c>
      <c r="N444" s="337" t="str" cm="1">
        <f t="array" aca="1" ref="N444" ca="1">IFERROR(TEXT(IF($C444="","",IF($K444="","",IF($K444=入力用マスタ!$H$4,_xlfn.LET(_xlpm.refs, _xlfn.TEXTSPLIT($C444,","),_xlpm.sheetName, $B444,_xlpm.values,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4" s="338">
        <f t="shared" si="146"/>
        <v>443</v>
      </c>
      <c r="P444" s="339">
        <f>IF($K444="","",IF($K444=入力用マスタ!$H$3,COLUMN($P444)-5,IF($K444=入力用マスタ!$H$5,COLUMN($P444)-4,IF($K444=入力用マスタ!$H$6,COLUMN($P444)-4,IF($K444=入力用マスタ!$H$5,COLUMN($P444)-4,IF($K444=入力用マスタ!$H$4,COLUMN($P444)-3,COLUMN($P444)-5))))))</f>
        <v>11</v>
      </c>
      <c r="Q444" s="340" t="str">
        <f>IF($C444="","",IF($C444="-","",IF($K444=入力用マスタ!$H$4&amp;"!",HYPERLINK("#"&amp;$B444&amp;"!"&amp;IFERROR(LEFT($C444,FIND(",", $C444)-1),$C444),"【"&amp;IFERROR(LEFT($C444,FIND(",", $C444)-1),$C444)&amp;"】"),HYPERLINK("#"&amp;$B444&amp;"!"&amp;IFERROR(LEFT($C444,FIND(",", $C444)-1),$C444),"【"&amp;IFERROR(LEFT($C444,FIND(",", $C444)-1),$C444)&amp;"】"))))</f>
        <v/>
      </c>
      <c r="R444" s="333" t="str">
        <f t="shared" si="147"/>
        <v/>
      </c>
      <c r="S444" s="334" t="str">
        <f t="shared" si="148"/>
        <v/>
      </c>
      <c r="T444" s="334" t="str">
        <f t="shared" si="149"/>
        <v/>
      </c>
      <c r="U444" s="334" t="str">
        <f t="shared" si="150"/>
        <v/>
      </c>
      <c r="V444" s="334" t="str">
        <f t="shared" si="151"/>
        <v/>
      </c>
      <c r="W444" s="334" t="str">
        <f t="shared" si="152"/>
        <v/>
      </c>
      <c r="X444" s="334" t="str">
        <f t="shared" si="153"/>
        <v/>
      </c>
      <c r="Y444" s="334" t="str">
        <f t="shared" si="154"/>
        <v/>
      </c>
      <c r="Z444" s="334" t="str">
        <f t="shared" si="155"/>
        <v/>
      </c>
      <c r="AA444" s="334" t="str">
        <f t="shared" si="156"/>
        <v/>
      </c>
      <c r="AB444" s="334" t="str">
        <f t="shared" si="157"/>
        <v/>
      </c>
      <c r="AC444" s="334" t="str">
        <f t="shared" si="158"/>
        <v/>
      </c>
      <c r="AD444" s="334" t="str">
        <f t="shared" si="159"/>
        <v/>
      </c>
      <c r="AE444" s="334" t="str">
        <f t="shared" si="160"/>
        <v/>
      </c>
      <c r="AF444" s="334" t="str">
        <f t="shared" si="161"/>
        <v/>
      </c>
      <c r="AG444" s="334" t="str">
        <f t="shared" si="162"/>
        <v/>
      </c>
      <c r="AH444" s="334" t="str">
        <f t="shared" si="163"/>
        <v/>
      </c>
      <c r="AI444" s="334" t="str">
        <f t="shared" ca="1" si="164"/>
        <v/>
      </c>
      <c r="AJ444" s="334" t="str">
        <f t="shared" si="165"/>
        <v/>
      </c>
      <c r="AK444" s="335" t="str">
        <f t="shared" ca="1" si="166"/>
        <v/>
      </c>
      <c r="AL444" s="336" t="str">
        <f t="shared" si="167"/>
        <v/>
      </c>
      <c r="AM444" s="347" t="s">
        <v>1774</v>
      </c>
    </row>
    <row r="445" spans="1:39" ht="17.25" customHeight="1">
      <c r="A445" s="265">
        <f t="shared" si="145"/>
        <v>443</v>
      </c>
      <c r="B445" s="263" t="s">
        <v>640</v>
      </c>
      <c r="C445" s="258" t="s">
        <v>1721</v>
      </c>
      <c r="D445" s="260" t="s">
        <v>1619</v>
      </c>
      <c r="E445" s="238" t="s">
        <v>471</v>
      </c>
      <c r="F445" s="746" t="s">
        <v>648</v>
      </c>
      <c r="G445" s="747"/>
      <c r="H445" s="748">
        <v>15</v>
      </c>
      <c r="I445" s="749"/>
      <c r="J445" s="327" t="str">
        <f t="shared" si="168"/>
        <v>NUM</v>
      </c>
      <c r="K445" s="271" t="s">
        <v>1720</v>
      </c>
      <c r="L445" s="328" t="str" cm="1">
        <f t="array" aca="1" ref="L445" ca="1">IFERROR(IF($C445="","",IF($K445="","",IF($K445=入力用マスタ!$H$7,_xlfn.TEXTBEFORE(_xlfn.TEXTAFTER(CELL("filename",$A$1),"["),"]"),IF($J445="DATE",IF(INDIRECT($B445&amp;"!"&amp;$C445)="","",INDIRECT($B445&amp;"!"&amp;$C445)),IF($J445="TEXT",IF(INDIRECT($B445&amp;"!"&amp;$C445)="","",""&amp;INDIRECT($B445&amp;"!"&amp;$C445)&amp;""),IF($J445="NUM",VALUE(IF(INDIRECT($B445&amp;"!"&amp;$C445)="","",INDIRECT($B445&amp;"!"&amp;$C445))),"")))))),"")</f>
        <v/>
      </c>
      <c r="M445" s="337" t="str">
        <f ca="1">IFERROR(TEXT(IF($C445="","",IF($K445="","",IF($K445=入力用マスタ!$H$5,IF($L445="■","1",IF($L445="□","",IF($L445="●","1",IF($L445="○","","")))),IF($K445=入力用マスタ!$H$6,IF($L445="▼選択▼","",MATCH($L445,INDIRECT("入力用マスタ!"&amp;IF(COUNTIF(入力用マスタ!$E$2:$E$4,$L445),"E",IF(COUNTIF(入力用マスタ!$F$2:$F$4,$L445),"F",IF(COUNTIF(入力用マスタ!$G$2:$G$4,$L445),"G","")))&amp;"3:"&amp;IF(COUNTIF(入力用マスタ!$E$2:$E$4,$L445),"E",IF(COUNTIF(入力用マスタ!$F$2:$F$4,$L445),"F",IF(COUNTIF(入力用マスタ!$G$2:$G$4,$L445),"G","")))&amp;"4"),0)),"")))),"@"),"")</f>
        <v/>
      </c>
      <c r="N445" s="337" t="str" cm="1">
        <f t="array" aca="1" ref="N445" ca="1">IFERROR(TEXT(IF($C445="","",IF($K445="","",IF($K445=入力用マスタ!$H$4,_xlfn.LET(_xlpm.refs, _xlfn.TEXTSPLIT($C445,","),_xlpm.sheetName, $B445,_xlpm.values,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5" s="338">
        <f t="shared" si="146"/>
        <v>444</v>
      </c>
      <c r="P445" s="339">
        <f>IF($K445="","",IF($K445=入力用マスタ!$H$3,COLUMN($P445)-5,IF($K445=入力用マスタ!$H$5,COLUMN($P445)-4,IF($K445=入力用マスタ!$H$6,COLUMN($P445)-4,IF($K445=入力用マスタ!$H$5,COLUMN($P445)-4,IF($K445=入力用マスタ!$H$4,COLUMN($P445)-3,COLUMN($P445)-5))))))</f>
        <v>11</v>
      </c>
      <c r="Q445" s="340" t="str">
        <f>IF($C445="","",IF($C445="-","",IF($K445=入力用マスタ!$H$4&amp;"!",HYPERLINK("#"&amp;$B445&amp;"!"&amp;IFERROR(LEFT($C445,FIND(",", $C445)-1),$C445),"【"&amp;IFERROR(LEFT($C445,FIND(",", $C445)-1),$C445)&amp;"】"),HYPERLINK("#"&amp;$B445&amp;"!"&amp;IFERROR(LEFT($C445,FIND(",", $C445)-1),$C445),"【"&amp;IFERROR(LEFT($C445,FIND(",", $C445)-1),$C445)&amp;"】"))))</f>
        <v/>
      </c>
      <c r="R445" s="333" t="str">
        <f t="shared" si="147"/>
        <v/>
      </c>
      <c r="S445" s="334" t="str">
        <f t="shared" si="148"/>
        <v/>
      </c>
      <c r="T445" s="334" t="str">
        <f t="shared" si="149"/>
        <v/>
      </c>
      <c r="U445" s="334" t="str">
        <f t="shared" si="150"/>
        <v/>
      </c>
      <c r="V445" s="334" t="str">
        <f t="shared" si="151"/>
        <v/>
      </c>
      <c r="W445" s="334" t="str">
        <f t="shared" si="152"/>
        <v/>
      </c>
      <c r="X445" s="334" t="str">
        <f t="shared" si="153"/>
        <v/>
      </c>
      <c r="Y445" s="334" t="str">
        <f t="shared" si="154"/>
        <v/>
      </c>
      <c r="Z445" s="334" t="str">
        <f t="shared" si="155"/>
        <v/>
      </c>
      <c r="AA445" s="334" t="str">
        <f t="shared" si="156"/>
        <v/>
      </c>
      <c r="AB445" s="334" t="str">
        <f t="shared" si="157"/>
        <v/>
      </c>
      <c r="AC445" s="334" t="str">
        <f t="shared" si="158"/>
        <v/>
      </c>
      <c r="AD445" s="334" t="str">
        <f t="shared" si="159"/>
        <v/>
      </c>
      <c r="AE445" s="334" t="str">
        <f t="shared" si="160"/>
        <v/>
      </c>
      <c r="AF445" s="334" t="str">
        <f t="shared" si="161"/>
        <v/>
      </c>
      <c r="AG445" s="334" t="str">
        <f t="shared" si="162"/>
        <v/>
      </c>
      <c r="AH445" s="334" t="str">
        <f t="shared" si="163"/>
        <v/>
      </c>
      <c r="AI445" s="334" t="str">
        <f t="shared" ca="1" si="164"/>
        <v/>
      </c>
      <c r="AJ445" s="334" t="str">
        <f t="shared" si="165"/>
        <v/>
      </c>
      <c r="AK445" s="335" t="str">
        <f t="shared" ca="1" si="166"/>
        <v/>
      </c>
      <c r="AL445" s="336" t="str">
        <f t="shared" si="167"/>
        <v/>
      </c>
      <c r="AM445" s="347" t="s">
        <v>1774</v>
      </c>
    </row>
    <row r="446" spans="1:39" ht="17.25" customHeight="1">
      <c r="A446" s="265">
        <f t="shared" si="145"/>
        <v>444</v>
      </c>
      <c r="B446" s="263" t="s">
        <v>640</v>
      </c>
      <c r="C446" s="258" t="s">
        <v>1721</v>
      </c>
      <c r="D446" s="260" t="s">
        <v>1620</v>
      </c>
      <c r="E446" s="238" t="s">
        <v>472</v>
      </c>
      <c r="F446" s="746" t="s">
        <v>189</v>
      </c>
      <c r="G446" s="747"/>
      <c r="H446" s="748">
        <v>1000</v>
      </c>
      <c r="I446" s="749"/>
      <c r="J446" s="327" t="str">
        <f t="shared" si="168"/>
        <v>TEXT</v>
      </c>
      <c r="K446" s="271" t="s">
        <v>1720</v>
      </c>
      <c r="L446" s="328" t="str" cm="1">
        <f t="array" aca="1" ref="L446" ca="1">IFERROR(IF($C446="","",IF($K446="","",IF($K446=入力用マスタ!$H$7,_xlfn.TEXTBEFORE(_xlfn.TEXTAFTER(CELL("filename",$A$1),"["),"]"),IF($J446="DATE",IF(INDIRECT($B446&amp;"!"&amp;$C446)="","",INDIRECT($B446&amp;"!"&amp;$C446)),IF($J446="TEXT",IF(INDIRECT($B446&amp;"!"&amp;$C446)="","",""&amp;INDIRECT($B446&amp;"!"&amp;$C446)&amp;""),IF($J446="NUM",VALUE(IF(INDIRECT($B446&amp;"!"&amp;$C446)="","",INDIRECT($B446&amp;"!"&amp;$C446))),"")))))),"")</f>
        <v/>
      </c>
      <c r="M446" s="337" t="str">
        <f ca="1">IFERROR(TEXT(IF($C446="","",IF($K446="","",IF($K446=入力用マスタ!$H$5,IF($L446="■","1",IF($L446="□","",IF($L446="●","1",IF($L446="○","","")))),IF($K446=入力用マスタ!$H$6,IF($L446="▼選択▼","",MATCH($L446,INDIRECT("入力用マスタ!"&amp;IF(COUNTIF(入力用マスタ!$E$2:$E$4,$L446),"E",IF(COUNTIF(入力用マスタ!$F$2:$F$4,$L446),"F",IF(COUNTIF(入力用マスタ!$G$2:$G$4,$L446),"G","")))&amp;"3:"&amp;IF(COUNTIF(入力用マスタ!$E$2:$E$4,$L446),"E",IF(COUNTIF(入力用マスタ!$F$2:$F$4,$L446),"F",IF(COUNTIF(入力用マスタ!$G$2:$G$4,$L446),"G","")))&amp;"4"),0)),"")))),"@"),"")</f>
        <v/>
      </c>
      <c r="N446" s="337" t="str" cm="1">
        <f t="array" aca="1" ref="N446" ca="1">IFERROR(TEXT(IF($C446="","",IF($K446="","",IF($K446=入力用マスタ!$H$4,_xlfn.LET(_xlpm.refs, _xlfn.TEXTSPLIT($C446,","),_xlpm.sheetName, $B446,_xlpm.values,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6" s="338">
        <f t="shared" si="146"/>
        <v>445</v>
      </c>
      <c r="P446" s="339">
        <f>IF($K446="","",IF($K446=入力用マスタ!$H$3,COLUMN($P446)-5,IF($K446=入力用マスタ!$H$5,COLUMN($P446)-4,IF($K446=入力用マスタ!$H$6,COLUMN($P446)-4,IF($K446=入力用マスタ!$H$5,COLUMN($P446)-4,IF($K446=入力用マスタ!$H$4,COLUMN($P446)-3,COLUMN($P446)-5))))))</f>
        <v>11</v>
      </c>
      <c r="Q446" s="340" t="str">
        <f>IF($C446="","",IF($C446="-","",IF($K446=入力用マスタ!$H$4&amp;"!",HYPERLINK("#"&amp;$B446&amp;"!"&amp;IFERROR(LEFT($C446,FIND(",", $C446)-1),$C446),"【"&amp;IFERROR(LEFT($C446,FIND(",", $C446)-1),$C446)&amp;"】"),HYPERLINK("#"&amp;$B446&amp;"!"&amp;IFERROR(LEFT($C446,FIND(",", $C446)-1),$C446),"【"&amp;IFERROR(LEFT($C446,FIND(",", $C446)-1),$C446)&amp;"】"))))</f>
        <v/>
      </c>
      <c r="R446" s="333" t="str">
        <f t="shared" si="147"/>
        <v/>
      </c>
      <c r="S446" s="334" t="str">
        <f t="shared" si="148"/>
        <v/>
      </c>
      <c r="T446" s="334" t="str">
        <f t="shared" si="149"/>
        <v/>
      </c>
      <c r="U446" s="334" t="str">
        <f t="shared" si="150"/>
        <v/>
      </c>
      <c r="V446" s="334" t="str">
        <f t="shared" si="151"/>
        <v/>
      </c>
      <c r="W446" s="334" t="str">
        <f t="shared" si="152"/>
        <v/>
      </c>
      <c r="X446" s="334" t="str">
        <f t="shared" si="153"/>
        <v/>
      </c>
      <c r="Y446" s="334" t="str">
        <f t="shared" si="154"/>
        <v/>
      </c>
      <c r="Z446" s="334" t="str">
        <f t="shared" si="155"/>
        <v/>
      </c>
      <c r="AA446" s="334" t="str">
        <f t="shared" si="156"/>
        <v/>
      </c>
      <c r="AB446" s="334" t="str">
        <f t="shared" si="157"/>
        <v/>
      </c>
      <c r="AC446" s="334" t="str">
        <f t="shared" si="158"/>
        <v/>
      </c>
      <c r="AD446" s="334" t="str">
        <f t="shared" si="159"/>
        <v/>
      </c>
      <c r="AE446" s="334" t="str">
        <f t="shared" si="160"/>
        <v/>
      </c>
      <c r="AF446" s="334" t="str">
        <f t="shared" si="161"/>
        <v/>
      </c>
      <c r="AG446" s="334" t="str">
        <f t="shared" si="162"/>
        <v/>
      </c>
      <c r="AH446" s="334" t="str">
        <f t="shared" si="163"/>
        <v/>
      </c>
      <c r="AI446" s="334" t="str">
        <f t="shared" ca="1" si="164"/>
        <v/>
      </c>
      <c r="AJ446" s="334" t="str">
        <f t="shared" si="165"/>
        <v/>
      </c>
      <c r="AK446" s="335" t="str">
        <f t="shared" ca="1" si="166"/>
        <v/>
      </c>
      <c r="AL446" s="336" t="str">
        <f t="shared" si="167"/>
        <v/>
      </c>
      <c r="AM446" s="347" t="s">
        <v>1774</v>
      </c>
    </row>
    <row r="447" spans="1:39" ht="17.25" customHeight="1">
      <c r="A447" s="265">
        <f t="shared" si="145"/>
        <v>445</v>
      </c>
      <c r="B447" s="263" t="s">
        <v>640</v>
      </c>
      <c r="C447" s="258" t="s">
        <v>1721</v>
      </c>
      <c r="D447" s="260" t="s">
        <v>1621</v>
      </c>
      <c r="E447" s="238" t="s">
        <v>473</v>
      </c>
      <c r="F447" s="746" t="s">
        <v>649</v>
      </c>
      <c r="G447" s="747"/>
      <c r="H447" s="748"/>
      <c r="I447" s="749"/>
      <c r="J447" s="327" t="str">
        <f t="shared" si="168"/>
        <v>BYTE</v>
      </c>
      <c r="K447" s="271" t="s">
        <v>1720</v>
      </c>
      <c r="L447" s="328" t="str" cm="1">
        <f t="array" aca="1" ref="L447" ca="1">IFERROR(IF($C447="","",IF($K447="","",IF($K447=入力用マスタ!$H$7,_xlfn.TEXTBEFORE(_xlfn.TEXTAFTER(CELL("filename",$A$1),"["),"]"),IF($J447="DATE",IF(INDIRECT($B447&amp;"!"&amp;$C447)="","",INDIRECT($B447&amp;"!"&amp;$C447)),IF($J447="TEXT",IF(INDIRECT($B447&amp;"!"&amp;$C447)="","",""&amp;INDIRECT($B447&amp;"!"&amp;$C447)&amp;""),IF($J447="NUM",VALUE(IF(INDIRECT($B447&amp;"!"&amp;$C447)="","",INDIRECT($B447&amp;"!"&amp;$C447))),"")))))),"")</f>
        <v/>
      </c>
      <c r="M447" s="337" t="str">
        <f ca="1">IFERROR(TEXT(IF($C447="","",IF($K447="","",IF($K447=入力用マスタ!$H$5,IF($L447="■","1",IF($L447="□","",IF($L447="●","1",IF($L447="○","","")))),IF($K447=入力用マスタ!$H$6,IF($L447="▼選択▼","",MATCH($L447,INDIRECT("入力用マスタ!"&amp;IF(COUNTIF(入力用マスタ!$E$2:$E$4,$L447),"E",IF(COUNTIF(入力用マスタ!$F$2:$F$4,$L447),"F",IF(COUNTIF(入力用マスタ!$G$2:$G$4,$L447),"G","")))&amp;"3:"&amp;IF(COUNTIF(入力用マスタ!$E$2:$E$4,$L447),"E",IF(COUNTIF(入力用マスタ!$F$2:$F$4,$L447),"F",IF(COUNTIF(入力用マスタ!$G$2:$G$4,$L447),"G","")))&amp;"4"),0)),"")))),"@"),"")</f>
        <v/>
      </c>
      <c r="N447" s="337" t="str" cm="1">
        <f t="array" aca="1" ref="N447" ca="1">IFERROR(TEXT(IF($C447="","",IF($K447="","",IF($K447=入力用マスタ!$H$4,_xlfn.LET(_xlpm.refs, _xlfn.TEXTSPLIT($C447,","),_xlpm.sheetName, $B447,_xlpm.values,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7" s="338">
        <f t="shared" si="146"/>
        <v>446</v>
      </c>
      <c r="P447" s="339">
        <f>IF($K447="","",IF($K447=入力用マスタ!$H$3,COLUMN($P447)-5,IF($K447=入力用マスタ!$H$5,COLUMN($P447)-4,IF($K447=入力用マスタ!$H$6,COLUMN($P447)-4,IF($K447=入力用マスタ!$H$5,COLUMN($P447)-4,IF($K447=入力用マスタ!$H$4,COLUMN($P447)-3,COLUMN($P447)-5))))))</f>
        <v>11</v>
      </c>
      <c r="Q447" s="340" t="str">
        <f>IF($C447="","",IF($C447="-","",IF($K447=入力用マスタ!$H$4&amp;"!",HYPERLINK("#"&amp;$B447&amp;"!"&amp;IFERROR(LEFT($C447,FIND(",", $C447)-1),$C447),"【"&amp;IFERROR(LEFT($C447,FIND(",", $C447)-1),$C447)&amp;"】"),HYPERLINK("#"&amp;$B447&amp;"!"&amp;IFERROR(LEFT($C447,FIND(",", $C447)-1),$C447),"【"&amp;IFERROR(LEFT($C447,FIND(",", $C447)-1),$C447)&amp;"】"))))</f>
        <v/>
      </c>
      <c r="R447" s="333" t="str">
        <f t="shared" si="147"/>
        <v/>
      </c>
      <c r="S447" s="334" t="str">
        <f t="shared" si="148"/>
        <v/>
      </c>
      <c r="T447" s="334" t="str">
        <f t="shared" si="149"/>
        <v/>
      </c>
      <c r="U447" s="334" t="str">
        <f t="shared" si="150"/>
        <v/>
      </c>
      <c r="V447" s="334" t="str">
        <f t="shared" si="151"/>
        <v/>
      </c>
      <c r="W447" s="334" t="str">
        <f t="shared" si="152"/>
        <v/>
      </c>
      <c r="X447" s="334" t="str">
        <f t="shared" si="153"/>
        <v/>
      </c>
      <c r="Y447" s="334" t="str">
        <f t="shared" si="154"/>
        <v/>
      </c>
      <c r="Z447" s="334" t="str">
        <f t="shared" si="155"/>
        <v/>
      </c>
      <c r="AA447" s="334" t="str">
        <f t="shared" si="156"/>
        <v/>
      </c>
      <c r="AB447" s="334" t="str">
        <f t="shared" si="157"/>
        <v/>
      </c>
      <c r="AC447" s="334" t="str">
        <f t="shared" si="158"/>
        <v/>
      </c>
      <c r="AD447" s="334" t="str">
        <f t="shared" si="159"/>
        <v/>
      </c>
      <c r="AE447" s="334" t="str">
        <f t="shared" si="160"/>
        <v/>
      </c>
      <c r="AF447" s="334" t="str">
        <f t="shared" si="161"/>
        <v/>
      </c>
      <c r="AG447" s="334" t="str">
        <f t="shared" si="162"/>
        <v/>
      </c>
      <c r="AH447" s="334" t="str">
        <f t="shared" si="163"/>
        <v/>
      </c>
      <c r="AI447" s="334" t="str">
        <f t="shared" ca="1" si="164"/>
        <v/>
      </c>
      <c r="AJ447" s="334" t="str">
        <f t="shared" si="165"/>
        <v/>
      </c>
      <c r="AK447" s="335" t="str">
        <f t="shared" ca="1" si="166"/>
        <v/>
      </c>
      <c r="AL447" s="336" t="str">
        <f t="shared" si="167"/>
        <v/>
      </c>
      <c r="AM447" s="347" t="s">
        <v>1774</v>
      </c>
    </row>
    <row r="448" spans="1:39" ht="17.25" customHeight="1">
      <c r="A448" s="265">
        <f t="shared" si="145"/>
        <v>446</v>
      </c>
      <c r="B448" s="263" t="s">
        <v>640</v>
      </c>
      <c r="C448" s="258" t="s">
        <v>1721</v>
      </c>
      <c r="D448" s="260" t="s">
        <v>1622</v>
      </c>
      <c r="E448" s="238" t="s">
        <v>474</v>
      </c>
      <c r="F448" s="746" t="s">
        <v>189</v>
      </c>
      <c r="G448" s="747"/>
      <c r="H448" s="748">
        <v>50</v>
      </c>
      <c r="I448" s="749"/>
      <c r="J448" s="327" t="str">
        <f t="shared" si="168"/>
        <v>TEXT</v>
      </c>
      <c r="K448" s="271" t="s">
        <v>1720</v>
      </c>
      <c r="L448" s="328" t="str" cm="1">
        <f t="array" aca="1" ref="L448" ca="1">IFERROR(IF($C448="","",IF($K448="","",IF($K448=入力用マスタ!$H$7,_xlfn.TEXTBEFORE(_xlfn.TEXTAFTER(CELL("filename",$A$1),"["),"]"),IF($J448="DATE",IF(INDIRECT($B448&amp;"!"&amp;$C448)="","",INDIRECT($B448&amp;"!"&amp;$C448)),IF($J448="TEXT",IF(INDIRECT($B448&amp;"!"&amp;$C448)="","",""&amp;INDIRECT($B448&amp;"!"&amp;$C448)&amp;""),IF($J448="NUM",VALUE(IF(INDIRECT($B448&amp;"!"&amp;$C448)="","",INDIRECT($B448&amp;"!"&amp;$C448))),"")))))),"")</f>
        <v/>
      </c>
      <c r="M448" s="337" t="str">
        <f ca="1">IFERROR(TEXT(IF($C448="","",IF($K448="","",IF($K448=入力用マスタ!$H$5,IF($L448="■","1",IF($L448="□","",IF($L448="●","1",IF($L448="○","","")))),IF($K448=入力用マスタ!$H$6,IF($L448="▼選択▼","",MATCH($L448,INDIRECT("入力用マスタ!"&amp;IF(COUNTIF(入力用マスタ!$E$2:$E$4,$L448),"E",IF(COUNTIF(入力用マスタ!$F$2:$F$4,$L448),"F",IF(COUNTIF(入力用マスタ!$G$2:$G$4,$L448),"G","")))&amp;"3:"&amp;IF(COUNTIF(入力用マスタ!$E$2:$E$4,$L448),"E",IF(COUNTIF(入力用マスタ!$F$2:$F$4,$L448),"F",IF(COUNTIF(入力用マスタ!$G$2:$G$4,$L448),"G","")))&amp;"4"),0)),"")))),"@"),"")</f>
        <v/>
      </c>
      <c r="N448" s="337" t="str" cm="1">
        <f t="array" aca="1" ref="N448" ca="1">IFERROR(TEXT(IF($C448="","",IF($K448="","",IF($K448=入力用マスタ!$H$4,_xlfn.LET(_xlpm.refs, _xlfn.TEXTSPLIT($C448,","),_xlpm.sheetName, $B448,_xlpm.values,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8" s="338">
        <f t="shared" si="146"/>
        <v>447</v>
      </c>
      <c r="P448" s="339">
        <f>IF($K448="","",IF($K448=入力用マスタ!$H$3,COLUMN($P448)-5,IF($K448=入力用マスタ!$H$5,COLUMN($P448)-4,IF($K448=入力用マスタ!$H$6,COLUMN($P448)-4,IF($K448=入力用マスタ!$H$5,COLUMN($P448)-4,IF($K448=入力用マスタ!$H$4,COLUMN($P448)-3,COLUMN($P448)-5))))))</f>
        <v>11</v>
      </c>
      <c r="Q448" s="340" t="str">
        <f>IF($C448="","",IF($C448="-","",IF($K448=入力用マスタ!$H$4&amp;"!",HYPERLINK("#"&amp;$B448&amp;"!"&amp;IFERROR(LEFT($C448,FIND(",", $C448)-1),$C448),"【"&amp;IFERROR(LEFT($C448,FIND(",", $C448)-1),$C448)&amp;"】"),HYPERLINK("#"&amp;$B448&amp;"!"&amp;IFERROR(LEFT($C448,FIND(",", $C448)-1),$C448),"【"&amp;IFERROR(LEFT($C448,FIND(",", $C448)-1),$C448)&amp;"】"))))</f>
        <v/>
      </c>
      <c r="R448" s="333" t="str">
        <f t="shared" si="147"/>
        <v/>
      </c>
      <c r="S448" s="334" t="str">
        <f t="shared" si="148"/>
        <v/>
      </c>
      <c r="T448" s="334" t="str">
        <f t="shared" si="149"/>
        <v/>
      </c>
      <c r="U448" s="334" t="str">
        <f t="shared" si="150"/>
        <v/>
      </c>
      <c r="V448" s="334" t="str">
        <f t="shared" si="151"/>
        <v/>
      </c>
      <c r="W448" s="334" t="str">
        <f t="shared" si="152"/>
        <v/>
      </c>
      <c r="X448" s="334" t="str">
        <f t="shared" si="153"/>
        <v/>
      </c>
      <c r="Y448" s="334" t="str">
        <f t="shared" si="154"/>
        <v/>
      </c>
      <c r="Z448" s="334" t="str">
        <f t="shared" si="155"/>
        <v/>
      </c>
      <c r="AA448" s="334" t="str">
        <f t="shared" si="156"/>
        <v/>
      </c>
      <c r="AB448" s="334" t="str">
        <f t="shared" si="157"/>
        <v/>
      </c>
      <c r="AC448" s="334" t="str">
        <f t="shared" si="158"/>
        <v/>
      </c>
      <c r="AD448" s="334" t="str">
        <f t="shared" si="159"/>
        <v/>
      </c>
      <c r="AE448" s="334" t="str">
        <f t="shared" si="160"/>
        <v/>
      </c>
      <c r="AF448" s="334" t="str">
        <f t="shared" si="161"/>
        <v/>
      </c>
      <c r="AG448" s="334" t="str">
        <f t="shared" si="162"/>
        <v/>
      </c>
      <c r="AH448" s="334" t="str">
        <f t="shared" si="163"/>
        <v/>
      </c>
      <c r="AI448" s="334" t="str">
        <f t="shared" ca="1" si="164"/>
        <v/>
      </c>
      <c r="AJ448" s="334" t="str">
        <f t="shared" si="165"/>
        <v/>
      </c>
      <c r="AK448" s="335" t="str">
        <f t="shared" ca="1" si="166"/>
        <v/>
      </c>
      <c r="AL448" s="336" t="str">
        <f t="shared" si="167"/>
        <v/>
      </c>
      <c r="AM448" s="347" t="s">
        <v>1774</v>
      </c>
    </row>
    <row r="449" spans="1:39" ht="17.25" customHeight="1">
      <c r="A449" s="265">
        <f t="shared" si="145"/>
        <v>447</v>
      </c>
      <c r="B449" s="263" t="s">
        <v>640</v>
      </c>
      <c r="C449" s="258" t="s">
        <v>1721</v>
      </c>
      <c r="D449" s="260" t="s">
        <v>1623</v>
      </c>
      <c r="E449" s="238" t="s">
        <v>475</v>
      </c>
      <c r="F449" s="746" t="s">
        <v>189</v>
      </c>
      <c r="G449" s="747"/>
      <c r="H449" s="748">
        <v>1000</v>
      </c>
      <c r="I449" s="749"/>
      <c r="J449" s="327" t="str">
        <f t="shared" si="168"/>
        <v>TEXT</v>
      </c>
      <c r="K449" s="271" t="s">
        <v>1720</v>
      </c>
      <c r="L449" s="328" t="str" cm="1">
        <f t="array" aca="1" ref="L449" ca="1">IFERROR(IF($C449="","",IF($K449="","",IF($K449=入力用マスタ!$H$7,_xlfn.TEXTBEFORE(_xlfn.TEXTAFTER(CELL("filename",$A$1),"["),"]"),IF($J449="DATE",IF(INDIRECT($B449&amp;"!"&amp;$C449)="","",INDIRECT($B449&amp;"!"&amp;$C449)),IF($J449="TEXT",IF(INDIRECT($B449&amp;"!"&amp;$C449)="","",""&amp;INDIRECT($B449&amp;"!"&amp;$C449)&amp;""),IF($J449="NUM",VALUE(IF(INDIRECT($B449&amp;"!"&amp;$C449)="","",INDIRECT($B449&amp;"!"&amp;$C449))),"")))))),"")</f>
        <v/>
      </c>
      <c r="M449" s="337" t="str">
        <f ca="1">IFERROR(TEXT(IF($C449="","",IF($K449="","",IF($K449=入力用マスタ!$H$5,IF($L449="■","1",IF($L449="□","",IF($L449="●","1",IF($L449="○","","")))),IF($K449=入力用マスタ!$H$6,IF($L449="▼選択▼","",MATCH($L449,INDIRECT("入力用マスタ!"&amp;IF(COUNTIF(入力用マスタ!$E$2:$E$4,$L449),"E",IF(COUNTIF(入力用マスタ!$F$2:$F$4,$L449),"F",IF(COUNTIF(入力用マスタ!$G$2:$G$4,$L449),"G","")))&amp;"3:"&amp;IF(COUNTIF(入力用マスタ!$E$2:$E$4,$L449),"E",IF(COUNTIF(入力用マスタ!$F$2:$F$4,$L449),"F",IF(COUNTIF(入力用マスタ!$G$2:$G$4,$L449),"G","")))&amp;"4"),0)),"")))),"@"),"")</f>
        <v/>
      </c>
      <c r="N449" s="337" t="str" cm="1">
        <f t="array" aca="1" ref="N449" ca="1">IFERROR(TEXT(IF($C449="","",IF($K449="","",IF($K449=入力用マスタ!$H$4,_xlfn.LET(_xlpm.refs, _xlfn.TEXTSPLIT($C449,","),_xlpm.sheetName, $B449,_xlpm.values,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49" s="338">
        <f t="shared" si="146"/>
        <v>448</v>
      </c>
      <c r="P449" s="339">
        <f>IF($K449="","",IF($K449=入力用マスタ!$H$3,COLUMN($P449)-5,IF($K449=入力用マスタ!$H$5,COLUMN($P449)-4,IF($K449=入力用マスタ!$H$6,COLUMN($P449)-4,IF($K449=入力用マスタ!$H$5,COLUMN($P449)-4,IF($K449=入力用マスタ!$H$4,COLUMN($P449)-3,COLUMN($P449)-5))))))</f>
        <v>11</v>
      </c>
      <c r="Q449" s="340" t="str">
        <f>IF($C449="","",IF($C449="-","",IF($K449=入力用マスタ!$H$4&amp;"!",HYPERLINK("#"&amp;$B449&amp;"!"&amp;IFERROR(LEFT($C449,FIND(",", $C449)-1),$C449),"【"&amp;IFERROR(LEFT($C449,FIND(",", $C449)-1),$C449)&amp;"】"),HYPERLINK("#"&amp;$B449&amp;"!"&amp;IFERROR(LEFT($C449,FIND(",", $C449)-1),$C449),"【"&amp;IFERROR(LEFT($C449,FIND(",", $C449)-1),$C449)&amp;"】"))))</f>
        <v/>
      </c>
      <c r="R449" s="333" t="str">
        <f t="shared" si="147"/>
        <v/>
      </c>
      <c r="S449" s="334" t="str">
        <f t="shared" si="148"/>
        <v/>
      </c>
      <c r="T449" s="334" t="str">
        <f t="shared" si="149"/>
        <v/>
      </c>
      <c r="U449" s="334" t="str">
        <f t="shared" si="150"/>
        <v/>
      </c>
      <c r="V449" s="334" t="str">
        <f t="shared" si="151"/>
        <v/>
      </c>
      <c r="W449" s="334" t="str">
        <f t="shared" si="152"/>
        <v/>
      </c>
      <c r="X449" s="334" t="str">
        <f t="shared" si="153"/>
        <v/>
      </c>
      <c r="Y449" s="334" t="str">
        <f t="shared" si="154"/>
        <v/>
      </c>
      <c r="Z449" s="334" t="str">
        <f t="shared" si="155"/>
        <v/>
      </c>
      <c r="AA449" s="334" t="str">
        <f t="shared" si="156"/>
        <v/>
      </c>
      <c r="AB449" s="334" t="str">
        <f t="shared" si="157"/>
        <v/>
      </c>
      <c r="AC449" s="334" t="str">
        <f t="shared" si="158"/>
        <v/>
      </c>
      <c r="AD449" s="334" t="str">
        <f t="shared" si="159"/>
        <v/>
      </c>
      <c r="AE449" s="334" t="str">
        <f t="shared" si="160"/>
        <v/>
      </c>
      <c r="AF449" s="334" t="str">
        <f t="shared" si="161"/>
        <v/>
      </c>
      <c r="AG449" s="334" t="str">
        <f t="shared" si="162"/>
        <v/>
      </c>
      <c r="AH449" s="334" t="str">
        <f t="shared" si="163"/>
        <v/>
      </c>
      <c r="AI449" s="334" t="str">
        <f t="shared" ca="1" si="164"/>
        <v/>
      </c>
      <c r="AJ449" s="334" t="str">
        <f t="shared" si="165"/>
        <v/>
      </c>
      <c r="AK449" s="335" t="str">
        <f t="shared" ca="1" si="166"/>
        <v/>
      </c>
      <c r="AL449" s="336" t="str">
        <f t="shared" si="167"/>
        <v/>
      </c>
      <c r="AM449" s="347" t="s">
        <v>1774</v>
      </c>
    </row>
    <row r="450" spans="1:39" ht="17.25" customHeight="1">
      <c r="A450" s="265">
        <f t="shared" si="145"/>
        <v>448</v>
      </c>
      <c r="B450" s="263" t="s">
        <v>640</v>
      </c>
      <c r="C450" s="258" t="s">
        <v>1721</v>
      </c>
      <c r="D450" s="260" t="s">
        <v>1624</v>
      </c>
      <c r="E450" s="238" t="s">
        <v>476</v>
      </c>
      <c r="F450" s="746" t="s">
        <v>648</v>
      </c>
      <c r="G450" s="747"/>
      <c r="H450" s="748">
        <v>15</v>
      </c>
      <c r="I450" s="749"/>
      <c r="J450" s="327" t="str">
        <f t="shared" si="168"/>
        <v>NUM</v>
      </c>
      <c r="K450" s="271" t="s">
        <v>1720</v>
      </c>
      <c r="L450" s="328" t="str" cm="1">
        <f t="array" aca="1" ref="L450" ca="1">IFERROR(IF($C450="","",IF($K450="","",IF($K450=入力用マスタ!$H$7,_xlfn.TEXTBEFORE(_xlfn.TEXTAFTER(CELL("filename",$A$1),"["),"]"),IF($J450="DATE",IF(INDIRECT($B450&amp;"!"&amp;$C450)="","",INDIRECT($B450&amp;"!"&amp;$C450)),IF($J450="TEXT",IF(INDIRECT($B450&amp;"!"&amp;$C450)="","",""&amp;INDIRECT($B450&amp;"!"&amp;$C450)&amp;""),IF($J450="NUM",VALUE(IF(INDIRECT($B450&amp;"!"&amp;$C450)="","",INDIRECT($B450&amp;"!"&amp;$C450))),"")))))),"")</f>
        <v/>
      </c>
      <c r="M450" s="337" t="str">
        <f ca="1">IFERROR(TEXT(IF($C450="","",IF($K450="","",IF($K450=入力用マスタ!$H$5,IF($L450="■","1",IF($L450="□","",IF($L450="●","1",IF($L450="○","","")))),IF($K450=入力用マスタ!$H$6,IF($L450="▼選択▼","",MATCH($L450,INDIRECT("入力用マスタ!"&amp;IF(COUNTIF(入力用マスタ!$E$2:$E$4,$L450),"E",IF(COUNTIF(入力用マスタ!$F$2:$F$4,$L450),"F",IF(COUNTIF(入力用マスタ!$G$2:$G$4,$L450),"G","")))&amp;"3:"&amp;IF(COUNTIF(入力用マスタ!$E$2:$E$4,$L450),"E",IF(COUNTIF(入力用マスタ!$F$2:$F$4,$L450),"F",IF(COUNTIF(入力用マスタ!$G$2:$G$4,$L450),"G","")))&amp;"4"),0)),"")))),"@"),"")</f>
        <v/>
      </c>
      <c r="N450" s="337" t="str" cm="1">
        <f t="array" aca="1" ref="N450" ca="1">IFERROR(TEXT(IF($C450="","",IF($K450="","",IF($K450=入力用マスタ!$H$4,_xlfn.LET(_xlpm.refs, _xlfn.TEXTSPLIT($C450,","),_xlpm.sheetName, $B450,_xlpm.values,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0" s="338">
        <f t="shared" si="146"/>
        <v>449</v>
      </c>
      <c r="P450" s="339">
        <f>IF($K450="","",IF($K450=入力用マスタ!$H$3,COLUMN($P450)-5,IF($K450=入力用マスタ!$H$5,COLUMN($P450)-4,IF($K450=入力用マスタ!$H$6,COLUMN($P450)-4,IF($K450=入力用マスタ!$H$5,COLUMN($P450)-4,IF($K450=入力用マスタ!$H$4,COLUMN($P450)-3,COLUMN($P450)-5))))))</f>
        <v>11</v>
      </c>
      <c r="Q450" s="340" t="str">
        <f>IF($C450="","",IF($C450="-","",IF($K450=入力用マスタ!$H$4&amp;"!",HYPERLINK("#"&amp;$B450&amp;"!"&amp;IFERROR(LEFT($C450,FIND(",", $C450)-1),$C450),"【"&amp;IFERROR(LEFT($C450,FIND(",", $C450)-1),$C450)&amp;"】"),HYPERLINK("#"&amp;$B450&amp;"!"&amp;IFERROR(LEFT($C450,FIND(",", $C450)-1),$C450),"【"&amp;IFERROR(LEFT($C450,FIND(",", $C450)-1),$C450)&amp;"】"))))</f>
        <v/>
      </c>
      <c r="R450" s="333" t="str">
        <f t="shared" si="147"/>
        <v/>
      </c>
      <c r="S450" s="334" t="str">
        <f t="shared" si="148"/>
        <v/>
      </c>
      <c r="T450" s="334" t="str">
        <f t="shared" si="149"/>
        <v/>
      </c>
      <c r="U450" s="334" t="str">
        <f t="shared" si="150"/>
        <v/>
      </c>
      <c r="V450" s="334" t="str">
        <f t="shared" si="151"/>
        <v/>
      </c>
      <c r="W450" s="334" t="str">
        <f t="shared" si="152"/>
        <v/>
      </c>
      <c r="X450" s="334" t="str">
        <f t="shared" si="153"/>
        <v/>
      </c>
      <c r="Y450" s="334" t="str">
        <f t="shared" si="154"/>
        <v/>
      </c>
      <c r="Z450" s="334" t="str">
        <f t="shared" si="155"/>
        <v/>
      </c>
      <c r="AA450" s="334" t="str">
        <f t="shared" si="156"/>
        <v/>
      </c>
      <c r="AB450" s="334" t="str">
        <f t="shared" si="157"/>
        <v/>
      </c>
      <c r="AC450" s="334" t="str">
        <f t="shared" si="158"/>
        <v/>
      </c>
      <c r="AD450" s="334" t="str">
        <f t="shared" si="159"/>
        <v/>
      </c>
      <c r="AE450" s="334" t="str">
        <f t="shared" si="160"/>
        <v/>
      </c>
      <c r="AF450" s="334" t="str">
        <f t="shared" si="161"/>
        <v/>
      </c>
      <c r="AG450" s="334" t="str">
        <f t="shared" si="162"/>
        <v/>
      </c>
      <c r="AH450" s="334" t="str">
        <f t="shared" si="163"/>
        <v/>
      </c>
      <c r="AI450" s="334" t="str">
        <f t="shared" ca="1" si="164"/>
        <v/>
      </c>
      <c r="AJ450" s="334" t="str">
        <f t="shared" si="165"/>
        <v/>
      </c>
      <c r="AK450" s="335" t="str">
        <f t="shared" ca="1" si="166"/>
        <v/>
      </c>
      <c r="AL450" s="336" t="str">
        <f t="shared" si="167"/>
        <v/>
      </c>
      <c r="AM450" s="347" t="s">
        <v>1774</v>
      </c>
    </row>
    <row r="451" spans="1:39" ht="17.25" customHeight="1">
      <c r="A451" s="265">
        <f t="shared" si="145"/>
        <v>449</v>
      </c>
      <c r="B451" s="263" t="s">
        <v>640</v>
      </c>
      <c r="C451" s="258" t="s">
        <v>1721</v>
      </c>
      <c r="D451" s="260" t="s">
        <v>1625</v>
      </c>
      <c r="E451" s="238" t="s">
        <v>477</v>
      </c>
      <c r="F451" s="746" t="s">
        <v>189</v>
      </c>
      <c r="G451" s="747"/>
      <c r="H451" s="748">
        <v>1000</v>
      </c>
      <c r="I451" s="749"/>
      <c r="J451" s="327" t="str">
        <f t="shared" si="168"/>
        <v>TEXT</v>
      </c>
      <c r="K451" s="271" t="s">
        <v>1720</v>
      </c>
      <c r="L451" s="328" t="str" cm="1">
        <f t="array" aca="1" ref="L451" ca="1">IFERROR(IF($C451="","",IF($K451="","",IF($K451=入力用マスタ!$H$7,_xlfn.TEXTBEFORE(_xlfn.TEXTAFTER(CELL("filename",$A$1),"["),"]"),IF($J451="DATE",IF(INDIRECT($B451&amp;"!"&amp;$C451)="","",INDIRECT($B451&amp;"!"&amp;$C451)),IF($J451="TEXT",IF(INDIRECT($B451&amp;"!"&amp;$C451)="","",""&amp;INDIRECT($B451&amp;"!"&amp;$C451)&amp;""),IF($J451="NUM",VALUE(IF(INDIRECT($B451&amp;"!"&amp;$C451)="","",INDIRECT($B451&amp;"!"&amp;$C451))),"")))))),"")</f>
        <v/>
      </c>
      <c r="M451" s="337" t="str">
        <f ca="1">IFERROR(TEXT(IF($C451="","",IF($K451="","",IF($K451=入力用マスタ!$H$5,IF($L451="■","1",IF($L451="□","",IF($L451="●","1",IF($L451="○","","")))),IF($K451=入力用マスタ!$H$6,IF($L451="▼選択▼","",MATCH($L451,INDIRECT("入力用マスタ!"&amp;IF(COUNTIF(入力用マスタ!$E$2:$E$4,$L451),"E",IF(COUNTIF(入力用マスタ!$F$2:$F$4,$L451),"F",IF(COUNTIF(入力用マスタ!$G$2:$G$4,$L451),"G","")))&amp;"3:"&amp;IF(COUNTIF(入力用マスタ!$E$2:$E$4,$L451),"E",IF(COUNTIF(入力用マスタ!$F$2:$F$4,$L451),"F",IF(COUNTIF(入力用マスタ!$G$2:$G$4,$L451),"G","")))&amp;"4"),0)),"")))),"@"),"")</f>
        <v/>
      </c>
      <c r="N451" s="337" t="str" cm="1">
        <f t="array" aca="1" ref="N451" ca="1">IFERROR(TEXT(IF($C451="","",IF($K451="","",IF($K451=入力用マスタ!$H$4,_xlfn.LET(_xlpm.refs, _xlfn.TEXTSPLIT($C451,","),_xlpm.sheetName, $B451,_xlpm.values,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1" s="338">
        <f t="shared" si="146"/>
        <v>450</v>
      </c>
      <c r="P451" s="339">
        <f>IF($K451="","",IF($K451=入力用マスタ!$H$3,COLUMN($P451)-5,IF($K451=入力用マスタ!$H$5,COLUMN($P451)-4,IF($K451=入力用マスタ!$H$6,COLUMN($P451)-4,IF($K451=入力用マスタ!$H$5,COLUMN($P451)-4,IF($K451=入力用マスタ!$H$4,COLUMN($P451)-3,COLUMN($P451)-5))))))</f>
        <v>11</v>
      </c>
      <c r="Q451" s="340" t="str">
        <f>IF($C451="","",IF($C451="-","",IF($K451=入力用マスタ!$H$4&amp;"!",HYPERLINK("#"&amp;$B451&amp;"!"&amp;IFERROR(LEFT($C451,FIND(",", $C451)-1),$C451),"【"&amp;IFERROR(LEFT($C451,FIND(",", $C451)-1),$C451)&amp;"】"),HYPERLINK("#"&amp;$B451&amp;"!"&amp;IFERROR(LEFT($C451,FIND(",", $C451)-1),$C451),"【"&amp;IFERROR(LEFT($C451,FIND(",", $C451)-1),$C451)&amp;"】"))))</f>
        <v/>
      </c>
      <c r="R451" s="333" t="str">
        <f t="shared" si="147"/>
        <v/>
      </c>
      <c r="S451" s="334" t="str">
        <f t="shared" si="148"/>
        <v/>
      </c>
      <c r="T451" s="334" t="str">
        <f t="shared" si="149"/>
        <v/>
      </c>
      <c r="U451" s="334" t="str">
        <f t="shared" si="150"/>
        <v/>
      </c>
      <c r="V451" s="334" t="str">
        <f t="shared" si="151"/>
        <v/>
      </c>
      <c r="W451" s="334" t="str">
        <f t="shared" si="152"/>
        <v/>
      </c>
      <c r="X451" s="334" t="str">
        <f t="shared" si="153"/>
        <v/>
      </c>
      <c r="Y451" s="334" t="str">
        <f t="shared" si="154"/>
        <v/>
      </c>
      <c r="Z451" s="334" t="str">
        <f t="shared" si="155"/>
        <v/>
      </c>
      <c r="AA451" s="334" t="str">
        <f t="shared" si="156"/>
        <v/>
      </c>
      <c r="AB451" s="334" t="str">
        <f t="shared" si="157"/>
        <v/>
      </c>
      <c r="AC451" s="334" t="str">
        <f t="shared" si="158"/>
        <v/>
      </c>
      <c r="AD451" s="334" t="str">
        <f t="shared" si="159"/>
        <v/>
      </c>
      <c r="AE451" s="334" t="str">
        <f t="shared" si="160"/>
        <v/>
      </c>
      <c r="AF451" s="334" t="str">
        <f t="shared" si="161"/>
        <v/>
      </c>
      <c r="AG451" s="334" t="str">
        <f t="shared" si="162"/>
        <v/>
      </c>
      <c r="AH451" s="334" t="str">
        <f t="shared" si="163"/>
        <v/>
      </c>
      <c r="AI451" s="334" t="str">
        <f t="shared" ca="1" si="164"/>
        <v/>
      </c>
      <c r="AJ451" s="334" t="str">
        <f t="shared" si="165"/>
        <v/>
      </c>
      <c r="AK451" s="335" t="str">
        <f t="shared" ca="1" si="166"/>
        <v/>
      </c>
      <c r="AL451" s="336" t="str">
        <f t="shared" si="167"/>
        <v/>
      </c>
      <c r="AM451" s="347" t="s">
        <v>1774</v>
      </c>
    </row>
    <row r="452" spans="1:39" ht="17.25" customHeight="1">
      <c r="A452" s="265">
        <f t="shared" si="145"/>
        <v>450</v>
      </c>
      <c r="B452" s="263" t="s">
        <v>640</v>
      </c>
      <c r="C452" s="258" t="s">
        <v>1721</v>
      </c>
      <c r="D452" s="260" t="s">
        <v>1626</v>
      </c>
      <c r="E452" s="238" t="s">
        <v>478</v>
      </c>
      <c r="F452" s="746" t="s">
        <v>649</v>
      </c>
      <c r="G452" s="747"/>
      <c r="H452" s="748"/>
      <c r="I452" s="749"/>
      <c r="J452" s="327" t="str">
        <f t="shared" si="168"/>
        <v>BYTE</v>
      </c>
      <c r="K452" s="271" t="s">
        <v>1720</v>
      </c>
      <c r="L452" s="328" t="str" cm="1">
        <f t="array" aca="1" ref="L452" ca="1">IFERROR(IF($C452="","",IF($K452="","",IF($K452=入力用マスタ!$H$7,_xlfn.TEXTBEFORE(_xlfn.TEXTAFTER(CELL("filename",$A$1),"["),"]"),IF($J452="DATE",IF(INDIRECT($B452&amp;"!"&amp;$C452)="","",INDIRECT($B452&amp;"!"&amp;$C452)),IF($J452="TEXT",IF(INDIRECT($B452&amp;"!"&amp;$C452)="","",""&amp;INDIRECT($B452&amp;"!"&amp;$C452)&amp;""),IF($J452="NUM",VALUE(IF(INDIRECT($B452&amp;"!"&amp;$C452)="","",INDIRECT($B452&amp;"!"&amp;$C452))),"")))))),"")</f>
        <v/>
      </c>
      <c r="M452" s="337" t="str">
        <f ca="1">IFERROR(TEXT(IF($C452="","",IF($K452="","",IF($K452=入力用マスタ!$H$5,IF($L452="■","1",IF($L452="□","",IF($L452="●","1",IF($L452="○","","")))),IF($K452=入力用マスタ!$H$6,IF($L452="▼選択▼","",MATCH($L452,INDIRECT("入力用マスタ!"&amp;IF(COUNTIF(入力用マスタ!$E$2:$E$4,$L452),"E",IF(COUNTIF(入力用マスタ!$F$2:$F$4,$L452),"F",IF(COUNTIF(入力用マスタ!$G$2:$G$4,$L452),"G","")))&amp;"3:"&amp;IF(COUNTIF(入力用マスタ!$E$2:$E$4,$L452),"E",IF(COUNTIF(入力用マスタ!$F$2:$F$4,$L452),"F",IF(COUNTIF(入力用マスタ!$G$2:$G$4,$L452),"G","")))&amp;"4"),0)),"")))),"@"),"")</f>
        <v/>
      </c>
      <c r="N452" s="337" t="str" cm="1">
        <f t="array" aca="1" ref="N452" ca="1">IFERROR(TEXT(IF($C452="","",IF($K452="","",IF($K452=入力用マスタ!$H$4,_xlfn.LET(_xlpm.refs, _xlfn.TEXTSPLIT($C452,","),_xlpm.sheetName, $B452,_xlpm.values,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2" s="338">
        <f t="shared" ref="O452:O515" si="169">IF($K452="","",ROW($O452)-1)</f>
        <v>451</v>
      </c>
      <c r="P452" s="339">
        <f>IF($K452="","",IF($K452=入力用マスタ!$H$3,COLUMN($P452)-5,IF($K452=入力用マスタ!$H$5,COLUMN($P452)-4,IF($K452=入力用マスタ!$H$6,COLUMN($P452)-4,IF($K452=入力用マスタ!$H$5,COLUMN($P452)-4,IF($K452=入力用マスタ!$H$4,COLUMN($P452)-3,COLUMN($P452)-5))))))</f>
        <v>11</v>
      </c>
      <c r="Q452" s="340" t="str">
        <f>IF($C452="","",IF($C452="-","",IF($K452=入力用マスタ!$H$4&amp;"!",HYPERLINK("#"&amp;$B452&amp;"!"&amp;IFERROR(LEFT($C452,FIND(",", $C452)-1),$C452),"【"&amp;IFERROR(LEFT($C452,FIND(",", $C452)-1),$C452)&amp;"】"),HYPERLINK("#"&amp;$B452&amp;"!"&amp;IFERROR(LEFT($C452,FIND(",", $C452)-1),$C452),"【"&amp;IFERROR(LEFT($C452,FIND(",", $C452)-1),$C452)&amp;"】"))))</f>
        <v/>
      </c>
      <c r="R452" s="333" t="str">
        <f t="shared" ref="R452:R515" si="170">IF($C452="","",IF($C452="-","","0000000000000"))</f>
        <v/>
      </c>
      <c r="S452" s="334" t="str">
        <f t="shared" ref="S452:S515" si="171">IF($C452="","",IF($C452="-","","IO_S050301"))</f>
        <v/>
      </c>
      <c r="T452" s="334" t="str">
        <f t="shared" ref="T452:T515" si="172">IF($C452="","",IF($C452="-","",VLOOKUP($T$2,$E:$P,8,FALSE)))</f>
        <v/>
      </c>
      <c r="U452" s="334" t="str">
        <f t="shared" ref="U452:U515" si="173">IF($C452="","",IF($C452="-","","T05_HLT_TMP"))</f>
        <v/>
      </c>
      <c r="V452" s="334" t="str">
        <f t="shared" ref="V452:V515" si="174">IF($C452="","",IF($C452="-","",$E452))</f>
        <v/>
      </c>
      <c r="W452" s="334" t="str">
        <f t="shared" ref="W452:W515" si="175">IF($C452="","",IF($C452="-","",$D452))</f>
        <v/>
      </c>
      <c r="X452" s="334" t="str">
        <f t="shared" ref="X452:X515" si="176">IF($C452="","",IF($C452="-","",$J452))</f>
        <v/>
      </c>
      <c r="Y452" s="334" t="str">
        <f t="shared" ref="Y452:Y515" si="177">IF($C452="","",IF($C452="-","","CELL"))</f>
        <v/>
      </c>
      <c r="Z452" s="334" t="str">
        <f t="shared" ref="Z452:Z515" si="178">IF($C452="","",IF($C452="-","",$O452))</f>
        <v/>
      </c>
      <c r="AA452" s="334" t="str">
        <f t="shared" ref="AA452:AA515" si="179">IF($C452="","",IF($C452="-","",$P452))</f>
        <v/>
      </c>
      <c r="AB452" s="334" t="str">
        <f t="shared" ref="AB452:AB515" si="180">IF($C452="","",IF($C452="-","","« NULL »"))</f>
        <v/>
      </c>
      <c r="AC452" s="334" t="str">
        <f t="shared" ref="AC452:AC515" si="181">IF($C452="","",IF($C452="-","","0"))</f>
        <v/>
      </c>
      <c r="AD452" s="334" t="str">
        <f t="shared" ref="AD452:AD515" si="182">IF($C452="","",IF($C452="-","","« NULL »"))</f>
        <v/>
      </c>
      <c r="AE452" s="334" t="str">
        <f t="shared" ref="AE452:AE515" si="183">IF($C452="","",IF($C452="-","","0"))</f>
        <v/>
      </c>
      <c r="AF452" s="334" t="str">
        <f t="shared" ref="AF452:AF515" si="184">IF($C452="","",IF($C452="-","","1.00"))</f>
        <v/>
      </c>
      <c r="AG452" s="334" t="str">
        <f t="shared" ref="AG452:AG515" si="185">IF($C452="","",IF($C452="-","","0"))</f>
        <v/>
      </c>
      <c r="AH452" s="334" t="str">
        <f t="shared" ref="AH452:AH515" si="186">IF($C452="","",IF($C452="-","","fBiz0000000000"))</f>
        <v/>
      </c>
      <c r="AI452" s="334" t="str">
        <f t="shared" ref="AI452:AI515" ca="1" si="187">IF($C452="","",IF($C452="-","",TEXT(TODAY(),"yyyy/mm/dd hh:mm:ss")))</f>
        <v/>
      </c>
      <c r="AJ452" s="334" t="str">
        <f t="shared" ref="AJ452:AJ515" si="188">IF($C452="","",IF($C452="-","","fBiz0000000000"))</f>
        <v/>
      </c>
      <c r="AK452" s="335" t="str">
        <f t="shared" ref="AK452:AK515" ca="1" si="189">IF($C452="","",IF($C452="-","",TEXT(TODAY(),"yyyy/mm/dd hh:mm:ss")))</f>
        <v/>
      </c>
      <c r="AL452" s="336" t="str">
        <f t="shared" ref="AL452:AL515" si="190">IF(C452="","",IF(C452="-","","INSERT INTO m01_rep_position ( "&amp;$R$2&amp;", "&amp;$S$2&amp;", "&amp;$T$2&amp;", "&amp;$U$2&amp;", "&amp;$V$2&amp;", "&amp;$W$2&amp;", "&amp;$X$2&amp;", "&amp;$Y$2&amp;", "&amp;$Z$2&amp;", "&amp;$AA$2&amp;", "&amp;$AB$2&amp;", "&amp;$AC$2&amp;", "&amp;$AD$2&amp;", "&amp;$AE$2&amp;", "&amp;$AF$2&amp;", "&amp;$AG$2&amp;", "&amp;$AH$2&amp;", "&amp;$AI$2&amp;", "&amp;$AJ$2&amp;", "&amp;$AK$2&amp;" ) VALUES ( '"&amp;R452&amp;"', '"&amp;S452&amp;"', '"&amp;T452&amp;"', '"&amp;U452&amp;"', '"&amp;V452&amp;"', '"&amp;W452&amp;"', '"&amp;X452&amp;"', '"&amp;Y452&amp;"', "&amp;Z452&amp;", "&amp;AA452&amp;","&amp;SUBSTITUTE(SUBSTITUTE(AB452,"«",""),"»","")&amp;",'"&amp;AC452&amp;"',"&amp;SUBSTITUTE(SUBSTITUTE(AD452,"«",""),"»","")&amp;",'"&amp;AE452&amp;"', '"&amp;AF452&amp;"', "&amp;AG452&amp;", '"&amp;AH452&amp;"', '"&amp;AI452&amp;"', '"&amp;AJ452&amp;"', '"&amp;AK452&amp;"' );"))</f>
        <v/>
      </c>
      <c r="AM452" s="347" t="s">
        <v>1774</v>
      </c>
    </row>
    <row r="453" spans="1:39" ht="17.25" customHeight="1">
      <c r="A453" s="265">
        <f t="shared" si="145"/>
        <v>451</v>
      </c>
      <c r="B453" s="263" t="s">
        <v>640</v>
      </c>
      <c r="C453" s="258" t="s">
        <v>1721</v>
      </c>
      <c r="D453" s="260" t="s">
        <v>1627</v>
      </c>
      <c r="E453" s="238" t="s">
        <v>479</v>
      </c>
      <c r="F453" s="746" t="s">
        <v>189</v>
      </c>
      <c r="G453" s="747"/>
      <c r="H453" s="748">
        <v>50</v>
      </c>
      <c r="I453" s="749"/>
      <c r="J453" s="327" t="str">
        <f t="shared" ref="J453:J516" si="191">IF($F453="VARCHAR","TEXT",IF($F453="DATE","DATE",IF($F453="NUMERIC","NUM",IF($F453="BYTEA","BYTE",""))))</f>
        <v>TEXT</v>
      </c>
      <c r="K453" s="271" t="s">
        <v>1720</v>
      </c>
      <c r="L453" s="328" t="str" cm="1">
        <f t="array" aca="1" ref="L453" ca="1">IFERROR(IF($C453="","",IF($K453="","",IF($K453=入力用マスタ!$H$7,_xlfn.TEXTBEFORE(_xlfn.TEXTAFTER(CELL("filename",$A$1),"["),"]"),IF($J453="DATE",IF(INDIRECT($B453&amp;"!"&amp;$C453)="","",INDIRECT($B453&amp;"!"&amp;$C453)),IF($J453="TEXT",IF(INDIRECT($B453&amp;"!"&amp;$C453)="","",""&amp;INDIRECT($B453&amp;"!"&amp;$C453)&amp;""),IF($J453="NUM",VALUE(IF(INDIRECT($B453&amp;"!"&amp;$C453)="","",INDIRECT($B453&amp;"!"&amp;$C453))),"")))))),"")</f>
        <v/>
      </c>
      <c r="M453" s="337" t="str">
        <f ca="1">IFERROR(TEXT(IF($C453="","",IF($K453="","",IF($K453=入力用マスタ!$H$5,IF($L453="■","1",IF($L453="□","",IF($L453="●","1",IF($L453="○","","")))),IF($K453=入力用マスタ!$H$6,IF($L453="▼選択▼","",MATCH($L453,INDIRECT("入力用マスタ!"&amp;IF(COUNTIF(入力用マスタ!$E$2:$E$4,$L453),"E",IF(COUNTIF(入力用マスタ!$F$2:$F$4,$L453),"F",IF(COUNTIF(入力用マスタ!$G$2:$G$4,$L453),"G","")))&amp;"3:"&amp;IF(COUNTIF(入力用マスタ!$E$2:$E$4,$L453),"E",IF(COUNTIF(入力用マスタ!$F$2:$F$4,$L453),"F",IF(COUNTIF(入力用マスタ!$G$2:$G$4,$L453),"G","")))&amp;"4"),0)),"")))),"@"),"")</f>
        <v/>
      </c>
      <c r="N453" s="337" t="str" cm="1">
        <f t="array" aca="1" ref="N453" ca="1">IFERROR(TEXT(IF($C453="","",IF($K453="","",IF($K453=入力用マスタ!$H$4,_xlfn.LET(_xlpm.refs, _xlfn.TEXTSPLIT($C453,","),_xlpm.sheetName, $B453,_xlpm.values,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3" s="338">
        <f t="shared" si="169"/>
        <v>452</v>
      </c>
      <c r="P453" s="339">
        <f>IF($K453="","",IF($K453=入力用マスタ!$H$3,COLUMN($P453)-5,IF($K453=入力用マスタ!$H$5,COLUMN($P453)-4,IF($K453=入力用マスタ!$H$6,COLUMN($P453)-4,IF($K453=入力用マスタ!$H$5,COLUMN($P453)-4,IF($K453=入力用マスタ!$H$4,COLUMN($P453)-3,COLUMN($P453)-5))))))</f>
        <v>11</v>
      </c>
      <c r="Q453" s="340" t="str">
        <f>IF($C453="","",IF($C453="-","",IF($K453=入力用マスタ!$H$4&amp;"!",HYPERLINK("#"&amp;$B453&amp;"!"&amp;IFERROR(LEFT($C453,FIND(",", $C453)-1),$C453),"【"&amp;IFERROR(LEFT($C453,FIND(",", $C453)-1),$C453)&amp;"】"),HYPERLINK("#"&amp;$B453&amp;"!"&amp;IFERROR(LEFT($C453,FIND(",", $C453)-1),$C453),"【"&amp;IFERROR(LEFT($C453,FIND(",", $C453)-1),$C453)&amp;"】"))))</f>
        <v/>
      </c>
      <c r="R453" s="333" t="str">
        <f t="shared" si="170"/>
        <v/>
      </c>
      <c r="S453" s="334" t="str">
        <f t="shared" si="171"/>
        <v/>
      </c>
      <c r="T453" s="334" t="str">
        <f t="shared" si="172"/>
        <v/>
      </c>
      <c r="U453" s="334" t="str">
        <f t="shared" si="173"/>
        <v/>
      </c>
      <c r="V453" s="334" t="str">
        <f t="shared" si="174"/>
        <v/>
      </c>
      <c r="W453" s="334" t="str">
        <f t="shared" si="175"/>
        <v/>
      </c>
      <c r="X453" s="334" t="str">
        <f t="shared" si="176"/>
        <v/>
      </c>
      <c r="Y453" s="334" t="str">
        <f t="shared" si="177"/>
        <v/>
      </c>
      <c r="Z453" s="334" t="str">
        <f t="shared" si="178"/>
        <v/>
      </c>
      <c r="AA453" s="334" t="str">
        <f t="shared" si="179"/>
        <v/>
      </c>
      <c r="AB453" s="334" t="str">
        <f t="shared" si="180"/>
        <v/>
      </c>
      <c r="AC453" s="334" t="str">
        <f t="shared" si="181"/>
        <v/>
      </c>
      <c r="AD453" s="334" t="str">
        <f t="shared" si="182"/>
        <v/>
      </c>
      <c r="AE453" s="334" t="str">
        <f t="shared" si="183"/>
        <v/>
      </c>
      <c r="AF453" s="334" t="str">
        <f t="shared" si="184"/>
        <v/>
      </c>
      <c r="AG453" s="334" t="str">
        <f t="shared" si="185"/>
        <v/>
      </c>
      <c r="AH453" s="334" t="str">
        <f t="shared" si="186"/>
        <v/>
      </c>
      <c r="AI453" s="334" t="str">
        <f t="shared" ca="1" si="187"/>
        <v/>
      </c>
      <c r="AJ453" s="334" t="str">
        <f t="shared" si="188"/>
        <v/>
      </c>
      <c r="AK453" s="335" t="str">
        <f t="shared" ca="1" si="189"/>
        <v/>
      </c>
      <c r="AL453" s="336" t="str">
        <f t="shared" si="190"/>
        <v/>
      </c>
      <c r="AM453" s="347" t="s">
        <v>1774</v>
      </c>
    </row>
    <row r="454" spans="1:39" ht="17.25" customHeight="1">
      <c r="A454" s="265">
        <f t="shared" si="145"/>
        <v>452</v>
      </c>
      <c r="B454" s="263" t="s">
        <v>640</v>
      </c>
      <c r="C454" s="258" t="s">
        <v>1721</v>
      </c>
      <c r="D454" s="260" t="s">
        <v>1628</v>
      </c>
      <c r="E454" s="238" t="s">
        <v>480</v>
      </c>
      <c r="F454" s="746" t="s">
        <v>189</v>
      </c>
      <c r="G454" s="747"/>
      <c r="H454" s="748">
        <v>1000</v>
      </c>
      <c r="I454" s="749"/>
      <c r="J454" s="327" t="str">
        <f t="shared" si="191"/>
        <v>TEXT</v>
      </c>
      <c r="K454" s="271" t="s">
        <v>1720</v>
      </c>
      <c r="L454" s="328" t="str" cm="1">
        <f t="array" aca="1" ref="L454" ca="1">IFERROR(IF($C454="","",IF($K454="","",IF($K454=入力用マスタ!$H$7,_xlfn.TEXTBEFORE(_xlfn.TEXTAFTER(CELL("filename",$A$1),"["),"]"),IF($J454="DATE",IF(INDIRECT($B454&amp;"!"&amp;$C454)="","",INDIRECT($B454&amp;"!"&amp;$C454)),IF($J454="TEXT",IF(INDIRECT($B454&amp;"!"&amp;$C454)="","",""&amp;INDIRECT($B454&amp;"!"&amp;$C454)&amp;""),IF($J454="NUM",VALUE(IF(INDIRECT($B454&amp;"!"&amp;$C454)="","",INDIRECT($B454&amp;"!"&amp;$C454))),"")))))),"")</f>
        <v/>
      </c>
      <c r="M454" s="337" t="str">
        <f ca="1">IFERROR(TEXT(IF($C454="","",IF($K454="","",IF($K454=入力用マスタ!$H$5,IF($L454="■","1",IF($L454="□","",IF($L454="●","1",IF($L454="○","","")))),IF($K454=入力用マスタ!$H$6,IF($L454="▼選択▼","",MATCH($L454,INDIRECT("入力用マスタ!"&amp;IF(COUNTIF(入力用マスタ!$E$2:$E$4,$L454),"E",IF(COUNTIF(入力用マスタ!$F$2:$F$4,$L454),"F",IF(COUNTIF(入力用マスタ!$G$2:$G$4,$L454),"G","")))&amp;"3:"&amp;IF(COUNTIF(入力用マスタ!$E$2:$E$4,$L454),"E",IF(COUNTIF(入力用マスタ!$F$2:$F$4,$L454),"F",IF(COUNTIF(入力用マスタ!$G$2:$G$4,$L454),"G","")))&amp;"4"),0)),"")))),"@"),"")</f>
        <v/>
      </c>
      <c r="N454" s="337" t="str" cm="1">
        <f t="array" aca="1" ref="N454" ca="1">IFERROR(TEXT(IF($C454="","",IF($K454="","",IF($K454=入力用マスタ!$H$4,_xlfn.LET(_xlpm.refs, _xlfn.TEXTSPLIT($C454,","),_xlpm.sheetName, $B454,_xlpm.values,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4" s="338">
        <f t="shared" si="169"/>
        <v>453</v>
      </c>
      <c r="P454" s="339">
        <f>IF($K454="","",IF($K454=入力用マスタ!$H$3,COLUMN($P454)-5,IF($K454=入力用マスタ!$H$5,COLUMN($P454)-4,IF($K454=入力用マスタ!$H$6,COLUMN($P454)-4,IF($K454=入力用マスタ!$H$5,COLUMN($P454)-4,IF($K454=入力用マスタ!$H$4,COLUMN($P454)-3,COLUMN($P454)-5))))))</f>
        <v>11</v>
      </c>
      <c r="Q454" s="340" t="str">
        <f>IF($C454="","",IF($C454="-","",IF($K454=入力用マスタ!$H$4&amp;"!",HYPERLINK("#"&amp;$B454&amp;"!"&amp;IFERROR(LEFT($C454,FIND(",", $C454)-1),$C454),"【"&amp;IFERROR(LEFT($C454,FIND(",", $C454)-1),$C454)&amp;"】"),HYPERLINK("#"&amp;$B454&amp;"!"&amp;IFERROR(LEFT($C454,FIND(",", $C454)-1),$C454),"【"&amp;IFERROR(LEFT($C454,FIND(",", $C454)-1),$C454)&amp;"】"))))</f>
        <v/>
      </c>
      <c r="R454" s="333" t="str">
        <f t="shared" si="170"/>
        <v/>
      </c>
      <c r="S454" s="334" t="str">
        <f t="shared" si="171"/>
        <v/>
      </c>
      <c r="T454" s="334" t="str">
        <f t="shared" si="172"/>
        <v/>
      </c>
      <c r="U454" s="334" t="str">
        <f t="shared" si="173"/>
        <v/>
      </c>
      <c r="V454" s="334" t="str">
        <f t="shared" si="174"/>
        <v/>
      </c>
      <c r="W454" s="334" t="str">
        <f t="shared" si="175"/>
        <v/>
      </c>
      <c r="X454" s="334" t="str">
        <f t="shared" si="176"/>
        <v/>
      </c>
      <c r="Y454" s="334" t="str">
        <f t="shared" si="177"/>
        <v/>
      </c>
      <c r="Z454" s="334" t="str">
        <f t="shared" si="178"/>
        <v/>
      </c>
      <c r="AA454" s="334" t="str">
        <f t="shared" si="179"/>
        <v/>
      </c>
      <c r="AB454" s="334" t="str">
        <f t="shared" si="180"/>
        <v/>
      </c>
      <c r="AC454" s="334" t="str">
        <f t="shared" si="181"/>
        <v/>
      </c>
      <c r="AD454" s="334" t="str">
        <f t="shared" si="182"/>
        <v/>
      </c>
      <c r="AE454" s="334" t="str">
        <f t="shared" si="183"/>
        <v/>
      </c>
      <c r="AF454" s="334" t="str">
        <f t="shared" si="184"/>
        <v/>
      </c>
      <c r="AG454" s="334" t="str">
        <f t="shared" si="185"/>
        <v/>
      </c>
      <c r="AH454" s="334" t="str">
        <f t="shared" si="186"/>
        <v/>
      </c>
      <c r="AI454" s="334" t="str">
        <f t="shared" ca="1" si="187"/>
        <v/>
      </c>
      <c r="AJ454" s="334" t="str">
        <f t="shared" si="188"/>
        <v/>
      </c>
      <c r="AK454" s="335" t="str">
        <f t="shared" ca="1" si="189"/>
        <v/>
      </c>
      <c r="AL454" s="336" t="str">
        <f t="shared" si="190"/>
        <v/>
      </c>
      <c r="AM454" s="347" t="s">
        <v>1774</v>
      </c>
    </row>
    <row r="455" spans="1:39" ht="17.25" customHeight="1">
      <c r="A455" s="265">
        <f t="shared" si="145"/>
        <v>453</v>
      </c>
      <c r="B455" s="263" t="s">
        <v>640</v>
      </c>
      <c r="C455" s="258" t="s">
        <v>1721</v>
      </c>
      <c r="D455" s="260" t="s">
        <v>1629</v>
      </c>
      <c r="E455" s="238" t="s">
        <v>481</v>
      </c>
      <c r="F455" s="746" t="s">
        <v>648</v>
      </c>
      <c r="G455" s="747"/>
      <c r="H455" s="748">
        <v>15</v>
      </c>
      <c r="I455" s="749"/>
      <c r="J455" s="327" t="str">
        <f t="shared" si="191"/>
        <v>NUM</v>
      </c>
      <c r="K455" s="271" t="s">
        <v>1720</v>
      </c>
      <c r="L455" s="328" t="str" cm="1">
        <f t="array" aca="1" ref="L455" ca="1">IFERROR(IF($C455="","",IF($K455="","",IF($K455=入力用マスタ!$H$7,_xlfn.TEXTBEFORE(_xlfn.TEXTAFTER(CELL("filename",$A$1),"["),"]"),IF($J455="DATE",IF(INDIRECT($B455&amp;"!"&amp;$C455)="","",INDIRECT($B455&amp;"!"&amp;$C455)),IF($J455="TEXT",IF(INDIRECT($B455&amp;"!"&amp;$C455)="","",""&amp;INDIRECT($B455&amp;"!"&amp;$C455)&amp;""),IF($J455="NUM",VALUE(IF(INDIRECT($B455&amp;"!"&amp;$C455)="","",INDIRECT($B455&amp;"!"&amp;$C455))),"")))))),"")</f>
        <v/>
      </c>
      <c r="M455" s="337" t="str">
        <f ca="1">IFERROR(TEXT(IF($C455="","",IF($K455="","",IF($K455=入力用マスタ!$H$5,IF($L455="■","1",IF($L455="□","",IF($L455="●","1",IF($L455="○","","")))),IF($K455=入力用マスタ!$H$6,IF($L455="▼選択▼","",MATCH($L455,INDIRECT("入力用マスタ!"&amp;IF(COUNTIF(入力用マスタ!$E$2:$E$4,$L455),"E",IF(COUNTIF(入力用マスタ!$F$2:$F$4,$L455),"F",IF(COUNTIF(入力用マスタ!$G$2:$G$4,$L455),"G","")))&amp;"3:"&amp;IF(COUNTIF(入力用マスタ!$E$2:$E$4,$L455),"E",IF(COUNTIF(入力用マスタ!$F$2:$F$4,$L455),"F",IF(COUNTIF(入力用マスタ!$G$2:$G$4,$L455),"G","")))&amp;"4"),0)),"")))),"@"),"")</f>
        <v/>
      </c>
      <c r="N455" s="337" t="str" cm="1">
        <f t="array" aca="1" ref="N455" ca="1">IFERROR(TEXT(IF($C455="","",IF($K455="","",IF($K455=入力用マスタ!$H$4,_xlfn.LET(_xlpm.refs, _xlfn.TEXTSPLIT($C455,","),_xlpm.sheetName, $B455,_xlpm.values,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5" s="338">
        <f t="shared" si="169"/>
        <v>454</v>
      </c>
      <c r="P455" s="339">
        <f>IF($K455="","",IF($K455=入力用マスタ!$H$3,COLUMN($P455)-5,IF($K455=入力用マスタ!$H$5,COLUMN($P455)-4,IF($K455=入力用マスタ!$H$6,COLUMN($P455)-4,IF($K455=入力用マスタ!$H$5,COLUMN($P455)-4,IF($K455=入力用マスタ!$H$4,COLUMN($P455)-3,COLUMN($P455)-5))))))</f>
        <v>11</v>
      </c>
      <c r="Q455" s="340" t="str">
        <f>IF($C455="","",IF($C455="-","",IF($K455=入力用マスタ!$H$4&amp;"!",HYPERLINK("#"&amp;$B455&amp;"!"&amp;IFERROR(LEFT($C455,FIND(",", $C455)-1),$C455),"【"&amp;IFERROR(LEFT($C455,FIND(",", $C455)-1),$C455)&amp;"】"),HYPERLINK("#"&amp;$B455&amp;"!"&amp;IFERROR(LEFT($C455,FIND(",", $C455)-1),$C455),"【"&amp;IFERROR(LEFT($C455,FIND(",", $C455)-1),$C455)&amp;"】"))))</f>
        <v/>
      </c>
      <c r="R455" s="333" t="str">
        <f t="shared" si="170"/>
        <v/>
      </c>
      <c r="S455" s="334" t="str">
        <f t="shared" si="171"/>
        <v/>
      </c>
      <c r="T455" s="334" t="str">
        <f t="shared" si="172"/>
        <v/>
      </c>
      <c r="U455" s="334" t="str">
        <f t="shared" si="173"/>
        <v/>
      </c>
      <c r="V455" s="334" t="str">
        <f t="shared" si="174"/>
        <v/>
      </c>
      <c r="W455" s="334" t="str">
        <f t="shared" si="175"/>
        <v/>
      </c>
      <c r="X455" s="334" t="str">
        <f t="shared" si="176"/>
        <v/>
      </c>
      <c r="Y455" s="334" t="str">
        <f t="shared" si="177"/>
        <v/>
      </c>
      <c r="Z455" s="334" t="str">
        <f t="shared" si="178"/>
        <v/>
      </c>
      <c r="AA455" s="334" t="str">
        <f t="shared" si="179"/>
        <v/>
      </c>
      <c r="AB455" s="334" t="str">
        <f t="shared" si="180"/>
        <v/>
      </c>
      <c r="AC455" s="334" t="str">
        <f t="shared" si="181"/>
        <v/>
      </c>
      <c r="AD455" s="334" t="str">
        <f t="shared" si="182"/>
        <v/>
      </c>
      <c r="AE455" s="334" t="str">
        <f t="shared" si="183"/>
        <v/>
      </c>
      <c r="AF455" s="334" t="str">
        <f t="shared" si="184"/>
        <v/>
      </c>
      <c r="AG455" s="334" t="str">
        <f t="shared" si="185"/>
        <v/>
      </c>
      <c r="AH455" s="334" t="str">
        <f t="shared" si="186"/>
        <v/>
      </c>
      <c r="AI455" s="334" t="str">
        <f t="shared" ca="1" si="187"/>
        <v/>
      </c>
      <c r="AJ455" s="334" t="str">
        <f t="shared" si="188"/>
        <v/>
      </c>
      <c r="AK455" s="335" t="str">
        <f t="shared" ca="1" si="189"/>
        <v/>
      </c>
      <c r="AL455" s="336" t="str">
        <f t="shared" si="190"/>
        <v/>
      </c>
      <c r="AM455" s="347" t="s">
        <v>1774</v>
      </c>
    </row>
    <row r="456" spans="1:39" ht="17.25" customHeight="1">
      <c r="A456" s="265">
        <f t="shared" si="145"/>
        <v>454</v>
      </c>
      <c r="B456" s="263" t="s">
        <v>640</v>
      </c>
      <c r="C456" s="258" t="s">
        <v>1721</v>
      </c>
      <c r="D456" s="260" t="s">
        <v>1630</v>
      </c>
      <c r="E456" s="238" t="s">
        <v>482</v>
      </c>
      <c r="F456" s="746" t="s">
        <v>189</v>
      </c>
      <c r="G456" s="747"/>
      <c r="H456" s="748">
        <v>1000</v>
      </c>
      <c r="I456" s="749"/>
      <c r="J456" s="327" t="str">
        <f t="shared" si="191"/>
        <v>TEXT</v>
      </c>
      <c r="K456" s="271" t="s">
        <v>1720</v>
      </c>
      <c r="L456" s="328" t="str" cm="1">
        <f t="array" aca="1" ref="L456" ca="1">IFERROR(IF($C456="","",IF($K456="","",IF($K456=入力用マスタ!$H$7,_xlfn.TEXTBEFORE(_xlfn.TEXTAFTER(CELL("filename",$A$1),"["),"]"),IF($J456="DATE",IF(INDIRECT($B456&amp;"!"&amp;$C456)="","",INDIRECT($B456&amp;"!"&amp;$C456)),IF($J456="TEXT",IF(INDIRECT($B456&amp;"!"&amp;$C456)="","",""&amp;INDIRECT($B456&amp;"!"&amp;$C456)&amp;""),IF($J456="NUM",VALUE(IF(INDIRECT($B456&amp;"!"&amp;$C456)="","",INDIRECT($B456&amp;"!"&amp;$C456))),"")))))),"")</f>
        <v/>
      </c>
      <c r="M456" s="337" t="str">
        <f ca="1">IFERROR(TEXT(IF($C456="","",IF($K456="","",IF($K456=入力用マスタ!$H$5,IF($L456="■","1",IF($L456="□","",IF($L456="●","1",IF($L456="○","","")))),IF($K456=入力用マスタ!$H$6,IF($L456="▼選択▼","",MATCH($L456,INDIRECT("入力用マスタ!"&amp;IF(COUNTIF(入力用マスタ!$E$2:$E$4,$L456),"E",IF(COUNTIF(入力用マスタ!$F$2:$F$4,$L456),"F",IF(COUNTIF(入力用マスタ!$G$2:$G$4,$L456),"G","")))&amp;"3:"&amp;IF(COUNTIF(入力用マスタ!$E$2:$E$4,$L456),"E",IF(COUNTIF(入力用マスタ!$F$2:$F$4,$L456),"F",IF(COUNTIF(入力用マスタ!$G$2:$G$4,$L456),"G","")))&amp;"4"),0)),"")))),"@"),"")</f>
        <v/>
      </c>
      <c r="N456" s="337" t="str" cm="1">
        <f t="array" aca="1" ref="N456" ca="1">IFERROR(TEXT(IF($C456="","",IF($K456="","",IF($K456=入力用マスタ!$H$4,_xlfn.LET(_xlpm.refs, _xlfn.TEXTSPLIT($C456,","),_xlpm.sheetName, $B456,_xlpm.values,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6" s="338">
        <f t="shared" si="169"/>
        <v>455</v>
      </c>
      <c r="P456" s="339">
        <f>IF($K456="","",IF($K456=入力用マスタ!$H$3,COLUMN($P456)-5,IF($K456=入力用マスタ!$H$5,COLUMN($P456)-4,IF($K456=入力用マスタ!$H$6,COLUMN($P456)-4,IF($K456=入力用マスタ!$H$5,COLUMN($P456)-4,IF($K456=入力用マスタ!$H$4,COLUMN($P456)-3,COLUMN($P456)-5))))))</f>
        <v>11</v>
      </c>
      <c r="Q456" s="340" t="str">
        <f>IF($C456="","",IF($C456="-","",IF($K456=入力用マスタ!$H$4&amp;"!",HYPERLINK("#"&amp;$B456&amp;"!"&amp;IFERROR(LEFT($C456,FIND(",", $C456)-1),$C456),"【"&amp;IFERROR(LEFT($C456,FIND(",", $C456)-1),$C456)&amp;"】"),HYPERLINK("#"&amp;$B456&amp;"!"&amp;IFERROR(LEFT($C456,FIND(",", $C456)-1),$C456),"【"&amp;IFERROR(LEFT($C456,FIND(",", $C456)-1),$C456)&amp;"】"))))</f>
        <v/>
      </c>
      <c r="R456" s="333" t="str">
        <f t="shared" si="170"/>
        <v/>
      </c>
      <c r="S456" s="334" t="str">
        <f t="shared" si="171"/>
        <v/>
      </c>
      <c r="T456" s="334" t="str">
        <f t="shared" si="172"/>
        <v/>
      </c>
      <c r="U456" s="334" t="str">
        <f t="shared" si="173"/>
        <v/>
      </c>
      <c r="V456" s="334" t="str">
        <f t="shared" si="174"/>
        <v/>
      </c>
      <c r="W456" s="334" t="str">
        <f t="shared" si="175"/>
        <v/>
      </c>
      <c r="X456" s="334" t="str">
        <f t="shared" si="176"/>
        <v/>
      </c>
      <c r="Y456" s="334" t="str">
        <f t="shared" si="177"/>
        <v/>
      </c>
      <c r="Z456" s="334" t="str">
        <f t="shared" si="178"/>
        <v/>
      </c>
      <c r="AA456" s="334" t="str">
        <f t="shared" si="179"/>
        <v/>
      </c>
      <c r="AB456" s="334" t="str">
        <f t="shared" si="180"/>
        <v/>
      </c>
      <c r="AC456" s="334" t="str">
        <f t="shared" si="181"/>
        <v/>
      </c>
      <c r="AD456" s="334" t="str">
        <f t="shared" si="182"/>
        <v/>
      </c>
      <c r="AE456" s="334" t="str">
        <f t="shared" si="183"/>
        <v/>
      </c>
      <c r="AF456" s="334" t="str">
        <f t="shared" si="184"/>
        <v/>
      </c>
      <c r="AG456" s="334" t="str">
        <f t="shared" si="185"/>
        <v/>
      </c>
      <c r="AH456" s="334" t="str">
        <f t="shared" si="186"/>
        <v/>
      </c>
      <c r="AI456" s="334" t="str">
        <f t="shared" ca="1" si="187"/>
        <v/>
      </c>
      <c r="AJ456" s="334" t="str">
        <f t="shared" si="188"/>
        <v/>
      </c>
      <c r="AK456" s="335" t="str">
        <f t="shared" ca="1" si="189"/>
        <v/>
      </c>
      <c r="AL456" s="336" t="str">
        <f t="shared" si="190"/>
        <v/>
      </c>
      <c r="AM456" s="347" t="s">
        <v>1774</v>
      </c>
    </row>
    <row r="457" spans="1:39" ht="17.25" customHeight="1">
      <c r="A457" s="265">
        <f t="shared" si="145"/>
        <v>455</v>
      </c>
      <c r="B457" s="263" t="s">
        <v>640</v>
      </c>
      <c r="C457" s="258" t="s">
        <v>1721</v>
      </c>
      <c r="D457" s="260" t="s">
        <v>1631</v>
      </c>
      <c r="E457" s="238" t="s">
        <v>483</v>
      </c>
      <c r="F457" s="746" t="s">
        <v>649</v>
      </c>
      <c r="G457" s="747"/>
      <c r="H457" s="748"/>
      <c r="I457" s="749"/>
      <c r="J457" s="327" t="str">
        <f t="shared" si="191"/>
        <v>BYTE</v>
      </c>
      <c r="K457" s="271" t="s">
        <v>1720</v>
      </c>
      <c r="L457" s="328" t="str" cm="1">
        <f t="array" aca="1" ref="L457" ca="1">IFERROR(IF($C457="","",IF($K457="","",IF($K457=入力用マスタ!$H$7,_xlfn.TEXTBEFORE(_xlfn.TEXTAFTER(CELL("filename",$A$1),"["),"]"),IF($J457="DATE",IF(INDIRECT($B457&amp;"!"&amp;$C457)="","",INDIRECT($B457&amp;"!"&amp;$C457)),IF($J457="TEXT",IF(INDIRECT($B457&amp;"!"&amp;$C457)="","",""&amp;INDIRECT($B457&amp;"!"&amp;$C457)&amp;""),IF($J457="NUM",VALUE(IF(INDIRECT($B457&amp;"!"&amp;$C457)="","",INDIRECT($B457&amp;"!"&amp;$C457))),"")))))),"")</f>
        <v/>
      </c>
      <c r="M457" s="337" t="str">
        <f ca="1">IFERROR(TEXT(IF($C457="","",IF($K457="","",IF($K457=入力用マスタ!$H$5,IF($L457="■","1",IF($L457="□","",IF($L457="●","1",IF($L457="○","","")))),IF($K457=入力用マスタ!$H$6,IF($L457="▼選択▼","",MATCH($L457,INDIRECT("入力用マスタ!"&amp;IF(COUNTIF(入力用マスタ!$E$2:$E$4,$L457),"E",IF(COUNTIF(入力用マスタ!$F$2:$F$4,$L457),"F",IF(COUNTIF(入力用マスタ!$G$2:$G$4,$L457),"G","")))&amp;"3:"&amp;IF(COUNTIF(入力用マスタ!$E$2:$E$4,$L457),"E",IF(COUNTIF(入力用マスタ!$F$2:$F$4,$L457),"F",IF(COUNTIF(入力用マスタ!$G$2:$G$4,$L457),"G","")))&amp;"4"),0)),"")))),"@"),"")</f>
        <v/>
      </c>
      <c r="N457" s="337" t="str" cm="1">
        <f t="array" aca="1" ref="N457" ca="1">IFERROR(TEXT(IF($C457="","",IF($K457="","",IF($K457=入力用マスタ!$H$4,_xlfn.LET(_xlpm.refs, _xlfn.TEXTSPLIT($C457,","),_xlpm.sheetName, $B457,_xlpm.values,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7" s="338">
        <f t="shared" si="169"/>
        <v>456</v>
      </c>
      <c r="P457" s="339">
        <f>IF($K457="","",IF($K457=入力用マスタ!$H$3,COLUMN($P457)-5,IF($K457=入力用マスタ!$H$5,COLUMN($P457)-4,IF($K457=入力用マスタ!$H$6,COLUMN($P457)-4,IF($K457=入力用マスタ!$H$5,COLUMN($P457)-4,IF($K457=入力用マスタ!$H$4,COLUMN($P457)-3,COLUMN($P457)-5))))))</f>
        <v>11</v>
      </c>
      <c r="Q457" s="340" t="str">
        <f>IF($C457="","",IF($C457="-","",IF($K457=入力用マスタ!$H$4&amp;"!",HYPERLINK("#"&amp;$B457&amp;"!"&amp;IFERROR(LEFT($C457,FIND(",", $C457)-1),$C457),"【"&amp;IFERROR(LEFT($C457,FIND(",", $C457)-1),$C457)&amp;"】"),HYPERLINK("#"&amp;$B457&amp;"!"&amp;IFERROR(LEFT($C457,FIND(",", $C457)-1),$C457),"【"&amp;IFERROR(LEFT($C457,FIND(",", $C457)-1),$C457)&amp;"】"))))</f>
        <v/>
      </c>
      <c r="R457" s="333" t="str">
        <f t="shared" si="170"/>
        <v/>
      </c>
      <c r="S457" s="334" t="str">
        <f t="shared" si="171"/>
        <v/>
      </c>
      <c r="T457" s="334" t="str">
        <f t="shared" si="172"/>
        <v/>
      </c>
      <c r="U457" s="334" t="str">
        <f t="shared" si="173"/>
        <v/>
      </c>
      <c r="V457" s="334" t="str">
        <f t="shared" si="174"/>
        <v/>
      </c>
      <c r="W457" s="334" t="str">
        <f t="shared" si="175"/>
        <v/>
      </c>
      <c r="X457" s="334" t="str">
        <f t="shared" si="176"/>
        <v/>
      </c>
      <c r="Y457" s="334" t="str">
        <f t="shared" si="177"/>
        <v/>
      </c>
      <c r="Z457" s="334" t="str">
        <f t="shared" si="178"/>
        <v/>
      </c>
      <c r="AA457" s="334" t="str">
        <f t="shared" si="179"/>
        <v/>
      </c>
      <c r="AB457" s="334" t="str">
        <f t="shared" si="180"/>
        <v/>
      </c>
      <c r="AC457" s="334" t="str">
        <f t="shared" si="181"/>
        <v/>
      </c>
      <c r="AD457" s="334" t="str">
        <f t="shared" si="182"/>
        <v/>
      </c>
      <c r="AE457" s="334" t="str">
        <f t="shared" si="183"/>
        <v/>
      </c>
      <c r="AF457" s="334" t="str">
        <f t="shared" si="184"/>
        <v/>
      </c>
      <c r="AG457" s="334" t="str">
        <f t="shared" si="185"/>
        <v/>
      </c>
      <c r="AH457" s="334" t="str">
        <f t="shared" si="186"/>
        <v/>
      </c>
      <c r="AI457" s="334" t="str">
        <f t="shared" ca="1" si="187"/>
        <v/>
      </c>
      <c r="AJ457" s="334" t="str">
        <f t="shared" si="188"/>
        <v/>
      </c>
      <c r="AK457" s="335" t="str">
        <f t="shared" ca="1" si="189"/>
        <v/>
      </c>
      <c r="AL457" s="336" t="str">
        <f t="shared" si="190"/>
        <v/>
      </c>
      <c r="AM457" s="347" t="s">
        <v>1774</v>
      </c>
    </row>
    <row r="458" spans="1:39" ht="17.25" customHeight="1">
      <c r="A458" s="265">
        <f t="shared" si="145"/>
        <v>456</v>
      </c>
      <c r="B458" s="263" t="s">
        <v>640</v>
      </c>
      <c r="C458" s="258" t="s">
        <v>1721</v>
      </c>
      <c r="D458" s="260" t="s">
        <v>1632</v>
      </c>
      <c r="E458" s="238" t="s">
        <v>484</v>
      </c>
      <c r="F458" s="746" t="s">
        <v>189</v>
      </c>
      <c r="G458" s="747"/>
      <c r="H458" s="748">
        <v>50</v>
      </c>
      <c r="I458" s="749"/>
      <c r="J458" s="327" t="str">
        <f t="shared" si="191"/>
        <v>TEXT</v>
      </c>
      <c r="K458" s="271" t="s">
        <v>1720</v>
      </c>
      <c r="L458" s="328" t="str" cm="1">
        <f t="array" aca="1" ref="L458" ca="1">IFERROR(IF($C458="","",IF($K458="","",IF($K458=入力用マスタ!$H$7,_xlfn.TEXTBEFORE(_xlfn.TEXTAFTER(CELL("filename",$A$1),"["),"]"),IF($J458="DATE",IF(INDIRECT($B458&amp;"!"&amp;$C458)="","",INDIRECT($B458&amp;"!"&amp;$C458)),IF($J458="TEXT",IF(INDIRECT($B458&amp;"!"&amp;$C458)="","",""&amp;INDIRECT($B458&amp;"!"&amp;$C458)&amp;""),IF($J458="NUM",VALUE(IF(INDIRECT($B458&amp;"!"&amp;$C458)="","",INDIRECT($B458&amp;"!"&amp;$C458))),"")))))),"")</f>
        <v/>
      </c>
      <c r="M458" s="337" t="str">
        <f ca="1">IFERROR(TEXT(IF($C458="","",IF($K458="","",IF($K458=入力用マスタ!$H$5,IF($L458="■","1",IF($L458="□","",IF($L458="●","1",IF($L458="○","","")))),IF($K458=入力用マスタ!$H$6,IF($L458="▼選択▼","",MATCH($L458,INDIRECT("入力用マスタ!"&amp;IF(COUNTIF(入力用マスタ!$E$2:$E$4,$L458),"E",IF(COUNTIF(入力用マスタ!$F$2:$F$4,$L458),"F",IF(COUNTIF(入力用マスタ!$G$2:$G$4,$L458),"G","")))&amp;"3:"&amp;IF(COUNTIF(入力用マスタ!$E$2:$E$4,$L458),"E",IF(COUNTIF(入力用マスタ!$F$2:$F$4,$L458),"F",IF(COUNTIF(入力用マスタ!$G$2:$G$4,$L458),"G","")))&amp;"4"),0)),"")))),"@"),"")</f>
        <v/>
      </c>
      <c r="N458" s="337" t="str" cm="1">
        <f t="array" aca="1" ref="N458" ca="1">IFERROR(TEXT(IF($C458="","",IF($K458="","",IF($K458=入力用マスタ!$H$4,_xlfn.LET(_xlpm.refs, _xlfn.TEXTSPLIT($C458,","),_xlpm.sheetName, $B458,_xlpm.values,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8" s="338">
        <f t="shared" si="169"/>
        <v>457</v>
      </c>
      <c r="P458" s="339">
        <f>IF($K458="","",IF($K458=入力用マスタ!$H$3,COLUMN($P458)-5,IF($K458=入力用マスタ!$H$5,COLUMN($P458)-4,IF($K458=入力用マスタ!$H$6,COLUMN($P458)-4,IF($K458=入力用マスタ!$H$5,COLUMN($P458)-4,IF($K458=入力用マスタ!$H$4,COLUMN($P458)-3,COLUMN($P458)-5))))))</f>
        <v>11</v>
      </c>
      <c r="Q458" s="340" t="str">
        <f>IF($C458="","",IF($C458="-","",IF($K458=入力用マスタ!$H$4&amp;"!",HYPERLINK("#"&amp;$B458&amp;"!"&amp;IFERROR(LEFT($C458,FIND(",", $C458)-1),$C458),"【"&amp;IFERROR(LEFT($C458,FIND(",", $C458)-1),$C458)&amp;"】"),HYPERLINK("#"&amp;$B458&amp;"!"&amp;IFERROR(LEFT($C458,FIND(",", $C458)-1),$C458),"【"&amp;IFERROR(LEFT($C458,FIND(",", $C458)-1),$C458)&amp;"】"))))</f>
        <v/>
      </c>
      <c r="R458" s="333" t="str">
        <f t="shared" si="170"/>
        <v/>
      </c>
      <c r="S458" s="334" t="str">
        <f t="shared" si="171"/>
        <v/>
      </c>
      <c r="T458" s="334" t="str">
        <f t="shared" si="172"/>
        <v/>
      </c>
      <c r="U458" s="334" t="str">
        <f t="shared" si="173"/>
        <v/>
      </c>
      <c r="V458" s="334" t="str">
        <f t="shared" si="174"/>
        <v/>
      </c>
      <c r="W458" s="334" t="str">
        <f t="shared" si="175"/>
        <v/>
      </c>
      <c r="X458" s="334" t="str">
        <f t="shared" si="176"/>
        <v/>
      </c>
      <c r="Y458" s="334" t="str">
        <f t="shared" si="177"/>
        <v/>
      </c>
      <c r="Z458" s="334" t="str">
        <f t="shared" si="178"/>
        <v/>
      </c>
      <c r="AA458" s="334" t="str">
        <f t="shared" si="179"/>
        <v/>
      </c>
      <c r="AB458" s="334" t="str">
        <f t="shared" si="180"/>
        <v/>
      </c>
      <c r="AC458" s="334" t="str">
        <f t="shared" si="181"/>
        <v/>
      </c>
      <c r="AD458" s="334" t="str">
        <f t="shared" si="182"/>
        <v/>
      </c>
      <c r="AE458" s="334" t="str">
        <f t="shared" si="183"/>
        <v/>
      </c>
      <c r="AF458" s="334" t="str">
        <f t="shared" si="184"/>
        <v/>
      </c>
      <c r="AG458" s="334" t="str">
        <f t="shared" si="185"/>
        <v/>
      </c>
      <c r="AH458" s="334" t="str">
        <f t="shared" si="186"/>
        <v/>
      </c>
      <c r="AI458" s="334" t="str">
        <f t="shared" ca="1" si="187"/>
        <v/>
      </c>
      <c r="AJ458" s="334" t="str">
        <f t="shared" si="188"/>
        <v/>
      </c>
      <c r="AK458" s="335" t="str">
        <f t="shared" ca="1" si="189"/>
        <v/>
      </c>
      <c r="AL458" s="336" t="str">
        <f t="shared" si="190"/>
        <v/>
      </c>
      <c r="AM458" s="347" t="s">
        <v>1774</v>
      </c>
    </row>
    <row r="459" spans="1:39" ht="17.25" customHeight="1">
      <c r="A459" s="265">
        <f t="shared" si="145"/>
        <v>457</v>
      </c>
      <c r="B459" s="263" t="s">
        <v>640</v>
      </c>
      <c r="C459" s="258" t="s">
        <v>1721</v>
      </c>
      <c r="D459" s="260" t="s">
        <v>1633</v>
      </c>
      <c r="E459" s="238" t="s">
        <v>485</v>
      </c>
      <c r="F459" s="746" t="s">
        <v>189</v>
      </c>
      <c r="G459" s="747"/>
      <c r="H459" s="748">
        <v>1000</v>
      </c>
      <c r="I459" s="749"/>
      <c r="J459" s="327" t="str">
        <f t="shared" si="191"/>
        <v>TEXT</v>
      </c>
      <c r="K459" s="271" t="s">
        <v>1720</v>
      </c>
      <c r="L459" s="328" t="str" cm="1">
        <f t="array" aca="1" ref="L459" ca="1">IFERROR(IF($C459="","",IF($K459="","",IF($K459=入力用マスタ!$H$7,_xlfn.TEXTBEFORE(_xlfn.TEXTAFTER(CELL("filename",$A$1),"["),"]"),IF($J459="DATE",IF(INDIRECT($B459&amp;"!"&amp;$C459)="","",INDIRECT($B459&amp;"!"&amp;$C459)),IF($J459="TEXT",IF(INDIRECT($B459&amp;"!"&amp;$C459)="","",""&amp;INDIRECT($B459&amp;"!"&amp;$C459)&amp;""),IF($J459="NUM",VALUE(IF(INDIRECT($B459&amp;"!"&amp;$C459)="","",INDIRECT($B459&amp;"!"&amp;$C459))),"")))))),"")</f>
        <v/>
      </c>
      <c r="M459" s="337" t="str">
        <f ca="1">IFERROR(TEXT(IF($C459="","",IF($K459="","",IF($K459=入力用マスタ!$H$5,IF($L459="■","1",IF($L459="□","",IF($L459="●","1",IF($L459="○","","")))),IF($K459=入力用マスタ!$H$6,IF($L459="▼選択▼","",MATCH($L459,INDIRECT("入力用マスタ!"&amp;IF(COUNTIF(入力用マスタ!$E$2:$E$4,$L459),"E",IF(COUNTIF(入力用マスタ!$F$2:$F$4,$L459),"F",IF(COUNTIF(入力用マスタ!$G$2:$G$4,$L459),"G","")))&amp;"3:"&amp;IF(COUNTIF(入力用マスタ!$E$2:$E$4,$L459),"E",IF(COUNTIF(入力用マスタ!$F$2:$F$4,$L459),"F",IF(COUNTIF(入力用マスタ!$G$2:$G$4,$L459),"G","")))&amp;"4"),0)),"")))),"@"),"")</f>
        <v/>
      </c>
      <c r="N459" s="337" t="str" cm="1">
        <f t="array" aca="1" ref="N459" ca="1">IFERROR(TEXT(IF($C459="","",IF($K459="","",IF($K459=入力用マスタ!$H$4,_xlfn.LET(_xlpm.refs, _xlfn.TEXTSPLIT($C459,","),_xlpm.sheetName, $B459,_xlpm.values,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59" s="338">
        <f t="shared" si="169"/>
        <v>458</v>
      </c>
      <c r="P459" s="339">
        <f>IF($K459="","",IF($K459=入力用マスタ!$H$3,COLUMN($P459)-5,IF($K459=入力用マスタ!$H$5,COLUMN($P459)-4,IF($K459=入力用マスタ!$H$6,COLUMN($P459)-4,IF($K459=入力用マスタ!$H$5,COLUMN($P459)-4,IF($K459=入力用マスタ!$H$4,COLUMN($P459)-3,COLUMN($P459)-5))))))</f>
        <v>11</v>
      </c>
      <c r="Q459" s="340" t="str">
        <f>IF($C459="","",IF($C459="-","",IF($K459=入力用マスタ!$H$4&amp;"!",HYPERLINK("#"&amp;$B459&amp;"!"&amp;IFERROR(LEFT($C459,FIND(",", $C459)-1),$C459),"【"&amp;IFERROR(LEFT($C459,FIND(",", $C459)-1),$C459)&amp;"】"),HYPERLINK("#"&amp;$B459&amp;"!"&amp;IFERROR(LEFT($C459,FIND(",", $C459)-1),$C459),"【"&amp;IFERROR(LEFT($C459,FIND(",", $C459)-1),$C459)&amp;"】"))))</f>
        <v/>
      </c>
      <c r="R459" s="333" t="str">
        <f t="shared" si="170"/>
        <v/>
      </c>
      <c r="S459" s="334" t="str">
        <f t="shared" si="171"/>
        <v/>
      </c>
      <c r="T459" s="334" t="str">
        <f t="shared" si="172"/>
        <v/>
      </c>
      <c r="U459" s="334" t="str">
        <f t="shared" si="173"/>
        <v/>
      </c>
      <c r="V459" s="334" t="str">
        <f t="shared" si="174"/>
        <v/>
      </c>
      <c r="W459" s="334" t="str">
        <f t="shared" si="175"/>
        <v/>
      </c>
      <c r="X459" s="334" t="str">
        <f t="shared" si="176"/>
        <v/>
      </c>
      <c r="Y459" s="334" t="str">
        <f t="shared" si="177"/>
        <v/>
      </c>
      <c r="Z459" s="334" t="str">
        <f t="shared" si="178"/>
        <v/>
      </c>
      <c r="AA459" s="334" t="str">
        <f t="shared" si="179"/>
        <v/>
      </c>
      <c r="AB459" s="334" t="str">
        <f t="shared" si="180"/>
        <v/>
      </c>
      <c r="AC459" s="334" t="str">
        <f t="shared" si="181"/>
        <v/>
      </c>
      <c r="AD459" s="334" t="str">
        <f t="shared" si="182"/>
        <v/>
      </c>
      <c r="AE459" s="334" t="str">
        <f t="shared" si="183"/>
        <v/>
      </c>
      <c r="AF459" s="334" t="str">
        <f t="shared" si="184"/>
        <v/>
      </c>
      <c r="AG459" s="334" t="str">
        <f t="shared" si="185"/>
        <v/>
      </c>
      <c r="AH459" s="334" t="str">
        <f t="shared" si="186"/>
        <v/>
      </c>
      <c r="AI459" s="334" t="str">
        <f t="shared" ca="1" si="187"/>
        <v/>
      </c>
      <c r="AJ459" s="334" t="str">
        <f t="shared" si="188"/>
        <v/>
      </c>
      <c r="AK459" s="335" t="str">
        <f t="shared" ca="1" si="189"/>
        <v/>
      </c>
      <c r="AL459" s="336" t="str">
        <f t="shared" si="190"/>
        <v/>
      </c>
      <c r="AM459" s="347" t="s">
        <v>1774</v>
      </c>
    </row>
    <row r="460" spans="1:39" ht="17.25" customHeight="1">
      <c r="A460" s="265">
        <f t="shared" si="145"/>
        <v>458</v>
      </c>
      <c r="B460" s="263" t="s">
        <v>640</v>
      </c>
      <c r="C460" s="258" t="s">
        <v>1721</v>
      </c>
      <c r="D460" s="260" t="s">
        <v>1634</v>
      </c>
      <c r="E460" s="238" t="s">
        <v>486</v>
      </c>
      <c r="F460" s="746" t="s">
        <v>648</v>
      </c>
      <c r="G460" s="747"/>
      <c r="H460" s="748">
        <v>15</v>
      </c>
      <c r="I460" s="749"/>
      <c r="J460" s="327" t="str">
        <f t="shared" si="191"/>
        <v>NUM</v>
      </c>
      <c r="K460" s="271" t="s">
        <v>1720</v>
      </c>
      <c r="L460" s="328" t="str" cm="1">
        <f t="array" aca="1" ref="L460" ca="1">IFERROR(IF($C460="","",IF($K460="","",IF($K460=入力用マスタ!$H$7,_xlfn.TEXTBEFORE(_xlfn.TEXTAFTER(CELL("filename",$A$1),"["),"]"),IF($J460="DATE",IF(INDIRECT($B460&amp;"!"&amp;$C460)="","",INDIRECT($B460&amp;"!"&amp;$C460)),IF($J460="TEXT",IF(INDIRECT($B460&amp;"!"&amp;$C460)="","",""&amp;INDIRECT($B460&amp;"!"&amp;$C460)&amp;""),IF($J460="NUM",VALUE(IF(INDIRECT($B460&amp;"!"&amp;$C460)="","",INDIRECT($B460&amp;"!"&amp;$C460))),"")))))),"")</f>
        <v/>
      </c>
      <c r="M460" s="337" t="str">
        <f ca="1">IFERROR(TEXT(IF($C460="","",IF($K460="","",IF($K460=入力用マスタ!$H$5,IF($L460="■","1",IF($L460="□","",IF($L460="●","1",IF($L460="○","","")))),IF($K460=入力用マスタ!$H$6,IF($L460="▼選択▼","",MATCH($L460,INDIRECT("入力用マスタ!"&amp;IF(COUNTIF(入力用マスタ!$E$2:$E$4,$L460),"E",IF(COUNTIF(入力用マスタ!$F$2:$F$4,$L460),"F",IF(COUNTIF(入力用マスタ!$G$2:$G$4,$L460),"G","")))&amp;"3:"&amp;IF(COUNTIF(入力用マスタ!$E$2:$E$4,$L460),"E",IF(COUNTIF(入力用マスタ!$F$2:$F$4,$L460),"F",IF(COUNTIF(入力用マスタ!$G$2:$G$4,$L460),"G","")))&amp;"4"),0)),"")))),"@"),"")</f>
        <v/>
      </c>
      <c r="N460" s="337" t="str" cm="1">
        <f t="array" aca="1" ref="N460" ca="1">IFERROR(TEXT(IF($C460="","",IF($K460="","",IF($K460=入力用マスタ!$H$4,_xlfn.LET(_xlpm.refs, _xlfn.TEXTSPLIT($C460,","),_xlpm.sheetName, $B460,_xlpm.values,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0" s="338">
        <f t="shared" si="169"/>
        <v>459</v>
      </c>
      <c r="P460" s="339">
        <f>IF($K460="","",IF($K460=入力用マスタ!$H$3,COLUMN($P460)-5,IF($K460=入力用マスタ!$H$5,COLUMN($P460)-4,IF($K460=入力用マスタ!$H$6,COLUMN($P460)-4,IF($K460=入力用マスタ!$H$5,COLUMN($P460)-4,IF($K460=入力用マスタ!$H$4,COLUMN($P460)-3,COLUMN($P460)-5))))))</f>
        <v>11</v>
      </c>
      <c r="Q460" s="340" t="str">
        <f>IF($C460="","",IF($C460="-","",IF($K460=入力用マスタ!$H$4&amp;"!",HYPERLINK("#"&amp;$B460&amp;"!"&amp;IFERROR(LEFT($C460,FIND(",", $C460)-1),$C460),"【"&amp;IFERROR(LEFT($C460,FIND(",", $C460)-1),$C460)&amp;"】"),HYPERLINK("#"&amp;$B460&amp;"!"&amp;IFERROR(LEFT($C460,FIND(",", $C460)-1),$C460),"【"&amp;IFERROR(LEFT($C460,FIND(",", $C460)-1),$C460)&amp;"】"))))</f>
        <v/>
      </c>
      <c r="R460" s="333" t="str">
        <f t="shared" si="170"/>
        <v/>
      </c>
      <c r="S460" s="334" t="str">
        <f t="shared" si="171"/>
        <v/>
      </c>
      <c r="T460" s="334" t="str">
        <f t="shared" si="172"/>
        <v/>
      </c>
      <c r="U460" s="334" t="str">
        <f t="shared" si="173"/>
        <v/>
      </c>
      <c r="V460" s="334" t="str">
        <f t="shared" si="174"/>
        <v/>
      </c>
      <c r="W460" s="334" t="str">
        <f t="shared" si="175"/>
        <v/>
      </c>
      <c r="X460" s="334" t="str">
        <f t="shared" si="176"/>
        <v/>
      </c>
      <c r="Y460" s="334" t="str">
        <f t="shared" si="177"/>
        <v/>
      </c>
      <c r="Z460" s="334" t="str">
        <f t="shared" si="178"/>
        <v/>
      </c>
      <c r="AA460" s="334" t="str">
        <f t="shared" si="179"/>
        <v/>
      </c>
      <c r="AB460" s="334" t="str">
        <f t="shared" si="180"/>
        <v/>
      </c>
      <c r="AC460" s="334" t="str">
        <f t="shared" si="181"/>
        <v/>
      </c>
      <c r="AD460" s="334" t="str">
        <f t="shared" si="182"/>
        <v/>
      </c>
      <c r="AE460" s="334" t="str">
        <f t="shared" si="183"/>
        <v/>
      </c>
      <c r="AF460" s="334" t="str">
        <f t="shared" si="184"/>
        <v/>
      </c>
      <c r="AG460" s="334" t="str">
        <f t="shared" si="185"/>
        <v/>
      </c>
      <c r="AH460" s="334" t="str">
        <f t="shared" si="186"/>
        <v/>
      </c>
      <c r="AI460" s="334" t="str">
        <f t="shared" ca="1" si="187"/>
        <v/>
      </c>
      <c r="AJ460" s="334" t="str">
        <f t="shared" si="188"/>
        <v/>
      </c>
      <c r="AK460" s="335" t="str">
        <f t="shared" ca="1" si="189"/>
        <v/>
      </c>
      <c r="AL460" s="336" t="str">
        <f t="shared" si="190"/>
        <v/>
      </c>
      <c r="AM460" s="347" t="s">
        <v>1774</v>
      </c>
    </row>
    <row r="461" spans="1:39" ht="17.25" customHeight="1">
      <c r="A461" s="265">
        <f t="shared" si="145"/>
        <v>459</v>
      </c>
      <c r="B461" s="263" t="s">
        <v>640</v>
      </c>
      <c r="C461" s="258" t="s">
        <v>1721</v>
      </c>
      <c r="D461" s="260" t="s">
        <v>1635</v>
      </c>
      <c r="E461" s="238" t="s">
        <v>487</v>
      </c>
      <c r="F461" s="746" t="s">
        <v>189</v>
      </c>
      <c r="G461" s="747"/>
      <c r="H461" s="748">
        <v>1000</v>
      </c>
      <c r="I461" s="749"/>
      <c r="J461" s="327" t="str">
        <f t="shared" si="191"/>
        <v>TEXT</v>
      </c>
      <c r="K461" s="271" t="s">
        <v>1720</v>
      </c>
      <c r="L461" s="328" t="str" cm="1">
        <f t="array" aca="1" ref="L461" ca="1">IFERROR(IF($C461="","",IF($K461="","",IF($K461=入力用マスタ!$H$7,_xlfn.TEXTBEFORE(_xlfn.TEXTAFTER(CELL("filename",$A$1),"["),"]"),IF($J461="DATE",IF(INDIRECT($B461&amp;"!"&amp;$C461)="","",INDIRECT($B461&amp;"!"&amp;$C461)),IF($J461="TEXT",IF(INDIRECT($B461&amp;"!"&amp;$C461)="","",""&amp;INDIRECT($B461&amp;"!"&amp;$C461)&amp;""),IF($J461="NUM",VALUE(IF(INDIRECT($B461&amp;"!"&amp;$C461)="","",INDIRECT($B461&amp;"!"&amp;$C461))),"")))))),"")</f>
        <v/>
      </c>
      <c r="M461" s="337" t="str">
        <f ca="1">IFERROR(TEXT(IF($C461="","",IF($K461="","",IF($K461=入力用マスタ!$H$5,IF($L461="■","1",IF($L461="□","",IF($L461="●","1",IF($L461="○","","")))),IF($K461=入力用マスタ!$H$6,IF($L461="▼選択▼","",MATCH($L461,INDIRECT("入力用マスタ!"&amp;IF(COUNTIF(入力用マスタ!$E$2:$E$4,$L461),"E",IF(COUNTIF(入力用マスタ!$F$2:$F$4,$L461),"F",IF(COUNTIF(入力用マスタ!$G$2:$G$4,$L461),"G","")))&amp;"3:"&amp;IF(COUNTIF(入力用マスタ!$E$2:$E$4,$L461),"E",IF(COUNTIF(入力用マスタ!$F$2:$F$4,$L461),"F",IF(COUNTIF(入力用マスタ!$G$2:$G$4,$L461),"G","")))&amp;"4"),0)),"")))),"@"),"")</f>
        <v/>
      </c>
      <c r="N461" s="337" t="str" cm="1">
        <f t="array" aca="1" ref="N461" ca="1">IFERROR(TEXT(IF($C461="","",IF($K461="","",IF($K461=入力用マスタ!$H$4,_xlfn.LET(_xlpm.refs, _xlfn.TEXTSPLIT($C461,","),_xlpm.sheetName, $B461,_xlpm.values,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1" s="338">
        <f t="shared" si="169"/>
        <v>460</v>
      </c>
      <c r="P461" s="339">
        <f>IF($K461="","",IF($K461=入力用マスタ!$H$3,COLUMN($P461)-5,IF($K461=入力用マスタ!$H$5,COLUMN($P461)-4,IF($K461=入力用マスタ!$H$6,COLUMN($P461)-4,IF($K461=入力用マスタ!$H$5,COLUMN($P461)-4,IF($K461=入力用マスタ!$H$4,COLUMN($P461)-3,COLUMN($P461)-5))))))</f>
        <v>11</v>
      </c>
      <c r="Q461" s="340" t="str">
        <f>IF($C461="","",IF($C461="-","",IF($K461=入力用マスタ!$H$4&amp;"!",HYPERLINK("#"&amp;$B461&amp;"!"&amp;IFERROR(LEFT($C461,FIND(",", $C461)-1),$C461),"【"&amp;IFERROR(LEFT($C461,FIND(",", $C461)-1),$C461)&amp;"】"),HYPERLINK("#"&amp;$B461&amp;"!"&amp;IFERROR(LEFT($C461,FIND(",", $C461)-1),$C461),"【"&amp;IFERROR(LEFT($C461,FIND(",", $C461)-1),$C461)&amp;"】"))))</f>
        <v/>
      </c>
      <c r="R461" s="333" t="str">
        <f t="shared" si="170"/>
        <v/>
      </c>
      <c r="S461" s="334" t="str">
        <f t="shared" si="171"/>
        <v/>
      </c>
      <c r="T461" s="334" t="str">
        <f t="shared" si="172"/>
        <v/>
      </c>
      <c r="U461" s="334" t="str">
        <f t="shared" si="173"/>
        <v/>
      </c>
      <c r="V461" s="334" t="str">
        <f t="shared" si="174"/>
        <v/>
      </c>
      <c r="W461" s="334" t="str">
        <f t="shared" si="175"/>
        <v/>
      </c>
      <c r="X461" s="334" t="str">
        <f t="shared" si="176"/>
        <v/>
      </c>
      <c r="Y461" s="334" t="str">
        <f t="shared" si="177"/>
        <v/>
      </c>
      <c r="Z461" s="334" t="str">
        <f t="shared" si="178"/>
        <v/>
      </c>
      <c r="AA461" s="334" t="str">
        <f t="shared" si="179"/>
        <v/>
      </c>
      <c r="AB461" s="334" t="str">
        <f t="shared" si="180"/>
        <v/>
      </c>
      <c r="AC461" s="334" t="str">
        <f t="shared" si="181"/>
        <v/>
      </c>
      <c r="AD461" s="334" t="str">
        <f t="shared" si="182"/>
        <v/>
      </c>
      <c r="AE461" s="334" t="str">
        <f t="shared" si="183"/>
        <v/>
      </c>
      <c r="AF461" s="334" t="str">
        <f t="shared" si="184"/>
        <v/>
      </c>
      <c r="AG461" s="334" t="str">
        <f t="shared" si="185"/>
        <v/>
      </c>
      <c r="AH461" s="334" t="str">
        <f t="shared" si="186"/>
        <v/>
      </c>
      <c r="AI461" s="334" t="str">
        <f t="shared" ca="1" si="187"/>
        <v/>
      </c>
      <c r="AJ461" s="334" t="str">
        <f t="shared" si="188"/>
        <v/>
      </c>
      <c r="AK461" s="335" t="str">
        <f t="shared" ca="1" si="189"/>
        <v/>
      </c>
      <c r="AL461" s="336" t="str">
        <f t="shared" si="190"/>
        <v/>
      </c>
      <c r="AM461" s="347" t="s">
        <v>1774</v>
      </c>
    </row>
    <row r="462" spans="1:39" ht="17.25" customHeight="1">
      <c r="A462" s="265">
        <f t="shared" si="145"/>
        <v>460</v>
      </c>
      <c r="B462" s="263" t="s">
        <v>640</v>
      </c>
      <c r="C462" s="258" t="s">
        <v>1721</v>
      </c>
      <c r="D462" s="260" t="s">
        <v>1636</v>
      </c>
      <c r="E462" s="238" t="s">
        <v>488</v>
      </c>
      <c r="F462" s="746" t="s">
        <v>649</v>
      </c>
      <c r="G462" s="747"/>
      <c r="H462" s="748"/>
      <c r="I462" s="749"/>
      <c r="J462" s="327" t="str">
        <f t="shared" si="191"/>
        <v>BYTE</v>
      </c>
      <c r="K462" s="271" t="s">
        <v>1720</v>
      </c>
      <c r="L462" s="328" t="str" cm="1">
        <f t="array" aca="1" ref="L462" ca="1">IFERROR(IF($C462="","",IF($K462="","",IF($K462=入力用マスタ!$H$7,_xlfn.TEXTBEFORE(_xlfn.TEXTAFTER(CELL("filename",$A$1),"["),"]"),IF($J462="DATE",IF(INDIRECT($B462&amp;"!"&amp;$C462)="","",INDIRECT($B462&amp;"!"&amp;$C462)),IF($J462="TEXT",IF(INDIRECT($B462&amp;"!"&amp;$C462)="","",""&amp;INDIRECT($B462&amp;"!"&amp;$C462)&amp;""),IF($J462="NUM",VALUE(IF(INDIRECT($B462&amp;"!"&amp;$C462)="","",INDIRECT($B462&amp;"!"&amp;$C462))),"")))))),"")</f>
        <v/>
      </c>
      <c r="M462" s="337" t="str">
        <f ca="1">IFERROR(TEXT(IF($C462="","",IF($K462="","",IF($K462=入力用マスタ!$H$5,IF($L462="■","1",IF($L462="□","",IF($L462="●","1",IF($L462="○","","")))),IF($K462=入力用マスタ!$H$6,IF($L462="▼選択▼","",MATCH($L462,INDIRECT("入力用マスタ!"&amp;IF(COUNTIF(入力用マスタ!$E$2:$E$4,$L462),"E",IF(COUNTIF(入力用マスタ!$F$2:$F$4,$L462),"F",IF(COUNTIF(入力用マスタ!$G$2:$G$4,$L462),"G","")))&amp;"3:"&amp;IF(COUNTIF(入力用マスタ!$E$2:$E$4,$L462),"E",IF(COUNTIF(入力用マスタ!$F$2:$F$4,$L462),"F",IF(COUNTIF(入力用マスタ!$G$2:$G$4,$L462),"G","")))&amp;"4"),0)),"")))),"@"),"")</f>
        <v/>
      </c>
      <c r="N462" s="337" t="str" cm="1">
        <f t="array" aca="1" ref="N462" ca="1">IFERROR(TEXT(IF($C462="","",IF($K462="","",IF($K462=入力用マスタ!$H$4,_xlfn.LET(_xlpm.refs, _xlfn.TEXTSPLIT($C462,","),_xlpm.sheetName, $B462,_xlpm.values,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2" s="338">
        <f t="shared" si="169"/>
        <v>461</v>
      </c>
      <c r="P462" s="339">
        <f>IF($K462="","",IF($K462=入力用マスタ!$H$3,COLUMN($P462)-5,IF($K462=入力用マスタ!$H$5,COLUMN($P462)-4,IF($K462=入力用マスタ!$H$6,COLUMN($P462)-4,IF($K462=入力用マスタ!$H$5,COLUMN($P462)-4,IF($K462=入力用マスタ!$H$4,COLUMN($P462)-3,COLUMN($P462)-5))))))</f>
        <v>11</v>
      </c>
      <c r="Q462" s="340" t="str">
        <f>IF($C462="","",IF($C462="-","",IF($K462=入力用マスタ!$H$4&amp;"!",HYPERLINK("#"&amp;$B462&amp;"!"&amp;IFERROR(LEFT($C462,FIND(",", $C462)-1),$C462),"【"&amp;IFERROR(LEFT($C462,FIND(",", $C462)-1),$C462)&amp;"】"),HYPERLINK("#"&amp;$B462&amp;"!"&amp;IFERROR(LEFT($C462,FIND(",", $C462)-1),$C462),"【"&amp;IFERROR(LEFT($C462,FIND(",", $C462)-1),$C462)&amp;"】"))))</f>
        <v/>
      </c>
      <c r="R462" s="333" t="str">
        <f t="shared" si="170"/>
        <v/>
      </c>
      <c r="S462" s="334" t="str">
        <f t="shared" si="171"/>
        <v/>
      </c>
      <c r="T462" s="334" t="str">
        <f t="shared" si="172"/>
        <v/>
      </c>
      <c r="U462" s="334" t="str">
        <f t="shared" si="173"/>
        <v/>
      </c>
      <c r="V462" s="334" t="str">
        <f t="shared" si="174"/>
        <v/>
      </c>
      <c r="W462" s="334" t="str">
        <f t="shared" si="175"/>
        <v/>
      </c>
      <c r="X462" s="334" t="str">
        <f t="shared" si="176"/>
        <v/>
      </c>
      <c r="Y462" s="334" t="str">
        <f t="shared" si="177"/>
        <v/>
      </c>
      <c r="Z462" s="334" t="str">
        <f t="shared" si="178"/>
        <v/>
      </c>
      <c r="AA462" s="334" t="str">
        <f t="shared" si="179"/>
        <v/>
      </c>
      <c r="AB462" s="334" t="str">
        <f t="shared" si="180"/>
        <v/>
      </c>
      <c r="AC462" s="334" t="str">
        <f t="shared" si="181"/>
        <v/>
      </c>
      <c r="AD462" s="334" t="str">
        <f t="shared" si="182"/>
        <v/>
      </c>
      <c r="AE462" s="334" t="str">
        <f t="shared" si="183"/>
        <v/>
      </c>
      <c r="AF462" s="334" t="str">
        <f t="shared" si="184"/>
        <v/>
      </c>
      <c r="AG462" s="334" t="str">
        <f t="shared" si="185"/>
        <v/>
      </c>
      <c r="AH462" s="334" t="str">
        <f t="shared" si="186"/>
        <v/>
      </c>
      <c r="AI462" s="334" t="str">
        <f t="shared" ca="1" si="187"/>
        <v/>
      </c>
      <c r="AJ462" s="334" t="str">
        <f t="shared" si="188"/>
        <v/>
      </c>
      <c r="AK462" s="335" t="str">
        <f t="shared" ca="1" si="189"/>
        <v/>
      </c>
      <c r="AL462" s="336" t="str">
        <f t="shared" si="190"/>
        <v/>
      </c>
      <c r="AM462" s="347" t="s">
        <v>1774</v>
      </c>
    </row>
    <row r="463" spans="1:39" ht="17.25" customHeight="1">
      <c r="A463" s="265">
        <f t="shared" si="145"/>
        <v>461</v>
      </c>
      <c r="B463" s="263" t="s">
        <v>640</v>
      </c>
      <c r="C463" s="258" t="s">
        <v>1721</v>
      </c>
      <c r="D463" s="260" t="s">
        <v>1637</v>
      </c>
      <c r="E463" s="238" t="s">
        <v>1638</v>
      </c>
      <c r="F463" s="746" t="s">
        <v>189</v>
      </c>
      <c r="G463" s="747"/>
      <c r="H463" s="748">
        <v>500</v>
      </c>
      <c r="I463" s="749"/>
      <c r="J463" s="327" t="str">
        <f t="shared" si="191"/>
        <v>TEXT</v>
      </c>
      <c r="K463" s="271" t="s">
        <v>1720</v>
      </c>
      <c r="L463" s="328" t="str" cm="1">
        <f t="array" aca="1" ref="L463" ca="1">IFERROR(IF($C463="","",IF($K463="","",IF($K463=入力用マスタ!$H$7,_xlfn.TEXTBEFORE(_xlfn.TEXTAFTER(CELL("filename",$A$1),"["),"]"),IF($J463="DATE",IF(INDIRECT($B463&amp;"!"&amp;$C463)="","",INDIRECT($B463&amp;"!"&amp;$C463)),IF($J463="TEXT",IF(INDIRECT($B463&amp;"!"&amp;$C463)="","",""&amp;INDIRECT($B463&amp;"!"&amp;$C463)&amp;""),IF($J463="NUM",VALUE(IF(INDIRECT($B463&amp;"!"&amp;$C463)="","",INDIRECT($B463&amp;"!"&amp;$C463))),"")))))),"")</f>
        <v/>
      </c>
      <c r="M463" s="337" t="str">
        <f ca="1">IFERROR(TEXT(IF($C463="","",IF($K463="","",IF($K463=入力用マスタ!$H$5,IF($L463="■","1",IF($L463="□","",IF($L463="●","1",IF($L463="○","","")))),IF($K463=入力用マスタ!$H$6,IF($L463="▼選択▼","",MATCH($L463,INDIRECT("入力用マスタ!"&amp;IF(COUNTIF(入力用マスタ!$E$2:$E$4,$L463),"E",IF(COUNTIF(入力用マスタ!$F$2:$F$4,$L463),"F",IF(COUNTIF(入力用マスタ!$G$2:$G$4,$L463),"G","")))&amp;"3:"&amp;IF(COUNTIF(入力用マスタ!$E$2:$E$4,$L463),"E",IF(COUNTIF(入力用マスタ!$F$2:$F$4,$L463),"F",IF(COUNTIF(入力用マスタ!$G$2:$G$4,$L463),"G","")))&amp;"4"),0)),"")))),"@"),"")</f>
        <v/>
      </c>
      <c r="N463" s="337" t="str" cm="1">
        <f t="array" aca="1" ref="N463" ca="1">IFERROR(TEXT(IF($C463="","",IF($K463="","",IF($K463=入力用マスタ!$H$4,_xlfn.LET(_xlpm.refs, _xlfn.TEXTSPLIT($C463,","),_xlpm.sheetName, $B463,_xlpm.values,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3" s="338">
        <f t="shared" si="169"/>
        <v>462</v>
      </c>
      <c r="P463" s="339">
        <f>IF($K463="","",IF($K463=入力用マスタ!$H$3,COLUMN($P463)-5,IF($K463=入力用マスタ!$H$5,COLUMN($P463)-4,IF($K463=入力用マスタ!$H$6,COLUMN($P463)-4,IF($K463=入力用マスタ!$H$5,COLUMN($P463)-4,IF($K463=入力用マスタ!$H$4,COLUMN($P463)-3,COLUMN($P463)-5))))))</f>
        <v>11</v>
      </c>
      <c r="Q463" s="340" t="str">
        <f>IF($C463="","",IF($C463="-","",IF($K463=入力用マスタ!$H$4&amp;"!",HYPERLINK("#"&amp;$B463&amp;"!"&amp;IFERROR(LEFT($C463,FIND(",", $C463)-1),$C463),"【"&amp;IFERROR(LEFT($C463,FIND(",", $C463)-1),$C463)&amp;"】"),HYPERLINK("#"&amp;$B463&amp;"!"&amp;IFERROR(LEFT($C463,FIND(",", $C463)-1),$C463),"【"&amp;IFERROR(LEFT($C463,FIND(",", $C463)-1),$C463)&amp;"】"))))</f>
        <v/>
      </c>
      <c r="R463" s="333" t="str">
        <f t="shared" si="170"/>
        <v/>
      </c>
      <c r="S463" s="334" t="str">
        <f t="shared" si="171"/>
        <v/>
      </c>
      <c r="T463" s="334" t="str">
        <f t="shared" si="172"/>
        <v/>
      </c>
      <c r="U463" s="334" t="str">
        <f t="shared" si="173"/>
        <v/>
      </c>
      <c r="V463" s="334" t="str">
        <f t="shared" si="174"/>
        <v/>
      </c>
      <c r="W463" s="334" t="str">
        <f t="shared" si="175"/>
        <v/>
      </c>
      <c r="X463" s="334" t="str">
        <f t="shared" si="176"/>
        <v/>
      </c>
      <c r="Y463" s="334" t="str">
        <f t="shared" si="177"/>
        <v/>
      </c>
      <c r="Z463" s="334" t="str">
        <f t="shared" si="178"/>
        <v/>
      </c>
      <c r="AA463" s="334" t="str">
        <f t="shared" si="179"/>
        <v/>
      </c>
      <c r="AB463" s="334" t="str">
        <f t="shared" si="180"/>
        <v/>
      </c>
      <c r="AC463" s="334" t="str">
        <f t="shared" si="181"/>
        <v/>
      </c>
      <c r="AD463" s="334" t="str">
        <f t="shared" si="182"/>
        <v/>
      </c>
      <c r="AE463" s="334" t="str">
        <f t="shared" si="183"/>
        <v/>
      </c>
      <c r="AF463" s="334" t="str">
        <f t="shared" si="184"/>
        <v/>
      </c>
      <c r="AG463" s="334" t="str">
        <f t="shared" si="185"/>
        <v/>
      </c>
      <c r="AH463" s="334" t="str">
        <f t="shared" si="186"/>
        <v/>
      </c>
      <c r="AI463" s="334" t="str">
        <f t="shared" ca="1" si="187"/>
        <v/>
      </c>
      <c r="AJ463" s="334" t="str">
        <f t="shared" si="188"/>
        <v/>
      </c>
      <c r="AK463" s="335" t="str">
        <f t="shared" ca="1" si="189"/>
        <v/>
      </c>
      <c r="AL463" s="336" t="str">
        <f t="shared" si="190"/>
        <v/>
      </c>
      <c r="AM463" s="347" t="s">
        <v>1774</v>
      </c>
    </row>
    <row r="464" spans="1:39" ht="17.25" customHeight="1">
      <c r="A464" s="265">
        <f t="shared" si="145"/>
        <v>462</v>
      </c>
      <c r="B464" s="263" t="s">
        <v>640</v>
      </c>
      <c r="C464" s="258" t="s">
        <v>1721</v>
      </c>
      <c r="D464" s="260" t="s">
        <v>1639</v>
      </c>
      <c r="E464" s="238" t="s">
        <v>1640</v>
      </c>
      <c r="F464" s="746" t="s">
        <v>189</v>
      </c>
      <c r="G464" s="747"/>
      <c r="H464" s="748">
        <v>500</v>
      </c>
      <c r="I464" s="749"/>
      <c r="J464" s="327" t="str">
        <f t="shared" si="191"/>
        <v>TEXT</v>
      </c>
      <c r="K464" s="271" t="s">
        <v>1720</v>
      </c>
      <c r="L464" s="328" t="str" cm="1">
        <f t="array" aca="1" ref="L464" ca="1">IFERROR(IF($C464="","",IF($K464="","",IF($K464=入力用マスタ!$H$7,_xlfn.TEXTBEFORE(_xlfn.TEXTAFTER(CELL("filename",$A$1),"["),"]"),IF($J464="DATE",IF(INDIRECT($B464&amp;"!"&amp;$C464)="","",INDIRECT($B464&amp;"!"&amp;$C464)),IF($J464="TEXT",IF(INDIRECT($B464&amp;"!"&amp;$C464)="","",""&amp;INDIRECT($B464&amp;"!"&amp;$C464)&amp;""),IF($J464="NUM",VALUE(IF(INDIRECT($B464&amp;"!"&amp;$C464)="","",INDIRECT($B464&amp;"!"&amp;$C464))),"")))))),"")</f>
        <v/>
      </c>
      <c r="M464" s="337" t="str">
        <f ca="1">IFERROR(TEXT(IF($C464="","",IF($K464="","",IF($K464=入力用マスタ!$H$5,IF($L464="■","1",IF($L464="□","",IF($L464="●","1",IF($L464="○","","")))),IF($K464=入力用マスタ!$H$6,IF($L464="▼選択▼","",MATCH($L464,INDIRECT("入力用マスタ!"&amp;IF(COUNTIF(入力用マスタ!$E$2:$E$4,$L464),"E",IF(COUNTIF(入力用マスタ!$F$2:$F$4,$L464),"F",IF(COUNTIF(入力用マスタ!$G$2:$G$4,$L464),"G","")))&amp;"3:"&amp;IF(COUNTIF(入力用マスタ!$E$2:$E$4,$L464),"E",IF(COUNTIF(入力用マスタ!$F$2:$F$4,$L464),"F",IF(COUNTIF(入力用マスタ!$G$2:$G$4,$L464),"G","")))&amp;"4"),0)),"")))),"@"),"")</f>
        <v/>
      </c>
      <c r="N464" s="337" t="str" cm="1">
        <f t="array" aca="1" ref="N464" ca="1">IFERROR(TEXT(IF($C464="","",IF($K464="","",IF($K464=入力用マスタ!$H$4,_xlfn.LET(_xlpm.refs, _xlfn.TEXTSPLIT($C464,","),_xlpm.sheetName, $B464,_xlpm.values,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4" s="338">
        <f t="shared" si="169"/>
        <v>463</v>
      </c>
      <c r="P464" s="339">
        <f>IF($K464="","",IF($K464=入力用マスタ!$H$3,COLUMN($P464)-5,IF($K464=入力用マスタ!$H$5,COLUMN($P464)-4,IF($K464=入力用マスタ!$H$6,COLUMN($P464)-4,IF($K464=入力用マスタ!$H$5,COLUMN($P464)-4,IF($K464=入力用マスタ!$H$4,COLUMN($P464)-3,COLUMN($P464)-5))))))</f>
        <v>11</v>
      </c>
      <c r="Q464" s="340" t="str">
        <f>IF($C464="","",IF($C464="-","",IF($K464=入力用マスタ!$H$4&amp;"!",HYPERLINK("#"&amp;$B464&amp;"!"&amp;IFERROR(LEFT($C464,FIND(",", $C464)-1),$C464),"【"&amp;IFERROR(LEFT($C464,FIND(",", $C464)-1),$C464)&amp;"】"),HYPERLINK("#"&amp;$B464&amp;"!"&amp;IFERROR(LEFT($C464,FIND(",", $C464)-1),$C464),"【"&amp;IFERROR(LEFT($C464,FIND(",", $C464)-1),$C464)&amp;"】"))))</f>
        <v/>
      </c>
      <c r="R464" s="333" t="str">
        <f t="shared" si="170"/>
        <v/>
      </c>
      <c r="S464" s="334" t="str">
        <f t="shared" si="171"/>
        <v/>
      </c>
      <c r="T464" s="334" t="str">
        <f t="shared" si="172"/>
        <v/>
      </c>
      <c r="U464" s="334" t="str">
        <f t="shared" si="173"/>
        <v/>
      </c>
      <c r="V464" s="334" t="str">
        <f t="shared" si="174"/>
        <v/>
      </c>
      <c r="W464" s="334" t="str">
        <f t="shared" si="175"/>
        <v/>
      </c>
      <c r="X464" s="334" t="str">
        <f t="shared" si="176"/>
        <v/>
      </c>
      <c r="Y464" s="334" t="str">
        <f t="shared" si="177"/>
        <v/>
      </c>
      <c r="Z464" s="334" t="str">
        <f t="shared" si="178"/>
        <v/>
      </c>
      <c r="AA464" s="334" t="str">
        <f t="shared" si="179"/>
        <v/>
      </c>
      <c r="AB464" s="334" t="str">
        <f t="shared" si="180"/>
        <v/>
      </c>
      <c r="AC464" s="334" t="str">
        <f t="shared" si="181"/>
        <v/>
      </c>
      <c r="AD464" s="334" t="str">
        <f t="shared" si="182"/>
        <v/>
      </c>
      <c r="AE464" s="334" t="str">
        <f t="shared" si="183"/>
        <v/>
      </c>
      <c r="AF464" s="334" t="str">
        <f t="shared" si="184"/>
        <v/>
      </c>
      <c r="AG464" s="334" t="str">
        <f t="shared" si="185"/>
        <v/>
      </c>
      <c r="AH464" s="334" t="str">
        <f t="shared" si="186"/>
        <v/>
      </c>
      <c r="AI464" s="334" t="str">
        <f t="shared" ca="1" si="187"/>
        <v/>
      </c>
      <c r="AJ464" s="334" t="str">
        <f t="shared" si="188"/>
        <v/>
      </c>
      <c r="AK464" s="335" t="str">
        <f t="shared" ca="1" si="189"/>
        <v/>
      </c>
      <c r="AL464" s="336" t="str">
        <f t="shared" si="190"/>
        <v/>
      </c>
      <c r="AM464" s="347" t="s">
        <v>1774</v>
      </c>
    </row>
    <row r="465" spans="1:39" ht="17.25" customHeight="1">
      <c r="A465" s="265">
        <f t="shared" si="145"/>
        <v>463</v>
      </c>
      <c r="B465" s="263" t="s">
        <v>640</v>
      </c>
      <c r="C465" s="258" t="s">
        <v>1721</v>
      </c>
      <c r="D465" s="260" t="s">
        <v>1641</v>
      </c>
      <c r="E465" s="238" t="s">
        <v>1642</v>
      </c>
      <c r="F465" s="746" t="s">
        <v>189</v>
      </c>
      <c r="G465" s="747"/>
      <c r="H465" s="748">
        <v>500</v>
      </c>
      <c r="I465" s="749"/>
      <c r="J465" s="327" t="str">
        <f t="shared" si="191"/>
        <v>TEXT</v>
      </c>
      <c r="K465" s="271" t="s">
        <v>1720</v>
      </c>
      <c r="L465" s="328" t="str" cm="1">
        <f t="array" aca="1" ref="L465" ca="1">IFERROR(IF($C465="","",IF($K465="","",IF($K465=入力用マスタ!$H$7,_xlfn.TEXTBEFORE(_xlfn.TEXTAFTER(CELL("filename",$A$1),"["),"]"),IF($J465="DATE",IF(INDIRECT($B465&amp;"!"&amp;$C465)="","",INDIRECT($B465&amp;"!"&amp;$C465)),IF($J465="TEXT",IF(INDIRECT($B465&amp;"!"&amp;$C465)="","",""&amp;INDIRECT($B465&amp;"!"&amp;$C465)&amp;""),IF($J465="NUM",VALUE(IF(INDIRECT($B465&amp;"!"&amp;$C465)="","",INDIRECT($B465&amp;"!"&amp;$C465))),"")))))),"")</f>
        <v/>
      </c>
      <c r="M465" s="337" t="str">
        <f ca="1">IFERROR(TEXT(IF($C465="","",IF($K465="","",IF($K465=入力用マスタ!$H$5,IF($L465="■","1",IF($L465="□","",IF($L465="●","1",IF($L465="○","","")))),IF($K465=入力用マスタ!$H$6,IF($L465="▼選択▼","",MATCH($L465,INDIRECT("入力用マスタ!"&amp;IF(COUNTIF(入力用マスタ!$E$2:$E$4,$L465),"E",IF(COUNTIF(入力用マスタ!$F$2:$F$4,$L465),"F",IF(COUNTIF(入力用マスタ!$G$2:$G$4,$L465),"G","")))&amp;"3:"&amp;IF(COUNTIF(入力用マスタ!$E$2:$E$4,$L465),"E",IF(COUNTIF(入力用マスタ!$F$2:$F$4,$L465),"F",IF(COUNTIF(入力用マスタ!$G$2:$G$4,$L465),"G","")))&amp;"4"),0)),"")))),"@"),"")</f>
        <v/>
      </c>
      <c r="N465" s="337" t="str" cm="1">
        <f t="array" aca="1" ref="N465" ca="1">IFERROR(TEXT(IF($C465="","",IF($K465="","",IF($K465=入力用マスタ!$H$4,_xlfn.LET(_xlpm.refs, _xlfn.TEXTSPLIT($C465,","),_xlpm.sheetName, $B465,_xlpm.values,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5" s="338">
        <f t="shared" si="169"/>
        <v>464</v>
      </c>
      <c r="P465" s="339">
        <f>IF($K465="","",IF($K465=入力用マスタ!$H$3,COLUMN($P465)-5,IF($K465=入力用マスタ!$H$5,COLUMN($P465)-4,IF($K465=入力用マスタ!$H$6,COLUMN($P465)-4,IF($K465=入力用マスタ!$H$5,COLUMN($P465)-4,IF($K465=入力用マスタ!$H$4,COLUMN($P465)-3,COLUMN($P465)-5))))))</f>
        <v>11</v>
      </c>
      <c r="Q465" s="340" t="str">
        <f>IF($C465="","",IF($C465="-","",IF($K465=入力用マスタ!$H$4&amp;"!",HYPERLINK("#"&amp;$B465&amp;"!"&amp;IFERROR(LEFT($C465,FIND(",", $C465)-1),$C465),"【"&amp;IFERROR(LEFT($C465,FIND(",", $C465)-1),$C465)&amp;"】"),HYPERLINK("#"&amp;$B465&amp;"!"&amp;IFERROR(LEFT($C465,FIND(",", $C465)-1),$C465),"【"&amp;IFERROR(LEFT($C465,FIND(",", $C465)-1),$C465)&amp;"】"))))</f>
        <v/>
      </c>
      <c r="R465" s="333" t="str">
        <f t="shared" si="170"/>
        <v/>
      </c>
      <c r="S465" s="334" t="str">
        <f t="shared" si="171"/>
        <v/>
      </c>
      <c r="T465" s="334" t="str">
        <f t="shared" si="172"/>
        <v/>
      </c>
      <c r="U465" s="334" t="str">
        <f t="shared" si="173"/>
        <v/>
      </c>
      <c r="V465" s="334" t="str">
        <f t="shared" si="174"/>
        <v/>
      </c>
      <c r="W465" s="334" t="str">
        <f t="shared" si="175"/>
        <v/>
      </c>
      <c r="X465" s="334" t="str">
        <f t="shared" si="176"/>
        <v/>
      </c>
      <c r="Y465" s="334" t="str">
        <f t="shared" si="177"/>
        <v/>
      </c>
      <c r="Z465" s="334" t="str">
        <f t="shared" si="178"/>
        <v/>
      </c>
      <c r="AA465" s="334" t="str">
        <f t="shared" si="179"/>
        <v/>
      </c>
      <c r="AB465" s="334" t="str">
        <f t="shared" si="180"/>
        <v/>
      </c>
      <c r="AC465" s="334" t="str">
        <f t="shared" si="181"/>
        <v/>
      </c>
      <c r="AD465" s="334" t="str">
        <f t="shared" si="182"/>
        <v/>
      </c>
      <c r="AE465" s="334" t="str">
        <f t="shared" si="183"/>
        <v/>
      </c>
      <c r="AF465" s="334" t="str">
        <f t="shared" si="184"/>
        <v/>
      </c>
      <c r="AG465" s="334" t="str">
        <f t="shared" si="185"/>
        <v/>
      </c>
      <c r="AH465" s="334" t="str">
        <f t="shared" si="186"/>
        <v/>
      </c>
      <c r="AI465" s="334" t="str">
        <f t="shared" ca="1" si="187"/>
        <v/>
      </c>
      <c r="AJ465" s="334" t="str">
        <f t="shared" si="188"/>
        <v/>
      </c>
      <c r="AK465" s="335" t="str">
        <f t="shared" ca="1" si="189"/>
        <v/>
      </c>
      <c r="AL465" s="336" t="str">
        <f t="shared" si="190"/>
        <v/>
      </c>
      <c r="AM465" s="347" t="s">
        <v>1774</v>
      </c>
    </row>
    <row r="466" spans="1:39" ht="17.25" customHeight="1">
      <c r="A466" s="265">
        <f t="shared" si="145"/>
        <v>464</v>
      </c>
      <c r="B466" s="263" t="s">
        <v>640</v>
      </c>
      <c r="C466" s="258" t="s">
        <v>1721</v>
      </c>
      <c r="D466" s="260" t="s">
        <v>1643</v>
      </c>
      <c r="E466" s="238" t="s">
        <v>489</v>
      </c>
      <c r="F466" s="746" t="s">
        <v>189</v>
      </c>
      <c r="G466" s="747"/>
      <c r="H466" s="748">
        <v>1000</v>
      </c>
      <c r="I466" s="749"/>
      <c r="J466" s="327" t="str">
        <f t="shared" si="191"/>
        <v>TEXT</v>
      </c>
      <c r="K466" s="271" t="s">
        <v>1720</v>
      </c>
      <c r="L466" s="328" t="str" cm="1">
        <f t="array" aca="1" ref="L466" ca="1">IFERROR(IF($C466="","",IF($K466="","",IF($K466=入力用マスタ!$H$7,_xlfn.TEXTBEFORE(_xlfn.TEXTAFTER(CELL("filename",$A$1),"["),"]"),IF($J466="DATE",IF(INDIRECT($B466&amp;"!"&amp;$C466)="","",INDIRECT($B466&amp;"!"&amp;$C466)),IF($J466="TEXT",IF(INDIRECT($B466&amp;"!"&amp;$C466)="","",""&amp;INDIRECT($B466&amp;"!"&amp;$C466)&amp;""),IF($J466="NUM",VALUE(IF(INDIRECT($B466&amp;"!"&amp;$C466)="","",INDIRECT($B466&amp;"!"&amp;$C466))),"")))))),"")</f>
        <v/>
      </c>
      <c r="M466" s="337" t="str">
        <f ca="1">IFERROR(TEXT(IF($C466="","",IF($K466="","",IF($K466=入力用マスタ!$H$5,IF($L466="■","1",IF($L466="□","",IF($L466="●","1",IF($L466="○","","")))),IF($K466=入力用マスタ!$H$6,IF($L466="▼選択▼","",MATCH($L466,INDIRECT("入力用マスタ!"&amp;IF(COUNTIF(入力用マスタ!$E$2:$E$4,$L466),"E",IF(COUNTIF(入力用マスタ!$F$2:$F$4,$L466),"F",IF(COUNTIF(入力用マスタ!$G$2:$G$4,$L466),"G","")))&amp;"3:"&amp;IF(COUNTIF(入力用マスタ!$E$2:$E$4,$L466),"E",IF(COUNTIF(入力用マスタ!$F$2:$F$4,$L466),"F",IF(COUNTIF(入力用マスタ!$G$2:$G$4,$L466),"G","")))&amp;"4"),0)),"")))),"@"),"")</f>
        <v/>
      </c>
      <c r="N466" s="337" t="str" cm="1">
        <f t="array" aca="1" ref="N466" ca="1">IFERROR(TEXT(IF($C466="","",IF($K466="","",IF($K466=入力用マスタ!$H$4,_xlfn.LET(_xlpm.refs, _xlfn.TEXTSPLIT($C466,","),_xlpm.sheetName, $B466,_xlpm.values,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6" s="338">
        <f t="shared" si="169"/>
        <v>465</v>
      </c>
      <c r="P466" s="339">
        <f>IF($K466="","",IF($K466=入力用マスタ!$H$3,COLUMN($P466)-5,IF($K466=入力用マスタ!$H$5,COLUMN($P466)-4,IF($K466=入力用マスタ!$H$6,COLUMN($P466)-4,IF($K466=入力用マスタ!$H$5,COLUMN($P466)-4,IF($K466=入力用マスタ!$H$4,COLUMN($P466)-3,COLUMN($P466)-5))))))</f>
        <v>11</v>
      </c>
      <c r="Q466" s="340" t="str">
        <f>IF($C466="","",IF($C466="-","",IF($K466=入力用マスタ!$H$4&amp;"!",HYPERLINK("#"&amp;$B466&amp;"!"&amp;IFERROR(LEFT($C466,FIND(",", $C466)-1),$C466),"【"&amp;IFERROR(LEFT($C466,FIND(",", $C466)-1),$C466)&amp;"】"),HYPERLINK("#"&amp;$B466&amp;"!"&amp;IFERROR(LEFT($C466,FIND(",", $C466)-1),$C466),"【"&amp;IFERROR(LEFT($C466,FIND(",", $C466)-1),$C466)&amp;"】"))))</f>
        <v/>
      </c>
      <c r="R466" s="333" t="str">
        <f t="shared" si="170"/>
        <v/>
      </c>
      <c r="S466" s="334" t="str">
        <f t="shared" si="171"/>
        <v/>
      </c>
      <c r="T466" s="334" t="str">
        <f t="shared" si="172"/>
        <v/>
      </c>
      <c r="U466" s="334" t="str">
        <f t="shared" si="173"/>
        <v/>
      </c>
      <c r="V466" s="334" t="str">
        <f t="shared" si="174"/>
        <v/>
      </c>
      <c r="W466" s="334" t="str">
        <f t="shared" si="175"/>
        <v/>
      </c>
      <c r="X466" s="334" t="str">
        <f t="shared" si="176"/>
        <v/>
      </c>
      <c r="Y466" s="334" t="str">
        <f t="shared" si="177"/>
        <v/>
      </c>
      <c r="Z466" s="334" t="str">
        <f t="shared" si="178"/>
        <v/>
      </c>
      <c r="AA466" s="334" t="str">
        <f t="shared" si="179"/>
        <v/>
      </c>
      <c r="AB466" s="334" t="str">
        <f t="shared" si="180"/>
        <v/>
      </c>
      <c r="AC466" s="334" t="str">
        <f t="shared" si="181"/>
        <v/>
      </c>
      <c r="AD466" s="334" t="str">
        <f t="shared" si="182"/>
        <v/>
      </c>
      <c r="AE466" s="334" t="str">
        <f t="shared" si="183"/>
        <v/>
      </c>
      <c r="AF466" s="334" t="str">
        <f t="shared" si="184"/>
        <v/>
      </c>
      <c r="AG466" s="334" t="str">
        <f t="shared" si="185"/>
        <v/>
      </c>
      <c r="AH466" s="334" t="str">
        <f t="shared" si="186"/>
        <v/>
      </c>
      <c r="AI466" s="334" t="str">
        <f t="shared" ca="1" si="187"/>
        <v/>
      </c>
      <c r="AJ466" s="334" t="str">
        <f t="shared" si="188"/>
        <v/>
      </c>
      <c r="AK466" s="335" t="str">
        <f t="shared" ca="1" si="189"/>
        <v/>
      </c>
      <c r="AL466" s="336" t="str">
        <f t="shared" si="190"/>
        <v/>
      </c>
      <c r="AM466" s="347" t="s">
        <v>1774</v>
      </c>
    </row>
    <row r="467" spans="1:39" ht="17.25" customHeight="1">
      <c r="A467" s="265">
        <f t="shared" si="145"/>
        <v>465</v>
      </c>
      <c r="B467" s="263" t="s">
        <v>640</v>
      </c>
      <c r="C467" s="258" t="s">
        <v>1721</v>
      </c>
      <c r="D467" s="260" t="s">
        <v>1644</v>
      </c>
      <c r="E467" s="238" t="s">
        <v>490</v>
      </c>
      <c r="F467" s="746" t="s">
        <v>189</v>
      </c>
      <c r="G467" s="747"/>
      <c r="H467" s="748">
        <v>1000</v>
      </c>
      <c r="I467" s="749"/>
      <c r="J467" s="327" t="str">
        <f t="shared" si="191"/>
        <v>TEXT</v>
      </c>
      <c r="K467" s="271" t="s">
        <v>1720</v>
      </c>
      <c r="L467" s="328" t="str" cm="1">
        <f t="array" aca="1" ref="L467" ca="1">IFERROR(IF($C467="","",IF($K467="","",IF($K467=入力用マスタ!$H$7,_xlfn.TEXTBEFORE(_xlfn.TEXTAFTER(CELL("filename",$A$1),"["),"]"),IF($J467="DATE",IF(INDIRECT($B467&amp;"!"&amp;$C467)="","",INDIRECT($B467&amp;"!"&amp;$C467)),IF($J467="TEXT",IF(INDIRECT($B467&amp;"!"&amp;$C467)="","",""&amp;INDIRECT($B467&amp;"!"&amp;$C467)&amp;""),IF($J467="NUM",VALUE(IF(INDIRECT($B467&amp;"!"&amp;$C467)="","",INDIRECT($B467&amp;"!"&amp;$C467))),"")))))),"")</f>
        <v/>
      </c>
      <c r="M467" s="337" t="str">
        <f ca="1">IFERROR(TEXT(IF($C467="","",IF($K467="","",IF($K467=入力用マスタ!$H$5,IF($L467="■","1",IF($L467="□","",IF($L467="●","1",IF($L467="○","","")))),IF($K467=入力用マスタ!$H$6,IF($L467="▼選択▼","",MATCH($L467,INDIRECT("入力用マスタ!"&amp;IF(COUNTIF(入力用マスタ!$E$2:$E$4,$L467),"E",IF(COUNTIF(入力用マスタ!$F$2:$F$4,$L467),"F",IF(COUNTIF(入力用マスタ!$G$2:$G$4,$L467),"G","")))&amp;"3:"&amp;IF(COUNTIF(入力用マスタ!$E$2:$E$4,$L467),"E",IF(COUNTIF(入力用マスタ!$F$2:$F$4,$L467),"F",IF(COUNTIF(入力用マスタ!$G$2:$G$4,$L467),"G","")))&amp;"4"),0)),"")))),"@"),"")</f>
        <v/>
      </c>
      <c r="N467" s="337" t="str" cm="1">
        <f t="array" aca="1" ref="N467" ca="1">IFERROR(TEXT(IF($C467="","",IF($K467="","",IF($K467=入力用マスタ!$H$4,_xlfn.LET(_xlpm.refs, _xlfn.TEXTSPLIT($C467,","),_xlpm.sheetName, $B467,_xlpm.values,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7" s="338">
        <f t="shared" si="169"/>
        <v>466</v>
      </c>
      <c r="P467" s="339">
        <f>IF($K467="","",IF($K467=入力用マスタ!$H$3,COLUMN($P467)-5,IF($K467=入力用マスタ!$H$5,COLUMN($P467)-4,IF($K467=入力用マスタ!$H$6,COLUMN($P467)-4,IF($K467=入力用マスタ!$H$5,COLUMN($P467)-4,IF($K467=入力用マスタ!$H$4,COLUMN($P467)-3,COLUMN($P467)-5))))))</f>
        <v>11</v>
      </c>
      <c r="Q467" s="340" t="str">
        <f>IF($C467="","",IF($C467="-","",IF($K467=入力用マスタ!$H$4&amp;"!",HYPERLINK("#"&amp;$B467&amp;"!"&amp;IFERROR(LEFT($C467,FIND(",", $C467)-1),$C467),"【"&amp;IFERROR(LEFT($C467,FIND(",", $C467)-1),$C467)&amp;"】"),HYPERLINK("#"&amp;$B467&amp;"!"&amp;IFERROR(LEFT($C467,FIND(",", $C467)-1),$C467),"【"&amp;IFERROR(LEFT($C467,FIND(",", $C467)-1),$C467)&amp;"】"))))</f>
        <v/>
      </c>
      <c r="R467" s="333" t="str">
        <f t="shared" si="170"/>
        <v/>
      </c>
      <c r="S467" s="334" t="str">
        <f t="shared" si="171"/>
        <v/>
      </c>
      <c r="T467" s="334" t="str">
        <f t="shared" si="172"/>
        <v/>
      </c>
      <c r="U467" s="334" t="str">
        <f t="shared" si="173"/>
        <v/>
      </c>
      <c r="V467" s="334" t="str">
        <f t="shared" si="174"/>
        <v/>
      </c>
      <c r="W467" s="334" t="str">
        <f t="shared" si="175"/>
        <v/>
      </c>
      <c r="X467" s="334" t="str">
        <f t="shared" si="176"/>
        <v/>
      </c>
      <c r="Y467" s="334" t="str">
        <f t="shared" si="177"/>
        <v/>
      </c>
      <c r="Z467" s="334" t="str">
        <f t="shared" si="178"/>
        <v/>
      </c>
      <c r="AA467" s="334" t="str">
        <f t="shared" si="179"/>
        <v/>
      </c>
      <c r="AB467" s="334" t="str">
        <f t="shared" si="180"/>
        <v/>
      </c>
      <c r="AC467" s="334" t="str">
        <f t="shared" si="181"/>
        <v/>
      </c>
      <c r="AD467" s="334" t="str">
        <f t="shared" si="182"/>
        <v/>
      </c>
      <c r="AE467" s="334" t="str">
        <f t="shared" si="183"/>
        <v/>
      </c>
      <c r="AF467" s="334" t="str">
        <f t="shared" si="184"/>
        <v/>
      </c>
      <c r="AG467" s="334" t="str">
        <f t="shared" si="185"/>
        <v/>
      </c>
      <c r="AH467" s="334" t="str">
        <f t="shared" si="186"/>
        <v/>
      </c>
      <c r="AI467" s="334" t="str">
        <f t="shared" ca="1" si="187"/>
        <v/>
      </c>
      <c r="AJ467" s="334" t="str">
        <f t="shared" si="188"/>
        <v/>
      </c>
      <c r="AK467" s="335" t="str">
        <f t="shared" ca="1" si="189"/>
        <v/>
      </c>
      <c r="AL467" s="336" t="str">
        <f t="shared" si="190"/>
        <v/>
      </c>
      <c r="AM467" s="347" t="s">
        <v>1774</v>
      </c>
    </row>
    <row r="468" spans="1:39" ht="17.25" customHeight="1">
      <c r="A468" s="265">
        <f t="shared" si="145"/>
        <v>466</v>
      </c>
      <c r="B468" s="263" t="s">
        <v>640</v>
      </c>
      <c r="C468" s="258" t="s">
        <v>1721</v>
      </c>
      <c r="D468" s="260" t="s">
        <v>1645</v>
      </c>
      <c r="E468" s="238" t="s">
        <v>491</v>
      </c>
      <c r="F468" s="746" t="s">
        <v>189</v>
      </c>
      <c r="G468" s="747"/>
      <c r="H468" s="748">
        <v>1000</v>
      </c>
      <c r="I468" s="749"/>
      <c r="J468" s="327" t="str">
        <f t="shared" si="191"/>
        <v>TEXT</v>
      </c>
      <c r="K468" s="271" t="s">
        <v>1720</v>
      </c>
      <c r="L468" s="328" t="str" cm="1">
        <f t="array" aca="1" ref="L468" ca="1">IFERROR(IF($C468="","",IF($K468="","",IF($K468=入力用マスタ!$H$7,_xlfn.TEXTBEFORE(_xlfn.TEXTAFTER(CELL("filename",$A$1),"["),"]"),IF($J468="DATE",IF(INDIRECT($B468&amp;"!"&amp;$C468)="","",INDIRECT($B468&amp;"!"&amp;$C468)),IF($J468="TEXT",IF(INDIRECT($B468&amp;"!"&amp;$C468)="","",""&amp;INDIRECT($B468&amp;"!"&amp;$C468)&amp;""),IF($J468="NUM",VALUE(IF(INDIRECT($B468&amp;"!"&amp;$C468)="","",INDIRECT($B468&amp;"!"&amp;$C468))),"")))))),"")</f>
        <v/>
      </c>
      <c r="M468" s="337" t="str">
        <f ca="1">IFERROR(TEXT(IF($C468="","",IF($K468="","",IF($K468=入力用マスタ!$H$5,IF($L468="■","1",IF($L468="□","",IF($L468="●","1",IF($L468="○","","")))),IF($K468=入力用マスタ!$H$6,IF($L468="▼選択▼","",MATCH($L468,INDIRECT("入力用マスタ!"&amp;IF(COUNTIF(入力用マスタ!$E$2:$E$4,$L468),"E",IF(COUNTIF(入力用マスタ!$F$2:$F$4,$L468),"F",IF(COUNTIF(入力用マスタ!$G$2:$G$4,$L468),"G","")))&amp;"3:"&amp;IF(COUNTIF(入力用マスタ!$E$2:$E$4,$L468),"E",IF(COUNTIF(入力用マスタ!$F$2:$F$4,$L468),"F",IF(COUNTIF(入力用マスタ!$G$2:$G$4,$L468),"G","")))&amp;"4"),0)),"")))),"@"),"")</f>
        <v/>
      </c>
      <c r="N468" s="337" t="str" cm="1">
        <f t="array" aca="1" ref="N468" ca="1">IFERROR(TEXT(IF($C468="","",IF($K468="","",IF($K468=入力用マスタ!$H$4,_xlfn.LET(_xlpm.refs, _xlfn.TEXTSPLIT($C468,","),_xlpm.sheetName, $B468,_xlpm.values,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8" s="338">
        <f t="shared" si="169"/>
        <v>467</v>
      </c>
      <c r="P468" s="339">
        <f>IF($K468="","",IF($K468=入力用マスタ!$H$3,COLUMN($P468)-5,IF($K468=入力用マスタ!$H$5,COLUMN($P468)-4,IF($K468=入力用マスタ!$H$6,COLUMN($P468)-4,IF($K468=入力用マスタ!$H$5,COLUMN($P468)-4,IF($K468=入力用マスタ!$H$4,COLUMN($P468)-3,COLUMN($P468)-5))))))</f>
        <v>11</v>
      </c>
      <c r="Q468" s="340" t="str">
        <f>IF($C468="","",IF($C468="-","",IF($K468=入力用マスタ!$H$4&amp;"!",HYPERLINK("#"&amp;$B468&amp;"!"&amp;IFERROR(LEFT($C468,FIND(",", $C468)-1),$C468),"【"&amp;IFERROR(LEFT($C468,FIND(",", $C468)-1),$C468)&amp;"】"),HYPERLINK("#"&amp;$B468&amp;"!"&amp;IFERROR(LEFT($C468,FIND(",", $C468)-1),$C468),"【"&amp;IFERROR(LEFT($C468,FIND(",", $C468)-1),$C468)&amp;"】"))))</f>
        <v/>
      </c>
      <c r="R468" s="333" t="str">
        <f t="shared" si="170"/>
        <v/>
      </c>
      <c r="S468" s="334" t="str">
        <f t="shared" si="171"/>
        <v/>
      </c>
      <c r="T468" s="334" t="str">
        <f t="shared" si="172"/>
        <v/>
      </c>
      <c r="U468" s="334" t="str">
        <f t="shared" si="173"/>
        <v/>
      </c>
      <c r="V468" s="334" t="str">
        <f t="shared" si="174"/>
        <v/>
      </c>
      <c r="W468" s="334" t="str">
        <f t="shared" si="175"/>
        <v/>
      </c>
      <c r="X468" s="334" t="str">
        <f t="shared" si="176"/>
        <v/>
      </c>
      <c r="Y468" s="334" t="str">
        <f t="shared" si="177"/>
        <v/>
      </c>
      <c r="Z468" s="334" t="str">
        <f t="shared" si="178"/>
        <v/>
      </c>
      <c r="AA468" s="334" t="str">
        <f t="shared" si="179"/>
        <v/>
      </c>
      <c r="AB468" s="334" t="str">
        <f t="shared" si="180"/>
        <v/>
      </c>
      <c r="AC468" s="334" t="str">
        <f t="shared" si="181"/>
        <v/>
      </c>
      <c r="AD468" s="334" t="str">
        <f t="shared" si="182"/>
        <v/>
      </c>
      <c r="AE468" s="334" t="str">
        <f t="shared" si="183"/>
        <v/>
      </c>
      <c r="AF468" s="334" t="str">
        <f t="shared" si="184"/>
        <v/>
      </c>
      <c r="AG468" s="334" t="str">
        <f t="shared" si="185"/>
        <v/>
      </c>
      <c r="AH468" s="334" t="str">
        <f t="shared" si="186"/>
        <v/>
      </c>
      <c r="AI468" s="334" t="str">
        <f t="shared" ca="1" si="187"/>
        <v/>
      </c>
      <c r="AJ468" s="334" t="str">
        <f t="shared" si="188"/>
        <v/>
      </c>
      <c r="AK468" s="335" t="str">
        <f t="shared" ca="1" si="189"/>
        <v/>
      </c>
      <c r="AL468" s="336" t="str">
        <f t="shared" si="190"/>
        <v/>
      </c>
      <c r="AM468" s="347" t="s">
        <v>1774</v>
      </c>
    </row>
    <row r="469" spans="1:39" ht="17.25" customHeight="1">
      <c r="A469" s="265">
        <f t="shared" si="145"/>
        <v>467</v>
      </c>
      <c r="B469" s="263" t="s">
        <v>640</v>
      </c>
      <c r="C469" s="258" t="s">
        <v>1721</v>
      </c>
      <c r="D469" s="260" t="s">
        <v>1646</v>
      </c>
      <c r="E469" s="238" t="s">
        <v>944</v>
      </c>
      <c r="F469" s="746" t="s">
        <v>189</v>
      </c>
      <c r="G469" s="747"/>
      <c r="H469" s="748">
        <v>1000</v>
      </c>
      <c r="I469" s="749"/>
      <c r="J469" s="327" t="str">
        <f t="shared" si="191"/>
        <v>TEXT</v>
      </c>
      <c r="K469" s="271" t="s">
        <v>1720</v>
      </c>
      <c r="L469" s="328" t="str" cm="1">
        <f t="array" aca="1" ref="L469" ca="1">IFERROR(IF($C469="","",IF($K469="","",IF($K469=入力用マスタ!$H$7,_xlfn.TEXTBEFORE(_xlfn.TEXTAFTER(CELL("filename",$A$1),"["),"]"),IF($J469="DATE",IF(INDIRECT($B469&amp;"!"&amp;$C469)="","",INDIRECT($B469&amp;"!"&amp;$C469)),IF($J469="TEXT",IF(INDIRECT($B469&amp;"!"&amp;$C469)="","",""&amp;INDIRECT($B469&amp;"!"&amp;$C469)&amp;""),IF($J469="NUM",VALUE(IF(INDIRECT($B469&amp;"!"&amp;$C469)="","",INDIRECT($B469&amp;"!"&amp;$C469))),"")))))),"")</f>
        <v/>
      </c>
      <c r="M469" s="337" t="str">
        <f ca="1">IFERROR(TEXT(IF($C469="","",IF($K469="","",IF($K469=入力用マスタ!$H$5,IF($L469="■","1",IF($L469="□","",IF($L469="●","1",IF($L469="○","","")))),IF($K469=入力用マスタ!$H$6,IF($L469="▼選択▼","",MATCH($L469,INDIRECT("入力用マスタ!"&amp;IF(COUNTIF(入力用マスタ!$E$2:$E$4,$L469),"E",IF(COUNTIF(入力用マスタ!$F$2:$F$4,$L469),"F",IF(COUNTIF(入力用マスタ!$G$2:$G$4,$L469),"G","")))&amp;"3:"&amp;IF(COUNTIF(入力用マスタ!$E$2:$E$4,$L469),"E",IF(COUNTIF(入力用マスタ!$F$2:$F$4,$L469),"F",IF(COUNTIF(入力用マスタ!$G$2:$G$4,$L469),"G","")))&amp;"4"),0)),"")))),"@"),"")</f>
        <v/>
      </c>
      <c r="N469" s="337" t="str" cm="1">
        <f t="array" aca="1" ref="N469" ca="1">IFERROR(TEXT(IF($C469="","",IF($K469="","",IF($K469=入力用マスタ!$H$4,_xlfn.LET(_xlpm.refs, _xlfn.TEXTSPLIT($C469,","),_xlpm.sheetName, $B469,_xlpm.values,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69" s="338">
        <f t="shared" si="169"/>
        <v>468</v>
      </c>
      <c r="P469" s="339">
        <f>IF($K469="","",IF($K469=入力用マスタ!$H$3,COLUMN($P469)-5,IF($K469=入力用マスタ!$H$5,COLUMN($P469)-4,IF($K469=入力用マスタ!$H$6,COLUMN($P469)-4,IF($K469=入力用マスタ!$H$5,COLUMN($P469)-4,IF($K469=入力用マスタ!$H$4,COLUMN($P469)-3,COLUMN($P469)-5))))))</f>
        <v>11</v>
      </c>
      <c r="Q469" s="340" t="str">
        <f>IF($C469="","",IF($C469="-","",IF($K469=入力用マスタ!$H$4&amp;"!",HYPERLINK("#"&amp;$B469&amp;"!"&amp;IFERROR(LEFT($C469,FIND(",", $C469)-1),$C469),"【"&amp;IFERROR(LEFT($C469,FIND(",", $C469)-1),$C469)&amp;"】"),HYPERLINK("#"&amp;$B469&amp;"!"&amp;IFERROR(LEFT($C469,FIND(",", $C469)-1),$C469),"【"&amp;IFERROR(LEFT($C469,FIND(",", $C469)-1),$C469)&amp;"】"))))</f>
        <v/>
      </c>
      <c r="R469" s="333" t="str">
        <f t="shared" si="170"/>
        <v/>
      </c>
      <c r="S469" s="334" t="str">
        <f t="shared" si="171"/>
        <v/>
      </c>
      <c r="T469" s="334" t="str">
        <f t="shared" si="172"/>
        <v/>
      </c>
      <c r="U469" s="334" t="str">
        <f t="shared" si="173"/>
        <v/>
      </c>
      <c r="V469" s="334" t="str">
        <f t="shared" si="174"/>
        <v/>
      </c>
      <c r="W469" s="334" t="str">
        <f t="shared" si="175"/>
        <v/>
      </c>
      <c r="X469" s="334" t="str">
        <f t="shared" si="176"/>
        <v/>
      </c>
      <c r="Y469" s="334" t="str">
        <f t="shared" si="177"/>
        <v/>
      </c>
      <c r="Z469" s="334" t="str">
        <f t="shared" si="178"/>
        <v/>
      </c>
      <c r="AA469" s="334" t="str">
        <f t="shared" si="179"/>
        <v/>
      </c>
      <c r="AB469" s="334" t="str">
        <f t="shared" si="180"/>
        <v/>
      </c>
      <c r="AC469" s="334" t="str">
        <f t="shared" si="181"/>
        <v/>
      </c>
      <c r="AD469" s="334" t="str">
        <f t="shared" si="182"/>
        <v/>
      </c>
      <c r="AE469" s="334" t="str">
        <f t="shared" si="183"/>
        <v/>
      </c>
      <c r="AF469" s="334" t="str">
        <f t="shared" si="184"/>
        <v/>
      </c>
      <c r="AG469" s="334" t="str">
        <f t="shared" si="185"/>
        <v/>
      </c>
      <c r="AH469" s="334" t="str">
        <f t="shared" si="186"/>
        <v/>
      </c>
      <c r="AI469" s="334" t="str">
        <f t="shared" ca="1" si="187"/>
        <v/>
      </c>
      <c r="AJ469" s="334" t="str">
        <f t="shared" si="188"/>
        <v/>
      </c>
      <c r="AK469" s="335" t="str">
        <f t="shared" ca="1" si="189"/>
        <v/>
      </c>
      <c r="AL469" s="336" t="str">
        <f t="shared" si="190"/>
        <v/>
      </c>
      <c r="AM469" s="347" t="s">
        <v>1774</v>
      </c>
    </row>
    <row r="470" spans="1:39" ht="17.25" customHeight="1">
      <c r="A470" s="265">
        <f t="shared" si="145"/>
        <v>468</v>
      </c>
      <c r="B470" s="263" t="s">
        <v>640</v>
      </c>
      <c r="C470" s="258" t="s">
        <v>1721</v>
      </c>
      <c r="D470" s="260" t="s">
        <v>1647</v>
      </c>
      <c r="E470" s="238" t="s">
        <v>809</v>
      </c>
      <c r="F470" s="746" t="s">
        <v>189</v>
      </c>
      <c r="G470" s="747"/>
      <c r="H470" s="748">
        <v>50</v>
      </c>
      <c r="I470" s="749"/>
      <c r="J470" s="327" t="str">
        <f t="shared" si="191"/>
        <v>TEXT</v>
      </c>
      <c r="K470" s="271" t="s">
        <v>1720</v>
      </c>
      <c r="L470" s="328" t="str" cm="1">
        <f t="array" aca="1" ref="L470" ca="1">IFERROR(IF($C470="","",IF($K470="","",IF($K470=入力用マスタ!$H$7,_xlfn.TEXTBEFORE(_xlfn.TEXTAFTER(CELL("filename",$A$1),"["),"]"),IF($J470="DATE",IF(INDIRECT($B470&amp;"!"&amp;$C470)="","",INDIRECT($B470&amp;"!"&amp;$C470)),IF($J470="TEXT",IF(INDIRECT($B470&amp;"!"&amp;$C470)="","",""&amp;INDIRECT($B470&amp;"!"&amp;$C470)&amp;""),IF($J470="NUM",VALUE(IF(INDIRECT($B470&amp;"!"&amp;$C470)="","",INDIRECT($B470&amp;"!"&amp;$C470))),"")))))),"")</f>
        <v/>
      </c>
      <c r="M470" s="337" t="str">
        <f ca="1">IFERROR(TEXT(IF($C470="","",IF($K470="","",IF($K470=入力用マスタ!$H$5,IF($L470="■","1",IF($L470="□","",IF($L470="●","1",IF($L470="○","","")))),IF($K470=入力用マスタ!$H$6,IF($L470="▼選択▼","",MATCH($L470,INDIRECT("入力用マスタ!"&amp;IF(COUNTIF(入力用マスタ!$E$2:$E$4,$L470),"E",IF(COUNTIF(入力用マスタ!$F$2:$F$4,$L470),"F",IF(COUNTIF(入力用マスタ!$G$2:$G$4,$L470),"G","")))&amp;"3:"&amp;IF(COUNTIF(入力用マスタ!$E$2:$E$4,$L470),"E",IF(COUNTIF(入力用マスタ!$F$2:$F$4,$L470),"F",IF(COUNTIF(入力用マスタ!$G$2:$G$4,$L470),"G","")))&amp;"4"),0)),"")))),"@"),"")</f>
        <v/>
      </c>
      <c r="N470" s="337" t="str" cm="1">
        <f t="array" aca="1" ref="N470" ca="1">IFERROR(TEXT(IF($C470="","",IF($K470="","",IF($K470=入力用マスタ!$H$4,_xlfn.LET(_xlpm.refs, _xlfn.TEXTSPLIT($C470,","),_xlpm.sheetName, $B470,_xlpm.values,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0" s="338">
        <f t="shared" si="169"/>
        <v>469</v>
      </c>
      <c r="P470" s="339">
        <f>IF($K470="","",IF($K470=入力用マスタ!$H$3,COLUMN($P470)-5,IF($K470=入力用マスタ!$H$5,COLUMN($P470)-4,IF($K470=入力用マスタ!$H$6,COLUMN($P470)-4,IF($K470=入力用マスタ!$H$5,COLUMN($P470)-4,IF($K470=入力用マスタ!$H$4,COLUMN($P470)-3,COLUMN($P470)-5))))))</f>
        <v>11</v>
      </c>
      <c r="Q470" s="340" t="str">
        <f>IF($C470="","",IF($C470="-","",IF($K470=入力用マスタ!$H$4&amp;"!",HYPERLINK("#"&amp;$B470&amp;"!"&amp;IFERROR(LEFT($C470,FIND(",", $C470)-1),$C470),"【"&amp;IFERROR(LEFT($C470,FIND(",", $C470)-1),$C470)&amp;"】"),HYPERLINK("#"&amp;$B470&amp;"!"&amp;IFERROR(LEFT($C470,FIND(",", $C470)-1),$C470),"【"&amp;IFERROR(LEFT($C470,FIND(",", $C470)-1),$C470)&amp;"】"))))</f>
        <v/>
      </c>
      <c r="R470" s="333" t="str">
        <f t="shared" si="170"/>
        <v/>
      </c>
      <c r="S470" s="334" t="str">
        <f t="shared" si="171"/>
        <v/>
      </c>
      <c r="T470" s="334" t="str">
        <f t="shared" si="172"/>
        <v/>
      </c>
      <c r="U470" s="334" t="str">
        <f t="shared" si="173"/>
        <v/>
      </c>
      <c r="V470" s="334" t="str">
        <f t="shared" si="174"/>
        <v/>
      </c>
      <c r="W470" s="334" t="str">
        <f t="shared" si="175"/>
        <v/>
      </c>
      <c r="X470" s="334" t="str">
        <f t="shared" si="176"/>
        <v/>
      </c>
      <c r="Y470" s="334" t="str">
        <f t="shared" si="177"/>
        <v/>
      </c>
      <c r="Z470" s="334" t="str">
        <f t="shared" si="178"/>
        <v/>
      </c>
      <c r="AA470" s="334" t="str">
        <f t="shared" si="179"/>
        <v/>
      </c>
      <c r="AB470" s="334" t="str">
        <f t="shared" si="180"/>
        <v/>
      </c>
      <c r="AC470" s="334" t="str">
        <f t="shared" si="181"/>
        <v/>
      </c>
      <c r="AD470" s="334" t="str">
        <f t="shared" si="182"/>
        <v/>
      </c>
      <c r="AE470" s="334" t="str">
        <f t="shared" si="183"/>
        <v/>
      </c>
      <c r="AF470" s="334" t="str">
        <f t="shared" si="184"/>
        <v/>
      </c>
      <c r="AG470" s="334" t="str">
        <f t="shared" si="185"/>
        <v/>
      </c>
      <c r="AH470" s="334" t="str">
        <f t="shared" si="186"/>
        <v/>
      </c>
      <c r="AI470" s="334" t="str">
        <f t="shared" ca="1" si="187"/>
        <v/>
      </c>
      <c r="AJ470" s="334" t="str">
        <f t="shared" si="188"/>
        <v/>
      </c>
      <c r="AK470" s="335" t="str">
        <f t="shared" ca="1" si="189"/>
        <v/>
      </c>
      <c r="AL470" s="336" t="str">
        <f t="shared" si="190"/>
        <v/>
      </c>
      <c r="AM470" s="347" t="s">
        <v>1774</v>
      </c>
    </row>
    <row r="471" spans="1:39" ht="17.25" customHeight="1">
      <c r="A471" s="265">
        <f t="shared" si="145"/>
        <v>469</v>
      </c>
      <c r="B471" s="263" t="s">
        <v>640</v>
      </c>
      <c r="C471" s="258" t="s">
        <v>1721</v>
      </c>
      <c r="D471" s="260" t="s">
        <v>1648</v>
      </c>
      <c r="E471" s="238" t="s">
        <v>810</v>
      </c>
      <c r="F471" s="746" t="s">
        <v>189</v>
      </c>
      <c r="G471" s="747"/>
      <c r="H471" s="748">
        <v>1000</v>
      </c>
      <c r="I471" s="749"/>
      <c r="J471" s="327" t="str">
        <f t="shared" si="191"/>
        <v>TEXT</v>
      </c>
      <c r="K471" s="271" t="s">
        <v>1720</v>
      </c>
      <c r="L471" s="328" t="str" cm="1">
        <f t="array" aca="1" ref="L471" ca="1">IFERROR(IF($C471="","",IF($K471="","",IF($K471=入力用マスタ!$H$7,_xlfn.TEXTBEFORE(_xlfn.TEXTAFTER(CELL("filename",$A$1),"["),"]"),IF($J471="DATE",IF(INDIRECT($B471&amp;"!"&amp;$C471)="","",INDIRECT($B471&amp;"!"&amp;$C471)),IF($J471="TEXT",IF(INDIRECT($B471&amp;"!"&amp;$C471)="","",""&amp;INDIRECT($B471&amp;"!"&amp;$C471)&amp;""),IF($J471="NUM",VALUE(IF(INDIRECT($B471&amp;"!"&amp;$C471)="","",INDIRECT($B471&amp;"!"&amp;$C471))),"")))))),"")</f>
        <v/>
      </c>
      <c r="M471" s="337" t="str">
        <f ca="1">IFERROR(TEXT(IF($C471="","",IF($K471="","",IF($K471=入力用マスタ!$H$5,IF($L471="■","1",IF($L471="□","",IF($L471="●","1",IF($L471="○","","")))),IF($K471=入力用マスタ!$H$6,IF($L471="▼選択▼","",MATCH($L471,INDIRECT("入力用マスタ!"&amp;IF(COUNTIF(入力用マスタ!$E$2:$E$4,$L471),"E",IF(COUNTIF(入力用マスタ!$F$2:$F$4,$L471),"F",IF(COUNTIF(入力用マスタ!$G$2:$G$4,$L471),"G","")))&amp;"3:"&amp;IF(COUNTIF(入力用マスタ!$E$2:$E$4,$L471),"E",IF(COUNTIF(入力用マスタ!$F$2:$F$4,$L471),"F",IF(COUNTIF(入力用マスタ!$G$2:$G$4,$L471),"G","")))&amp;"4"),0)),"")))),"@"),"")</f>
        <v/>
      </c>
      <c r="N471" s="337" t="str" cm="1">
        <f t="array" aca="1" ref="N471" ca="1">IFERROR(TEXT(IF($C471="","",IF($K471="","",IF($K471=入力用マスタ!$H$4,_xlfn.LET(_xlpm.refs, _xlfn.TEXTSPLIT($C471,","),_xlpm.sheetName, $B471,_xlpm.values,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1" s="338">
        <f t="shared" si="169"/>
        <v>470</v>
      </c>
      <c r="P471" s="339">
        <f>IF($K471="","",IF($K471=入力用マスタ!$H$3,COLUMN($P471)-5,IF($K471=入力用マスタ!$H$5,COLUMN($P471)-4,IF($K471=入力用マスタ!$H$6,COLUMN($P471)-4,IF($K471=入力用マスタ!$H$5,COLUMN($P471)-4,IF($K471=入力用マスタ!$H$4,COLUMN($P471)-3,COLUMN($P471)-5))))))</f>
        <v>11</v>
      </c>
      <c r="Q471" s="340" t="str">
        <f>IF($C471="","",IF($C471="-","",IF($K471=入力用マスタ!$H$4&amp;"!",HYPERLINK("#"&amp;$B471&amp;"!"&amp;IFERROR(LEFT($C471,FIND(",", $C471)-1),$C471),"【"&amp;IFERROR(LEFT($C471,FIND(",", $C471)-1),$C471)&amp;"】"),HYPERLINK("#"&amp;$B471&amp;"!"&amp;IFERROR(LEFT($C471,FIND(",", $C471)-1),$C471),"【"&amp;IFERROR(LEFT($C471,FIND(",", $C471)-1),$C471)&amp;"】"))))</f>
        <v/>
      </c>
      <c r="R471" s="333" t="str">
        <f t="shared" si="170"/>
        <v/>
      </c>
      <c r="S471" s="334" t="str">
        <f t="shared" si="171"/>
        <v/>
      </c>
      <c r="T471" s="334" t="str">
        <f t="shared" si="172"/>
        <v/>
      </c>
      <c r="U471" s="334" t="str">
        <f t="shared" si="173"/>
        <v/>
      </c>
      <c r="V471" s="334" t="str">
        <f t="shared" si="174"/>
        <v/>
      </c>
      <c r="W471" s="334" t="str">
        <f t="shared" si="175"/>
        <v/>
      </c>
      <c r="X471" s="334" t="str">
        <f t="shared" si="176"/>
        <v/>
      </c>
      <c r="Y471" s="334" t="str">
        <f t="shared" si="177"/>
        <v/>
      </c>
      <c r="Z471" s="334" t="str">
        <f t="shared" si="178"/>
        <v/>
      </c>
      <c r="AA471" s="334" t="str">
        <f t="shared" si="179"/>
        <v/>
      </c>
      <c r="AB471" s="334" t="str">
        <f t="shared" si="180"/>
        <v/>
      </c>
      <c r="AC471" s="334" t="str">
        <f t="shared" si="181"/>
        <v/>
      </c>
      <c r="AD471" s="334" t="str">
        <f t="shared" si="182"/>
        <v/>
      </c>
      <c r="AE471" s="334" t="str">
        <f t="shared" si="183"/>
        <v/>
      </c>
      <c r="AF471" s="334" t="str">
        <f t="shared" si="184"/>
        <v/>
      </c>
      <c r="AG471" s="334" t="str">
        <f t="shared" si="185"/>
        <v/>
      </c>
      <c r="AH471" s="334" t="str">
        <f t="shared" si="186"/>
        <v/>
      </c>
      <c r="AI471" s="334" t="str">
        <f t="shared" ca="1" si="187"/>
        <v/>
      </c>
      <c r="AJ471" s="334" t="str">
        <f t="shared" si="188"/>
        <v/>
      </c>
      <c r="AK471" s="335" t="str">
        <f t="shared" ca="1" si="189"/>
        <v/>
      </c>
      <c r="AL471" s="336" t="str">
        <f t="shared" si="190"/>
        <v/>
      </c>
      <c r="AM471" s="347" t="s">
        <v>1774</v>
      </c>
    </row>
    <row r="472" spans="1:39" ht="17.25" customHeight="1">
      <c r="A472" s="265">
        <f t="shared" si="145"/>
        <v>470</v>
      </c>
      <c r="B472" s="263" t="s">
        <v>640</v>
      </c>
      <c r="C472" s="258" t="s">
        <v>1721</v>
      </c>
      <c r="D472" s="260" t="s">
        <v>1649</v>
      </c>
      <c r="E472" s="238" t="s">
        <v>811</v>
      </c>
      <c r="F472" s="746" t="s">
        <v>648</v>
      </c>
      <c r="G472" s="747"/>
      <c r="H472" s="748">
        <v>15</v>
      </c>
      <c r="I472" s="749"/>
      <c r="J472" s="327" t="str">
        <f t="shared" si="191"/>
        <v>NUM</v>
      </c>
      <c r="K472" s="271" t="s">
        <v>1720</v>
      </c>
      <c r="L472" s="328" t="str" cm="1">
        <f t="array" aca="1" ref="L472" ca="1">IFERROR(IF($C472="","",IF($K472="","",IF($K472=入力用マスタ!$H$7,_xlfn.TEXTBEFORE(_xlfn.TEXTAFTER(CELL("filename",$A$1),"["),"]"),IF($J472="DATE",IF(INDIRECT($B472&amp;"!"&amp;$C472)="","",INDIRECT($B472&amp;"!"&amp;$C472)),IF($J472="TEXT",IF(INDIRECT($B472&amp;"!"&amp;$C472)="","",""&amp;INDIRECT($B472&amp;"!"&amp;$C472)&amp;""),IF($J472="NUM",VALUE(IF(INDIRECT($B472&amp;"!"&amp;$C472)="","",INDIRECT($B472&amp;"!"&amp;$C472))),"")))))),"")</f>
        <v/>
      </c>
      <c r="M472" s="337" t="str">
        <f ca="1">IFERROR(TEXT(IF($C472="","",IF($K472="","",IF($K472=入力用マスタ!$H$5,IF($L472="■","1",IF($L472="□","",IF($L472="●","1",IF($L472="○","","")))),IF($K472=入力用マスタ!$H$6,IF($L472="▼選択▼","",MATCH($L472,INDIRECT("入力用マスタ!"&amp;IF(COUNTIF(入力用マスタ!$E$2:$E$4,$L472),"E",IF(COUNTIF(入力用マスタ!$F$2:$F$4,$L472),"F",IF(COUNTIF(入力用マスタ!$G$2:$G$4,$L472),"G","")))&amp;"3:"&amp;IF(COUNTIF(入力用マスタ!$E$2:$E$4,$L472),"E",IF(COUNTIF(入力用マスタ!$F$2:$F$4,$L472),"F",IF(COUNTIF(入力用マスタ!$G$2:$G$4,$L472),"G","")))&amp;"4"),0)),"")))),"@"),"")</f>
        <v/>
      </c>
      <c r="N472" s="337" t="str" cm="1">
        <f t="array" aca="1" ref="N472" ca="1">IFERROR(TEXT(IF($C472="","",IF($K472="","",IF($K472=入力用マスタ!$H$4,_xlfn.LET(_xlpm.refs, _xlfn.TEXTSPLIT($C472,","),_xlpm.sheetName, $B472,_xlpm.values,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2" s="338">
        <f t="shared" si="169"/>
        <v>471</v>
      </c>
      <c r="P472" s="339">
        <f>IF($K472="","",IF($K472=入力用マスタ!$H$3,COLUMN($P472)-5,IF($K472=入力用マスタ!$H$5,COLUMN($P472)-4,IF($K472=入力用マスタ!$H$6,COLUMN($P472)-4,IF($K472=入力用マスタ!$H$5,COLUMN($P472)-4,IF($K472=入力用マスタ!$H$4,COLUMN($P472)-3,COLUMN($P472)-5))))))</f>
        <v>11</v>
      </c>
      <c r="Q472" s="340" t="str">
        <f>IF($C472="","",IF($C472="-","",IF($K472=入力用マスタ!$H$4&amp;"!",HYPERLINK("#"&amp;$B472&amp;"!"&amp;IFERROR(LEFT($C472,FIND(",", $C472)-1),$C472),"【"&amp;IFERROR(LEFT($C472,FIND(",", $C472)-1),$C472)&amp;"】"),HYPERLINK("#"&amp;$B472&amp;"!"&amp;IFERROR(LEFT($C472,FIND(",", $C472)-1),$C472),"【"&amp;IFERROR(LEFT($C472,FIND(",", $C472)-1),$C472)&amp;"】"))))</f>
        <v/>
      </c>
      <c r="R472" s="333" t="str">
        <f t="shared" si="170"/>
        <v/>
      </c>
      <c r="S472" s="334" t="str">
        <f t="shared" si="171"/>
        <v/>
      </c>
      <c r="T472" s="334" t="str">
        <f t="shared" si="172"/>
        <v/>
      </c>
      <c r="U472" s="334" t="str">
        <f t="shared" si="173"/>
        <v/>
      </c>
      <c r="V472" s="334" t="str">
        <f t="shared" si="174"/>
        <v/>
      </c>
      <c r="W472" s="334" t="str">
        <f t="shared" si="175"/>
        <v/>
      </c>
      <c r="X472" s="334" t="str">
        <f t="shared" si="176"/>
        <v/>
      </c>
      <c r="Y472" s="334" t="str">
        <f t="shared" si="177"/>
        <v/>
      </c>
      <c r="Z472" s="334" t="str">
        <f t="shared" si="178"/>
        <v/>
      </c>
      <c r="AA472" s="334" t="str">
        <f t="shared" si="179"/>
        <v/>
      </c>
      <c r="AB472" s="334" t="str">
        <f t="shared" si="180"/>
        <v/>
      </c>
      <c r="AC472" s="334" t="str">
        <f t="shared" si="181"/>
        <v/>
      </c>
      <c r="AD472" s="334" t="str">
        <f t="shared" si="182"/>
        <v/>
      </c>
      <c r="AE472" s="334" t="str">
        <f t="shared" si="183"/>
        <v/>
      </c>
      <c r="AF472" s="334" t="str">
        <f t="shared" si="184"/>
        <v/>
      </c>
      <c r="AG472" s="334" t="str">
        <f t="shared" si="185"/>
        <v/>
      </c>
      <c r="AH472" s="334" t="str">
        <f t="shared" si="186"/>
        <v/>
      </c>
      <c r="AI472" s="334" t="str">
        <f t="shared" ca="1" si="187"/>
        <v/>
      </c>
      <c r="AJ472" s="334" t="str">
        <f t="shared" si="188"/>
        <v/>
      </c>
      <c r="AK472" s="335" t="str">
        <f t="shared" ca="1" si="189"/>
        <v/>
      </c>
      <c r="AL472" s="336" t="str">
        <f t="shared" si="190"/>
        <v/>
      </c>
      <c r="AM472" s="347" t="s">
        <v>1774</v>
      </c>
    </row>
    <row r="473" spans="1:39" ht="17.25" customHeight="1">
      <c r="A473" s="265">
        <f t="shared" si="145"/>
        <v>471</v>
      </c>
      <c r="B473" s="263" t="s">
        <v>640</v>
      </c>
      <c r="C473" s="258" t="s">
        <v>1721</v>
      </c>
      <c r="D473" s="260" t="s">
        <v>1650</v>
      </c>
      <c r="E473" s="238" t="s">
        <v>812</v>
      </c>
      <c r="F473" s="746" t="s">
        <v>189</v>
      </c>
      <c r="G473" s="747"/>
      <c r="H473" s="748">
        <v>1000</v>
      </c>
      <c r="I473" s="749"/>
      <c r="J473" s="327" t="str">
        <f t="shared" si="191"/>
        <v>TEXT</v>
      </c>
      <c r="K473" s="271" t="s">
        <v>1720</v>
      </c>
      <c r="L473" s="328" t="str" cm="1">
        <f t="array" aca="1" ref="L473" ca="1">IFERROR(IF($C473="","",IF($K473="","",IF($K473=入力用マスタ!$H$7,_xlfn.TEXTBEFORE(_xlfn.TEXTAFTER(CELL("filename",$A$1),"["),"]"),IF($J473="DATE",IF(INDIRECT($B473&amp;"!"&amp;$C473)="","",INDIRECT($B473&amp;"!"&amp;$C473)),IF($J473="TEXT",IF(INDIRECT($B473&amp;"!"&amp;$C473)="","",""&amp;INDIRECT($B473&amp;"!"&amp;$C473)&amp;""),IF($J473="NUM",VALUE(IF(INDIRECT($B473&amp;"!"&amp;$C473)="","",INDIRECT($B473&amp;"!"&amp;$C473))),"")))))),"")</f>
        <v/>
      </c>
      <c r="M473" s="337" t="str">
        <f ca="1">IFERROR(TEXT(IF($C473="","",IF($K473="","",IF($K473=入力用マスタ!$H$5,IF($L473="■","1",IF($L473="□","",IF($L473="●","1",IF($L473="○","","")))),IF($K473=入力用マスタ!$H$6,IF($L473="▼選択▼","",MATCH($L473,INDIRECT("入力用マスタ!"&amp;IF(COUNTIF(入力用マスタ!$E$2:$E$4,$L473),"E",IF(COUNTIF(入力用マスタ!$F$2:$F$4,$L473),"F",IF(COUNTIF(入力用マスタ!$G$2:$G$4,$L473),"G","")))&amp;"3:"&amp;IF(COUNTIF(入力用マスタ!$E$2:$E$4,$L473),"E",IF(COUNTIF(入力用マスタ!$F$2:$F$4,$L473),"F",IF(COUNTIF(入力用マスタ!$G$2:$G$4,$L473),"G","")))&amp;"4"),0)),"")))),"@"),"")</f>
        <v/>
      </c>
      <c r="N473" s="337" t="str" cm="1">
        <f t="array" aca="1" ref="N473" ca="1">IFERROR(TEXT(IF($C473="","",IF($K473="","",IF($K473=入力用マスタ!$H$4,_xlfn.LET(_xlpm.refs, _xlfn.TEXTSPLIT($C473,","),_xlpm.sheetName, $B473,_xlpm.values,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3" s="338">
        <f t="shared" si="169"/>
        <v>472</v>
      </c>
      <c r="P473" s="339">
        <f>IF($K473="","",IF($K473=入力用マスタ!$H$3,COLUMN($P473)-5,IF($K473=入力用マスタ!$H$5,COLUMN($P473)-4,IF($K473=入力用マスタ!$H$6,COLUMN($P473)-4,IF($K473=入力用マスタ!$H$5,COLUMN($P473)-4,IF($K473=入力用マスタ!$H$4,COLUMN($P473)-3,COLUMN($P473)-5))))))</f>
        <v>11</v>
      </c>
      <c r="Q473" s="340" t="str">
        <f>IF($C473="","",IF($C473="-","",IF($K473=入力用マスタ!$H$4&amp;"!",HYPERLINK("#"&amp;$B473&amp;"!"&amp;IFERROR(LEFT($C473,FIND(",", $C473)-1),$C473),"【"&amp;IFERROR(LEFT($C473,FIND(",", $C473)-1),$C473)&amp;"】"),HYPERLINK("#"&amp;$B473&amp;"!"&amp;IFERROR(LEFT($C473,FIND(",", $C473)-1),$C473),"【"&amp;IFERROR(LEFT($C473,FIND(",", $C473)-1),$C473)&amp;"】"))))</f>
        <v/>
      </c>
      <c r="R473" s="333" t="str">
        <f t="shared" si="170"/>
        <v/>
      </c>
      <c r="S473" s="334" t="str">
        <f t="shared" si="171"/>
        <v/>
      </c>
      <c r="T473" s="334" t="str">
        <f t="shared" si="172"/>
        <v/>
      </c>
      <c r="U473" s="334" t="str">
        <f t="shared" si="173"/>
        <v/>
      </c>
      <c r="V473" s="334" t="str">
        <f t="shared" si="174"/>
        <v/>
      </c>
      <c r="W473" s="334" t="str">
        <f t="shared" si="175"/>
        <v/>
      </c>
      <c r="X473" s="334" t="str">
        <f t="shared" si="176"/>
        <v/>
      </c>
      <c r="Y473" s="334" t="str">
        <f t="shared" si="177"/>
        <v/>
      </c>
      <c r="Z473" s="334" t="str">
        <f t="shared" si="178"/>
        <v/>
      </c>
      <c r="AA473" s="334" t="str">
        <f t="shared" si="179"/>
        <v/>
      </c>
      <c r="AB473" s="334" t="str">
        <f t="shared" si="180"/>
        <v/>
      </c>
      <c r="AC473" s="334" t="str">
        <f t="shared" si="181"/>
        <v/>
      </c>
      <c r="AD473" s="334" t="str">
        <f t="shared" si="182"/>
        <v/>
      </c>
      <c r="AE473" s="334" t="str">
        <f t="shared" si="183"/>
        <v/>
      </c>
      <c r="AF473" s="334" t="str">
        <f t="shared" si="184"/>
        <v/>
      </c>
      <c r="AG473" s="334" t="str">
        <f t="shared" si="185"/>
        <v/>
      </c>
      <c r="AH473" s="334" t="str">
        <f t="shared" si="186"/>
        <v/>
      </c>
      <c r="AI473" s="334" t="str">
        <f t="shared" ca="1" si="187"/>
        <v/>
      </c>
      <c r="AJ473" s="334" t="str">
        <f t="shared" si="188"/>
        <v/>
      </c>
      <c r="AK473" s="335" t="str">
        <f t="shared" ca="1" si="189"/>
        <v/>
      </c>
      <c r="AL473" s="336" t="str">
        <f t="shared" si="190"/>
        <v/>
      </c>
      <c r="AM473" s="347" t="s">
        <v>1774</v>
      </c>
    </row>
    <row r="474" spans="1:39" ht="17.25" customHeight="1">
      <c r="A474" s="265">
        <f t="shared" si="145"/>
        <v>472</v>
      </c>
      <c r="B474" s="263" t="s">
        <v>640</v>
      </c>
      <c r="C474" s="258" t="s">
        <v>1721</v>
      </c>
      <c r="D474" s="260" t="s">
        <v>1651</v>
      </c>
      <c r="E474" s="238" t="s">
        <v>813</v>
      </c>
      <c r="F474" s="746" t="s">
        <v>649</v>
      </c>
      <c r="G474" s="747"/>
      <c r="H474" s="748"/>
      <c r="I474" s="749"/>
      <c r="J474" s="327" t="str">
        <f t="shared" si="191"/>
        <v>BYTE</v>
      </c>
      <c r="K474" s="271" t="s">
        <v>1720</v>
      </c>
      <c r="L474" s="328" t="str" cm="1">
        <f t="array" aca="1" ref="L474" ca="1">IFERROR(IF($C474="","",IF($K474="","",IF($K474=入力用マスタ!$H$7,_xlfn.TEXTBEFORE(_xlfn.TEXTAFTER(CELL("filename",$A$1),"["),"]"),IF($J474="DATE",IF(INDIRECT($B474&amp;"!"&amp;$C474)="","",INDIRECT($B474&amp;"!"&amp;$C474)),IF($J474="TEXT",IF(INDIRECT($B474&amp;"!"&amp;$C474)="","",""&amp;INDIRECT($B474&amp;"!"&amp;$C474)&amp;""),IF($J474="NUM",VALUE(IF(INDIRECT($B474&amp;"!"&amp;$C474)="","",INDIRECT($B474&amp;"!"&amp;$C474))),"")))))),"")</f>
        <v/>
      </c>
      <c r="M474" s="337" t="str">
        <f ca="1">IFERROR(TEXT(IF($C474="","",IF($K474="","",IF($K474=入力用マスタ!$H$5,IF($L474="■","1",IF($L474="□","",IF($L474="●","1",IF($L474="○","","")))),IF($K474=入力用マスタ!$H$6,IF($L474="▼選択▼","",MATCH($L474,INDIRECT("入力用マスタ!"&amp;IF(COUNTIF(入力用マスタ!$E$2:$E$4,$L474),"E",IF(COUNTIF(入力用マスタ!$F$2:$F$4,$L474),"F",IF(COUNTIF(入力用マスタ!$G$2:$G$4,$L474),"G","")))&amp;"3:"&amp;IF(COUNTIF(入力用マスタ!$E$2:$E$4,$L474),"E",IF(COUNTIF(入力用マスタ!$F$2:$F$4,$L474),"F",IF(COUNTIF(入力用マスタ!$G$2:$G$4,$L474),"G","")))&amp;"4"),0)),"")))),"@"),"")</f>
        <v/>
      </c>
      <c r="N474" s="337" t="str" cm="1">
        <f t="array" aca="1" ref="N474" ca="1">IFERROR(TEXT(IF($C474="","",IF($K474="","",IF($K474=入力用マスタ!$H$4,_xlfn.LET(_xlpm.refs, _xlfn.TEXTSPLIT($C474,","),_xlpm.sheetName, $B474,_xlpm.values,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4" s="338">
        <f t="shared" si="169"/>
        <v>473</v>
      </c>
      <c r="P474" s="339">
        <f>IF($K474="","",IF($K474=入力用マスタ!$H$3,COLUMN($P474)-5,IF($K474=入力用マスタ!$H$5,COLUMN($P474)-4,IF($K474=入力用マスタ!$H$6,COLUMN($P474)-4,IF($K474=入力用マスタ!$H$5,COLUMN($P474)-4,IF($K474=入力用マスタ!$H$4,COLUMN($P474)-3,COLUMN($P474)-5))))))</f>
        <v>11</v>
      </c>
      <c r="Q474" s="340" t="str">
        <f>IF($C474="","",IF($C474="-","",IF($K474=入力用マスタ!$H$4&amp;"!",HYPERLINK("#"&amp;$B474&amp;"!"&amp;IFERROR(LEFT($C474,FIND(",", $C474)-1),$C474),"【"&amp;IFERROR(LEFT($C474,FIND(",", $C474)-1),$C474)&amp;"】"),HYPERLINK("#"&amp;$B474&amp;"!"&amp;IFERROR(LEFT($C474,FIND(",", $C474)-1),$C474),"【"&amp;IFERROR(LEFT($C474,FIND(",", $C474)-1),$C474)&amp;"】"))))</f>
        <v/>
      </c>
      <c r="R474" s="333" t="str">
        <f t="shared" si="170"/>
        <v/>
      </c>
      <c r="S474" s="334" t="str">
        <f t="shared" si="171"/>
        <v/>
      </c>
      <c r="T474" s="334" t="str">
        <f t="shared" si="172"/>
        <v/>
      </c>
      <c r="U474" s="334" t="str">
        <f t="shared" si="173"/>
        <v/>
      </c>
      <c r="V474" s="334" t="str">
        <f t="shared" si="174"/>
        <v/>
      </c>
      <c r="W474" s="334" t="str">
        <f t="shared" si="175"/>
        <v/>
      </c>
      <c r="X474" s="334" t="str">
        <f t="shared" si="176"/>
        <v/>
      </c>
      <c r="Y474" s="334" t="str">
        <f t="shared" si="177"/>
        <v/>
      </c>
      <c r="Z474" s="334" t="str">
        <f t="shared" si="178"/>
        <v/>
      </c>
      <c r="AA474" s="334" t="str">
        <f t="shared" si="179"/>
        <v/>
      </c>
      <c r="AB474" s="334" t="str">
        <f t="shared" si="180"/>
        <v/>
      </c>
      <c r="AC474" s="334" t="str">
        <f t="shared" si="181"/>
        <v/>
      </c>
      <c r="AD474" s="334" t="str">
        <f t="shared" si="182"/>
        <v/>
      </c>
      <c r="AE474" s="334" t="str">
        <f t="shared" si="183"/>
        <v/>
      </c>
      <c r="AF474" s="334" t="str">
        <f t="shared" si="184"/>
        <v/>
      </c>
      <c r="AG474" s="334" t="str">
        <f t="shared" si="185"/>
        <v/>
      </c>
      <c r="AH474" s="334" t="str">
        <f t="shared" si="186"/>
        <v/>
      </c>
      <c r="AI474" s="334" t="str">
        <f t="shared" ca="1" si="187"/>
        <v/>
      </c>
      <c r="AJ474" s="334" t="str">
        <f t="shared" si="188"/>
        <v/>
      </c>
      <c r="AK474" s="335" t="str">
        <f t="shared" ca="1" si="189"/>
        <v/>
      </c>
      <c r="AL474" s="336" t="str">
        <f t="shared" si="190"/>
        <v/>
      </c>
      <c r="AM474" s="347" t="s">
        <v>1774</v>
      </c>
    </row>
    <row r="475" spans="1:39" ht="17.25" customHeight="1">
      <c r="A475" s="265">
        <f t="shared" si="145"/>
        <v>473</v>
      </c>
      <c r="B475" s="263" t="s">
        <v>640</v>
      </c>
      <c r="C475" s="258" t="s">
        <v>1721</v>
      </c>
      <c r="D475" s="260" t="s">
        <v>1652</v>
      </c>
      <c r="E475" s="238" t="s">
        <v>814</v>
      </c>
      <c r="F475" s="746" t="s">
        <v>189</v>
      </c>
      <c r="G475" s="747"/>
      <c r="H475" s="748">
        <v>50</v>
      </c>
      <c r="I475" s="749"/>
      <c r="J475" s="327" t="str">
        <f t="shared" si="191"/>
        <v>TEXT</v>
      </c>
      <c r="K475" s="271" t="s">
        <v>1720</v>
      </c>
      <c r="L475" s="328" t="str" cm="1">
        <f t="array" aca="1" ref="L475" ca="1">IFERROR(IF($C475="","",IF($K475="","",IF($K475=入力用マスタ!$H$7,_xlfn.TEXTBEFORE(_xlfn.TEXTAFTER(CELL("filename",$A$1),"["),"]"),IF($J475="DATE",IF(INDIRECT($B475&amp;"!"&amp;$C475)="","",INDIRECT($B475&amp;"!"&amp;$C475)),IF($J475="TEXT",IF(INDIRECT($B475&amp;"!"&amp;$C475)="","",""&amp;INDIRECT($B475&amp;"!"&amp;$C475)&amp;""),IF($J475="NUM",VALUE(IF(INDIRECT($B475&amp;"!"&amp;$C475)="","",INDIRECT($B475&amp;"!"&amp;$C475))),"")))))),"")</f>
        <v/>
      </c>
      <c r="M475" s="337" t="str">
        <f ca="1">IFERROR(TEXT(IF($C475="","",IF($K475="","",IF($K475=入力用マスタ!$H$5,IF($L475="■","1",IF($L475="□","",IF($L475="●","1",IF($L475="○","","")))),IF($K475=入力用マスタ!$H$6,IF($L475="▼選択▼","",MATCH($L475,INDIRECT("入力用マスタ!"&amp;IF(COUNTIF(入力用マスタ!$E$2:$E$4,$L475),"E",IF(COUNTIF(入力用マスタ!$F$2:$F$4,$L475),"F",IF(COUNTIF(入力用マスタ!$G$2:$G$4,$L475),"G","")))&amp;"3:"&amp;IF(COUNTIF(入力用マスタ!$E$2:$E$4,$L475),"E",IF(COUNTIF(入力用マスタ!$F$2:$F$4,$L475),"F",IF(COUNTIF(入力用マスタ!$G$2:$G$4,$L475),"G","")))&amp;"4"),0)),"")))),"@"),"")</f>
        <v/>
      </c>
      <c r="N475" s="337" t="str" cm="1">
        <f t="array" aca="1" ref="N475" ca="1">IFERROR(TEXT(IF($C475="","",IF($K475="","",IF($K475=入力用マスタ!$H$4,_xlfn.LET(_xlpm.refs, _xlfn.TEXTSPLIT($C475,","),_xlpm.sheetName, $B475,_xlpm.values,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5" s="338">
        <f t="shared" si="169"/>
        <v>474</v>
      </c>
      <c r="P475" s="339">
        <f>IF($K475="","",IF($K475=入力用マスタ!$H$3,COLUMN($P475)-5,IF($K475=入力用マスタ!$H$5,COLUMN($P475)-4,IF($K475=入力用マスタ!$H$6,COLUMN($P475)-4,IF($K475=入力用マスタ!$H$5,COLUMN($P475)-4,IF($K475=入力用マスタ!$H$4,COLUMN($P475)-3,COLUMN($P475)-5))))))</f>
        <v>11</v>
      </c>
      <c r="Q475" s="340" t="str">
        <f>IF($C475="","",IF($C475="-","",IF($K475=入力用マスタ!$H$4&amp;"!",HYPERLINK("#"&amp;$B475&amp;"!"&amp;IFERROR(LEFT($C475,FIND(",", $C475)-1),$C475),"【"&amp;IFERROR(LEFT($C475,FIND(",", $C475)-1),$C475)&amp;"】"),HYPERLINK("#"&amp;$B475&amp;"!"&amp;IFERROR(LEFT($C475,FIND(",", $C475)-1),$C475),"【"&amp;IFERROR(LEFT($C475,FIND(",", $C475)-1),$C475)&amp;"】"))))</f>
        <v/>
      </c>
      <c r="R475" s="333" t="str">
        <f t="shared" si="170"/>
        <v/>
      </c>
      <c r="S475" s="334" t="str">
        <f t="shared" si="171"/>
        <v/>
      </c>
      <c r="T475" s="334" t="str">
        <f t="shared" si="172"/>
        <v/>
      </c>
      <c r="U475" s="334" t="str">
        <f t="shared" si="173"/>
        <v/>
      </c>
      <c r="V475" s="334" t="str">
        <f t="shared" si="174"/>
        <v/>
      </c>
      <c r="W475" s="334" t="str">
        <f t="shared" si="175"/>
        <v/>
      </c>
      <c r="X475" s="334" t="str">
        <f t="shared" si="176"/>
        <v/>
      </c>
      <c r="Y475" s="334" t="str">
        <f t="shared" si="177"/>
        <v/>
      </c>
      <c r="Z475" s="334" t="str">
        <f t="shared" si="178"/>
        <v/>
      </c>
      <c r="AA475" s="334" t="str">
        <f t="shared" si="179"/>
        <v/>
      </c>
      <c r="AB475" s="334" t="str">
        <f t="shared" si="180"/>
        <v/>
      </c>
      <c r="AC475" s="334" t="str">
        <f t="shared" si="181"/>
        <v/>
      </c>
      <c r="AD475" s="334" t="str">
        <f t="shared" si="182"/>
        <v/>
      </c>
      <c r="AE475" s="334" t="str">
        <f t="shared" si="183"/>
        <v/>
      </c>
      <c r="AF475" s="334" t="str">
        <f t="shared" si="184"/>
        <v/>
      </c>
      <c r="AG475" s="334" t="str">
        <f t="shared" si="185"/>
        <v/>
      </c>
      <c r="AH475" s="334" t="str">
        <f t="shared" si="186"/>
        <v/>
      </c>
      <c r="AI475" s="334" t="str">
        <f t="shared" ca="1" si="187"/>
        <v/>
      </c>
      <c r="AJ475" s="334" t="str">
        <f t="shared" si="188"/>
        <v/>
      </c>
      <c r="AK475" s="335" t="str">
        <f t="shared" ca="1" si="189"/>
        <v/>
      </c>
      <c r="AL475" s="336" t="str">
        <f t="shared" si="190"/>
        <v/>
      </c>
      <c r="AM475" s="347" t="s">
        <v>1774</v>
      </c>
    </row>
    <row r="476" spans="1:39" ht="17.25" customHeight="1">
      <c r="A476" s="265">
        <f t="shared" si="145"/>
        <v>474</v>
      </c>
      <c r="B476" s="263" t="s">
        <v>640</v>
      </c>
      <c r="C476" s="258" t="s">
        <v>1721</v>
      </c>
      <c r="D476" s="260" t="s">
        <v>1653</v>
      </c>
      <c r="E476" s="238" t="s">
        <v>815</v>
      </c>
      <c r="F476" s="746" t="s">
        <v>189</v>
      </c>
      <c r="G476" s="747"/>
      <c r="H476" s="748">
        <v>1000</v>
      </c>
      <c r="I476" s="749"/>
      <c r="J476" s="327" t="str">
        <f t="shared" si="191"/>
        <v>TEXT</v>
      </c>
      <c r="K476" s="271" t="s">
        <v>1720</v>
      </c>
      <c r="L476" s="328" t="str" cm="1">
        <f t="array" aca="1" ref="L476" ca="1">IFERROR(IF($C476="","",IF($K476="","",IF($K476=入力用マスタ!$H$7,_xlfn.TEXTBEFORE(_xlfn.TEXTAFTER(CELL("filename",$A$1),"["),"]"),IF($J476="DATE",IF(INDIRECT($B476&amp;"!"&amp;$C476)="","",INDIRECT($B476&amp;"!"&amp;$C476)),IF($J476="TEXT",IF(INDIRECT($B476&amp;"!"&amp;$C476)="","",""&amp;INDIRECT($B476&amp;"!"&amp;$C476)&amp;""),IF($J476="NUM",VALUE(IF(INDIRECT($B476&amp;"!"&amp;$C476)="","",INDIRECT($B476&amp;"!"&amp;$C476))),"")))))),"")</f>
        <v/>
      </c>
      <c r="M476" s="337" t="str">
        <f ca="1">IFERROR(TEXT(IF($C476="","",IF($K476="","",IF($K476=入力用マスタ!$H$5,IF($L476="■","1",IF($L476="□","",IF($L476="●","1",IF($L476="○","","")))),IF($K476=入力用マスタ!$H$6,IF($L476="▼選択▼","",MATCH($L476,INDIRECT("入力用マスタ!"&amp;IF(COUNTIF(入力用マスタ!$E$2:$E$4,$L476),"E",IF(COUNTIF(入力用マスタ!$F$2:$F$4,$L476),"F",IF(COUNTIF(入力用マスタ!$G$2:$G$4,$L476),"G","")))&amp;"3:"&amp;IF(COUNTIF(入力用マスタ!$E$2:$E$4,$L476),"E",IF(COUNTIF(入力用マスタ!$F$2:$F$4,$L476),"F",IF(COUNTIF(入力用マスタ!$G$2:$G$4,$L476),"G","")))&amp;"4"),0)),"")))),"@"),"")</f>
        <v/>
      </c>
      <c r="N476" s="337" t="str" cm="1">
        <f t="array" aca="1" ref="N476" ca="1">IFERROR(TEXT(IF($C476="","",IF($K476="","",IF($K476=入力用マスタ!$H$4,_xlfn.LET(_xlpm.refs, _xlfn.TEXTSPLIT($C476,","),_xlpm.sheetName, $B476,_xlpm.values,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6" s="338">
        <f t="shared" si="169"/>
        <v>475</v>
      </c>
      <c r="P476" s="339">
        <f>IF($K476="","",IF($K476=入力用マスタ!$H$3,COLUMN($P476)-5,IF($K476=入力用マスタ!$H$5,COLUMN($P476)-4,IF($K476=入力用マスタ!$H$6,COLUMN($P476)-4,IF($K476=入力用マスタ!$H$5,COLUMN($P476)-4,IF($K476=入力用マスタ!$H$4,COLUMN($P476)-3,COLUMN($P476)-5))))))</f>
        <v>11</v>
      </c>
      <c r="Q476" s="340" t="str">
        <f>IF($C476="","",IF($C476="-","",IF($K476=入力用マスタ!$H$4&amp;"!",HYPERLINK("#"&amp;$B476&amp;"!"&amp;IFERROR(LEFT($C476,FIND(",", $C476)-1),$C476),"【"&amp;IFERROR(LEFT($C476,FIND(",", $C476)-1),$C476)&amp;"】"),HYPERLINK("#"&amp;$B476&amp;"!"&amp;IFERROR(LEFT($C476,FIND(",", $C476)-1),$C476),"【"&amp;IFERROR(LEFT($C476,FIND(",", $C476)-1),$C476)&amp;"】"))))</f>
        <v/>
      </c>
      <c r="R476" s="333" t="str">
        <f t="shared" si="170"/>
        <v/>
      </c>
      <c r="S476" s="334" t="str">
        <f t="shared" si="171"/>
        <v/>
      </c>
      <c r="T476" s="334" t="str">
        <f t="shared" si="172"/>
        <v/>
      </c>
      <c r="U476" s="334" t="str">
        <f t="shared" si="173"/>
        <v/>
      </c>
      <c r="V476" s="334" t="str">
        <f t="shared" si="174"/>
        <v/>
      </c>
      <c r="W476" s="334" t="str">
        <f t="shared" si="175"/>
        <v/>
      </c>
      <c r="X476" s="334" t="str">
        <f t="shared" si="176"/>
        <v/>
      </c>
      <c r="Y476" s="334" t="str">
        <f t="shared" si="177"/>
        <v/>
      </c>
      <c r="Z476" s="334" t="str">
        <f t="shared" si="178"/>
        <v/>
      </c>
      <c r="AA476" s="334" t="str">
        <f t="shared" si="179"/>
        <v/>
      </c>
      <c r="AB476" s="334" t="str">
        <f t="shared" si="180"/>
        <v/>
      </c>
      <c r="AC476" s="334" t="str">
        <f t="shared" si="181"/>
        <v/>
      </c>
      <c r="AD476" s="334" t="str">
        <f t="shared" si="182"/>
        <v/>
      </c>
      <c r="AE476" s="334" t="str">
        <f t="shared" si="183"/>
        <v/>
      </c>
      <c r="AF476" s="334" t="str">
        <f t="shared" si="184"/>
        <v/>
      </c>
      <c r="AG476" s="334" t="str">
        <f t="shared" si="185"/>
        <v/>
      </c>
      <c r="AH476" s="334" t="str">
        <f t="shared" si="186"/>
        <v/>
      </c>
      <c r="AI476" s="334" t="str">
        <f t="shared" ca="1" si="187"/>
        <v/>
      </c>
      <c r="AJ476" s="334" t="str">
        <f t="shared" si="188"/>
        <v/>
      </c>
      <c r="AK476" s="335" t="str">
        <f t="shared" ca="1" si="189"/>
        <v/>
      </c>
      <c r="AL476" s="336" t="str">
        <f t="shared" si="190"/>
        <v/>
      </c>
      <c r="AM476" s="347" t="s">
        <v>1774</v>
      </c>
    </row>
    <row r="477" spans="1:39" ht="17.25" customHeight="1">
      <c r="A477" s="265">
        <f t="shared" si="145"/>
        <v>475</v>
      </c>
      <c r="B477" s="263" t="s">
        <v>640</v>
      </c>
      <c r="C477" s="258" t="s">
        <v>1721</v>
      </c>
      <c r="D477" s="260" t="s">
        <v>1654</v>
      </c>
      <c r="E477" s="238" t="s">
        <v>816</v>
      </c>
      <c r="F477" s="746" t="s">
        <v>648</v>
      </c>
      <c r="G477" s="747"/>
      <c r="H477" s="748">
        <v>15</v>
      </c>
      <c r="I477" s="749"/>
      <c r="J477" s="327" t="str">
        <f t="shared" si="191"/>
        <v>NUM</v>
      </c>
      <c r="K477" s="271" t="s">
        <v>1720</v>
      </c>
      <c r="L477" s="328" t="str" cm="1">
        <f t="array" aca="1" ref="L477" ca="1">IFERROR(IF($C477="","",IF($K477="","",IF($K477=入力用マスタ!$H$7,_xlfn.TEXTBEFORE(_xlfn.TEXTAFTER(CELL("filename",$A$1),"["),"]"),IF($J477="DATE",IF(INDIRECT($B477&amp;"!"&amp;$C477)="","",INDIRECT($B477&amp;"!"&amp;$C477)),IF($J477="TEXT",IF(INDIRECT($B477&amp;"!"&amp;$C477)="","",""&amp;INDIRECT($B477&amp;"!"&amp;$C477)&amp;""),IF($J477="NUM",VALUE(IF(INDIRECT($B477&amp;"!"&amp;$C477)="","",INDIRECT($B477&amp;"!"&amp;$C477))),"")))))),"")</f>
        <v/>
      </c>
      <c r="M477" s="337" t="str">
        <f ca="1">IFERROR(TEXT(IF($C477="","",IF($K477="","",IF($K477=入力用マスタ!$H$5,IF($L477="■","1",IF($L477="□","",IF($L477="●","1",IF($L477="○","","")))),IF($K477=入力用マスタ!$H$6,IF($L477="▼選択▼","",MATCH($L477,INDIRECT("入力用マスタ!"&amp;IF(COUNTIF(入力用マスタ!$E$2:$E$4,$L477),"E",IF(COUNTIF(入力用マスタ!$F$2:$F$4,$L477),"F",IF(COUNTIF(入力用マスタ!$G$2:$G$4,$L477),"G","")))&amp;"3:"&amp;IF(COUNTIF(入力用マスタ!$E$2:$E$4,$L477),"E",IF(COUNTIF(入力用マスタ!$F$2:$F$4,$L477),"F",IF(COUNTIF(入力用マスタ!$G$2:$G$4,$L477),"G","")))&amp;"4"),0)),"")))),"@"),"")</f>
        <v/>
      </c>
      <c r="N477" s="337" t="str" cm="1">
        <f t="array" aca="1" ref="N477" ca="1">IFERROR(TEXT(IF($C477="","",IF($K477="","",IF($K477=入力用マスタ!$H$4,_xlfn.LET(_xlpm.refs, _xlfn.TEXTSPLIT($C477,","),_xlpm.sheetName, $B477,_xlpm.values,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7" s="338">
        <f t="shared" si="169"/>
        <v>476</v>
      </c>
      <c r="P477" s="339">
        <f>IF($K477="","",IF($K477=入力用マスタ!$H$3,COLUMN($P477)-5,IF($K477=入力用マスタ!$H$5,COLUMN($P477)-4,IF($K477=入力用マスタ!$H$6,COLUMN($P477)-4,IF($K477=入力用マスタ!$H$5,COLUMN($P477)-4,IF($K477=入力用マスタ!$H$4,COLUMN($P477)-3,COLUMN($P477)-5))))))</f>
        <v>11</v>
      </c>
      <c r="Q477" s="340" t="str">
        <f>IF($C477="","",IF($C477="-","",IF($K477=入力用マスタ!$H$4&amp;"!",HYPERLINK("#"&amp;$B477&amp;"!"&amp;IFERROR(LEFT($C477,FIND(",", $C477)-1),$C477),"【"&amp;IFERROR(LEFT($C477,FIND(",", $C477)-1),$C477)&amp;"】"),HYPERLINK("#"&amp;$B477&amp;"!"&amp;IFERROR(LEFT($C477,FIND(",", $C477)-1),$C477),"【"&amp;IFERROR(LEFT($C477,FIND(",", $C477)-1),$C477)&amp;"】"))))</f>
        <v/>
      </c>
      <c r="R477" s="333" t="str">
        <f t="shared" si="170"/>
        <v/>
      </c>
      <c r="S477" s="334" t="str">
        <f t="shared" si="171"/>
        <v/>
      </c>
      <c r="T477" s="334" t="str">
        <f t="shared" si="172"/>
        <v/>
      </c>
      <c r="U477" s="334" t="str">
        <f t="shared" si="173"/>
        <v/>
      </c>
      <c r="V477" s="334" t="str">
        <f t="shared" si="174"/>
        <v/>
      </c>
      <c r="W477" s="334" t="str">
        <f t="shared" si="175"/>
        <v/>
      </c>
      <c r="X477" s="334" t="str">
        <f t="shared" si="176"/>
        <v/>
      </c>
      <c r="Y477" s="334" t="str">
        <f t="shared" si="177"/>
        <v/>
      </c>
      <c r="Z477" s="334" t="str">
        <f t="shared" si="178"/>
        <v/>
      </c>
      <c r="AA477" s="334" t="str">
        <f t="shared" si="179"/>
        <v/>
      </c>
      <c r="AB477" s="334" t="str">
        <f t="shared" si="180"/>
        <v/>
      </c>
      <c r="AC477" s="334" t="str">
        <f t="shared" si="181"/>
        <v/>
      </c>
      <c r="AD477" s="334" t="str">
        <f t="shared" si="182"/>
        <v/>
      </c>
      <c r="AE477" s="334" t="str">
        <f t="shared" si="183"/>
        <v/>
      </c>
      <c r="AF477" s="334" t="str">
        <f t="shared" si="184"/>
        <v/>
      </c>
      <c r="AG477" s="334" t="str">
        <f t="shared" si="185"/>
        <v/>
      </c>
      <c r="AH477" s="334" t="str">
        <f t="shared" si="186"/>
        <v/>
      </c>
      <c r="AI477" s="334" t="str">
        <f t="shared" ca="1" si="187"/>
        <v/>
      </c>
      <c r="AJ477" s="334" t="str">
        <f t="shared" si="188"/>
        <v/>
      </c>
      <c r="AK477" s="335" t="str">
        <f t="shared" ca="1" si="189"/>
        <v/>
      </c>
      <c r="AL477" s="336" t="str">
        <f t="shared" si="190"/>
        <v/>
      </c>
      <c r="AM477" s="347" t="s">
        <v>1774</v>
      </c>
    </row>
    <row r="478" spans="1:39" ht="17.25" customHeight="1">
      <c r="A478" s="265">
        <f t="shared" si="145"/>
        <v>476</v>
      </c>
      <c r="B478" s="263" t="s">
        <v>640</v>
      </c>
      <c r="C478" s="258" t="s">
        <v>1721</v>
      </c>
      <c r="D478" s="260" t="s">
        <v>1655</v>
      </c>
      <c r="E478" s="238" t="s">
        <v>817</v>
      </c>
      <c r="F478" s="746" t="s">
        <v>189</v>
      </c>
      <c r="G478" s="747"/>
      <c r="H478" s="748">
        <v>1000</v>
      </c>
      <c r="I478" s="749"/>
      <c r="J478" s="327" t="str">
        <f t="shared" si="191"/>
        <v>TEXT</v>
      </c>
      <c r="K478" s="271" t="s">
        <v>1720</v>
      </c>
      <c r="L478" s="328" t="str" cm="1">
        <f t="array" aca="1" ref="L478" ca="1">IFERROR(IF($C478="","",IF($K478="","",IF($K478=入力用マスタ!$H$7,_xlfn.TEXTBEFORE(_xlfn.TEXTAFTER(CELL("filename",$A$1),"["),"]"),IF($J478="DATE",IF(INDIRECT($B478&amp;"!"&amp;$C478)="","",INDIRECT($B478&amp;"!"&amp;$C478)),IF($J478="TEXT",IF(INDIRECT($B478&amp;"!"&amp;$C478)="","",""&amp;INDIRECT($B478&amp;"!"&amp;$C478)&amp;""),IF($J478="NUM",VALUE(IF(INDIRECT($B478&amp;"!"&amp;$C478)="","",INDIRECT($B478&amp;"!"&amp;$C478))),"")))))),"")</f>
        <v/>
      </c>
      <c r="M478" s="337" t="str">
        <f ca="1">IFERROR(TEXT(IF($C478="","",IF($K478="","",IF($K478=入力用マスタ!$H$5,IF($L478="■","1",IF($L478="□","",IF($L478="●","1",IF($L478="○","","")))),IF($K478=入力用マスタ!$H$6,IF($L478="▼選択▼","",MATCH($L478,INDIRECT("入力用マスタ!"&amp;IF(COUNTIF(入力用マスタ!$E$2:$E$4,$L478),"E",IF(COUNTIF(入力用マスタ!$F$2:$F$4,$L478),"F",IF(COUNTIF(入力用マスタ!$G$2:$G$4,$L478),"G","")))&amp;"3:"&amp;IF(COUNTIF(入力用マスタ!$E$2:$E$4,$L478),"E",IF(COUNTIF(入力用マスタ!$F$2:$F$4,$L478),"F",IF(COUNTIF(入力用マスタ!$G$2:$G$4,$L478),"G","")))&amp;"4"),0)),"")))),"@"),"")</f>
        <v/>
      </c>
      <c r="N478" s="337" t="str" cm="1">
        <f t="array" aca="1" ref="N478" ca="1">IFERROR(TEXT(IF($C478="","",IF($K478="","",IF($K478=入力用マスタ!$H$4,_xlfn.LET(_xlpm.refs, _xlfn.TEXTSPLIT($C478,","),_xlpm.sheetName, $B478,_xlpm.values,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8" s="338">
        <f t="shared" si="169"/>
        <v>477</v>
      </c>
      <c r="P478" s="339">
        <f>IF($K478="","",IF($K478=入力用マスタ!$H$3,COLUMN($P478)-5,IF($K478=入力用マスタ!$H$5,COLUMN($P478)-4,IF($K478=入力用マスタ!$H$6,COLUMN($P478)-4,IF($K478=入力用マスタ!$H$5,COLUMN($P478)-4,IF($K478=入力用マスタ!$H$4,COLUMN($P478)-3,COLUMN($P478)-5))))))</f>
        <v>11</v>
      </c>
      <c r="Q478" s="340" t="str">
        <f>IF($C478="","",IF($C478="-","",IF($K478=入力用マスタ!$H$4&amp;"!",HYPERLINK("#"&amp;$B478&amp;"!"&amp;IFERROR(LEFT($C478,FIND(",", $C478)-1),$C478),"【"&amp;IFERROR(LEFT($C478,FIND(",", $C478)-1),$C478)&amp;"】"),HYPERLINK("#"&amp;$B478&amp;"!"&amp;IFERROR(LEFT($C478,FIND(",", $C478)-1),$C478),"【"&amp;IFERROR(LEFT($C478,FIND(",", $C478)-1),$C478)&amp;"】"))))</f>
        <v/>
      </c>
      <c r="R478" s="333" t="str">
        <f t="shared" si="170"/>
        <v/>
      </c>
      <c r="S478" s="334" t="str">
        <f t="shared" si="171"/>
        <v/>
      </c>
      <c r="T478" s="334" t="str">
        <f t="shared" si="172"/>
        <v/>
      </c>
      <c r="U478" s="334" t="str">
        <f t="shared" si="173"/>
        <v/>
      </c>
      <c r="V478" s="334" t="str">
        <f t="shared" si="174"/>
        <v/>
      </c>
      <c r="W478" s="334" t="str">
        <f t="shared" si="175"/>
        <v/>
      </c>
      <c r="X478" s="334" t="str">
        <f t="shared" si="176"/>
        <v/>
      </c>
      <c r="Y478" s="334" t="str">
        <f t="shared" si="177"/>
        <v/>
      </c>
      <c r="Z478" s="334" t="str">
        <f t="shared" si="178"/>
        <v/>
      </c>
      <c r="AA478" s="334" t="str">
        <f t="shared" si="179"/>
        <v/>
      </c>
      <c r="AB478" s="334" t="str">
        <f t="shared" si="180"/>
        <v/>
      </c>
      <c r="AC478" s="334" t="str">
        <f t="shared" si="181"/>
        <v/>
      </c>
      <c r="AD478" s="334" t="str">
        <f t="shared" si="182"/>
        <v/>
      </c>
      <c r="AE478" s="334" t="str">
        <f t="shared" si="183"/>
        <v/>
      </c>
      <c r="AF478" s="334" t="str">
        <f t="shared" si="184"/>
        <v/>
      </c>
      <c r="AG478" s="334" t="str">
        <f t="shared" si="185"/>
        <v/>
      </c>
      <c r="AH478" s="334" t="str">
        <f t="shared" si="186"/>
        <v/>
      </c>
      <c r="AI478" s="334" t="str">
        <f t="shared" ca="1" si="187"/>
        <v/>
      </c>
      <c r="AJ478" s="334" t="str">
        <f t="shared" si="188"/>
        <v/>
      </c>
      <c r="AK478" s="335" t="str">
        <f t="shared" ca="1" si="189"/>
        <v/>
      </c>
      <c r="AL478" s="336" t="str">
        <f t="shared" si="190"/>
        <v/>
      </c>
      <c r="AM478" s="347" t="s">
        <v>1774</v>
      </c>
    </row>
    <row r="479" spans="1:39" ht="17.25" customHeight="1">
      <c r="A479" s="265">
        <f t="shared" si="145"/>
        <v>477</v>
      </c>
      <c r="B479" s="263" t="s">
        <v>640</v>
      </c>
      <c r="C479" s="258" t="s">
        <v>1721</v>
      </c>
      <c r="D479" s="260" t="s">
        <v>1656</v>
      </c>
      <c r="E479" s="238" t="s">
        <v>818</v>
      </c>
      <c r="F479" s="746" t="s">
        <v>649</v>
      </c>
      <c r="G479" s="747"/>
      <c r="H479" s="748"/>
      <c r="I479" s="749"/>
      <c r="J479" s="327" t="str">
        <f t="shared" si="191"/>
        <v>BYTE</v>
      </c>
      <c r="K479" s="271" t="s">
        <v>1720</v>
      </c>
      <c r="L479" s="328" t="str" cm="1">
        <f t="array" aca="1" ref="L479" ca="1">IFERROR(IF($C479="","",IF($K479="","",IF($K479=入力用マスタ!$H$7,_xlfn.TEXTBEFORE(_xlfn.TEXTAFTER(CELL("filename",$A$1),"["),"]"),IF($J479="DATE",IF(INDIRECT($B479&amp;"!"&amp;$C479)="","",INDIRECT($B479&amp;"!"&amp;$C479)),IF($J479="TEXT",IF(INDIRECT($B479&amp;"!"&amp;$C479)="","",""&amp;INDIRECT($B479&amp;"!"&amp;$C479)&amp;""),IF($J479="NUM",VALUE(IF(INDIRECT($B479&amp;"!"&amp;$C479)="","",INDIRECT($B479&amp;"!"&amp;$C479))),"")))))),"")</f>
        <v/>
      </c>
      <c r="M479" s="337" t="str">
        <f ca="1">IFERROR(TEXT(IF($C479="","",IF($K479="","",IF($K479=入力用マスタ!$H$5,IF($L479="■","1",IF($L479="□","",IF($L479="●","1",IF($L479="○","","")))),IF($K479=入力用マスタ!$H$6,IF($L479="▼選択▼","",MATCH($L479,INDIRECT("入力用マスタ!"&amp;IF(COUNTIF(入力用マスタ!$E$2:$E$4,$L479),"E",IF(COUNTIF(入力用マスタ!$F$2:$F$4,$L479),"F",IF(COUNTIF(入力用マスタ!$G$2:$G$4,$L479),"G","")))&amp;"3:"&amp;IF(COUNTIF(入力用マスタ!$E$2:$E$4,$L479),"E",IF(COUNTIF(入力用マスタ!$F$2:$F$4,$L479),"F",IF(COUNTIF(入力用マスタ!$G$2:$G$4,$L479),"G","")))&amp;"4"),0)),"")))),"@"),"")</f>
        <v/>
      </c>
      <c r="N479" s="337" t="str" cm="1">
        <f t="array" aca="1" ref="N479" ca="1">IFERROR(TEXT(IF($C479="","",IF($K479="","",IF($K479=入力用マスタ!$H$4,_xlfn.LET(_xlpm.refs, _xlfn.TEXTSPLIT($C479,","),_xlpm.sheetName, $B479,_xlpm.values,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79" s="338">
        <f t="shared" si="169"/>
        <v>478</v>
      </c>
      <c r="P479" s="339">
        <f>IF($K479="","",IF($K479=入力用マスタ!$H$3,COLUMN($P479)-5,IF($K479=入力用マスタ!$H$5,COLUMN($P479)-4,IF($K479=入力用マスタ!$H$6,COLUMN($P479)-4,IF($K479=入力用マスタ!$H$5,COLUMN($P479)-4,IF($K479=入力用マスタ!$H$4,COLUMN($P479)-3,COLUMN($P479)-5))))))</f>
        <v>11</v>
      </c>
      <c r="Q479" s="340" t="str">
        <f>IF($C479="","",IF($C479="-","",IF($K479=入力用マスタ!$H$4&amp;"!",HYPERLINK("#"&amp;$B479&amp;"!"&amp;IFERROR(LEFT($C479,FIND(",", $C479)-1),$C479),"【"&amp;IFERROR(LEFT($C479,FIND(",", $C479)-1),$C479)&amp;"】"),HYPERLINK("#"&amp;$B479&amp;"!"&amp;IFERROR(LEFT($C479,FIND(",", $C479)-1),$C479),"【"&amp;IFERROR(LEFT($C479,FIND(",", $C479)-1),$C479)&amp;"】"))))</f>
        <v/>
      </c>
      <c r="R479" s="333" t="str">
        <f t="shared" si="170"/>
        <v/>
      </c>
      <c r="S479" s="334" t="str">
        <f t="shared" si="171"/>
        <v/>
      </c>
      <c r="T479" s="334" t="str">
        <f t="shared" si="172"/>
        <v/>
      </c>
      <c r="U479" s="334" t="str">
        <f t="shared" si="173"/>
        <v/>
      </c>
      <c r="V479" s="334" t="str">
        <f t="shared" si="174"/>
        <v/>
      </c>
      <c r="W479" s="334" t="str">
        <f t="shared" si="175"/>
        <v/>
      </c>
      <c r="X479" s="334" t="str">
        <f t="shared" si="176"/>
        <v/>
      </c>
      <c r="Y479" s="334" t="str">
        <f t="shared" si="177"/>
        <v/>
      </c>
      <c r="Z479" s="334" t="str">
        <f t="shared" si="178"/>
        <v/>
      </c>
      <c r="AA479" s="334" t="str">
        <f t="shared" si="179"/>
        <v/>
      </c>
      <c r="AB479" s="334" t="str">
        <f t="shared" si="180"/>
        <v/>
      </c>
      <c r="AC479" s="334" t="str">
        <f t="shared" si="181"/>
        <v/>
      </c>
      <c r="AD479" s="334" t="str">
        <f t="shared" si="182"/>
        <v/>
      </c>
      <c r="AE479" s="334" t="str">
        <f t="shared" si="183"/>
        <v/>
      </c>
      <c r="AF479" s="334" t="str">
        <f t="shared" si="184"/>
        <v/>
      </c>
      <c r="AG479" s="334" t="str">
        <f t="shared" si="185"/>
        <v/>
      </c>
      <c r="AH479" s="334" t="str">
        <f t="shared" si="186"/>
        <v/>
      </c>
      <c r="AI479" s="334" t="str">
        <f t="shared" ca="1" si="187"/>
        <v/>
      </c>
      <c r="AJ479" s="334" t="str">
        <f t="shared" si="188"/>
        <v/>
      </c>
      <c r="AK479" s="335" t="str">
        <f t="shared" ca="1" si="189"/>
        <v/>
      </c>
      <c r="AL479" s="336" t="str">
        <f t="shared" si="190"/>
        <v/>
      </c>
      <c r="AM479" s="347" t="s">
        <v>1774</v>
      </c>
    </row>
    <row r="480" spans="1:39" ht="17.25" customHeight="1">
      <c r="A480" s="265">
        <f t="shared" si="145"/>
        <v>478</v>
      </c>
      <c r="B480" s="263" t="s">
        <v>640</v>
      </c>
      <c r="C480" s="258" t="s">
        <v>1721</v>
      </c>
      <c r="D480" s="260" t="s">
        <v>1657</v>
      </c>
      <c r="E480" s="238" t="s">
        <v>819</v>
      </c>
      <c r="F480" s="746" t="s">
        <v>189</v>
      </c>
      <c r="G480" s="747"/>
      <c r="H480" s="748">
        <v>50</v>
      </c>
      <c r="I480" s="749"/>
      <c r="J480" s="327" t="str">
        <f t="shared" si="191"/>
        <v>TEXT</v>
      </c>
      <c r="K480" s="271" t="s">
        <v>1720</v>
      </c>
      <c r="L480" s="328" t="str" cm="1">
        <f t="array" aca="1" ref="L480" ca="1">IFERROR(IF($C480="","",IF($K480="","",IF($K480=入力用マスタ!$H$7,_xlfn.TEXTBEFORE(_xlfn.TEXTAFTER(CELL("filename",$A$1),"["),"]"),IF($J480="DATE",IF(INDIRECT($B480&amp;"!"&amp;$C480)="","",INDIRECT($B480&amp;"!"&amp;$C480)),IF($J480="TEXT",IF(INDIRECT($B480&amp;"!"&amp;$C480)="","",""&amp;INDIRECT($B480&amp;"!"&amp;$C480)&amp;""),IF($J480="NUM",VALUE(IF(INDIRECT($B480&amp;"!"&amp;$C480)="","",INDIRECT($B480&amp;"!"&amp;$C480))),"")))))),"")</f>
        <v/>
      </c>
      <c r="M480" s="337" t="str">
        <f ca="1">IFERROR(TEXT(IF($C480="","",IF($K480="","",IF($K480=入力用マスタ!$H$5,IF($L480="■","1",IF($L480="□","",IF($L480="●","1",IF($L480="○","","")))),IF($K480=入力用マスタ!$H$6,IF($L480="▼選択▼","",MATCH($L480,INDIRECT("入力用マスタ!"&amp;IF(COUNTIF(入力用マスタ!$E$2:$E$4,$L480),"E",IF(COUNTIF(入力用マスタ!$F$2:$F$4,$L480),"F",IF(COUNTIF(入力用マスタ!$G$2:$G$4,$L480),"G","")))&amp;"3:"&amp;IF(COUNTIF(入力用マスタ!$E$2:$E$4,$L480),"E",IF(COUNTIF(入力用マスタ!$F$2:$F$4,$L480),"F",IF(COUNTIF(入力用マスタ!$G$2:$G$4,$L480),"G","")))&amp;"4"),0)),"")))),"@"),"")</f>
        <v/>
      </c>
      <c r="N480" s="337" t="str" cm="1">
        <f t="array" aca="1" ref="N480" ca="1">IFERROR(TEXT(IF($C480="","",IF($K480="","",IF($K480=入力用マスタ!$H$4,_xlfn.LET(_xlpm.refs, _xlfn.TEXTSPLIT($C480,","),_xlpm.sheetName, $B480,_xlpm.values,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0" s="338">
        <f t="shared" si="169"/>
        <v>479</v>
      </c>
      <c r="P480" s="339">
        <f>IF($K480="","",IF($K480=入力用マスタ!$H$3,COLUMN($P480)-5,IF($K480=入力用マスタ!$H$5,COLUMN($P480)-4,IF($K480=入力用マスタ!$H$6,COLUMN($P480)-4,IF($K480=入力用マスタ!$H$5,COLUMN($P480)-4,IF($K480=入力用マスタ!$H$4,COLUMN($P480)-3,COLUMN($P480)-5))))))</f>
        <v>11</v>
      </c>
      <c r="Q480" s="340" t="str">
        <f>IF($C480="","",IF($C480="-","",IF($K480=入力用マスタ!$H$4&amp;"!",HYPERLINK("#"&amp;$B480&amp;"!"&amp;IFERROR(LEFT($C480,FIND(",", $C480)-1),$C480),"【"&amp;IFERROR(LEFT($C480,FIND(",", $C480)-1),$C480)&amp;"】"),HYPERLINK("#"&amp;$B480&amp;"!"&amp;IFERROR(LEFT($C480,FIND(",", $C480)-1),$C480),"【"&amp;IFERROR(LEFT($C480,FIND(",", $C480)-1),$C480)&amp;"】"))))</f>
        <v/>
      </c>
      <c r="R480" s="333" t="str">
        <f t="shared" si="170"/>
        <v/>
      </c>
      <c r="S480" s="334" t="str">
        <f t="shared" si="171"/>
        <v/>
      </c>
      <c r="T480" s="334" t="str">
        <f t="shared" si="172"/>
        <v/>
      </c>
      <c r="U480" s="334" t="str">
        <f t="shared" si="173"/>
        <v/>
      </c>
      <c r="V480" s="334" t="str">
        <f t="shared" si="174"/>
        <v/>
      </c>
      <c r="W480" s="334" t="str">
        <f t="shared" si="175"/>
        <v/>
      </c>
      <c r="X480" s="334" t="str">
        <f t="shared" si="176"/>
        <v/>
      </c>
      <c r="Y480" s="334" t="str">
        <f t="shared" si="177"/>
        <v/>
      </c>
      <c r="Z480" s="334" t="str">
        <f t="shared" si="178"/>
        <v/>
      </c>
      <c r="AA480" s="334" t="str">
        <f t="shared" si="179"/>
        <v/>
      </c>
      <c r="AB480" s="334" t="str">
        <f t="shared" si="180"/>
        <v/>
      </c>
      <c r="AC480" s="334" t="str">
        <f t="shared" si="181"/>
        <v/>
      </c>
      <c r="AD480" s="334" t="str">
        <f t="shared" si="182"/>
        <v/>
      </c>
      <c r="AE480" s="334" t="str">
        <f t="shared" si="183"/>
        <v/>
      </c>
      <c r="AF480" s="334" t="str">
        <f t="shared" si="184"/>
        <v/>
      </c>
      <c r="AG480" s="334" t="str">
        <f t="shared" si="185"/>
        <v/>
      </c>
      <c r="AH480" s="334" t="str">
        <f t="shared" si="186"/>
        <v/>
      </c>
      <c r="AI480" s="334" t="str">
        <f t="shared" ca="1" si="187"/>
        <v/>
      </c>
      <c r="AJ480" s="334" t="str">
        <f t="shared" si="188"/>
        <v/>
      </c>
      <c r="AK480" s="335" t="str">
        <f t="shared" ca="1" si="189"/>
        <v/>
      </c>
      <c r="AL480" s="336" t="str">
        <f t="shared" si="190"/>
        <v/>
      </c>
      <c r="AM480" s="347" t="s">
        <v>1774</v>
      </c>
    </row>
    <row r="481" spans="1:39" ht="17.25" customHeight="1">
      <c r="A481" s="265">
        <f t="shared" si="145"/>
        <v>479</v>
      </c>
      <c r="B481" s="263" t="s">
        <v>640</v>
      </c>
      <c r="C481" s="258" t="s">
        <v>1721</v>
      </c>
      <c r="D481" s="260" t="s">
        <v>1658</v>
      </c>
      <c r="E481" s="238" t="s">
        <v>820</v>
      </c>
      <c r="F481" s="746" t="s">
        <v>189</v>
      </c>
      <c r="G481" s="747"/>
      <c r="H481" s="748">
        <v>1000</v>
      </c>
      <c r="I481" s="749"/>
      <c r="J481" s="327" t="str">
        <f t="shared" si="191"/>
        <v>TEXT</v>
      </c>
      <c r="K481" s="271" t="s">
        <v>1720</v>
      </c>
      <c r="L481" s="328" t="str" cm="1">
        <f t="array" aca="1" ref="L481" ca="1">IFERROR(IF($C481="","",IF($K481="","",IF($K481=入力用マスタ!$H$7,_xlfn.TEXTBEFORE(_xlfn.TEXTAFTER(CELL("filename",$A$1),"["),"]"),IF($J481="DATE",IF(INDIRECT($B481&amp;"!"&amp;$C481)="","",INDIRECT($B481&amp;"!"&amp;$C481)),IF($J481="TEXT",IF(INDIRECT($B481&amp;"!"&amp;$C481)="","",""&amp;INDIRECT($B481&amp;"!"&amp;$C481)&amp;""),IF($J481="NUM",VALUE(IF(INDIRECT($B481&amp;"!"&amp;$C481)="","",INDIRECT($B481&amp;"!"&amp;$C481))),"")))))),"")</f>
        <v/>
      </c>
      <c r="M481" s="337" t="str">
        <f ca="1">IFERROR(TEXT(IF($C481="","",IF($K481="","",IF($K481=入力用マスタ!$H$5,IF($L481="■","1",IF($L481="□","",IF($L481="●","1",IF($L481="○","","")))),IF($K481=入力用マスタ!$H$6,IF($L481="▼選択▼","",MATCH($L481,INDIRECT("入力用マスタ!"&amp;IF(COUNTIF(入力用マスタ!$E$2:$E$4,$L481),"E",IF(COUNTIF(入力用マスタ!$F$2:$F$4,$L481),"F",IF(COUNTIF(入力用マスタ!$G$2:$G$4,$L481),"G","")))&amp;"3:"&amp;IF(COUNTIF(入力用マスタ!$E$2:$E$4,$L481),"E",IF(COUNTIF(入力用マスタ!$F$2:$F$4,$L481),"F",IF(COUNTIF(入力用マスタ!$G$2:$G$4,$L481),"G","")))&amp;"4"),0)),"")))),"@"),"")</f>
        <v/>
      </c>
      <c r="N481" s="337" t="str" cm="1">
        <f t="array" aca="1" ref="N481" ca="1">IFERROR(TEXT(IF($C481="","",IF($K481="","",IF($K481=入力用マスタ!$H$4,_xlfn.LET(_xlpm.refs, _xlfn.TEXTSPLIT($C481,","),_xlpm.sheetName, $B481,_xlpm.values,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1" s="338">
        <f t="shared" si="169"/>
        <v>480</v>
      </c>
      <c r="P481" s="339">
        <f>IF($K481="","",IF($K481=入力用マスタ!$H$3,COLUMN($P481)-5,IF($K481=入力用マスタ!$H$5,COLUMN($P481)-4,IF($K481=入力用マスタ!$H$6,COLUMN($P481)-4,IF($K481=入力用マスタ!$H$5,COLUMN($P481)-4,IF($K481=入力用マスタ!$H$4,COLUMN($P481)-3,COLUMN($P481)-5))))))</f>
        <v>11</v>
      </c>
      <c r="Q481" s="340" t="str">
        <f>IF($C481="","",IF($C481="-","",IF($K481=入力用マスタ!$H$4&amp;"!",HYPERLINK("#"&amp;$B481&amp;"!"&amp;IFERROR(LEFT($C481,FIND(",", $C481)-1),$C481),"【"&amp;IFERROR(LEFT($C481,FIND(",", $C481)-1),$C481)&amp;"】"),HYPERLINK("#"&amp;$B481&amp;"!"&amp;IFERROR(LEFT($C481,FIND(",", $C481)-1),$C481),"【"&amp;IFERROR(LEFT($C481,FIND(",", $C481)-1),$C481)&amp;"】"))))</f>
        <v/>
      </c>
      <c r="R481" s="333" t="str">
        <f t="shared" si="170"/>
        <v/>
      </c>
      <c r="S481" s="334" t="str">
        <f t="shared" si="171"/>
        <v/>
      </c>
      <c r="T481" s="334" t="str">
        <f t="shared" si="172"/>
        <v/>
      </c>
      <c r="U481" s="334" t="str">
        <f t="shared" si="173"/>
        <v/>
      </c>
      <c r="V481" s="334" t="str">
        <f t="shared" si="174"/>
        <v/>
      </c>
      <c r="W481" s="334" t="str">
        <f t="shared" si="175"/>
        <v/>
      </c>
      <c r="X481" s="334" t="str">
        <f t="shared" si="176"/>
        <v/>
      </c>
      <c r="Y481" s="334" t="str">
        <f t="shared" si="177"/>
        <v/>
      </c>
      <c r="Z481" s="334" t="str">
        <f t="shared" si="178"/>
        <v/>
      </c>
      <c r="AA481" s="334" t="str">
        <f t="shared" si="179"/>
        <v/>
      </c>
      <c r="AB481" s="334" t="str">
        <f t="shared" si="180"/>
        <v/>
      </c>
      <c r="AC481" s="334" t="str">
        <f t="shared" si="181"/>
        <v/>
      </c>
      <c r="AD481" s="334" t="str">
        <f t="shared" si="182"/>
        <v/>
      </c>
      <c r="AE481" s="334" t="str">
        <f t="shared" si="183"/>
        <v/>
      </c>
      <c r="AF481" s="334" t="str">
        <f t="shared" si="184"/>
        <v/>
      </c>
      <c r="AG481" s="334" t="str">
        <f t="shared" si="185"/>
        <v/>
      </c>
      <c r="AH481" s="334" t="str">
        <f t="shared" si="186"/>
        <v/>
      </c>
      <c r="AI481" s="334" t="str">
        <f t="shared" ca="1" si="187"/>
        <v/>
      </c>
      <c r="AJ481" s="334" t="str">
        <f t="shared" si="188"/>
        <v/>
      </c>
      <c r="AK481" s="335" t="str">
        <f t="shared" ca="1" si="189"/>
        <v/>
      </c>
      <c r="AL481" s="336" t="str">
        <f t="shared" si="190"/>
        <v/>
      </c>
      <c r="AM481" s="347" t="s">
        <v>1774</v>
      </c>
    </row>
    <row r="482" spans="1:39" ht="17.25" customHeight="1">
      <c r="A482" s="265">
        <f t="shared" si="145"/>
        <v>480</v>
      </c>
      <c r="B482" s="263" t="s">
        <v>640</v>
      </c>
      <c r="C482" s="258" t="s">
        <v>1721</v>
      </c>
      <c r="D482" s="260" t="s">
        <v>1659</v>
      </c>
      <c r="E482" s="238" t="s">
        <v>821</v>
      </c>
      <c r="F482" s="746" t="s">
        <v>648</v>
      </c>
      <c r="G482" s="747"/>
      <c r="H482" s="748">
        <v>15</v>
      </c>
      <c r="I482" s="749"/>
      <c r="J482" s="327" t="str">
        <f t="shared" si="191"/>
        <v>NUM</v>
      </c>
      <c r="K482" s="271" t="s">
        <v>1720</v>
      </c>
      <c r="L482" s="328" t="str" cm="1">
        <f t="array" aca="1" ref="L482" ca="1">IFERROR(IF($C482="","",IF($K482="","",IF($K482=入力用マスタ!$H$7,_xlfn.TEXTBEFORE(_xlfn.TEXTAFTER(CELL("filename",$A$1),"["),"]"),IF($J482="DATE",IF(INDIRECT($B482&amp;"!"&amp;$C482)="","",INDIRECT($B482&amp;"!"&amp;$C482)),IF($J482="TEXT",IF(INDIRECT($B482&amp;"!"&amp;$C482)="","",""&amp;INDIRECT($B482&amp;"!"&amp;$C482)&amp;""),IF($J482="NUM",VALUE(IF(INDIRECT($B482&amp;"!"&amp;$C482)="","",INDIRECT($B482&amp;"!"&amp;$C482))),"")))))),"")</f>
        <v/>
      </c>
      <c r="M482" s="337" t="str">
        <f ca="1">IFERROR(TEXT(IF($C482="","",IF($K482="","",IF($K482=入力用マスタ!$H$5,IF($L482="■","1",IF($L482="□","",IF($L482="●","1",IF($L482="○","","")))),IF($K482=入力用マスタ!$H$6,IF($L482="▼選択▼","",MATCH($L482,INDIRECT("入力用マスタ!"&amp;IF(COUNTIF(入力用マスタ!$E$2:$E$4,$L482),"E",IF(COUNTIF(入力用マスタ!$F$2:$F$4,$L482),"F",IF(COUNTIF(入力用マスタ!$G$2:$G$4,$L482),"G","")))&amp;"3:"&amp;IF(COUNTIF(入力用マスタ!$E$2:$E$4,$L482),"E",IF(COUNTIF(入力用マスタ!$F$2:$F$4,$L482),"F",IF(COUNTIF(入力用マスタ!$G$2:$G$4,$L482),"G","")))&amp;"4"),0)),"")))),"@"),"")</f>
        <v/>
      </c>
      <c r="N482" s="337" t="str" cm="1">
        <f t="array" aca="1" ref="N482" ca="1">IFERROR(TEXT(IF($C482="","",IF($K482="","",IF($K482=入力用マスタ!$H$4,_xlfn.LET(_xlpm.refs, _xlfn.TEXTSPLIT($C482,","),_xlpm.sheetName, $B482,_xlpm.values,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2" s="338">
        <f t="shared" si="169"/>
        <v>481</v>
      </c>
      <c r="P482" s="339">
        <f>IF($K482="","",IF($K482=入力用マスタ!$H$3,COLUMN($P482)-5,IF($K482=入力用マスタ!$H$5,COLUMN($P482)-4,IF($K482=入力用マスタ!$H$6,COLUMN($P482)-4,IF($K482=入力用マスタ!$H$5,COLUMN($P482)-4,IF($K482=入力用マスタ!$H$4,COLUMN($P482)-3,COLUMN($P482)-5))))))</f>
        <v>11</v>
      </c>
      <c r="Q482" s="340" t="str">
        <f>IF($C482="","",IF($C482="-","",IF($K482=入力用マスタ!$H$4&amp;"!",HYPERLINK("#"&amp;$B482&amp;"!"&amp;IFERROR(LEFT($C482,FIND(",", $C482)-1),$C482),"【"&amp;IFERROR(LEFT($C482,FIND(",", $C482)-1),$C482)&amp;"】"),HYPERLINK("#"&amp;$B482&amp;"!"&amp;IFERROR(LEFT($C482,FIND(",", $C482)-1),$C482),"【"&amp;IFERROR(LEFT($C482,FIND(",", $C482)-1),$C482)&amp;"】"))))</f>
        <v/>
      </c>
      <c r="R482" s="333" t="str">
        <f t="shared" si="170"/>
        <v/>
      </c>
      <c r="S482" s="334" t="str">
        <f t="shared" si="171"/>
        <v/>
      </c>
      <c r="T482" s="334" t="str">
        <f t="shared" si="172"/>
        <v/>
      </c>
      <c r="U482" s="334" t="str">
        <f t="shared" si="173"/>
        <v/>
      </c>
      <c r="V482" s="334" t="str">
        <f t="shared" si="174"/>
        <v/>
      </c>
      <c r="W482" s="334" t="str">
        <f t="shared" si="175"/>
        <v/>
      </c>
      <c r="X482" s="334" t="str">
        <f t="shared" si="176"/>
        <v/>
      </c>
      <c r="Y482" s="334" t="str">
        <f t="shared" si="177"/>
        <v/>
      </c>
      <c r="Z482" s="334" t="str">
        <f t="shared" si="178"/>
        <v/>
      </c>
      <c r="AA482" s="334" t="str">
        <f t="shared" si="179"/>
        <v/>
      </c>
      <c r="AB482" s="334" t="str">
        <f t="shared" si="180"/>
        <v/>
      </c>
      <c r="AC482" s="334" t="str">
        <f t="shared" si="181"/>
        <v/>
      </c>
      <c r="AD482" s="334" t="str">
        <f t="shared" si="182"/>
        <v/>
      </c>
      <c r="AE482" s="334" t="str">
        <f t="shared" si="183"/>
        <v/>
      </c>
      <c r="AF482" s="334" t="str">
        <f t="shared" si="184"/>
        <v/>
      </c>
      <c r="AG482" s="334" t="str">
        <f t="shared" si="185"/>
        <v/>
      </c>
      <c r="AH482" s="334" t="str">
        <f t="shared" si="186"/>
        <v/>
      </c>
      <c r="AI482" s="334" t="str">
        <f t="shared" ca="1" si="187"/>
        <v/>
      </c>
      <c r="AJ482" s="334" t="str">
        <f t="shared" si="188"/>
        <v/>
      </c>
      <c r="AK482" s="335" t="str">
        <f t="shared" ca="1" si="189"/>
        <v/>
      </c>
      <c r="AL482" s="336" t="str">
        <f t="shared" si="190"/>
        <v/>
      </c>
      <c r="AM482" s="347" t="s">
        <v>1774</v>
      </c>
    </row>
    <row r="483" spans="1:39" ht="17.25" customHeight="1">
      <c r="A483" s="265">
        <f t="shared" si="145"/>
        <v>481</v>
      </c>
      <c r="B483" s="263" t="s">
        <v>640</v>
      </c>
      <c r="C483" s="258" t="s">
        <v>1721</v>
      </c>
      <c r="D483" s="260" t="s">
        <v>1660</v>
      </c>
      <c r="E483" s="238" t="s">
        <v>822</v>
      </c>
      <c r="F483" s="746" t="s">
        <v>189</v>
      </c>
      <c r="G483" s="747"/>
      <c r="H483" s="748">
        <v>1000</v>
      </c>
      <c r="I483" s="749"/>
      <c r="J483" s="327" t="str">
        <f t="shared" si="191"/>
        <v>TEXT</v>
      </c>
      <c r="K483" s="271" t="s">
        <v>1720</v>
      </c>
      <c r="L483" s="328" t="str" cm="1">
        <f t="array" aca="1" ref="L483" ca="1">IFERROR(IF($C483="","",IF($K483="","",IF($K483=入力用マスタ!$H$7,_xlfn.TEXTBEFORE(_xlfn.TEXTAFTER(CELL("filename",$A$1),"["),"]"),IF($J483="DATE",IF(INDIRECT($B483&amp;"!"&amp;$C483)="","",INDIRECT($B483&amp;"!"&amp;$C483)),IF($J483="TEXT",IF(INDIRECT($B483&amp;"!"&amp;$C483)="","",""&amp;INDIRECT($B483&amp;"!"&amp;$C483)&amp;""),IF($J483="NUM",VALUE(IF(INDIRECT($B483&amp;"!"&amp;$C483)="","",INDIRECT($B483&amp;"!"&amp;$C483))),"")))))),"")</f>
        <v/>
      </c>
      <c r="M483" s="337" t="str">
        <f ca="1">IFERROR(TEXT(IF($C483="","",IF($K483="","",IF($K483=入力用マスタ!$H$5,IF($L483="■","1",IF($L483="□","",IF($L483="●","1",IF($L483="○","","")))),IF($K483=入力用マスタ!$H$6,IF($L483="▼選択▼","",MATCH($L483,INDIRECT("入力用マスタ!"&amp;IF(COUNTIF(入力用マスタ!$E$2:$E$4,$L483),"E",IF(COUNTIF(入力用マスタ!$F$2:$F$4,$L483),"F",IF(COUNTIF(入力用マスタ!$G$2:$G$4,$L483),"G","")))&amp;"3:"&amp;IF(COUNTIF(入力用マスタ!$E$2:$E$4,$L483),"E",IF(COUNTIF(入力用マスタ!$F$2:$F$4,$L483),"F",IF(COUNTIF(入力用マスタ!$G$2:$G$4,$L483),"G","")))&amp;"4"),0)),"")))),"@"),"")</f>
        <v/>
      </c>
      <c r="N483" s="337" t="str" cm="1">
        <f t="array" aca="1" ref="N483" ca="1">IFERROR(TEXT(IF($C483="","",IF($K483="","",IF($K483=入力用マスタ!$H$4,_xlfn.LET(_xlpm.refs, _xlfn.TEXTSPLIT($C483,","),_xlpm.sheetName, $B483,_xlpm.values,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3" s="338">
        <f t="shared" si="169"/>
        <v>482</v>
      </c>
      <c r="P483" s="339">
        <f>IF($K483="","",IF($K483=入力用マスタ!$H$3,COLUMN($P483)-5,IF($K483=入力用マスタ!$H$5,COLUMN($P483)-4,IF($K483=入力用マスタ!$H$6,COLUMN($P483)-4,IF($K483=入力用マスタ!$H$5,COLUMN($P483)-4,IF($K483=入力用マスタ!$H$4,COLUMN($P483)-3,COLUMN($P483)-5))))))</f>
        <v>11</v>
      </c>
      <c r="Q483" s="340" t="str">
        <f>IF($C483="","",IF($C483="-","",IF($K483=入力用マスタ!$H$4&amp;"!",HYPERLINK("#"&amp;$B483&amp;"!"&amp;IFERROR(LEFT($C483,FIND(",", $C483)-1),$C483),"【"&amp;IFERROR(LEFT($C483,FIND(",", $C483)-1),$C483)&amp;"】"),HYPERLINK("#"&amp;$B483&amp;"!"&amp;IFERROR(LEFT($C483,FIND(",", $C483)-1),$C483),"【"&amp;IFERROR(LEFT($C483,FIND(",", $C483)-1),$C483)&amp;"】"))))</f>
        <v/>
      </c>
      <c r="R483" s="333" t="str">
        <f t="shared" si="170"/>
        <v/>
      </c>
      <c r="S483" s="334" t="str">
        <f t="shared" si="171"/>
        <v/>
      </c>
      <c r="T483" s="334" t="str">
        <f t="shared" si="172"/>
        <v/>
      </c>
      <c r="U483" s="334" t="str">
        <f t="shared" si="173"/>
        <v/>
      </c>
      <c r="V483" s="334" t="str">
        <f t="shared" si="174"/>
        <v/>
      </c>
      <c r="W483" s="334" t="str">
        <f t="shared" si="175"/>
        <v/>
      </c>
      <c r="X483" s="334" t="str">
        <f t="shared" si="176"/>
        <v/>
      </c>
      <c r="Y483" s="334" t="str">
        <f t="shared" si="177"/>
        <v/>
      </c>
      <c r="Z483" s="334" t="str">
        <f t="shared" si="178"/>
        <v/>
      </c>
      <c r="AA483" s="334" t="str">
        <f t="shared" si="179"/>
        <v/>
      </c>
      <c r="AB483" s="334" t="str">
        <f t="shared" si="180"/>
        <v/>
      </c>
      <c r="AC483" s="334" t="str">
        <f t="shared" si="181"/>
        <v/>
      </c>
      <c r="AD483" s="334" t="str">
        <f t="shared" si="182"/>
        <v/>
      </c>
      <c r="AE483" s="334" t="str">
        <f t="shared" si="183"/>
        <v/>
      </c>
      <c r="AF483" s="334" t="str">
        <f t="shared" si="184"/>
        <v/>
      </c>
      <c r="AG483" s="334" t="str">
        <f t="shared" si="185"/>
        <v/>
      </c>
      <c r="AH483" s="334" t="str">
        <f t="shared" si="186"/>
        <v/>
      </c>
      <c r="AI483" s="334" t="str">
        <f t="shared" ca="1" si="187"/>
        <v/>
      </c>
      <c r="AJ483" s="334" t="str">
        <f t="shared" si="188"/>
        <v/>
      </c>
      <c r="AK483" s="335" t="str">
        <f t="shared" ca="1" si="189"/>
        <v/>
      </c>
      <c r="AL483" s="336" t="str">
        <f t="shared" si="190"/>
        <v/>
      </c>
      <c r="AM483" s="347" t="s">
        <v>1774</v>
      </c>
    </row>
    <row r="484" spans="1:39" ht="17.25" customHeight="1">
      <c r="A484" s="265">
        <f t="shared" si="145"/>
        <v>482</v>
      </c>
      <c r="B484" s="263" t="s">
        <v>640</v>
      </c>
      <c r="C484" s="258" t="s">
        <v>1721</v>
      </c>
      <c r="D484" s="260" t="s">
        <v>1661</v>
      </c>
      <c r="E484" s="238" t="s">
        <v>823</v>
      </c>
      <c r="F484" s="746" t="s">
        <v>649</v>
      </c>
      <c r="G484" s="747"/>
      <c r="H484" s="748"/>
      <c r="I484" s="749"/>
      <c r="J484" s="327" t="str">
        <f t="shared" si="191"/>
        <v>BYTE</v>
      </c>
      <c r="K484" s="271" t="s">
        <v>1720</v>
      </c>
      <c r="L484" s="328" t="str" cm="1">
        <f t="array" aca="1" ref="L484" ca="1">IFERROR(IF($C484="","",IF($K484="","",IF($K484=入力用マスタ!$H$7,_xlfn.TEXTBEFORE(_xlfn.TEXTAFTER(CELL("filename",$A$1),"["),"]"),IF($J484="DATE",IF(INDIRECT($B484&amp;"!"&amp;$C484)="","",INDIRECT($B484&amp;"!"&amp;$C484)),IF($J484="TEXT",IF(INDIRECT($B484&amp;"!"&amp;$C484)="","",""&amp;INDIRECT($B484&amp;"!"&amp;$C484)&amp;""),IF($J484="NUM",VALUE(IF(INDIRECT($B484&amp;"!"&amp;$C484)="","",INDIRECT($B484&amp;"!"&amp;$C484))),"")))))),"")</f>
        <v/>
      </c>
      <c r="M484" s="337" t="str">
        <f ca="1">IFERROR(TEXT(IF($C484="","",IF($K484="","",IF($K484=入力用マスタ!$H$5,IF($L484="■","1",IF($L484="□","",IF($L484="●","1",IF($L484="○","","")))),IF($K484=入力用マスタ!$H$6,IF($L484="▼選択▼","",MATCH($L484,INDIRECT("入力用マスタ!"&amp;IF(COUNTIF(入力用マスタ!$E$2:$E$4,$L484),"E",IF(COUNTIF(入力用マスタ!$F$2:$F$4,$L484),"F",IF(COUNTIF(入力用マスタ!$G$2:$G$4,$L484),"G","")))&amp;"3:"&amp;IF(COUNTIF(入力用マスタ!$E$2:$E$4,$L484),"E",IF(COUNTIF(入力用マスタ!$F$2:$F$4,$L484),"F",IF(COUNTIF(入力用マスタ!$G$2:$G$4,$L484),"G","")))&amp;"4"),0)),"")))),"@"),"")</f>
        <v/>
      </c>
      <c r="N484" s="337" t="str" cm="1">
        <f t="array" aca="1" ref="N484" ca="1">IFERROR(TEXT(IF($C484="","",IF($K484="","",IF($K484=入力用マスタ!$H$4,_xlfn.LET(_xlpm.refs, _xlfn.TEXTSPLIT($C484,","),_xlpm.sheetName, $B484,_xlpm.values,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4" s="338">
        <f t="shared" si="169"/>
        <v>483</v>
      </c>
      <c r="P484" s="339">
        <f>IF($K484="","",IF($K484=入力用マスタ!$H$3,COLUMN($P484)-5,IF($K484=入力用マスタ!$H$5,COLUMN($P484)-4,IF($K484=入力用マスタ!$H$6,COLUMN($P484)-4,IF($K484=入力用マスタ!$H$5,COLUMN($P484)-4,IF($K484=入力用マスタ!$H$4,COLUMN($P484)-3,COLUMN($P484)-5))))))</f>
        <v>11</v>
      </c>
      <c r="Q484" s="340" t="str">
        <f>IF($C484="","",IF($C484="-","",IF($K484=入力用マスタ!$H$4&amp;"!",HYPERLINK("#"&amp;$B484&amp;"!"&amp;IFERROR(LEFT($C484,FIND(",", $C484)-1),$C484),"【"&amp;IFERROR(LEFT($C484,FIND(",", $C484)-1),$C484)&amp;"】"),HYPERLINK("#"&amp;$B484&amp;"!"&amp;IFERROR(LEFT($C484,FIND(",", $C484)-1),$C484),"【"&amp;IFERROR(LEFT($C484,FIND(",", $C484)-1),$C484)&amp;"】"))))</f>
        <v/>
      </c>
      <c r="R484" s="333" t="str">
        <f t="shared" si="170"/>
        <v/>
      </c>
      <c r="S484" s="334" t="str">
        <f t="shared" si="171"/>
        <v/>
      </c>
      <c r="T484" s="334" t="str">
        <f t="shared" si="172"/>
        <v/>
      </c>
      <c r="U484" s="334" t="str">
        <f t="shared" si="173"/>
        <v/>
      </c>
      <c r="V484" s="334" t="str">
        <f t="shared" si="174"/>
        <v/>
      </c>
      <c r="W484" s="334" t="str">
        <f t="shared" si="175"/>
        <v/>
      </c>
      <c r="X484" s="334" t="str">
        <f t="shared" si="176"/>
        <v/>
      </c>
      <c r="Y484" s="334" t="str">
        <f t="shared" si="177"/>
        <v/>
      </c>
      <c r="Z484" s="334" t="str">
        <f t="shared" si="178"/>
        <v/>
      </c>
      <c r="AA484" s="334" t="str">
        <f t="shared" si="179"/>
        <v/>
      </c>
      <c r="AB484" s="334" t="str">
        <f t="shared" si="180"/>
        <v/>
      </c>
      <c r="AC484" s="334" t="str">
        <f t="shared" si="181"/>
        <v/>
      </c>
      <c r="AD484" s="334" t="str">
        <f t="shared" si="182"/>
        <v/>
      </c>
      <c r="AE484" s="334" t="str">
        <f t="shared" si="183"/>
        <v/>
      </c>
      <c r="AF484" s="334" t="str">
        <f t="shared" si="184"/>
        <v/>
      </c>
      <c r="AG484" s="334" t="str">
        <f t="shared" si="185"/>
        <v/>
      </c>
      <c r="AH484" s="334" t="str">
        <f t="shared" si="186"/>
        <v/>
      </c>
      <c r="AI484" s="334" t="str">
        <f t="shared" ca="1" si="187"/>
        <v/>
      </c>
      <c r="AJ484" s="334" t="str">
        <f t="shared" si="188"/>
        <v/>
      </c>
      <c r="AK484" s="335" t="str">
        <f t="shared" ca="1" si="189"/>
        <v/>
      </c>
      <c r="AL484" s="336" t="str">
        <f t="shared" si="190"/>
        <v/>
      </c>
      <c r="AM484" s="347" t="s">
        <v>1774</v>
      </c>
    </row>
    <row r="485" spans="1:39" ht="17.25" customHeight="1">
      <c r="A485" s="265">
        <f t="shared" si="145"/>
        <v>483</v>
      </c>
      <c r="B485" s="263" t="s">
        <v>640</v>
      </c>
      <c r="C485" s="258" t="s">
        <v>1721</v>
      </c>
      <c r="D485" s="260" t="s">
        <v>1662</v>
      </c>
      <c r="E485" s="238" t="s">
        <v>824</v>
      </c>
      <c r="F485" s="746" t="s">
        <v>189</v>
      </c>
      <c r="G485" s="747"/>
      <c r="H485" s="748">
        <v>50</v>
      </c>
      <c r="I485" s="749"/>
      <c r="J485" s="327" t="str">
        <f t="shared" si="191"/>
        <v>TEXT</v>
      </c>
      <c r="K485" s="271" t="s">
        <v>1720</v>
      </c>
      <c r="L485" s="328" t="str" cm="1">
        <f t="array" aca="1" ref="L485" ca="1">IFERROR(IF($C485="","",IF($K485="","",IF($K485=入力用マスタ!$H$7,_xlfn.TEXTBEFORE(_xlfn.TEXTAFTER(CELL("filename",$A$1),"["),"]"),IF($J485="DATE",IF(INDIRECT($B485&amp;"!"&amp;$C485)="","",INDIRECT($B485&amp;"!"&amp;$C485)),IF($J485="TEXT",IF(INDIRECT($B485&amp;"!"&amp;$C485)="","",""&amp;INDIRECT($B485&amp;"!"&amp;$C485)&amp;""),IF($J485="NUM",VALUE(IF(INDIRECT($B485&amp;"!"&amp;$C485)="","",INDIRECT($B485&amp;"!"&amp;$C485))),"")))))),"")</f>
        <v/>
      </c>
      <c r="M485" s="337" t="str">
        <f ca="1">IFERROR(TEXT(IF($C485="","",IF($K485="","",IF($K485=入力用マスタ!$H$5,IF($L485="■","1",IF($L485="□","",IF($L485="●","1",IF($L485="○","","")))),IF($K485=入力用マスタ!$H$6,IF($L485="▼選択▼","",MATCH($L485,INDIRECT("入力用マスタ!"&amp;IF(COUNTIF(入力用マスタ!$E$2:$E$4,$L485),"E",IF(COUNTIF(入力用マスタ!$F$2:$F$4,$L485),"F",IF(COUNTIF(入力用マスタ!$G$2:$G$4,$L485),"G","")))&amp;"3:"&amp;IF(COUNTIF(入力用マスタ!$E$2:$E$4,$L485),"E",IF(COUNTIF(入力用マスタ!$F$2:$F$4,$L485),"F",IF(COUNTIF(入力用マスタ!$G$2:$G$4,$L485),"G","")))&amp;"4"),0)),"")))),"@"),"")</f>
        <v/>
      </c>
      <c r="N485" s="337" t="str" cm="1">
        <f t="array" aca="1" ref="N485" ca="1">IFERROR(TEXT(IF($C485="","",IF($K485="","",IF($K485=入力用マスタ!$H$4,_xlfn.LET(_xlpm.refs, _xlfn.TEXTSPLIT($C485,","),_xlpm.sheetName, $B485,_xlpm.values,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5" s="338">
        <f t="shared" si="169"/>
        <v>484</v>
      </c>
      <c r="P485" s="339">
        <f>IF($K485="","",IF($K485=入力用マスタ!$H$3,COLUMN($P485)-5,IF($K485=入力用マスタ!$H$5,COLUMN($P485)-4,IF($K485=入力用マスタ!$H$6,COLUMN($P485)-4,IF($K485=入力用マスタ!$H$5,COLUMN($P485)-4,IF($K485=入力用マスタ!$H$4,COLUMN($P485)-3,COLUMN($P485)-5))))))</f>
        <v>11</v>
      </c>
      <c r="Q485" s="340" t="str">
        <f>IF($C485="","",IF($C485="-","",IF($K485=入力用マスタ!$H$4&amp;"!",HYPERLINK("#"&amp;$B485&amp;"!"&amp;IFERROR(LEFT($C485,FIND(",", $C485)-1),$C485),"【"&amp;IFERROR(LEFT($C485,FIND(",", $C485)-1),$C485)&amp;"】"),HYPERLINK("#"&amp;$B485&amp;"!"&amp;IFERROR(LEFT($C485,FIND(",", $C485)-1),$C485),"【"&amp;IFERROR(LEFT($C485,FIND(",", $C485)-1),$C485)&amp;"】"))))</f>
        <v/>
      </c>
      <c r="R485" s="333" t="str">
        <f t="shared" si="170"/>
        <v/>
      </c>
      <c r="S485" s="334" t="str">
        <f t="shared" si="171"/>
        <v/>
      </c>
      <c r="T485" s="334" t="str">
        <f t="shared" si="172"/>
        <v/>
      </c>
      <c r="U485" s="334" t="str">
        <f t="shared" si="173"/>
        <v/>
      </c>
      <c r="V485" s="334" t="str">
        <f t="shared" si="174"/>
        <v/>
      </c>
      <c r="W485" s="334" t="str">
        <f t="shared" si="175"/>
        <v/>
      </c>
      <c r="X485" s="334" t="str">
        <f t="shared" si="176"/>
        <v/>
      </c>
      <c r="Y485" s="334" t="str">
        <f t="shared" si="177"/>
        <v/>
      </c>
      <c r="Z485" s="334" t="str">
        <f t="shared" si="178"/>
        <v/>
      </c>
      <c r="AA485" s="334" t="str">
        <f t="shared" si="179"/>
        <v/>
      </c>
      <c r="AB485" s="334" t="str">
        <f t="shared" si="180"/>
        <v/>
      </c>
      <c r="AC485" s="334" t="str">
        <f t="shared" si="181"/>
        <v/>
      </c>
      <c r="AD485" s="334" t="str">
        <f t="shared" si="182"/>
        <v/>
      </c>
      <c r="AE485" s="334" t="str">
        <f t="shared" si="183"/>
        <v/>
      </c>
      <c r="AF485" s="334" t="str">
        <f t="shared" si="184"/>
        <v/>
      </c>
      <c r="AG485" s="334" t="str">
        <f t="shared" si="185"/>
        <v/>
      </c>
      <c r="AH485" s="334" t="str">
        <f t="shared" si="186"/>
        <v/>
      </c>
      <c r="AI485" s="334" t="str">
        <f t="shared" ca="1" si="187"/>
        <v/>
      </c>
      <c r="AJ485" s="334" t="str">
        <f t="shared" si="188"/>
        <v/>
      </c>
      <c r="AK485" s="335" t="str">
        <f t="shared" ca="1" si="189"/>
        <v/>
      </c>
      <c r="AL485" s="336" t="str">
        <f t="shared" si="190"/>
        <v/>
      </c>
      <c r="AM485" s="347" t="s">
        <v>1774</v>
      </c>
    </row>
    <row r="486" spans="1:39" ht="17.25" customHeight="1">
      <c r="A486" s="265">
        <f t="shared" si="145"/>
        <v>484</v>
      </c>
      <c r="B486" s="263" t="s">
        <v>640</v>
      </c>
      <c r="C486" s="258" t="s">
        <v>1721</v>
      </c>
      <c r="D486" s="260" t="s">
        <v>1663</v>
      </c>
      <c r="E486" s="238" t="s">
        <v>825</v>
      </c>
      <c r="F486" s="746" t="s">
        <v>189</v>
      </c>
      <c r="G486" s="747"/>
      <c r="H486" s="748">
        <v>1000</v>
      </c>
      <c r="I486" s="749"/>
      <c r="J486" s="327" t="str">
        <f t="shared" si="191"/>
        <v>TEXT</v>
      </c>
      <c r="K486" s="271" t="s">
        <v>1720</v>
      </c>
      <c r="L486" s="328" t="str" cm="1">
        <f t="array" aca="1" ref="L486" ca="1">IFERROR(IF($C486="","",IF($K486="","",IF($K486=入力用マスタ!$H$7,_xlfn.TEXTBEFORE(_xlfn.TEXTAFTER(CELL("filename",$A$1),"["),"]"),IF($J486="DATE",IF(INDIRECT($B486&amp;"!"&amp;$C486)="","",INDIRECT($B486&amp;"!"&amp;$C486)),IF($J486="TEXT",IF(INDIRECT($B486&amp;"!"&amp;$C486)="","",""&amp;INDIRECT($B486&amp;"!"&amp;$C486)&amp;""),IF($J486="NUM",VALUE(IF(INDIRECT($B486&amp;"!"&amp;$C486)="","",INDIRECT($B486&amp;"!"&amp;$C486))),"")))))),"")</f>
        <v/>
      </c>
      <c r="M486" s="337" t="str">
        <f ca="1">IFERROR(TEXT(IF($C486="","",IF($K486="","",IF($K486=入力用マスタ!$H$5,IF($L486="■","1",IF($L486="□","",IF($L486="●","1",IF($L486="○","","")))),IF($K486=入力用マスタ!$H$6,IF($L486="▼選択▼","",MATCH($L486,INDIRECT("入力用マスタ!"&amp;IF(COUNTIF(入力用マスタ!$E$2:$E$4,$L486),"E",IF(COUNTIF(入力用マスタ!$F$2:$F$4,$L486),"F",IF(COUNTIF(入力用マスタ!$G$2:$G$4,$L486),"G","")))&amp;"3:"&amp;IF(COUNTIF(入力用マスタ!$E$2:$E$4,$L486),"E",IF(COUNTIF(入力用マスタ!$F$2:$F$4,$L486),"F",IF(COUNTIF(入力用マスタ!$G$2:$G$4,$L486),"G","")))&amp;"4"),0)),"")))),"@"),"")</f>
        <v/>
      </c>
      <c r="N486" s="337" t="str" cm="1">
        <f t="array" aca="1" ref="N486" ca="1">IFERROR(TEXT(IF($C486="","",IF($K486="","",IF($K486=入力用マスタ!$H$4,_xlfn.LET(_xlpm.refs, _xlfn.TEXTSPLIT($C486,","),_xlpm.sheetName, $B486,_xlpm.values,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6" s="338">
        <f t="shared" si="169"/>
        <v>485</v>
      </c>
      <c r="P486" s="339">
        <f>IF($K486="","",IF($K486=入力用マスタ!$H$3,COLUMN($P486)-5,IF($K486=入力用マスタ!$H$5,COLUMN($P486)-4,IF($K486=入力用マスタ!$H$6,COLUMN($P486)-4,IF($K486=入力用マスタ!$H$5,COLUMN($P486)-4,IF($K486=入力用マスタ!$H$4,COLUMN($P486)-3,COLUMN($P486)-5))))))</f>
        <v>11</v>
      </c>
      <c r="Q486" s="340" t="str">
        <f>IF($C486="","",IF($C486="-","",IF($K486=入力用マスタ!$H$4&amp;"!",HYPERLINK("#"&amp;$B486&amp;"!"&amp;IFERROR(LEFT($C486,FIND(",", $C486)-1),$C486),"【"&amp;IFERROR(LEFT($C486,FIND(",", $C486)-1),$C486)&amp;"】"),HYPERLINK("#"&amp;$B486&amp;"!"&amp;IFERROR(LEFT($C486,FIND(",", $C486)-1),$C486),"【"&amp;IFERROR(LEFT($C486,FIND(",", $C486)-1),$C486)&amp;"】"))))</f>
        <v/>
      </c>
      <c r="R486" s="333" t="str">
        <f t="shared" si="170"/>
        <v/>
      </c>
      <c r="S486" s="334" t="str">
        <f t="shared" si="171"/>
        <v/>
      </c>
      <c r="T486" s="334" t="str">
        <f t="shared" si="172"/>
        <v/>
      </c>
      <c r="U486" s="334" t="str">
        <f t="shared" si="173"/>
        <v/>
      </c>
      <c r="V486" s="334" t="str">
        <f t="shared" si="174"/>
        <v/>
      </c>
      <c r="W486" s="334" t="str">
        <f t="shared" si="175"/>
        <v/>
      </c>
      <c r="X486" s="334" t="str">
        <f t="shared" si="176"/>
        <v/>
      </c>
      <c r="Y486" s="334" t="str">
        <f t="shared" si="177"/>
        <v/>
      </c>
      <c r="Z486" s="334" t="str">
        <f t="shared" si="178"/>
        <v/>
      </c>
      <c r="AA486" s="334" t="str">
        <f t="shared" si="179"/>
        <v/>
      </c>
      <c r="AB486" s="334" t="str">
        <f t="shared" si="180"/>
        <v/>
      </c>
      <c r="AC486" s="334" t="str">
        <f t="shared" si="181"/>
        <v/>
      </c>
      <c r="AD486" s="334" t="str">
        <f t="shared" si="182"/>
        <v/>
      </c>
      <c r="AE486" s="334" t="str">
        <f t="shared" si="183"/>
        <v/>
      </c>
      <c r="AF486" s="334" t="str">
        <f t="shared" si="184"/>
        <v/>
      </c>
      <c r="AG486" s="334" t="str">
        <f t="shared" si="185"/>
        <v/>
      </c>
      <c r="AH486" s="334" t="str">
        <f t="shared" si="186"/>
        <v/>
      </c>
      <c r="AI486" s="334" t="str">
        <f t="shared" ca="1" si="187"/>
        <v/>
      </c>
      <c r="AJ486" s="334" t="str">
        <f t="shared" si="188"/>
        <v/>
      </c>
      <c r="AK486" s="335" t="str">
        <f t="shared" ca="1" si="189"/>
        <v/>
      </c>
      <c r="AL486" s="336" t="str">
        <f t="shared" si="190"/>
        <v/>
      </c>
      <c r="AM486" s="347" t="s">
        <v>1774</v>
      </c>
    </row>
    <row r="487" spans="1:39" ht="17.25" customHeight="1">
      <c r="A487" s="265">
        <f t="shared" si="145"/>
        <v>485</v>
      </c>
      <c r="B487" s="263" t="s">
        <v>640</v>
      </c>
      <c r="C487" s="258" t="s">
        <v>1721</v>
      </c>
      <c r="D487" s="260" t="s">
        <v>1664</v>
      </c>
      <c r="E487" s="238" t="s">
        <v>826</v>
      </c>
      <c r="F487" s="746" t="s">
        <v>648</v>
      </c>
      <c r="G487" s="747"/>
      <c r="H487" s="748">
        <v>15</v>
      </c>
      <c r="I487" s="749"/>
      <c r="J487" s="327" t="str">
        <f t="shared" si="191"/>
        <v>NUM</v>
      </c>
      <c r="K487" s="271" t="s">
        <v>1720</v>
      </c>
      <c r="L487" s="328" t="str" cm="1">
        <f t="array" aca="1" ref="L487" ca="1">IFERROR(IF($C487="","",IF($K487="","",IF($K487=入力用マスタ!$H$7,_xlfn.TEXTBEFORE(_xlfn.TEXTAFTER(CELL("filename",$A$1),"["),"]"),IF($J487="DATE",IF(INDIRECT($B487&amp;"!"&amp;$C487)="","",INDIRECT($B487&amp;"!"&amp;$C487)),IF($J487="TEXT",IF(INDIRECT($B487&amp;"!"&amp;$C487)="","",""&amp;INDIRECT($B487&amp;"!"&amp;$C487)&amp;""),IF($J487="NUM",VALUE(IF(INDIRECT($B487&amp;"!"&amp;$C487)="","",INDIRECT($B487&amp;"!"&amp;$C487))),"")))))),"")</f>
        <v/>
      </c>
      <c r="M487" s="337" t="str">
        <f ca="1">IFERROR(TEXT(IF($C487="","",IF($K487="","",IF($K487=入力用マスタ!$H$5,IF($L487="■","1",IF($L487="□","",IF($L487="●","1",IF($L487="○","","")))),IF($K487=入力用マスタ!$H$6,IF($L487="▼選択▼","",MATCH($L487,INDIRECT("入力用マスタ!"&amp;IF(COUNTIF(入力用マスタ!$E$2:$E$4,$L487),"E",IF(COUNTIF(入力用マスタ!$F$2:$F$4,$L487),"F",IF(COUNTIF(入力用マスタ!$G$2:$G$4,$L487),"G","")))&amp;"3:"&amp;IF(COUNTIF(入力用マスタ!$E$2:$E$4,$L487),"E",IF(COUNTIF(入力用マスタ!$F$2:$F$4,$L487),"F",IF(COUNTIF(入力用マスタ!$G$2:$G$4,$L487),"G","")))&amp;"4"),0)),"")))),"@"),"")</f>
        <v/>
      </c>
      <c r="N487" s="337" t="str" cm="1">
        <f t="array" aca="1" ref="N487" ca="1">IFERROR(TEXT(IF($C487="","",IF($K487="","",IF($K487=入力用マスタ!$H$4,_xlfn.LET(_xlpm.refs, _xlfn.TEXTSPLIT($C487,","),_xlpm.sheetName, $B487,_xlpm.values,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7" s="338">
        <f t="shared" si="169"/>
        <v>486</v>
      </c>
      <c r="P487" s="339">
        <f>IF($K487="","",IF($K487=入力用マスタ!$H$3,COLUMN($P487)-5,IF($K487=入力用マスタ!$H$5,COLUMN($P487)-4,IF($K487=入力用マスタ!$H$6,COLUMN($P487)-4,IF($K487=入力用マスタ!$H$5,COLUMN($P487)-4,IF($K487=入力用マスタ!$H$4,COLUMN($P487)-3,COLUMN($P487)-5))))))</f>
        <v>11</v>
      </c>
      <c r="Q487" s="340" t="str">
        <f>IF($C487="","",IF($C487="-","",IF($K487=入力用マスタ!$H$4&amp;"!",HYPERLINK("#"&amp;$B487&amp;"!"&amp;IFERROR(LEFT($C487,FIND(",", $C487)-1),$C487),"【"&amp;IFERROR(LEFT($C487,FIND(",", $C487)-1),$C487)&amp;"】"),HYPERLINK("#"&amp;$B487&amp;"!"&amp;IFERROR(LEFT($C487,FIND(",", $C487)-1),$C487),"【"&amp;IFERROR(LEFT($C487,FIND(",", $C487)-1),$C487)&amp;"】"))))</f>
        <v/>
      </c>
      <c r="R487" s="333" t="str">
        <f t="shared" si="170"/>
        <v/>
      </c>
      <c r="S487" s="334" t="str">
        <f t="shared" si="171"/>
        <v/>
      </c>
      <c r="T487" s="334" t="str">
        <f t="shared" si="172"/>
        <v/>
      </c>
      <c r="U487" s="334" t="str">
        <f t="shared" si="173"/>
        <v/>
      </c>
      <c r="V487" s="334" t="str">
        <f t="shared" si="174"/>
        <v/>
      </c>
      <c r="W487" s="334" t="str">
        <f t="shared" si="175"/>
        <v/>
      </c>
      <c r="X487" s="334" t="str">
        <f t="shared" si="176"/>
        <v/>
      </c>
      <c r="Y487" s="334" t="str">
        <f t="shared" si="177"/>
        <v/>
      </c>
      <c r="Z487" s="334" t="str">
        <f t="shared" si="178"/>
        <v/>
      </c>
      <c r="AA487" s="334" t="str">
        <f t="shared" si="179"/>
        <v/>
      </c>
      <c r="AB487" s="334" t="str">
        <f t="shared" si="180"/>
        <v/>
      </c>
      <c r="AC487" s="334" t="str">
        <f t="shared" si="181"/>
        <v/>
      </c>
      <c r="AD487" s="334" t="str">
        <f t="shared" si="182"/>
        <v/>
      </c>
      <c r="AE487" s="334" t="str">
        <f t="shared" si="183"/>
        <v/>
      </c>
      <c r="AF487" s="334" t="str">
        <f t="shared" si="184"/>
        <v/>
      </c>
      <c r="AG487" s="334" t="str">
        <f t="shared" si="185"/>
        <v/>
      </c>
      <c r="AH487" s="334" t="str">
        <f t="shared" si="186"/>
        <v/>
      </c>
      <c r="AI487" s="334" t="str">
        <f t="shared" ca="1" si="187"/>
        <v/>
      </c>
      <c r="AJ487" s="334" t="str">
        <f t="shared" si="188"/>
        <v/>
      </c>
      <c r="AK487" s="335" t="str">
        <f t="shared" ca="1" si="189"/>
        <v/>
      </c>
      <c r="AL487" s="336" t="str">
        <f t="shared" si="190"/>
        <v/>
      </c>
      <c r="AM487" s="347" t="s">
        <v>1774</v>
      </c>
    </row>
    <row r="488" spans="1:39" ht="17.25" customHeight="1">
      <c r="A488" s="265">
        <f t="shared" si="145"/>
        <v>486</v>
      </c>
      <c r="B488" s="263" t="s">
        <v>640</v>
      </c>
      <c r="C488" s="258" t="s">
        <v>1721</v>
      </c>
      <c r="D488" s="260" t="s">
        <v>1665</v>
      </c>
      <c r="E488" s="238" t="s">
        <v>827</v>
      </c>
      <c r="F488" s="746" t="s">
        <v>189</v>
      </c>
      <c r="G488" s="747"/>
      <c r="H488" s="748">
        <v>1000</v>
      </c>
      <c r="I488" s="749"/>
      <c r="J488" s="327" t="str">
        <f t="shared" si="191"/>
        <v>TEXT</v>
      </c>
      <c r="K488" s="271" t="s">
        <v>1720</v>
      </c>
      <c r="L488" s="328" t="str" cm="1">
        <f t="array" aca="1" ref="L488" ca="1">IFERROR(IF($C488="","",IF($K488="","",IF($K488=入力用マスタ!$H$7,_xlfn.TEXTBEFORE(_xlfn.TEXTAFTER(CELL("filename",$A$1),"["),"]"),IF($J488="DATE",IF(INDIRECT($B488&amp;"!"&amp;$C488)="","",INDIRECT($B488&amp;"!"&amp;$C488)),IF($J488="TEXT",IF(INDIRECT($B488&amp;"!"&amp;$C488)="","",""&amp;INDIRECT($B488&amp;"!"&amp;$C488)&amp;""),IF($J488="NUM",VALUE(IF(INDIRECT($B488&amp;"!"&amp;$C488)="","",INDIRECT($B488&amp;"!"&amp;$C488))),"")))))),"")</f>
        <v/>
      </c>
      <c r="M488" s="337" t="str">
        <f ca="1">IFERROR(TEXT(IF($C488="","",IF($K488="","",IF($K488=入力用マスタ!$H$5,IF($L488="■","1",IF($L488="□","",IF($L488="●","1",IF($L488="○","","")))),IF($K488=入力用マスタ!$H$6,IF($L488="▼選択▼","",MATCH($L488,INDIRECT("入力用マスタ!"&amp;IF(COUNTIF(入力用マスタ!$E$2:$E$4,$L488),"E",IF(COUNTIF(入力用マスタ!$F$2:$F$4,$L488),"F",IF(COUNTIF(入力用マスタ!$G$2:$G$4,$L488),"G","")))&amp;"3:"&amp;IF(COUNTIF(入力用マスタ!$E$2:$E$4,$L488),"E",IF(COUNTIF(入力用マスタ!$F$2:$F$4,$L488),"F",IF(COUNTIF(入力用マスタ!$G$2:$G$4,$L488),"G","")))&amp;"4"),0)),"")))),"@"),"")</f>
        <v/>
      </c>
      <c r="N488" s="337" t="str" cm="1">
        <f t="array" aca="1" ref="N488" ca="1">IFERROR(TEXT(IF($C488="","",IF($K488="","",IF($K488=入力用マスタ!$H$4,_xlfn.LET(_xlpm.refs, _xlfn.TEXTSPLIT($C488,","),_xlpm.sheetName, $B488,_xlpm.values,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8" s="338">
        <f t="shared" si="169"/>
        <v>487</v>
      </c>
      <c r="P488" s="339">
        <f>IF($K488="","",IF($K488=入力用マスタ!$H$3,COLUMN($P488)-5,IF($K488=入力用マスタ!$H$5,COLUMN($P488)-4,IF($K488=入力用マスタ!$H$6,COLUMN($P488)-4,IF($K488=入力用マスタ!$H$5,COLUMN($P488)-4,IF($K488=入力用マスタ!$H$4,COLUMN($P488)-3,COLUMN($P488)-5))))))</f>
        <v>11</v>
      </c>
      <c r="Q488" s="340" t="str">
        <f>IF($C488="","",IF($C488="-","",IF($K488=入力用マスタ!$H$4&amp;"!",HYPERLINK("#"&amp;$B488&amp;"!"&amp;IFERROR(LEFT($C488,FIND(",", $C488)-1),$C488),"【"&amp;IFERROR(LEFT($C488,FIND(",", $C488)-1),$C488)&amp;"】"),HYPERLINK("#"&amp;$B488&amp;"!"&amp;IFERROR(LEFT($C488,FIND(",", $C488)-1),$C488),"【"&amp;IFERROR(LEFT($C488,FIND(",", $C488)-1),$C488)&amp;"】"))))</f>
        <v/>
      </c>
      <c r="R488" s="333" t="str">
        <f t="shared" si="170"/>
        <v/>
      </c>
      <c r="S488" s="334" t="str">
        <f t="shared" si="171"/>
        <v/>
      </c>
      <c r="T488" s="334" t="str">
        <f t="shared" si="172"/>
        <v/>
      </c>
      <c r="U488" s="334" t="str">
        <f t="shared" si="173"/>
        <v/>
      </c>
      <c r="V488" s="334" t="str">
        <f t="shared" si="174"/>
        <v/>
      </c>
      <c r="W488" s="334" t="str">
        <f t="shared" si="175"/>
        <v/>
      </c>
      <c r="X488" s="334" t="str">
        <f t="shared" si="176"/>
        <v/>
      </c>
      <c r="Y488" s="334" t="str">
        <f t="shared" si="177"/>
        <v/>
      </c>
      <c r="Z488" s="334" t="str">
        <f t="shared" si="178"/>
        <v/>
      </c>
      <c r="AA488" s="334" t="str">
        <f t="shared" si="179"/>
        <v/>
      </c>
      <c r="AB488" s="334" t="str">
        <f t="shared" si="180"/>
        <v/>
      </c>
      <c r="AC488" s="334" t="str">
        <f t="shared" si="181"/>
        <v/>
      </c>
      <c r="AD488" s="334" t="str">
        <f t="shared" si="182"/>
        <v/>
      </c>
      <c r="AE488" s="334" t="str">
        <f t="shared" si="183"/>
        <v/>
      </c>
      <c r="AF488" s="334" t="str">
        <f t="shared" si="184"/>
        <v/>
      </c>
      <c r="AG488" s="334" t="str">
        <f t="shared" si="185"/>
        <v/>
      </c>
      <c r="AH488" s="334" t="str">
        <f t="shared" si="186"/>
        <v/>
      </c>
      <c r="AI488" s="334" t="str">
        <f t="shared" ca="1" si="187"/>
        <v/>
      </c>
      <c r="AJ488" s="334" t="str">
        <f t="shared" si="188"/>
        <v/>
      </c>
      <c r="AK488" s="335" t="str">
        <f t="shared" ca="1" si="189"/>
        <v/>
      </c>
      <c r="AL488" s="336" t="str">
        <f t="shared" si="190"/>
        <v/>
      </c>
      <c r="AM488" s="347" t="s">
        <v>1774</v>
      </c>
    </row>
    <row r="489" spans="1:39" ht="17.25" customHeight="1">
      <c r="A489" s="265">
        <f t="shared" si="145"/>
        <v>487</v>
      </c>
      <c r="B489" s="263" t="s">
        <v>640</v>
      </c>
      <c r="C489" s="258" t="s">
        <v>1721</v>
      </c>
      <c r="D489" s="260" t="s">
        <v>1666</v>
      </c>
      <c r="E489" s="238" t="s">
        <v>828</v>
      </c>
      <c r="F489" s="746" t="s">
        <v>649</v>
      </c>
      <c r="G489" s="747"/>
      <c r="H489" s="748"/>
      <c r="I489" s="749"/>
      <c r="J489" s="327" t="str">
        <f t="shared" si="191"/>
        <v>BYTE</v>
      </c>
      <c r="K489" s="271" t="s">
        <v>1720</v>
      </c>
      <c r="L489" s="328" t="str" cm="1">
        <f t="array" aca="1" ref="L489" ca="1">IFERROR(IF($C489="","",IF($K489="","",IF($K489=入力用マスタ!$H$7,_xlfn.TEXTBEFORE(_xlfn.TEXTAFTER(CELL("filename",$A$1),"["),"]"),IF($J489="DATE",IF(INDIRECT($B489&amp;"!"&amp;$C489)="","",INDIRECT($B489&amp;"!"&amp;$C489)),IF($J489="TEXT",IF(INDIRECT($B489&amp;"!"&amp;$C489)="","",""&amp;INDIRECT($B489&amp;"!"&amp;$C489)&amp;""),IF($J489="NUM",VALUE(IF(INDIRECT($B489&amp;"!"&amp;$C489)="","",INDIRECT($B489&amp;"!"&amp;$C489))),"")))))),"")</f>
        <v/>
      </c>
      <c r="M489" s="337" t="str">
        <f ca="1">IFERROR(TEXT(IF($C489="","",IF($K489="","",IF($K489=入力用マスタ!$H$5,IF($L489="■","1",IF($L489="□","",IF($L489="●","1",IF($L489="○","","")))),IF($K489=入力用マスタ!$H$6,IF($L489="▼選択▼","",MATCH($L489,INDIRECT("入力用マスタ!"&amp;IF(COUNTIF(入力用マスタ!$E$2:$E$4,$L489),"E",IF(COUNTIF(入力用マスタ!$F$2:$F$4,$L489),"F",IF(COUNTIF(入力用マスタ!$G$2:$G$4,$L489),"G","")))&amp;"3:"&amp;IF(COUNTIF(入力用マスタ!$E$2:$E$4,$L489),"E",IF(COUNTIF(入力用マスタ!$F$2:$F$4,$L489),"F",IF(COUNTIF(入力用マスタ!$G$2:$G$4,$L489),"G","")))&amp;"4"),0)),"")))),"@"),"")</f>
        <v/>
      </c>
      <c r="N489" s="337" t="str" cm="1">
        <f t="array" aca="1" ref="N489" ca="1">IFERROR(TEXT(IF($C489="","",IF($K489="","",IF($K489=入力用マスタ!$H$4,_xlfn.LET(_xlpm.refs, _xlfn.TEXTSPLIT($C489,","),_xlpm.sheetName, $B489,_xlpm.values,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89" s="338">
        <f t="shared" si="169"/>
        <v>488</v>
      </c>
      <c r="P489" s="339">
        <f>IF($K489="","",IF($K489=入力用マスタ!$H$3,COLUMN($P489)-5,IF($K489=入力用マスタ!$H$5,COLUMN($P489)-4,IF($K489=入力用マスタ!$H$6,COLUMN($P489)-4,IF($K489=入力用マスタ!$H$5,COLUMN($P489)-4,IF($K489=入力用マスタ!$H$4,COLUMN($P489)-3,COLUMN($P489)-5))))))</f>
        <v>11</v>
      </c>
      <c r="Q489" s="340" t="str">
        <f>IF($C489="","",IF($C489="-","",IF($K489=入力用マスタ!$H$4&amp;"!",HYPERLINK("#"&amp;$B489&amp;"!"&amp;IFERROR(LEFT($C489,FIND(",", $C489)-1),$C489),"【"&amp;IFERROR(LEFT($C489,FIND(",", $C489)-1),$C489)&amp;"】"),HYPERLINK("#"&amp;$B489&amp;"!"&amp;IFERROR(LEFT($C489,FIND(",", $C489)-1),$C489),"【"&amp;IFERROR(LEFT($C489,FIND(",", $C489)-1),$C489)&amp;"】"))))</f>
        <v/>
      </c>
      <c r="R489" s="333" t="str">
        <f t="shared" si="170"/>
        <v/>
      </c>
      <c r="S489" s="334" t="str">
        <f t="shared" si="171"/>
        <v/>
      </c>
      <c r="T489" s="334" t="str">
        <f t="shared" si="172"/>
        <v/>
      </c>
      <c r="U489" s="334" t="str">
        <f t="shared" si="173"/>
        <v/>
      </c>
      <c r="V489" s="334" t="str">
        <f t="shared" si="174"/>
        <v/>
      </c>
      <c r="W489" s="334" t="str">
        <f t="shared" si="175"/>
        <v/>
      </c>
      <c r="X489" s="334" t="str">
        <f t="shared" si="176"/>
        <v/>
      </c>
      <c r="Y489" s="334" t="str">
        <f t="shared" si="177"/>
        <v/>
      </c>
      <c r="Z489" s="334" t="str">
        <f t="shared" si="178"/>
        <v/>
      </c>
      <c r="AA489" s="334" t="str">
        <f t="shared" si="179"/>
        <v/>
      </c>
      <c r="AB489" s="334" t="str">
        <f t="shared" si="180"/>
        <v/>
      </c>
      <c r="AC489" s="334" t="str">
        <f t="shared" si="181"/>
        <v/>
      </c>
      <c r="AD489" s="334" t="str">
        <f t="shared" si="182"/>
        <v/>
      </c>
      <c r="AE489" s="334" t="str">
        <f t="shared" si="183"/>
        <v/>
      </c>
      <c r="AF489" s="334" t="str">
        <f t="shared" si="184"/>
        <v/>
      </c>
      <c r="AG489" s="334" t="str">
        <f t="shared" si="185"/>
        <v/>
      </c>
      <c r="AH489" s="334" t="str">
        <f t="shared" si="186"/>
        <v/>
      </c>
      <c r="AI489" s="334" t="str">
        <f t="shared" ca="1" si="187"/>
        <v/>
      </c>
      <c r="AJ489" s="334" t="str">
        <f t="shared" si="188"/>
        <v/>
      </c>
      <c r="AK489" s="335" t="str">
        <f t="shared" ca="1" si="189"/>
        <v/>
      </c>
      <c r="AL489" s="336" t="str">
        <f t="shared" si="190"/>
        <v/>
      </c>
      <c r="AM489" s="347" t="s">
        <v>1774</v>
      </c>
    </row>
    <row r="490" spans="1:39" ht="17.25" customHeight="1">
      <c r="A490" s="265">
        <f t="shared" si="145"/>
        <v>488</v>
      </c>
      <c r="B490" s="263" t="s">
        <v>640</v>
      </c>
      <c r="C490" s="258" t="s">
        <v>1721</v>
      </c>
      <c r="D490" s="260" t="s">
        <v>1667</v>
      </c>
      <c r="E490" s="238" t="s">
        <v>829</v>
      </c>
      <c r="F490" s="746" t="s">
        <v>189</v>
      </c>
      <c r="G490" s="747"/>
      <c r="H490" s="748">
        <v>50</v>
      </c>
      <c r="I490" s="749"/>
      <c r="J490" s="327" t="str">
        <f t="shared" si="191"/>
        <v>TEXT</v>
      </c>
      <c r="K490" s="271" t="s">
        <v>1720</v>
      </c>
      <c r="L490" s="328" t="str" cm="1">
        <f t="array" aca="1" ref="L490" ca="1">IFERROR(IF($C490="","",IF($K490="","",IF($K490=入力用マスタ!$H$7,_xlfn.TEXTBEFORE(_xlfn.TEXTAFTER(CELL("filename",$A$1),"["),"]"),IF($J490="DATE",IF(INDIRECT($B490&amp;"!"&amp;$C490)="","",INDIRECT($B490&amp;"!"&amp;$C490)),IF($J490="TEXT",IF(INDIRECT($B490&amp;"!"&amp;$C490)="","",""&amp;INDIRECT($B490&amp;"!"&amp;$C490)&amp;""),IF($J490="NUM",VALUE(IF(INDIRECT($B490&amp;"!"&amp;$C490)="","",INDIRECT($B490&amp;"!"&amp;$C490))),"")))))),"")</f>
        <v/>
      </c>
      <c r="M490" s="337" t="str">
        <f ca="1">IFERROR(TEXT(IF($C490="","",IF($K490="","",IF($K490=入力用マスタ!$H$5,IF($L490="■","1",IF($L490="□","",IF($L490="●","1",IF($L490="○","","")))),IF($K490=入力用マスタ!$H$6,IF($L490="▼選択▼","",MATCH($L490,INDIRECT("入力用マスタ!"&amp;IF(COUNTIF(入力用マスタ!$E$2:$E$4,$L490),"E",IF(COUNTIF(入力用マスタ!$F$2:$F$4,$L490),"F",IF(COUNTIF(入力用マスタ!$G$2:$G$4,$L490),"G","")))&amp;"3:"&amp;IF(COUNTIF(入力用マスタ!$E$2:$E$4,$L490),"E",IF(COUNTIF(入力用マスタ!$F$2:$F$4,$L490),"F",IF(COUNTIF(入力用マスタ!$G$2:$G$4,$L490),"G","")))&amp;"4"),0)),"")))),"@"),"")</f>
        <v/>
      </c>
      <c r="N490" s="337" t="str" cm="1">
        <f t="array" aca="1" ref="N490" ca="1">IFERROR(TEXT(IF($C490="","",IF($K490="","",IF($K490=入力用マスタ!$H$4,_xlfn.LET(_xlpm.refs, _xlfn.TEXTSPLIT($C490,","),_xlpm.sheetName, $B490,_xlpm.values,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0" s="338">
        <f t="shared" si="169"/>
        <v>489</v>
      </c>
      <c r="P490" s="339">
        <f>IF($K490="","",IF($K490=入力用マスタ!$H$3,COLUMN($P490)-5,IF($K490=入力用マスタ!$H$5,COLUMN($P490)-4,IF($K490=入力用マスタ!$H$6,COLUMN($P490)-4,IF($K490=入力用マスタ!$H$5,COLUMN($P490)-4,IF($K490=入力用マスタ!$H$4,COLUMN($P490)-3,COLUMN($P490)-5))))))</f>
        <v>11</v>
      </c>
      <c r="Q490" s="340" t="str">
        <f>IF($C490="","",IF($C490="-","",IF($K490=入力用マスタ!$H$4&amp;"!",HYPERLINK("#"&amp;$B490&amp;"!"&amp;IFERROR(LEFT($C490,FIND(",", $C490)-1),$C490),"【"&amp;IFERROR(LEFT($C490,FIND(",", $C490)-1),$C490)&amp;"】"),HYPERLINK("#"&amp;$B490&amp;"!"&amp;IFERROR(LEFT($C490,FIND(",", $C490)-1),$C490),"【"&amp;IFERROR(LEFT($C490,FIND(",", $C490)-1),$C490)&amp;"】"))))</f>
        <v/>
      </c>
      <c r="R490" s="333" t="str">
        <f t="shared" si="170"/>
        <v/>
      </c>
      <c r="S490" s="334" t="str">
        <f t="shared" si="171"/>
        <v/>
      </c>
      <c r="T490" s="334" t="str">
        <f t="shared" si="172"/>
        <v/>
      </c>
      <c r="U490" s="334" t="str">
        <f t="shared" si="173"/>
        <v/>
      </c>
      <c r="V490" s="334" t="str">
        <f t="shared" si="174"/>
        <v/>
      </c>
      <c r="W490" s="334" t="str">
        <f t="shared" si="175"/>
        <v/>
      </c>
      <c r="X490" s="334" t="str">
        <f t="shared" si="176"/>
        <v/>
      </c>
      <c r="Y490" s="334" t="str">
        <f t="shared" si="177"/>
        <v/>
      </c>
      <c r="Z490" s="334" t="str">
        <f t="shared" si="178"/>
        <v/>
      </c>
      <c r="AA490" s="334" t="str">
        <f t="shared" si="179"/>
        <v/>
      </c>
      <c r="AB490" s="334" t="str">
        <f t="shared" si="180"/>
        <v/>
      </c>
      <c r="AC490" s="334" t="str">
        <f t="shared" si="181"/>
        <v/>
      </c>
      <c r="AD490" s="334" t="str">
        <f t="shared" si="182"/>
        <v/>
      </c>
      <c r="AE490" s="334" t="str">
        <f t="shared" si="183"/>
        <v/>
      </c>
      <c r="AF490" s="334" t="str">
        <f t="shared" si="184"/>
        <v/>
      </c>
      <c r="AG490" s="334" t="str">
        <f t="shared" si="185"/>
        <v/>
      </c>
      <c r="AH490" s="334" t="str">
        <f t="shared" si="186"/>
        <v/>
      </c>
      <c r="AI490" s="334" t="str">
        <f t="shared" ca="1" si="187"/>
        <v/>
      </c>
      <c r="AJ490" s="334" t="str">
        <f t="shared" si="188"/>
        <v/>
      </c>
      <c r="AK490" s="335" t="str">
        <f t="shared" ca="1" si="189"/>
        <v/>
      </c>
      <c r="AL490" s="336" t="str">
        <f t="shared" si="190"/>
        <v/>
      </c>
      <c r="AM490" s="347" t="s">
        <v>1774</v>
      </c>
    </row>
    <row r="491" spans="1:39" ht="17.25" customHeight="1">
      <c r="A491" s="265">
        <f t="shared" si="145"/>
        <v>489</v>
      </c>
      <c r="B491" s="263" t="s">
        <v>640</v>
      </c>
      <c r="C491" s="258" t="s">
        <v>1721</v>
      </c>
      <c r="D491" s="260" t="s">
        <v>1668</v>
      </c>
      <c r="E491" s="238" t="s">
        <v>830</v>
      </c>
      <c r="F491" s="746" t="s">
        <v>189</v>
      </c>
      <c r="G491" s="747"/>
      <c r="H491" s="748">
        <v>1000</v>
      </c>
      <c r="I491" s="749"/>
      <c r="J491" s="327" t="str">
        <f t="shared" si="191"/>
        <v>TEXT</v>
      </c>
      <c r="K491" s="271" t="s">
        <v>1720</v>
      </c>
      <c r="L491" s="328" t="str" cm="1">
        <f t="array" aca="1" ref="L491" ca="1">IFERROR(IF($C491="","",IF($K491="","",IF($K491=入力用マスタ!$H$7,_xlfn.TEXTBEFORE(_xlfn.TEXTAFTER(CELL("filename",$A$1),"["),"]"),IF($J491="DATE",IF(INDIRECT($B491&amp;"!"&amp;$C491)="","",INDIRECT($B491&amp;"!"&amp;$C491)),IF($J491="TEXT",IF(INDIRECT($B491&amp;"!"&amp;$C491)="","",""&amp;INDIRECT($B491&amp;"!"&amp;$C491)&amp;""),IF($J491="NUM",VALUE(IF(INDIRECT($B491&amp;"!"&amp;$C491)="","",INDIRECT($B491&amp;"!"&amp;$C491))),"")))))),"")</f>
        <v/>
      </c>
      <c r="M491" s="337" t="str">
        <f ca="1">IFERROR(TEXT(IF($C491="","",IF($K491="","",IF($K491=入力用マスタ!$H$5,IF($L491="■","1",IF($L491="□","",IF($L491="●","1",IF($L491="○","","")))),IF($K491=入力用マスタ!$H$6,IF($L491="▼選択▼","",MATCH($L491,INDIRECT("入力用マスタ!"&amp;IF(COUNTIF(入力用マスタ!$E$2:$E$4,$L491),"E",IF(COUNTIF(入力用マスタ!$F$2:$F$4,$L491),"F",IF(COUNTIF(入力用マスタ!$G$2:$G$4,$L491),"G","")))&amp;"3:"&amp;IF(COUNTIF(入力用マスタ!$E$2:$E$4,$L491),"E",IF(COUNTIF(入力用マスタ!$F$2:$F$4,$L491),"F",IF(COUNTIF(入力用マスタ!$G$2:$G$4,$L491),"G","")))&amp;"4"),0)),"")))),"@"),"")</f>
        <v/>
      </c>
      <c r="N491" s="337" t="str" cm="1">
        <f t="array" aca="1" ref="N491" ca="1">IFERROR(TEXT(IF($C491="","",IF($K491="","",IF($K491=入力用マスタ!$H$4,_xlfn.LET(_xlpm.refs, _xlfn.TEXTSPLIT($C491,","),_xlpm.sheetName, $B491,_xlpm.values,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1" s="338">
        <f t="shared" si="169"/>
        <v>490</v>
      </c>
      <c r="P491" s="339">
        <f>IF($K491="","",IF($K491=入力用マスタ!$H$3,COLUMN($P491)-5,IF($K491=入力用マスタ!$H$5,COLUMN($P491)-4,IF($K491=入力用マスタ!$H$6,COLUMN($P491)-4,IF($K491=入力用マスタ!$H$5,COLUMN($P491)-4,IF($K491=入力用マスタ!$H$4,COLUMN($P491)-3,COLUMN($P491)-5))))))</f>
        <v>11</v>
      </c>
      <c r="Q491" s="340" t="str">
        <f>IF($C491="","",IF($C491="-","",IF($K491=入力用マスタ!$H$4&amp;"!",HYPERLINK("#"&amp;$B491&amp;"!"&amp;IFERROR(LEFT($C491,FIND(",", $C491)-1),$C491),"【"&amp;IFERROR(LEFT($C491,FIND(",", $C491)-1),$C491)&amp;"】"),HYPERLINK("#"&amp;$B491&amp;"!"&amp;IFERROR(LEFT($C491,FIND(",", $C491)-1),$C491),"【"&amp;IFERROR(LEFT($C491,FIND(",", $C491)-1),$C491)&amp;"】"))))</f>
        <v/>
      </c>
      <c r="R491" s="333" t="str">
        <f t="shared" si="170"/>
        <v/>
      </c>
      <c r="S491" s="334" t="str">
        <f t="shared" si="171"/>
        <v/>
      </c>
      <c r="T491" s="334" t="str">
        <f t="shared" si="172"/>
        <v/>
      </c>
      <c r="U491" s="334" t="str">
        <f t="shared" si="173"/>
        <v/>
      </c>
      <c r="V491" s="334" t="str">
        <f t="shared" si="174"/>
        <v/>
      </c>
      <c r="W491" s="334" t="str">
        <f t="shared" si="175"/>
        <v/>
      </c>
      <c r="X491" s="334" t="str">
        <f t="shared" si="176"/>
        <v/>
      </c>
      <c r="Y491" s="334" t="str">
        <f t="shared" si="177"/>
        <v/>
      </c>
      <c r="Z491" s="334" t="str">
        <f t="shared" si="178"/>
        <v/>
      </c>
      <c r="AA491" s="334" t="str">
        <f t="shared" si="179"/>
        <v/>
      </c>
      <c r="AB491" s="334" t="str">
        <f t="shared" si="180"/>
        <v/>
      </c>
      <c r="AC491" s="334" t="str">
        <f t="shared" si="181"/>
        <v/>
      </c>
      <c r="AD491" s="334" t="str">
        <f t="shared" si="182"/>
        <v/>
      </c>
      <c r="AE491" s="334" t="str">
        <f t="shared" si="183"/>
        <v/>
      </c>
      <c r="AF491" s="334" t="str">
        <f t="shared" si="184"/>
        <v/>
      </c>
      <c r="AG491" s="334" t="str">
        <f t="shared" si="185"/>
        <v/>
      </c>
      <c r="AH491" s="334" t="str">
        <f t="shared" si="186"/>
        <v/>
      </c>
      <c r="AI491" s="334" t="str">
        <f t="shared" ca="1" si="187"/>
        <v/>
      </c>
      <c r="AJ491" s="334" t="str">
        <f t="shared" si="188"/>
        <v/>
      </c>
      <c r="AK491" s="335" t="str">
        <f t="shared" ca="1" si="189"/>
        <v/>
      </c>
      <c r="AL491" s="336" t="str">
        <f t="shared" si="190"/>
        <v/>
      </c>
      <c r="AM491" s="347" t="s">
        <v>1774</v>
      </c>
    </row>
    <row r="492" spans="1:39" ht="17.25" customHeight="1">
      <c r="A492" s="265">
        <f t="shared" si="145"/>
        <v>490</v>
      </c>
      <c r="B492" s="263" t="s">
        <v>640</v>
      </c>
      <c r="C492" s="258" t="s">
        <v>1721</v>
      </c>
      <c r="D492" s="260" t="s">
        <v>1669</v>
      </c>
      <c r="E492" s="238" t="s">
        <v>831</v>
      </c>
      <c r="F492" s="746" t="s">
        <v>648</v>
      </c>
      <c r="G492" s="747"/>
      <c r="H492" s="748">
        <v>15</v>
      </c>
      <c r="I492" s="749"/>
      <c r="J492" s="327" t="str">
        <f t="shared" si="191"/>
        <v>NUM</v>
      </c>
      <c r="K492" s="271" t="s">
        <v>1720</v>
      </c>
      <c r="L492" s="328" t="str" cm="1">
        <f t="array" aca="1" ref="L492" ca="1">IFERROR(IF($C492="","",IF($K492="","",IF($K492=入力用マスタ!$H$7,_xlfn.TEXTBEFORE(_xlfn.TEXTAFTER(CELL("filename",$A$1),"["),"]"),IF($J492="DATE",IF(INDIRECT($B492&amp;"!"&amp;$C492)="","",INDIRECT($B492&amp;"!"&amp;$C492)),IF($J492="TEXT",IF(INDIRECT($B492&amp;"!"&amp;$C492)="","",""&amp;INDIRECT($B492&amp;"!"&amp;$C492)&amp;""),IF($J492="NUM",VALUE(IF(INDIRECT($B492&amp;"!"&amp;$C492)="","",INDIRECT($B492&amp;"!"&amp;$C492))),"")))))),"")</f>
        <v/>
      </c>
      <c r="M492" s="337" t="str">
        <f ca="1">IFERROR(TEXT(IF($C492="","",IF($K492="","",IF($K492=入力用マスタ!$H$5,IF($L492="■","1",IF($L492="□","",IF($L492="●","1",IF($L492="○","","")))),IF($K492=入力用マスタ!$H$6,IF($L492="▼選択▼","",MATCH($L492,INDIRECT("入力用マスタ!"&amp;IF(COUNTIF(入力用マスタ!$E$2:$E$4,$L492),"E",IF(COUNTIF(入力用マスタ!$F$2:$F$4,$L492),"F",IF(COUNTIF(入力用マスタ!$G$2:$G$4,$L492),"G","")))&amp;"3:"&amp;IF(COUNTIF(入力用マスタ!$E$2:$E$4,$L492),"E",IF(COUNTIF(入力用マスタ!$F$2:$F$4,$L492),"F",IF(COUNTIF(入力用マスタ!$G$2:$G$4,$L492),"G","")))&amp;"4"),0)),"")))),"@"),"")</f>
        <v/>
      </c>
      <c r="N492" s="337" t="str" cm="1">
        <f t="array" aca="1" ref="N492" ca="1">IFERROR(TEXT(IF($C492="","",IF($K492="","",IF($K492=入力用マスタ!$H$4,_xlfn.LET(_xlpm.refs, _xlfn.TEXTSPLIT($C492,","),_xlpm.sheetName, $B492,_xlpm.values,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2" s="338">
        <f t="shared" si="169"/>
        <v>491</v>
      </c>
      <c r="P492" s="339">
        <f>IF($K492="","",IF($K492=入力用マスタ!$H$3,COLUMN($P492)-5,IF($K492=入力用マスタ!$H$5,COLUMN($P492)-4,IF($K492=入力用マスタ!$H$6,COLUMN($P492)-4,IF($K492=入力用マスタ!$H$5,COLUMN($P492)-4,IF($K492=入力用マスタ!$H$4,COLUMN($P492)-3,COLUMN($P492)-5))))))</f>
        <v>11</v>
      </c>
      <c r="Q492" s="340" t="str">
        <f>IF($C492="","",IF($C492="-","",IF($K492=入力用マスタ!$H$4&amp;"!",HYPERLINK("#"&amp;$B492&amp;"!"&amp;IFERROR(LEFT($C492,FIND(",", $C492)-1),$C492),"【"&amp;IFERROR(LEFT($C492,FIND(",", $C492)-1),$C492)&amp;"】"),HYPERLINK("#"&amp;$B492&amp;"!"&amp;IFERROR(LEFT($C492,FIND(",", $C492)-1),$C492),"【"&amp;IFERROR(LEFT($C492,FIND(",", $C492)-1),$C492)&amp;"】"))))</f>
        <v/>
      </c>
      <c r="R492" s="333" t="str">
        <f t="shared" si="170"/>
        <v/>
      </c>
      <c r="S492" s="334" t="str">
        <f t="shared" si="171"/>
        <v/>
      </c>
      <c r="T492" s="334" t="str">
        <f t="shared" si="172"/>
        <v/>
      </c>
      <c r="U492" s="334" t="str">
        <f t="shared" si="173"/>
        <v/>
      </c>
      <c r="V492" s="334" t="str">
        <f t="shared" si="174"/>
        <v/>
      </c>
      <c r="W492" s="334" t="str">
        <f t="shared" si="175"/>
        <v/>
      </c>
      <c r="X492" s="334" t="str">
        <f t="shared" si="176"/>
        <v/>
      </c>
      <c r="Y492" s="334" t="str">
        <f t="shared" si="177"/>
        <v/>
      </c>
      <c r="Z492" s="334" t="str">
        <f t="shared" si="178"/>
        <v/>
      </c>
      <c r="AA492" s="334" t="str">
        <f t="shared" si="179"/>
        <v/>
      </c>
      <c r="AB492" s="334" t="str">
        <f t="shared" si="180"/>
        <v/>
      </c>
      <c r="AC492" s="334" t="str">
        <f t="shared" si="181"/>
        <v/>
      </c>
      <c r="AD492" s="334" t="str">
        <f t="shared" si="182"/>
        <v/>
      </c>
      <c r="AE492" s="334" t="str">
        <f t="shared" si="183"/>
        <v/>
      </c>
      <c r="AF492" s="334" t="str">
        <f t="shared" si="184"/>
        <v/>
      </c>
      <c r="AG492" s="334" t="str">
        <f t="shared" si="185"/>
        <v/>
      </c>
      <c r="AH492" s="334" t="str">
        <f t="shared" si="186"/>
        <v/>
      </c>
      <c r="AI492" s="334" t="str">
        <f t="shared" ca="1" si="187"/>
        <v/>
      </c>
      <c r="AJ492" s="334" t="str">
        <f t="shared" si="188"/>
        <v/>
      </c>
      <c r="AK492" s="335" t="str">
        <f t="shared" ca="1" si="189"/>
        <v/>
      </c>
      <c r="AL492" s="336" t="str">
        <f t="shared" si="190"/>
        <v/>
      </c>
      <c r="AM492" s="347" t="s">
        <v>1774</v>
      </c>
    </row>
    <row r="493" spans="1:39" ht="17.25" customHeight="1">
      <c r="A493" s="265">
        <f t="shared" si="145"/>
        <v>491</v>
      </c>
      <c r="B493" s="263" t="s">
        <v>640</v>
      </c>
      <c r="C493" s="258" t="s">
        <v>1721</v>
      </c>
      <c r="D493" s="260" t="s">
        <v>1670</v>
      </c>
      <c r="E493" s="238" t="s">
        <v>832</v>
      </c>
      <c r="F493" s="746" t="s">
        <v>189</v>
      </c>
      <c r="G493" s="747"/>
      <c r="H493" s="748">
        <v>1000</v>
      </c>
      <c r="I493" s="749"/>
      <c r="J493" s="327" t="str">
        <f t="shared" si="191"/>
        <v>TEXT</v>
      </c>
      <c r="K493" s="271" t="s">
        <v>1720</v>
      </c>
      <c r="L493" s="328" t="str" cm="1">
        <f t="array" aca="1" ref="L493" ca="1">IFERROR(IF($C493="","",IF($K493="","",IF($K493=入力用マスタ!$H$7,_xlfn.TEXTBEFORE(_xlfn.TEXTAFTER(CELL("filename",$A$1),"["),"]"),IF($J493="DATE",IF(INDIRECT($B493&amp;"!"&amp;$C493)="","",INDIRECT($B493&amp;"!"&amp;$C493)),IF($J493="TEXT",IF(INDIRECT($B493&amp;"!"&amp;$C493)="","",""&amp;INDIRECT($B493&amp;"!"&amp;$C493)&amp;""),IF($J493="NUM",VALUE(IF(INDIRECT($B493&amp;"!"&amp;$C493)="","",INDIRECT($B493&amp;"!"&amp;$C493))),"")))))),"")</f>
        <v/>
      </c>
      <c r="M493" s="337" t="str">
        <f ca="1">IFERROR(TEXT(IF($C493="","",IF($K493="","",IF($K493=入力用マスタ!$H$5,IF($L493="■","1",IF($L493="□","",IF($L493="●","1",IF($L493="○","","")))),IF($K493=入力用マスタ!$H$6,IF($L493="▼選択▼","",MATCH($L493,INDIRECT("入力用マスタ!"&amp;IF(COUNTIF(入力用マスタ!$E$2:$E$4,$L493),"E",IF(COUNTIF(入力用マスタ!$F$2:$F$4,$L493),"F",IF(COUNTIF(入力用マスタ!$G$2:$G$4,$L493),"G","")))&amp;"3:"&amp;IF(COUNTIF(入力用マスタ!$E$2:$E$4,$L493),"E",IF(COUNTIF(入力用マスタ!$F$2:$F$4,$L493),"F",IF(COUNTIF(入力用マスタ!$G$2:$G$4,$L493),"G","")))&amp;"4"),0)),"")))),"@"),"")</f>
        <v/>
      </c>
      <c r="N493" s="337" t="str" cm="1">
        <f t="array" aca="1" ref="N493" ca="1">IFERROR(TEXT(IF($C493="","",IF($K493="","",IF($K493=入力用マスタ!$H$4,_xlfn.LET(_xlpm.refs, _xlfn.TEXTSPLIT($C493,","),_xlpm.sheetName, $B493,_xlpm.values,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3" s="338">
        <f t="shared" si="169"/>
        <v>492</v>
      </c>
      <c r="P493" s="339">
        <f>IF($K493="","",IF($K493=入力用マスタ!$H$3,COLUMN($P493)-5,IF($K493=入力用マスタ!$H$5,COLUMN($P493)-4,IF($K493=入力用マスタ!$H$6,COLUMN($P493)-4,IF($K493=入力用マスタ!$H$5,COLUMN($P493)-4,IF($K493=入力用マスタ!$H$4,COLUMN($P493)-3,COLUMN($P493)-5))))))</f>
        <v>11</v>
      </c>
      <c r="Q493" s="340" t="str">
        <f>IF($C493="","",IF($C493="-","",IF($K493=入力用マスタ!$H$4&amp;"!",HYPERLINK("#"&amp;$B493&amp;"!"&amp;IFERROR(LEFT($C493,FIND(",", $C493)-1),$C493),"【"&amp;IFERROR(LEFT($C493,FIND(",", $C493)-1),$C493)&amp;"】"),HYPERLINK("#"&amp;$B493&amp;"!"&amp;IFERROR(LEFT($C493,FIND(",", $C493)-1),$C493),"【"&amp;IFERROR(LEFT($C493,FIND(",", $C493)-1),$C493)&amp;"】"))))</f>
        <v/>
      </c>
      <c r="R493" s="333" t="str">
        <f t="shared" si="170"/>
        <v/>
      </c>
      <c r="S493" s="334" t="str">
        <f t="shared" si="171"/>
        <v/>
      </c>
      <c r="T493" s="334" t="str">
        <f t="shared" si="172"/>
        <v/>
      </c>
      <c r="U493" s="334" t="str">
        <f t="shared" si="173"/>
        <v/>
      </c>
      <c r="V493" s="334" t="str">
        <f t="shared" si="174"/>
        <v/>
      </c>
      <c r="W493" s="334" t="str">
        <f t="shared" si="175"/>
        <v/>
      </c>
      <c r="X493" s="334" t="str">
        <f t="shared" si="176"/>
        <v/>
      </c>
      <c r="Y493" s="334" t="str">
        <f t="shared" si="177"/>
        <v/>
      </c>
      <c r="Z493" s="334" t="str">
        <f t="shared" si="178"/>
        <v/>
      </c>
      <c r="AA493" s="334" t="str">
        <f t="shared" si="179"/>
        <v/>
      </c>
      <c r="AB493" s="334" t="str">
        <f t="shared" si="180"/>
        <v/>
      </c>
      <c r="AC493" s="334" t="str">
        <f t="shared" si="181"/>
        <v/>
      </c>
      <c r="AD493" s="334" t="str">
        <f t="shared" si="182"/>
        <v/>
      </c>
      <c r="AE493" s="334" t="str">
        <f t="shared" si="183"/>
        <v/>
      </c>
      <c r="AF493" s="334" t="str">
        <f t="shared" si="184"/>
        <v/>
      </c>
      <c r="AG493" s="334" t="str">
        <f t="shared" si="185"/>
        <v/>
      </c>
      <c r="AH493" s="334" t="str">
        <f t="shared" si="186"/>
        <v/>
      </c>
      <c r="AI493" s="334" t="str">
        <f t="shared" ca="1" si="187"/>
        <v/>
      </c>
      <c r="AJ493" s="334" t="str">
        <f t="shared" si="188"/>
        <v/>
      </c>
      <c r="AK493" s="335" t="str">
        <f t="shared" ca="1" si="189"/>
        <v/>
      </c>
      <c r="AL493" s="336" t="str">
        <f t="shared" si="190"/>
        <v/>
      </c>
      <c r="AM493" s="347" t="s">
        <v>1774</v>
      </c>
    </row>
    <row r="494" spans="1:39" ht="17.25" customHeight="1">
      <c r="A494" s="265">
        <f t="shared" si="145"/>
        <v>492</v>
      </c>
      <c r="B494" s="263" t="s">
        <v>640</v>
      </c>
      <c r="C494" s="258" t="s">
        <v>169</v>
      </c>
      <c r="D494" s="260" t="s">
        <v>1671</v>
      </c>
      <c r="E494" s="238" t="s">
        <v>833</v>
      </c>
      <c r="F494" s="746" t="s">
        <v>649</v>
      </c>
      <c r="G494" s="747"/>
      <c r="H494" s="748"/>
      <c r="I494" s="749"/>
      <c r="J494" s="327" t="str">
        <f t="shared" si="191"/>
        <v>BYTE</v>
      </c>
      <c r="K494" s="271" t="s">
        <v>1834</v>
      </c>
      <c r="L494" s="328" t="str" cm="1">
        <f t="array" aca="1" ref="L494" ca="1">IFERROR(IF($C494="","",IF($K494="","",IF($K494=入力用マスタ!$H$7,_xlfn.TEXTBEFORE(_xlfn.TEXTAFTER(CELL("filename",$A$1),"["),"]"),IF($J494="DATE",IF(INDIRECT($B494&amp;"!"&amp;$C494)="","",INDIRECT($B494&amp;"!"&amp;$C494)),IF($J494="TEXT",IF(INDIRECT($B494&amp;"!"&amp;$C494)="","",""&amp;INDIRECT($B494&amp;"!"&amp;$C494)&amp;""),IF($J494="NUM",VALUE(IF(INDIRECT($B494&amp;"!"&amp;$C494)="","",INDIRECT($B494&amp;"!"&amp;$C494))),"")))))),"")</f>
        <v/>
      </c>
      <c r="M494" s="337" t="str">
        <f ca="1">IFERROR(TEXT(IF($C494="","",IF($K494="","",IF($K494=入力用マスタ!$H$5,IF($L494="■","1",IF($L494="□","",IF($L494="●","1",IF($L494="○","","")))),IF($K494=入力用マスタ!$H$6,IF($L494="▼選択▼","",MATCH($L494,INDIRECT("入力用マスタ!"&amp;IF(COUNTIF(入力用マスタ!$E$2:$E$4,$L494),"E",IF(COUNTIF(入力用マスタ!$F$2:$F$4,$L494),"F",IF(COUNTIF(入力用マスタ!$G$2:$G$4,$L494),"G","")))&amp;"3:"&amp;IF(COUNTIF(入力用マスタ!$E$2:$E$4,$L494),"E",IF(COUNTIF(入力用マスタ!$F$2:$F$4,$L494),"F",IF(COUNTIF(入力用マスタ!$G$2:$G$4,$L494),"G","")))&amp;"4"),0)),"")))),"@"),"")</f>
        <v/>
      </c>
      <c r="N494" s="337" t="str" cm="1">
        <f t="array" aca="1" ref="N494" ca="1">IFERROR(TEXT(IF($C494="","",IF($K494="","",IF($K494=入力用マスタ!$H$4,_xlfn.LET(_xlpm.refs, _xlfn.TEXTSPLIT($C494,","),_xlpm.sheetName, $B494,_xlpm.values,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4" s="338">
        <f t="shared" si="169"/>
        <v>493</v>
      </c>
      <c r="P494" s="339">
        <f>IF($K494="","",IF($K494=入力用マスタ!$H$3,COLUMN($P494)-5,IF($K494=入力用マスタ!$H$5,COLUMN($P494)-4,IF($K494=入力用マスタ!$H$6,COLUMN($P494)-4,IF($K494=入力用マスタ!$H$5,COLUMN($P494)-4,IF($K494=入力用マスタ!$H$4,COLUMN($P494)-3,COLUMN($P494)-5))))))</f>
        <v>11</v>
      </c>
      <c r="Q494" s="340" t="str">
        <f>IF($C494="","",IF($C494="-","",IF($K494=入力用マスタ!$H$4&amp;"!",HYPERLINK("#"&amp;$B494&amp;"!"&amp;IFERROR(LEFT($C494,FIND(",", $C494)-1),$C494),"【"&amp;IFERROR(LEFT($C494,FIND(",", $C494)-1),$C494)&amp;"】"),HYPERLINK("#"&amp;$B494&amp;"!"&amp;IFERROR(LEFT($C494,FIND(",", $C494)-1),$C494),"【"&amp;IFERROR(LEFT($C494,FIND(",", $C494)-1),$C494)&amp;"】"))))</f>
        <v/>
      </c>
      <c r="R494" s="333" t="str">
        <f t="shared" si="170"/>
        <v/>
      </c>
      <c r="S494" s="334" t="str">
        <f t="shared" si="171"/>
        <v/>
      </c>
      <c r="T494" s="334" t="str">
        <f t="shared" si="172"/>
        <v/>
      </c>
      <c r="U494" s="334" t="str">
        <f t="shared" si="173"/>
        <v/>
      </c>
      <c r="V494" s="334" t="str">
        <f t="shared" si="174"/>
        <v/>
      </c>
      <c r="W494" s="334" t="str">
        <f t="shared" si="175"/>
        <v/>
      </c>
      <c r="X494" s="334" t="str">
        <f t="shared" si="176"/>
        <v/>
      </c>
      <c r="Y494" s="334" t="str">
        <f t="shared" si="177"/>
        <v/>
      </c>
      <c r="Z494" s="334" t="str">
        <f t="shared" si="178"/>
        <v/>
      </c>
      <c r="AA494" s="334" t="str">
        <f t="shared" si="179"/>
        <v/>
      </c>
      <c r="AB494" s="334" t="str">
        <f t="shared" si="180"/>
        <v/>
      </c>
      <c r="AC494" s="334" t="str">
        <f t="shared" si="181"/>
        <v/>
      </c>
      <c r="AD494" s="334" t="str">
        <f t="shared" si="182"/>
        <v/>
      </c>
      <c r="AE494" s="334" t="str">
        <f t="shared" si="183"/>
        <v/>
      </c>
      <c r="AF494" s="334" t="str">
        <f t="shared" si="184"/>
        <v/>
      </c>
      <c r="AG494" s="334" t="str">
        <f t="shared" si="185"/>
        <v/>
      </c>
      <c r="AH494" s="334" t="str">
        <f t="shared" si="186"/>
        <v/>
      </c>
      <c r="AI494" s="334" t="str">
        <f t="shared" ca="1" si="187"/>
        <v/>
      </c>
      <c r="AJ494" s="334" t="str">
        <f t="shared" si="188"/>
        <v/>
      </c>
      <c r="AK494" s="335" t="str">
        <f t="shared" ca="1" si="189"/>
        <v/>
      </c>
      <c r="AL494" s="336" t="str">
        <f t="shared" si="190"/>
        <v/>
      </c>
      <c r="AM494" s="347" t="s">
        <v>1774</v>
      </c>
    </row>
    <row r="495" spans="1:39" ht="17.25" customHeight="1">
      <c r="A495" s="265">
        <f t="shared" si="145"/>
        <v>493</v>
      </c>
      <c r="B495" s="263" t="s">
        <v>640</v>
      </c>
      <c r="C495" s="258" t="s">
        <v>169</v>
      </c>
      <c r="D495" s="260" t="s">
        <v>1672</v>
      </c>
      <c r="E495" s="238" t="s">
        <v>945</v>
      </c>
      <c r="F495" s="746" t="s">
        <v>189</v>
      </c>
      <c r="G495" s="747"/>
      <c r="H495" s="748">
        <v>1000</v>
      </c>
      <c r="I495" s="749"/>
      <c r="J495" s="327" t="str">
        <f t="shared" si="191"/>
        <v>TEXT</v>
      </c>
      <c r="K495" s="271" t="s">
        <v>1834</v>
      </c>
      <c r="L495" s="328" t="str" cm="1">
        <f t="array" aca="1" ref="L495" ca="1">IFERROR(IF($C495="","",IF($K495="","",IF($K495=入力用マスタ!$H$7,_xlfn.TEXTBEFORE(_xlfn.TEXTAFTER(CELL("filename",$A$1),"["),"]"),IF($J495="DATE",IF(INDIRECT($B495&amp;"!"&amp;$C495)="","",INDIRECT($B495&amp;"!"&amp;$C495)),IF($J495="TEXT",IF(INDIRECT($B495&amp;"!"&amp;$C495)="","",""&amp;INDIRECT($B495&amp;"!"&amp;$C495)&amp;""),IF($J495="NUM",VALUE(IF(INDIRECT($B495&amp;"!"&amp;$C495)="","",INDIRECT($B495&amp;"!"&amp;$C495))),"")))))),"")</f>
        <v/>
      </c>
      <c r="M495" s="337" t="str">
        <f ca="1">IFERROR(TEXT(IF($C495="","",IF($K495="","",IF($K495=入力用マスタ!$H$5,IF($L495="■","1",IF($L495="□","",IF($L495="●","1",IF($L495="○","","")))),IF($K495=入力用マスタ!$H$6,IF($L495="▼選択▼","",MATCH($L495,INDIRECT("入力用マスタ!"&amp;IF(COUNTIF(入力用マスタ!$E$2:$E$4,$L495),"E",IF(COUNTIF(入力用マスタ!$F$2:$F$4,$L495),"F",IF(COUNTIF(入力用マスタ!$G$2:$G$4,$L495),"G","")))&amp;"3:"&amp;IF(COUNTIF(入力用マスタ!$E$2:$E$4,$L495),"E",IF(COUNTIF(入力用マスタ!$F$2:$F$4,$L495),"F",IF(COUNTIF(入力用マスタ!$G$2:$G$4,$L495),"G","")))&amp;"4"),0)),"")))),"@"),"")</f>
        <v/>
      </c>
      <c r="N495" s="337" t="str" cm="1">
        <f t="array" aca="1" ref="N495" ca="1">IFERROR(TEXT(IF($C495="","",IF($K495="","",IF($K495=入力用マスタ!$H$4,_xlfn.LET(_xlpm.refs, _xlfn.TEXTSPLIT($C495,","),_xlpm.sheetName, $B495,_xlpm.values,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5" s="338">
        <f t="shared" si="169"/>
        <v>494</v>
      </c>
      <c r="P495" s="339">
        <f>IF($K495="","",IF($K495=入力用マスタ!$H$3,COLUMN($P495)-5,IF($K495=入力用マスタ!$H$5,COLUMN($P495)-4,IF($K495=入力用マスタ!$H$6,COLUMN($P495)-4,IF($K495=入力用マスタ!$H$5,COLUMN($P495)-4,IF($K495=入力用マスタ!$H$4,COLUMN($P495)-3,COLUMN($P495)-5))))))</f>
        <v>11</v>
      </c>
      <c r="Q495" s="345" t="str">
        <f>IF($C495="","",IF($C495="-","",IF($K495=入力用マスタ!$H$4&amp;"!",HYPERLINK("#"&amp;$B495&amp;"!"&amp;IFERROR(LEFT($C495,FIND(",", $C495)-1),$C495),"【"&amp;IFERROR(LEFT($C495,FIND(",", $C495)-1),$C495)&amp;"】"),HYPERLINK("#"&amp;$B495&amp;"!"&amp;IFERROR(LEFT($C495,FIND(",", $C495)-1),$C495),"【"&amp;IFERROR(LEFT($C495,FIND(",", $C495)-1),$C495)&amp;"】"))))</f>
        <v/>
      </c>
      <c r="R495" s="344" t="str">
        <f t="shared" si="170"/>
        <v/>
      </c>
      <c r="S495" s="334" t="str">
        <f t="shared" si="171"/>
        <v/>
      </c>
      <c r="T495" s="334" t="str">
        <f t="shared" si="172"/>
        <v/>
      </c>
      <c r="U495" s="334" t="str">
        <f t="shared" si="173"/>
        <v/>
      </c>
      <c r="V495" s="334" t="str">
        <f t="shared" si="174"/>
        <v/>
      </c>
      <c r="W495" s="334" t="str">
        <f t="shared" si="175"/>
        <v/>
      </c>
      <c r="X495" s="334" t="str">
        <f t="shared" si="176"/>
        <v/>
      </c>
      <c r="Y495" s="334" t="str">
        <f t="shared" si="177"/>
        <v/>
      </c>
      <c r="Z495" s="334" t="str">
        <f t="shared" si="178"/>
        <v/>
      </c>
      <c r="AA495" s="334" t="str">
        <f t="shared" si="179"/>
        <v/>
      </c>
      <c r="AB495" s="334" t="str">
        <f t="shared" si="180"/>
        <v/>
      </c>
      <c r="AC495" s="334" t="str">
        <f t="shared" si="181"/>
        <v/>
      </c>
      <c r="AD495" s="334" t="str">
        <f t="shared" si="182"/>
        <v/>
      </c>
      <c r="AE495" s="334" t="str">
        <f t="shared" si="183"/>
        <v/>
      </c>
      <c r="AF495" s="334" t="str">
        <f t="shared" si="184"/>
        <v/>
      </c>
      <c r="AG495" s="334" t="str">
        <f t="shared" si="185"/>
        <v/>
      </c>
      <c r="AH495" s="334" t="str">
        <f t="shared" si="186"/>
        <v/>
      </c>
      <c r="AI495" s="334" t="str">
        <f t="shared" ca="1" si="187"/>
        <v/>
      </c>
      <c r="AJ495" s="334" t="str">
        <f t="shared" si="188"/>
        <v/>
      </c>
      <c r="AK495" s="335" t="str">
        <f t="shared" ca="1" si="189"/>
        <v/>
      </c>
      <c r="AL495" s="336" t="str">
        <f t="shared" si="190"/>
        <v/>
      </c>
      <c r="AM495" s="347" t="s">
        <v>1774</v>
      </c>
    </row>
    <row r="496" spans="1:39" ht="17.25" customHeight="1">
      <c r="A496" s="265">
        <f t="shared" si="145"/>
        <v>494</v>
      </c>
      <c r="B496" s="263" t="s">
        <v>640</v>
      </c>
      <c r="C496" s="258" t="s">
        <v>1721</v>
      </c>
      <c r="D496" s="260" t="s">
        <v>1673</v>
      </c>
      <c r="E496" s="238" t="s">
        <v>834</v>
      </c>
      <c r="F496" s="746" t="s">
        <v>189</v>
      </c>
      <c r="G496" s="747"/>
      <c r="H496" s="748">
        <v>50</v>
      </c>
      <c r="I496" s="749"/>
      <c r="J496" s="327" t="str">
        <f t="shared" si="191"/>
        <v>TEXT</v>
      </c>
      <c r="K496" s="271" t="s">
        <v>1720</v>
      </c>
      <c r="L496" s="328" t="str" cm="1">
        <f t="array" aca="1" ref="L496" ca="1">IFERROR(IF($C496="","",IF($K496="","",IF($K496=入力用マスタ!$H$7,_xlfn.TEXTBEFORE(_xlfn.TEXTAFTER(CELL("filename",$A$1),"["),"]"),IF($J496="DATE",IF(INDIRECT($B496&amp;"!"&amp;$C496)="","",INDIRECT($B496&amp;"!"&amp;$C496)),IF($J496="TEXT",IF(INDIRECT($B496&amp;"!"&amp;$C496)="","",""&amp;INDIRECT($B496&amp;"!"&amp;$C496)&amp;""),IF($J496="NUM",VALUE(IF(INDIRECT($B496&amp;"!"&amp;$C496)="","",INDIRECT($B496&amp;"!"&amp;$C496))),"")))))),"")</f>
        <v/>
      </c>
      <c r="M496" s="337" t="str">
        <f ca="1">IFERROR(TEXT(IF($C496="","",IF($K496="","",IF($K496=入力用マスタ!$H$5,IF($L496="■","1",IF($L496="□","",IF($L496="●","1",IF($L496="○","","")))),IF($K496=入力用マスタ!$H$6,IF($L496="▼選択▼","",MATCH($L496,INDIRECT("入力用マスタ!"&amp;IF(COUNTIF(入力用マスタ!$E$2:$E$4,$L496),"E",IF(COUNTIF(入力用マスタ!$F$2:$F$4,$L496),"F",IF(COUNTIF(入力用マスタ!$G$2:$G$4,$L496),"G","")))&amp;"3:"&amp;IF(COUNTIF(入力用マスタ!$E$2:$E$4,$L496),"E",IF(COUNTIF(入力用マスタ!$F$2:$F$4,$L496),"F",IF(COUNTIF(入力用マスタ!$G$2:$G$4,$L496),"G","")))&amp;"4"),0)),"")))),"@"),"")</f>
        <v/>
      </c>
      <c r="N496" s="337" t="str" cm="1">
        <f t="array" aca="1" ref="N496" ca="1">IFERROR(TEXT(IF($C496="","",IF($K496="","",IF($K496=入力用マスタ!$H$4,_xlfn.LET(_xlpm.refs, _xlfn.TEXTSPLIT($C496,","),_xlpm.sheetName, $B496,_xlpm.values,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6" s="338">
        <f t="shared" si="169"/>
        <v>495</v>
      </c>
      <c r="P496" s="339">
        <f>IF($K496="","",IF($K496=入力用マスタ!$H$3,COLUMN($P496)-5,IF($K496=入力用マスタ!$H$5,COLUMN($P496)-4,IF($K496=入力用マスタ!$H$6,COLUMN($P496)-4,IF($K496=入力用マスタ!$H$5,COLUMN($P496)-4,IF($K496=入力用マスタ!$H$4,COLUMN($P496)-3,COLUMN($P496)-5))))))</f>
        <v>11</v>
      </c>
      <c r="Q496" s="340" t="str">
        <f>IF($C496="","",IF($C496="-","",IF($K496=入力用マスタ!$H$4&amp;"!",HYPERLINK("#"&amp;$B496&amp;"!"&amp;IFERROR(LEFT($C496,FIND(",", $C496)-1),$C496),"【"&amp;IFERROR(LEFT($C496,FIND(",", $C496)-1),$C496)&amp;"】"),HYPERLINK("#"&amp;$B496&amp;"!"&amp;IFERROR(LEFT($C496,FIND(",", $C496)-1),$C496),"【"&amp;IFERROR(LEFT($C496,FIND(",", $C496)-1),$C496)&amp;"】"))))</f>
        <v/>
      </c>
      <c r="R496" s="333" t="str">
        <f t="shared" si="170"/>
        <v/>
      </c>
      <c r="S496" s="334" t="str">
        <f t="shared" si="171"/>
        <v/>
      </c>
      <c r="T496" s="334" t="str">
        <f t="shared" si="172"/>
        <v/>
      </c>
      <c r="U496" s="334" t="str">
        <f t="shared" si="173"/>
        <v/>
      </c>
      <c r="V496" s="334" t="str">
        <f t="shared" si="174"/>
        <v/>
      </c>
      <c r="W496" s="334" t="str">
        <f t="shared" si="175"/>
        <v/>
      </c>
      <c r="X496" s="334" t="str">
        <f t="shared" si="176"/>
        <v/>
      </c>
      <c r="Y496" s="334" t="str">
        <f t="shared" si="177"/>
        <v/>
      </c>
      <c r="Z496" s="334" t="str">
        <f t="shared" si="178"/>
        <v/>
      </c>
      <c r="AA496" s="334" t="str">
        <f t="shared" si="179"/>
        <v/>
      </c>
      <c r="AB496" s="334" t="str">
        <f t="shared" si="180"/>
        <v/>
      </c>
      <c r="AC496" s="334" t="str">
        <f t="shared" si="181"/>
        <v/>
      </c>
      <c r="AD496" s="334" t="str">
        <f t="shared" si="182"/>
        <v/>
      </c>
      <c r="AE496" s="334" t="str">
        <f t="shared" si="183"/>
        <v/>
      </c>
      <c r="AF496" s="334" t="str">
        <f t="shared" si="184"/>
        <v/>
      </c>
      <c r="AG496" s="334" t="str">
        <f t="shared" si="185"/>
        <v/>
      </c>
      <c r="AH496" s="334" t="str">
        <f t="shared" si="186"/>
        <v/>
      </c>
      <c r="AI496" s="334" t="str">
        <f t="shared" ca="1" si="187"/>
        <v/>
      </c>
      <c r="AJ496" s="334" t="str">
        <f t="shared" si="188"/>
        <v/>
      </c>
      <c r="AK496" s="335" t="str">
        <f t="shared" ca="1" si="189"/>
        <v/>
      </c>
      <c r="AL496" s="336" t="str">
        <f t="shared" si="190"/>
        <v/>
      </c>
      <c r="AM496" s="347" t="s">
        <v>1774</v>
      </c>
    </row>
    <row r="497" spans="1:39" ht="17.25" customHeight="1">
      <c r="A497" s="265">
        <f t="shared" si="145"/>
        <v>495</v>
      </c>
      <c r="B497" s="263" t="s">
        <v>640</v>
      </c>
      <c r="C497" s="258" t="s">
        <v>1721</v>
      </c>
      <c r="D497" s="260" t="s">
        <v>1674</v>
      </c>
      <c r="E497" s="238" t="s">
        <v>835</v>
      </c>
      <c r="F497" s="746" t="s">
        <v>189</v>
      </c>
      <c r="G497" s="747"/>
      <c r="H497" s="748">
        <v>1000</v>
      </c>
      <c r="I497" s="749"/>
      <c r="J497" s="327" t="str">
        <f t="shared" si="191"/>
        <v>TEXT</v>
      </c>
      <c r="K497" s="271" t="s">
        <v>1720</v>
      </c>
      <c r="L497" s="328" t="str" cm="1">
        <f t="array" aca="1" ref="L497" ca="1">IFERROR(IF($C497="","",IF($K497="","",IF($K497=入力用マスタ!$H$7,_xlfn.TEXTBEFORE(_xlfn.TEXTAFTER(CELL("filename",$A$1),"["),"]"),IF($J497="DATE",IF(INDIRECT($B497&amp;"!"&amp;$C497)="","",INDIRECT($B497&amp;"!"&amp;$C497)),IF($J497="TEXT",IF(INDIRECT($B497&amp;"!"&amp;$C497)="","",""&amp;INDIRECT($B497&amp;"!"&amp;$C497)&amp;""),IF($J497="NUM",VALUE(IF(INDIRECT($B497&amp;"!"&amp;$C497)="","",INDIRECT($B497&amp;"!"&amp;$C497))),"")))))),"")</f>
        <v/>
      </c>
      <c r="M497" s="337" t="str">
        <f ca="1">IFERROR(TEXT(IF($C497="","",IF($K497="","",IF($K497=入力用マスタ!$H$5,IF($L497="■","1",IF($L497="□","",IF($L497="●","1",IF($L497="○","","")))),IF($K497=入力用マスタ!$H$6,IF($L497="▼選択▼","",MATCH($L497,INDIRECT("入力用マスタ!"&amp;IF(COUNTIF(入力用マスタ!$E$2:$E$4,$L497),"E",IF(COUNTIF(入力用マスタ!$F$2:$F$4,$L497),"F",IF(COUNTIF(入力用マスタ!$G$2:$G$4,$L497),"G","")))&amp;"3:"&amp;IF(COUNTIF(入力用マスタ!$E$2:$E$4,$L497),"E",IF(COUNTIF(入力用マスタ!$F$2:$F$4,$L497),"F",IF(COUNTIF(入力用マスタ!$G$2:$G$4,$L497),"G","")))&amp;"4"),0)),"")))),"@"),"")</f>
        <v/>
      </c>
      <c r="N497" s="337" t="str" cm="1">
        <f t="array" aca="1" ref="N497" ca="1">IFERROR(TEXT(IF($C497="","",IF($K497="","",IF($K497=入力用マスタ!$H$4,_xlfn.LET(_xlpm.refs, _xlfn.TEXTSPLIT($C497,","),_xlpm.sheetName, $B497,_xlpm.values,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7" s="338">
        <f t="shared" si="169"/>
        <v>496</v>
      </c>
      <c r="P497" s="339">
        <f>IF($K497="","",IF($K497=入力用マスタ!$H$3,COLUMN($P497)-5,IF($K497=入力用マスタ!$H$5,COLUMN($P497)-4,IF($K497=入力用マスタ!$H$6,COLUMN($P497)-4,IF($K497=入力用マスタ!$H$5,COLUMN($P497)-4,IF($K497=入力用マスタ!$H$4,COLUMN($P497)-3,COLUMN($P497)-5))))))</f>
        <v>11</v>
      </c>
      <c r="Q497" s="340" t="str">
        <f>IF($C497="","",IF($C497="-","",IF($K497=入力用マスタ!$H$4&amp;"!",HYPERLINK("#"&amp;$B497&amp;"!"&amp;IFERROR(LEFT($C497,FIND(",", $C497)-1),$C497),"【"&amp;IFERROR(LEFT($C497,FIND(",", $C497)-1),$C497)&amp;"】"),HYPERLINK("#"&amp;$B497&amp;"!"&amp;IFERROR(LEFT($C497,FIND(",", $C497)-1),$C497),"【"&amp;IFERROR(LEFT($C497,FIND(",", $C497)-1),$C497)&amp;"】"))))</f>
        <v/>
      </c>
      <c r="R497" s="333" t="str">
        <f t="shared" si="170"/>
        <v/>
      </c>
      <c r="S497" s="334" t="str">
        <f t="shared" si="171"/>
        <v/>
      </c>
      <c r="T497" s="334" t="str">
        <f t="shared" si="172"/>
        <v/>
      </c>
      <c r="U497" s="334" t="str">
        <f t="shared" si="173"/>
        <v/>
      </c>
      <c r="V497" s="334" t="str">
        <f t="shared" si="174"/>
        <v/>
      </c>
      <c r="W497" s="334" t="str">
        <f t="shared" si="175"/>
        <v/>
      </c>
      <c r="X497" s="334" t="str">
        <f t="shared" si="176"/>
        <v/>
      </c>
      <c r="Y497" s="334" t="str">
        <f t="shared" si="177"/>
        <v/>
      </c>
      <c r="Z497" s="334" t="str">
        <f t="shared" si="178"/>
        <v/>
      </c>
      <c r="AA497" s="334" t="str">
        <f t="shared" si="179"/>
        <v/>
      </c>
      <c r="AB497" s="334" t="str">
        <f t="shared" si="180"/>
        <v/>
      </c>
      <c r="AC497" s="334" t="str">
        <f t="shared" si="181"/>
        <v/>
      </c>
      <c r="AD497" s="334" t="str">
        <f t="shared" si="182"/>
        <v/>
      </c>
      <c r="AE497" s="334" t="str">
        <f t="shared" si="183"/>
        <v/>
      </c>
      <c r="AF497" s="334" t="str">
        <f t="shared" si="184"/>
        <v/>
      </c>
      <c r="AG497" s="334" t="str">
        <f t="shared" si="185"/>
        <v/>
      </c>
      <c r="AH497" s="334" t="str">
        <f t="shared" si="186"/>
        <v/>
      </c>
      <c r="AI497" s="334" t="str">
        <f t="shared" ca="1" si="187"/>
        <v/>
      </c>
      <c r="AJ497" s="334" t="str">
        <f t="shared" si="188"/>
        <v/>
      </c>
      <c r="AK497" s="335" t="str">
        <f t="shared" ca="1" si="189"/>
        <v/>
      </c>
      <c r="AL497" s="336" t="str">
        <f t="shared" si="190"/>
        <v/>
      </c>
      <c r="AM497" s="347" t="s">
        <v>1774</v>
      </c>
    </row>
    <row r="498" spans="1:39" ht="17.25" customHeight="1">
      <c r="A498" s="265">
        <f t="shared" si="145"/>
        <v>496</v>
      </c>
      <c r="B498" s="263" t="s">
        <v>640</v>
      </c>
      <c r="C498" s="258" t="s">
        <v>1721</v>
      </c>
      <c r="D498" s="260" t="s">
        <v>1675</v>
      </c>
      <c r="E498" s="238" t="s">
        <v>836</v>
      </c>
      <c r="F498" s="746" t="s">
        <v>648</v>
      </c>
      <c r="G498" s="747"/>
      <c r="H498" s="748">
        <v>15</v>
      </c>
      <c r="I498" s="749"/>
      <c r="J498" s="327" t="str">
        <f t="shared" si="191"/>
        <v>NUM</v>
      </c>
      <c r="K498" s="271" t="s">
        <v>1720</v>
      </c>
      <c r="L498" s="328" t="str" cm="1">
        <f t="array" aca="1" ref="L498" ca="1">IFERROR(IF($C498="","",IF($K498="","",IF($K498=入力用マスタ!$H$7,_xlfn.TEXTBEFORE(_xlfn.TEXTAFTER(CELL("filename",$A$1),"["),"]"),IF($J498="DATE",IF(INDIRECT($B498&amp;"!"&amp;$C498)="","",INDIRECT($B498&amp;"!"&amp;$C498)),IF($J498="TEXT",IF(INDIRECT($B498&amp;"!"&amp;$C498)="","",""&amp;INDIRECT($B498&amp;"!"&amp;$C498)&amp;""),IF($J498="NUM",VALUE(IF(INDIRECT($B498&amp;"!"&amp;$C498)="","",INDIRECT($B498&amp;"!"&amp;$C498))),"")))))),"")</f>
        <v/>
      </c>
      <c r="M498" s="337" t="str">
        <f ca="1">IFERROR(TEXT(IF($C498="","",IF($K498="","",IF($K498=入力用マスタ!$H$5,IF($L498="■","1",IF($L498="□","",IF($L498="●","1",IF($L498="○","","")))),IF($K498=入力用マスタ!$H$6,IF($L498="▼選択▼","",MATCH($L498,INDIRECT("入力用マスタ!"&amp;IF(COUNTIF(入力用マスタ!$E$2:$E$4,$L498),"E",IF(COUNTIF(入力用マスタ!$F$2:$F$4,$L498),"F",IF(COUNTIF(入力用マスタ!$G$2:$G$4,$L498),"G","")))&amp;"3:"&amp;IF(COUNTIF(入力用マスタ!$E$2:$E$4,$L498),"E",IF(COUNTIF(入力用マスタ!$F$2:$F$4,$L498),"F",IF(COUNTIF(入力用マスタ!$G$2:$G$4,$L498),"G","")))&amp;"4"),0)),"")))),"@"),"")</f>
        <v/>
      </c>
      <c r="N498" s="337" t="str" cm="1">
        <f t="array" aca="1" ref="N498" ca="1">IFERROR(TEXT(IF($C498="","",IF($K498="","",IF($K498=入力用マスタ!$H$4,_xlfn.LET(_xlpm.refs, _xlfn.TEXTSPLIT($C498,","),_xlpm.sheetName, $B498,_xlpm.values,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8" s="338">
        <f t="shared" si="169"/>
        <v>497</v>
      </c>
      <c r="P498" s="339">
        <f>IF($K498="","",IF($K498=入力用マスタ!$H$3,COLUMN($P498)-5,IF($K498=入力用マスタ!$H$5,COLUMN($P498)-4,IF($K498=入力用マスタ!$H$6,COLUMN($P498)-4,IF($K498=入力用マスタ!$H$5,COLUMN($P498)-4,IF($K498=入力用マスタ!$H$4,COLUMN($P498)-3,COLUMN($P498)-5))))))</f>
        <v>11</v>
      </c>
      <c r="Q498" s="340" t="str">
        <f>IF($C498="","",IF($C498="-","",IF($K498=入力用マスタ!$H$4&amp;"!",HYPERLINK("#"&amp;$B498&amp;"!"&amp;IFERROR(LEFT($C498,FIND(",", $C498)-1),$C498),"【"&amp;IFERROR(LEFT($C498,FIND(",", $C498)-1),$C498)&amp;"】"),HYPERLINK("#"&amp;$B498&amp;"!"&amp;IFERROR(LEFT($C498,FIND(",", $C498)-1),$C498),"【"&amp;IFERROR(LEFT($C498,FIND(",", $C498)-1),$C498)&amp;"】"))))</f>
        <v/>
      </c>
      <c r="R498" s="333" t="str">
        <f t="shared" si="170"/>
        <v/>
      </c>
      <c r="S498" s="334" t="str">
        <f t="shared" si="171"/>
        <v/>
      </c>
      <c r="T498" s="334" t="str">
        <f t="shared" si="172"/>
        <v/>
      </c>
      <c r="U498" s="334" t="str">
        <f t="shared" si="173"/>
        <v/>
      </c>
      <c r="V498" s="334" t="str">
        <f t="shared" si="174"/>
        <v/>
      </c>
      <c r="W498" s="334" t="str">
        <f t="shared" si="175"/>
        <v/>
      </c>
      <c r="X498" s="334" t="str">
        <f t="shared" si="176"/>
        <v/>
      </c>
      <c r="Y498" s="334" t="str">
        <f t="shared" si="177"/>
        <v/>
      </c>
      <c r="Z498" s="334" t="str">
        <f t="shared" si="178"/>
        <v/>
      </c>
      <c r="AA498" s="334" t="str">
        <f t="shared" si="179"/>
        <v/>
      </c>
      <c r="AB498" s="334" t="str">
        <f t="shared" si="180"/>
        <v/>
      </c>
      <c r="AC498" s="334" t="str">
        <f t="shared" si="181"/>
        <v/>
      </c>
      <c r="AD498" s="334" t="str">
        <f t="shared" si="182"/>
        <v/>
      </c>
      <c r="AE498" s="334" t="str">
        <f t="shared" si="183"/>
        <v/>
      </c>
      <c r="AF498" s="334" t="str">
        <f t="shared" si="184"/>
        <v/>
      </c>
      <c r="AG498" s="334" t="str">
        <f t="shared" si="185"/>
        <v/>
      </c>
      <c r="AH498" s="334" t="str">
        <f t="shared" si="186"/>
        <v/>
      </c>
      <c r="AI498" s="334" t="str">
        <f t="shared" ca="1" si="187"/>
        <v/>
      </c>
      <c r="AJ498" s="334" t="str">
        <f t="shared" si="188"/>
        <v/>
      </c>
      <c r="AK498" s="335" t="str">
        <f t="shared" ca="1" si="189"/>
        <v/>
      </c>
      <c r="AL498" s="336" t="str">
        <f t="shared" si="190"/>
        <v/>
      </c>
      <c r="AM498" s="347" t="s">
        <v>1774</v>
      </c>
    </row>
    <row r="499" spans="1:39" ht="17.25" customHeight="1">
      <c r="A499" s="265">
        <f t="shared" si="145"/>
        <v>497</v>
      </c>
      <c r="B499" s="263" t="s">
        <v>640</v>
      </c>
      <c r="C499" s="258" t="s">
        <v>1721</v>
      </c>
      <c r="D499" s="260" t="s">
        <v>1676</v>
      </c>
      <c r="E499" s="238" t="s">
        <v>837</v>
      </c>
      <c r="F499" s="746" t="s">
        <v>189</v>
      </c>
      <c r="G499" s="747"/>
      <c r="H499" s="748">
        <v>1000</v>
      </c>
      <c r="I499" s="749"/>
      <c r="J499" s="327" t="str">
        <f t="shared" si="191"/>
        <v>TEXT</v>
      </c>
      <c r="K499" s="271" t="s">
        <v>1720</v>
      </c>
      <c r="L499" s="328" t="str" cm="1">
        <f t="array" aca="1" ref="L499" ca="1">IFERROR(IF($C499="","",IF($K499="","",IF($K499=入力用マスタ!$H$7,_xlfn.TEXTBEFORE(_xlfn.TEXTAFTER(CELL("filename",$A$1),"["),"]"),IF($J499="DATE",IF(INDIRECT($B499&amp;"!"&amp;$C499)="","",INDIRECT($B499&amp;"!"&amp;$C499)),IF($J499="TEXT",IF(INDIRECT($B499&amp;"!"&amp;$C499)="","",""&amp;INDIRECT($B499&amp;"!"&amp;$C499)&amp;""),IF($J499="NUM",VALUE(IF(INDIRECT($B499&amp;"!"&amp;$C499)="","",INDIRECT($B499&amp;"!"&amp;$C499))),"")))))),"")</f>
        <v/>
      </c>
      <c r="M499" s="337" t="str">
        <f ca="1">IFERROR(TEXT(IF($C499="","",IF($K499="","",IF($K499=入力用マスタ!$H$5,IF($L499="■","1",IF($L499="□","",IF($L499="●","1",IF($L499="○","","")))),IF($K499=入力用マスタ!$H$6,IF($L499="▼選択▼","",MATCH($L499,INDIRECT("入力用マスタ!"&amp;IF(COUNTIF(入力用マスタ!$E$2:$E$4,$L499),"E",IF(COUNTIF(入力用マスタ!$F$2:$F$4,$L499),"F",IF(COUNTIF(入力用マスタ!$G$2:$G$4,$L499),"G","")))&amp;"3:"&amp;IF(COUNTIF(入力用マスタ!$E$2:$E$4,$L499),"E",IF(COUNTIF(入力用マスタ!$F$2:$F$4,$L499),"F",IF(COUNTIF(入力用マスタ!$G$2:$G$4,$L499),"G","")))&amp;"4"),0)),"")))),"@"),"")</f>
        <v/>
      </c>
      <c r="N499" s="337" t="str" cm="1">
        <f t="array" aca="1" ref="N499" ca="1">IFERROR(TEXT(IF($C499="","",IF($K499="","",IF($K499=入力用マスタ!$H$4,_xlfn.LET(_xlpm.refs, _xlfn.TEXTSPLIT($C499,","),_xlpm.sheetName, $B499,_xlpm.values,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499" s="338">
        <f t="shared" si="169"/>
        <v>498</v>
      </c>
      <c r="P499" s="339">
        <f>IF($K499="","",IF($K499=入力用マスタ!$H$3,COLUMN($P499)-5,IF($K499=入力用マスタ!$H$5,COLUMN($P499)-4,IF($K499=入力用マスタ!$H$6,COLUMN($P499)-4,IF($K499=入力用マスタ!$H$5,COLUMN($P499)-4,IF($K499=入力用マスタ!$H$4,COLUMN($P499)-3,COLUMN($P499)-5))))))</f>
        <v>11</v>
      </c>
      <c r="Q499" s="340" t="str">
        <f>IF($C499="","",IF($C499="-","",IF($K499=入力用マスタ!$H$4&amp;"!",HYPERLINK("#"&amp;$B499&amp;"!"&amp;IFERROR(LEFT($C499,FIND(",", $C499)-1),$C499),"【"&amp;IFERROR(LEFT($C499,FIND(",", $C499)-1),$C499)&amp;"】"),HYPERLINK("#"&amp;$B499&amp;"!"&amp;IFERROR(LEFT($C499,FIND(",", $C499)-1),$C499),"【"&amp;IFERROR(LEFT($C499,FIND(",", $C499)-1),$C499)&amp;"】"))))</f>
        <v/>
      </c>
      <c r="R499" s="333" t="str">
        <f t="shared" si="170"/>
        <v/>
      </c>
      <c r="S499" s="334" t="str">
        <f t="shared" si="171"/>
        <v/>
      </c>
      <c r="T499" s="334" t="str">
        <f t="shared" si="172"/>
        <v/>
      </c>
      <c r="U499" s="334" t="str">
        <f t="shared" si="173"/>
        <v/>
      </c>
      <c r="V499" s="334" t="str">
        <f t="shared" si="174"/>
        <v/>
      </c>
      <c r="W499" s="334" t="str">
        <f t="shared" si="175"/>
        <v/>
      </c>
      <c r="X499" s="334" t="str">
        <f t="shared" si="176"/>
        <v/>
      </c>
      <c r="Y499" s="334" t="str">
        <f t="shared" si="177"/>
        <v/>
      </c>
      <c r="Z499" s="334" t="str">
        <f t="shared" si="178"/>
        <v/>
      </c>
      <c r="AA499" s="334" t="str">
        <f t="shared" si="179"/>
        <v/>
      </c>
      <c r="AB499" s="334" t="str">
        <f t="shared" si="180"/>
        <v/>
      </c>
      <c r="AC499" s="334" t="str">
        <f t="shared" si="181"/>
        <v/>
      </c>
      <c r="AD499" s="334" t="str">
        <f t="shared" si="182"/>
        <v/>
      </c>
      <c r="AE499" s="334" t="str">
        <f t="shared" si="183"/>
        <v/>
      </c>
      <c r="AF499" s="334" t="str">
        <f t="shared" si="184"/>
        <v/>
      </c>
      <c r="AG499" s="334" t="str">
        <f t="shared" si="185"/>
        <v/>
      </c>
      <c r="AH499" s="334" t="str">
        <f t="shared" si="186"/>
        <v/>
      </c>
      <c r="AI499" s="334" t="str">
        <f t="shared" ca="1" si="187"/>
        <v/>
      </c>
      <c r="AJ499" s="334" t="str">
        <f t="shared" si="188"/>
        <v/>
      </c>
      <c r="AK499" s="335" t="str">
        <f t="shared" ca="1" si="189"/>
        <v/>
      </c>
      <c r="AL499" s="336" t="str">
        <f t="shared" si="190"/>
        <v/>
      </c>
      <c r="AM499" s="347" t="s">
        <v>1774</v>
      </c>
    </row>
    <row r="500" spans="1:39" ht="17.25" customHeight="1">
      <c r="A500" s="265">
        <f t="shared" si="145"/>
        <v>498</v>
      </c>
      <c r="B500" s="263" t="s">
        <v>640</v>
      </c>
      <c r="C500" s="258" t="s">
        <v>1721</v>
      </c>
      <c r="D500" s="260" t="s">
        <v>1677</v>
      </c>
      <c r="E500" s="238" t="s">
        <v>838</v>
      </c>
      <c r="F500" s="746" t="s">
        <v>649</v>
      </c>
      <c r="G500" s="747"/>
      <c r="H500" s="748"/>
      <c r="I500" s="749"/>
      <c r="J500" s="327" t="str">
        <f t="shared" si="191"/>
        <v>BYTE</v>
      </c>
      <c r="K500" s="271" t="s">
        <v>1720</v>
      </c>
      <c r="L500" s="328" t="str" cm="1">
        <f t="array" aca="1" ref="L500" ca="1">IFERROR(IF($C500="","",IF($K500="","",IF($K500=入力用マスタ!$H$7,_xlfn.TEXTBEFORE(_xlfn.TEXTAFTER(CELL("filename",$A$1),"["),"]"),IF($J500="DATE",IF(INDIRECT($B500&amp;"!"&amp;$C500)="","",INDIRECT($B500&amp;"!"&amp;$C500)),IF($J500="TEXT",IF(INDIRECT($B500&amp;"!"&amp;$C500)="","",""&amp;INDIRECT($B500&amp;"!"&amp;$C500)&amp;""),IF($J500="NUM",VALUE(IF(INDIRECT($B500&amp;"!"&amp;$C500)="","",INDIRECT($B500&amp;"!"&amp;$C500))),"")))))),"")</f>
        <v/>
      </c>
      <c r="M500" s="337" t="str">
        <f ca="1">IFERROR(TEXT(IF($C500="","",IF($K500="","",IF($K500=入力用マスタ!$H$5,IF($L500="■","1",IF($L500="□","",IF($L500="●","1",IF($L500="○","","")))),IF($K500=入力用マスタ!$H$6,IF($L500="▼選択▼","",MATCH($L500,INDIRECT("入力用マスタ!"&amp;IF(COUNTIF(入力用マスタ!$E$2:$E$4,$L500),"E",IF(COUNTIF(入力用マスタ!$F$2:$F$4,$L500),"F",IF(COUNTIF(入力用マスタ!$G$2:$G$4,$L500),"G","")))&amp;"3:"&amp;IF(COUNTIF(入力用マスタ!$E$2:$E$4,$L500),"E",IF(COUNTIF(入力用マスタ!$F$2:$F$4,$L500),"F",IF(COUNTIF(入力用マスタ!$G$2:$G$4,$L500),"G","")))&amp;"4"),0)),"")))),"@"),"")</f>
        <v/>
      </c>
      <c r="N500" s="337" t="str" cm="1">
        <f t="array" aca="1" ref="N500" ca="1">IFERROR(TEXT(IF($C500="","",IF($K500="","",IF($K500=入力用マスタ!$H$4,_xlfn.LET(_xlpm.refs, _xlfn.TEXTSPLIT($C500,","),_xlpm.sheetName, $B500,_xlpm.values,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0" s="338">
        <f t="shared" si="169"/>
        <v>499</v>
      </c>
      <c r="P500" s="339">
        <f>IF($K500="","",IF($K500=入力用マスタ!$H$3,COLUMN($P500)-5,IF($K500=入力用マスタ!$H$5,COLUMN($P500)-4,IF($K500=入力用マスタ!$H$6,COLUMN($P500)-4,IF($K500=入力用マスタ!$H$5,COLUMN($P500)-4,IF($K500=入力用マスタ!$H$4,COLUMN($P500)-3,COLUMN($P500)-5))))))</f>
        <v>11</v>
      </c>
      <c r="Q500" s="340" t="str">
        <f>IF($C500="","",IF($C500="-","",IF($K500=入力用マスタ!$H$4&amp;"!",HYPERLINK("#"&amp;$B500&amp;"!"&amp;IFERROR(LEFT($C500,FIND(",", $C500)-1),$C500),"【"&amp;IFERROR(LEFT($C500,FIND(",", $C500)-1),$C500)&amp;"】"),HYPERLINK("#"&amp;$B500&amp;"!"&amp;IFERROR(LEFT($C500,FIND(",", $C500)-1),$C500),"【"&amp;IFERROR(LEFT($C500,FIND(",", $C500)-1),$C500)&amp;"】"))))</f>
        <v/>
      </c>
      <c r="R500" s="333" t="str">
        <f t="shared" si="170"/>
        <v/>
      </c>
      <c r="S500" s="334" t="str">
        <f t="shared" si="171"/>
        <v/>
      </c>
      <c r="T500" s="334" t="str">
        <f t="shared" si="172"/>
        <v/>
      </c>
      <c r="U500" s="334" t="str">
        <f t="shared" si="173"/>
        <v/>
      </c>
      <c r="V500" s="334" t="str">
        <f t="shared" si="174"/>
        <v/>
      </c>
      <c r="W500" s="334" t="str">
        <f t="shared" si="175"/>
        <v/>
      </c>
      <c r="X500" s="334" t="str">
        <f t="shared" si="176"/>
        <v/>
      </c>
      <c r="Y500" s="334" t="str">
        <f t="shared" si="177"/>
        <v/>
      </c>
      <c r="Z500" s="334" t="str">
        <f t="shared" si="178"/>
        <v/>
      </c>
      <c r="AA500" s="334" t="str">
        <f t="shared" si="179"/>
        <v/>
      </c>
      <c r="AB500" s="334" t="str">
        <f t="shared" si="180"/>
        <v/>
      </c>
      <c r="AC500" s="334" t="str">
        <f t="shared" si="181"/>
        <v/>
      </c>
      <c r="AD500" s="334" t="str">
        <f t="shared" si="182"/>
        <v/>
      </c>
      <c r="AE500" s="334" t="str">
        <f t="shared" si="183"/>
        <v/>
      </c>
      <c r="AF500" s="334" t="str">
        <f t="shared" si="184"/>
        <v/>
      </c>
      <c r="AG500" s="334" t="str">
        <f t="shared" si="185"/>
        <v/>
      </c>
      <c r="AH500" s="334" t="str">
        <f t="shared" si="186"/>
        <v/>
      </c>
      <c r="AI500" s="334" t="str">
        <f t="shared" ca="1" si="187"/>
        <v/>
      </c>
      <c r="AJ500" s="334" t="str">
        <f t="shared" si="188"/>
        <v/>
      </c>
      <c r="AK500" s="335" t="str">
        <f t="shared" ca="1" si="189"/>
        <v/>
      </c>
      <c r="AL500" s="336" t="str">
        <f t="shared" si="190"/>
        <v/>
      </c>
      <c r="AM500" s="347" t="s">
        <v>1774</v>
      </c>
    </row>
    <row r="501" spans="1:39" ht="17.25" customHeight="1">
      <c r="A501" s="265">
        <f t="shared" si="145"/>
        <v>499</v>
      </c>
      <c r="B501" s="263" t="s">
        <v>640</v>
      </c>
      <c r="C501" s="258" t="s">
        <v>1721</v>
      </c>
      <c r="D501" s="260" t="s">
        <v>1678</v>
      </c>
      <c r="E501" s="238" t="s">
        <v>839</v>
      </c>
      <c r="F501" s="746" t="s">
        <v>189</v>
      </c>
      <c r="G501" s="747"/>
      <c r="H501" s="748">
        <v>50</v>
      </c>
      <c r="I501" s="749"/>
      <c r="J501" s="327" t="str">
        <f t="shared" si="191"/>
        <v>TEXT</v>
      </c>
      <c r="K501" s="271" t="s">
        <v>1720</v>
      </c>
      <c r="L501" s="328" t="str" cm="1">
        <f t="array" aca="1" ref="L501" ca="1">IFERROR(IF($C501="","",IF($K501="","",IF($K501=入力用マスタ!$H$7,_xlfn.TEXTBEFORE(_xlfn.TEXTAFTER(CELL("filename",$A$1),"["),"]"),IF($J501="DATE",IF(INDIRECT($B501&amp;"!"&amp;$C501)="","",INDIRECT($B501&amp;"!"&amp;$C501)),IF($J501="TEXT",IF(INDIRECT($B501&amp;"!"&amp;$C501)="","",""&amp;INDIRECT($B501&amp;"!"&amp;$C501)&amp;""),IF($J501="NUM",VALUE(IF(INDIRECT($B501&amp;"!"&amp;$C501)="","",INDIRECT($B501&amp;"!"&amp;$C501))),"")))))),"")</f>
        <v/>
      </c>
      <c r="M501" s="337" t="str">
        <f ca="1">IFERROR(TEXT(IF($C501="","",IF($K501="","",IF($K501=入力用マスタ!$H$5,IF($L501="■","1",IF($L501="□","",IF($L501="●","1",IF($L501="○","","")))),IF($K501=入力用マスタ!$H$6,IF($L501="▼選択▼","",MATCH($L501,INDIRECT("入力用マスタ!"&amp;IF(COUNTIF(入力用マスタ!$E$2:$E$4,$L501),"E",IF(COUNTIF(入力用マスタ!$F$2:$F$4,$L501),"F",IF(COUNTIF(入力用マスタ!$G$2:$G$4,$L501),"G","")))&amp;"3:"&amp;IF(COUNTIF(入力用マスタ!$E$2:$E$4,$L501),"E",IF(COUNTIF(入力用マスタ!$F$2:$F$4,$L501),"F",IF(COUNTIF(入力用マスタ!$G$2:$G$4,$L501),"G","")))&amp;"4"),0)),"")))),"@"),"")</f>
        <v/>
      </c>
      <c r="N501" s="337" t="str" cm="1">
        <f t="array" aca="1" ref="N501" ca="1">IFERROR(TEXT(IF($C501="","",IF($K501="","",IF($K501=入力用マスタ!$H$4,_xlfn.LET(_xlpm.refs, _xlfn.TEXTSPLIT($C501,","),_xlpm.sheetName, $B501,_xlpm.values,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1" s="338">
        <f t="shared" si="169"/>
        <v>500</v>
      </c>
      <c r="P501" s="339">
        <f>IF($K501="","",IF($K501=入力用マスタ!$H$3,COLUMN($P501)-5,IF($K501=入力用マスタ!$H$5,COLUMN($P501)-4,IF($K501=入力用マスタ!$H$6,COLUMN($P501)-4,IF($K501=入力用マスタ!$H$5,COLUMN($P501)-4,IF($K501=入力用マスタ!$H$4,COLUMN($P501)-3,COLUMN($P501)-5))))))</f>
        <v>11</v>
      </c>
      <c r="Q501" s="340" t="str">
        <f>IF($C501="","",IF($C501="-","",IF($K501=入力用マスタ!$H$4&amp;"!",HYPERLINK("#"&amp;$B501&amp;"!"&amp;IFERROR(LEFT($C501,FIND(",", $C501)-1),$C501),"【"&amp;IFERROR(LEFT($C501,FIND(",", $C501)-1),$C501)&amp;"】"),HYPERLINK("#"&amp;$B501&amp;"!"&amp;IFERROR(LEFT($C501,FIND(",", $C501)-1),$C501),"【"&amp;IFERROR(LEFT($C501,FIND(",", $C501)-1),$C501)&amp;"】"))))</f>
        <v/>
      </c>
      <c r="R501" s="333" t="str">
        <f t="shared" si="170"/>
        <v/>
      </c>
      <c r="S501" s="334" t="str">
        <f t="shared" si="171"/>
        <v/>
      </c>
      <c r="T501" s="334" t="str">
        <f t="shared" si="172"/>
        <v/>
      </c>
      <c r="U501" s="334" t="str">
        <f t="shared" si="173"/>
        <v/>
      </c>
      <c r="V501" s="334" t="str">
        <f t="shared" si="174"/>
        <v/>
      </c>
      <c r="W501" s="334" t="str">
        <f t="shared" si="175"/>
        <v/>
      </c>
      <c r="X501" s="334" t="str">
        <f t="shared" si="176"/>
        <v/>
      </c>
      <c r="Y501" s="334" t="str">
        <f t="shared" si="177"/>
        <v/>
      </c>
      <c r="Z501" s="334" t="str">
        <f t="shared" si="178"/>
        <v/>
      </c>
      <c r="AA501" s="334" t="str">
        <f t="shared" si="179"/>
        <v/>
      </c>
      <c r="AB501" s="334" t="str">
        <f t="shared" si="180"/>
        <v/>
      </c>
      <c r="AC501" s="334" t="str">
        <f t="shared" si="181"/>
        <v/>
      </c>
      <c r="AD501" s="334" t="str">
        <f t="shared" si="182"/>
        <v/>
      </c>
      <c r="AE501" s="334" t="str">
        <f t="shared" si="183"/>
        <v/>
      </c>
      <c r="AF501" s="334" t="str">
        <f t="shared" si="184"/>
        <v/>
      </c>
      <c r="AG501" s="334" t="str">
        <f t="shared" si="185"/>
        <v/>
      </c>
      <c r="AH501" s="334" t="str">
        <f t="shared" si="186"/>
        <v/>
      </c>
      <c r="AI501" s="334" t="str">
        <f t="shared" ca="1" si="187"/>
        <v/>
      </c>
      <c r="AJ501" s="334" t="str">
        <f t="shared" si="188"/>
        <v/>
      </c>
      <c r="AK501" s="335" t="str">
        <f t="shared" ca="1" si="189"/>
        <v/>
      </c>
      <c r="AL501" s="336" t="str">
        <f t="shared" si="190"/>
        <v/>
      </c>
      <c r="AM501" s="347" t="s">
        <v>1774</v>
      </c>
    </row>
    <row r="502" spans="1:39" ht="17.25" customHeight="1">
      <c r="A502" s="265">
        <f t="shared" si="145"/>
        <v>500</v>
      </c>
      <c r="B502" s="263" t="s">
        <v>640</v>
      </c>
      <c r="C502" s="258" t="s">
        <v>1721</v>
      </c>
      <c r="D502" s="260" t="s">
        <v>1679</v>
      </c>
      <c r="E502" s="238" t="s">
        <v>840</v>
      </c>
      <c r="F502" s="746" t="s">
        <v>189</v>
      </c>
      <c r="G502" s="747"/>
      <c r="H502" s="748">
        <v>1000</v>
      </c>
      <c r="I502" s="749"/>
      <c r="J502" s="327" t="str">
        <f t="shared" si="191"/>
        <v>TEXT</v>
      </c>
      <c r="K502" s="271" t="s">
        <v>1720</v>
      </c>
      <c r="L502" s="328" t="str" cm="1">
        <f t="array" aca="1" ref="L502" ca="1">IFERROR(IF($C502="","",IF($K502="","",IF($K502=入力用マスタ!$H$7,_xlfn.TEXTBEFORE(_xlfn.TEXTAFTER(CELL("filename",$A$1),"["),"]"),IF($J502="DATE",IF(INDIRECT($B502&amp;"!"&amp;$C502)="","",INDIRECT($B502&amp;"!"&amp;$C502)),IF($J502="TEXT",IF(INDIRECT($B502&amp;"!"&amp;$C502)="","",""&amp;INDIRECT($B502&amp;"!"&amp;$C502)&amp;""),IF($J502="NUM",VALUE(IF(INDIRECT($B502&amp;"!"&amp;$C502)="","",INDIRECT($B502&amp;"!"&amp;$C502))),"")))))),"")</f>
        <v/>
      </c>
      <c r="M502" s="337" t="str">
        <f ca="1">IFERROR(TEXT(IF($C502="","",IF($K502="","",IF($K502=入力用マスタ!$H$5,IF($L502="■","1",IF($L502="□","",IF($L502="●","1",IF($L502="○","","")))),IF($K502=入力用マスタ!$H$6,IF($L502="▼選択▼","",MATCH($L502,INDIRECT("入力用マスタ!"&amp;IF(COUNTIF(入力用マスタ!$E$2:$E$4,$L502),"E",IF(COUNTIF(入力用マスタ!$F$2:$F$4,$L502),"F",IF(COUNTIF(入力用マスタ!$G$2:$G$4,$L502),"G","")))&amp;"3:"&amp;IF(COUNTIF(入力用マスタ!$E$2:$E$4,$L502),"E",IF(COUNTIF(入力用マスタ!$F$2:$F$4,$L502),"F",IF(COUNTIF(入力用マスタ!$G$2:$G$4,$L502),"G","")))&amp;"4"),0)),"")))),"@"),"")</f>
        <v/>
      </c>
      <c r="N502" s="337" t="str" cm="1">
        <f t="array" aca="1" ref="N502" ca="1">IFERROR(TEXT(IF($C502="","",IF($K502="","",IF($K502=入力用マスタ!$H$4,_xlfn.LET(_xlpm.refs, _xlfn.TEXTSPLIT($C502,","),_xlpm.sheetName, $B502,_xlpm.values,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2" s="338">
        <f t="shared" si="169"/>
        <v>501</v>
      </c>
      <c r="P502" s="339">
        <f>IF($K502="","",IF($K502=入力用マスタ!$H$3,COLUMN($P502)-5,IF($K502=入力用マスタ!$H$5,COLUMN($P502)-4,IF($K502=入力用マスタ!$H$6,COLUMN($P502)-4,IF($K502=入力用マスタ!$H$5,COLUMN($P502)-4,IF($K502=入力用マスタ!$H$4,COLUMN($P502)-3,COLUMN($P502)-5))))))</f>
        <v>11</v>
      </c>
      <c r="Q502" s="340" t="str">
        <f>IF($C502="","",IF($C502="-","",IF($K502=入力用マスタ!$H$4&amp;"!",HYPERLINK("#"&amp;$B502&amp;"!"&amp;IFERROR(LEFT($C502,FIND(",", $C502)-1),$C502),"【"&amp;IFERROR(LEFT($C502,FIND(",", $C502)-1),$C502)&amp;"】"),HYPERLINK("#"&amp;$B502&amp;"!"&amp;IFERROR(LEFT($C502,FIND(",", $C502)-1),$C502),"【"&amp;IFERROR(LEFT($C502,FIND(",", $C502)-1),$C502)&amp;"】"))))</f>
        <v/>
      </c>
      <c r="R502" s="333" t="str">
        <f t="shared" si="170"/>
        <v/>
      </c>
      <c r="S502" s="334" t="str">
        <f t="shared" si="171"/>
        <v/>
      </c>
      <c r="T502" s="334" t="str">
        <f t="shared" si="172"/>
        <v/>
      </c>
      <c r="U502" s="334" t="str">
        <f t="shared" si="173"/>
        <v/>
      </c>
      <c r="V502" s="334" t="str">
        <f t="shared" si="174"/>
        <v/>
      </c>
      <c r="W502" s="334" t="str">
        <f t="shared" si="175"/>
        <v/>
      </c>
      <c r="X502" s="334" t="str">
        <f t="shared" si="176"/>
        <v/>
      </c>
      <c r="Y502" s="334" t="str">
        <f t="shared" si="177"/>
        <v/>
      </c>
      <c r="Z502" s="334" t="str">
        <f t="shared" si="178"/>
        <v/>
      </c>
      <c r="AA502" s="334" t="str">
        <f t="shared" si="179"/>
        <v/>
      </c>
      <c r="AB502" s="334" t="str">
        <f t="shared" si="180"/>
        <v/>
      </c>
      <c r="AC502" s="334" t="str">
        <f t="shared" si="181"/>
        <v/>
      </c>
      <c r="AD502" s="334" t="str">
        <f t="shared" si="182"/>
        <v/>
      </c>
      <c r="AE502" s="334" t="str">
        <f t="shared" si="183"/>
        <v/>
      </c>
      <c r="AF502" s="334" t="str">
        <f t="shared" si="184"/>
        <v/>
      </c>
      <c r="AG502" s="334" t="str">
        <f t="shared" si="185"/>
        <v/>
      </c>
      <c r="AH502" s="334" t="str">
        <f t="shared" si="186"/>
        <v/>
      </c>
      <c r="AI502" s="334" t="str">
        <f t="shared" ca="1" si="187"/>
        <v/>
      </c>
      <c r="AJ502" s="334" t="str">
        <f t="shared" si="188"/>
        <v/>
      </c>
      <c r="AK502" s="335" t="str">
        <f t="shared" ca="1" si="189"/>
        <v/>
      </c>
      <c r="AL502" s="336" t="str">
        <f t="shared" si="190"/>
        <v/>
      </c>
      <c r="AM502" s="347" t="s">
        <v>1774</v>
      </c>
    </row>
    <row r="503" spans="1:39" ht="17.25" customHeight="1">
      <c r="A503" s="265">
        <f t="shared" si="145"/>
        <v>501</v>
      </c>
      <c r="B503" s="263" t="s">
        <v>640</v>
      </c>
      <c r="C503" s="258" t="s">
        <v>1721</v>
      </c>
      <c r="D503" s="260" t="s">
        <v>1680</v>
      </c>
      <c r="E503" s="238" t="s">
        <v>841</v>
      </c>
      <c r="F503" s="746" t="s">
        <v>648</v>
      </c>
      <c r="G503" s="747"/>
      <c r="H503" s="748">
        <v>15</v>
      </c>
      <c r="I503" s="749"/>
      <c r="J503" s="327" t="str">
        <f t="shared" si="191"/>
        <v>NUM</v>
      </c>
      <c r="K503" s="271" t="s">
        <v>1720</v>
      </c>
      <c r="L503" s="328" t="str" cm="1">
        <f t="array" aca="1" ref="L503" ca="1">IFERROR(IF($C503="","",IF($K503="","",IF($K503=入力用マスタ!$H$7,_xlfn.TEXTBEFORE(_xlfn.TEXTAFTER(CELL("filename",$A$1),"["),"]"),IF($J503="DATE",IF(INDIRECT($B503&amp;"!"&amp;$C503)="","",INDIRECT($B503&amp;"!"&amp;$C503)),IF($J503="TEXT",IF(INDIRECT($B503&amp;"!"&amp;$C503)="","",""&amp;INDIRECT($B503&amp;"!"&amp;$C503)&amp;""),IF($J503="NUM",VALUE(IF(INDIRECT($B503&amp;"!"&amp;$C503)="","",INDIRECT($B503&amp;"!"&amp;$C503))),"")))))),"")</f>
        <v/>
      </c>
      <c r="M503" s="337" t="str">
        <f ca="1">IFERROR(TEXT(IF($C503="","",IF($K503="","",IF($K503=入力用マスタ!$H$5,IF($L503="■","1",IF($L503="□","",IF($L503="●","1",IF($L503="○","","")))),IF($K503=入力用マスタ!$H$6,IF($L503="▼選択▼","",MATCH($L503,INDIRECT("入力用マスタ!"&amp;IF(COUNTIF(入力用マスタ!$E$2:$E$4,$L503),"E",IF(COUNTIF(入力用マスタ!$F$2:$F$4,$L503),"F",IF(COUNTIF(入力用マスタ!$G$2:$G$4,$L503),"G","")))&amp;"3:"&amp;IF(COUNTIF(入力用マスタ!$E$2:$E$4,$L503),"E",IF(COUNTIF(入力用マスタ!$F$2:$F$4,$L503),"F",IF(COUNTIF(入力用マスタ!$G$2:$G$4,$L503),"G","")))&amp;"4"),0)),"")))),"@"),"")</f>
        <v/>
      </c>
      <c r="N503" s="337" t="str" cm="1">
        <f t="array" aca="1" ref="N503" ca="1">IFERROR(TEXT(IF($C503="","",IF($K503="","",IF($K503=入力用マスタ!$H$4,_xlfn.LET(_xlpm.refs, _xlfn.TEXTSPLIT($C503,","),_xlpm.sheetName, $B503,_xlpm.values,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3" s="338">
        <f t="shared" si="169"/>
        <v>502</v>
      </c>
      <c r="P503" s="339">
        <f>IF($K503="","",IF($K503=入力用マスタ!$H$3,COLUMN($P503)-5,IF($K503=入力用マスタ!$H$5,COLUMN($P503)-4,IF($K503=入力用マスタ!$H$6,COLUMN($P503)-4,IF($K503=入力用マスタ!$H$5,COLUMN($P503)-4,IF($K503=入力用マスタ!$H$4,COLUMN($P503)-3,COLUMN($P503)-5))))))</f>
        <v>11</v>
      </c>
      <c r="Q503" s="340" t="str">
        <f>IF($C503="","",IF($C503="-","",IF($K503=入力用マスタ!$H$4&amp;"!",HYPERLINK("#"&amp;$B503&amp;"!"&amp;IFERROR(LEFT($C503,FIND(",", $C503)-1),$C503),"【"&amp;IFERROR(LEFT($C503,FIND(",", $C503)-1),$C503)&amp;"】"),HYPERLINK("#"&amp;$B503&amp;"!"&amp;IFERROR(LEFT($C503,FIND(",", $C503)-1),$C503),"【"&amp;IFERROR(LEFT($C503,FIND(",", $C503)-1),$C503)&amp;"】"))))</f>
        <v/>
      </c>
      <c r="R503" s="333" t="str">
        <f t="shared" si="170"/>
        <v/>
      </c>
      <c r="S503" s="334" t="str">
        <f t="shared" si="171"/>
        <v/>
      </c>
      <c r="T503" s="334" t="str">
        <f t="shared" si="172"/>
        <v/>
      </c>
      <c r="U503" s="334" t="str">
        <f t="shared" si="173"/>
        <v/>
      </c>
      <c r="V503" s="334" t="str">
        <f t="shared" si="174"/>
        <v/>
      </c>
      <c r="W503" s="334" t="str">
        <f t="shared" si="175"/>
        <v/>
      </c>
      <c r="X503" s="334" t="str">
        <f t="shared" si="176"/>
        <v/>
      </c>
      <c r="Y503" s="334" t="str">
        <f t="shared" si="177"/>
        <v/>
      </c>
      <c r="Z503" s="334" t="str">
        <f t="shared" si="178"/>
        <v/>
      </c>
      <c r="AA503" s="334" t="str">
        <f t="shared" si="179"/>
        <v/>
      </c>
      <c r="AB503" s="334" t="str">
        <f t="shared" si="180"/>
        <v/>
      </c>
      <c r="AC503" s="334" t="str">
        <f t="shared" si="181"/>
        <v/>
      </c>
      <c r="AD503" s="334" t="str">
        <f t="shared" si="182"/>
        <v/>
      </c>
      <c r="AE503" s="334" t="str">
        <f t="shared" si="183"/>
        <v/>
      </c>
      <c r="AF503" s="334" t="str">
        <f t="shared" si="184"/>
        <v/>
      </c>
      <c r="AG503" s="334" t="str">
        <f t="shared" si="185"/>
        <v/>
      </c>
      <c r="AH503" s="334" t="str">
        <f t="shared" si="186"/>
        <v/>
      </c>
      <c r="AI503" s="334" t="str">
        <f t="shared" ca="1" si="187"/>
        <v/>
      </c>
      <c r="AJ503" s="334" t="str">
        <f t="shared" si="188"/>
        <v/>
      </c>
      <c r="AK503" s="335" t="str">
        <f t="shared" ca="1" si="189"/>
        <v/>
      </c>
      <c r="AL503" s="336" t="str">
        <f t="shared" si="190"/>
        <v/>
      </c>
      <c r="AM503" s="347" t="s">
        <v>1774</v>
      </c>
    </row>
    <row r="504" spans="1:39" ht="17.25" customHeight="1">
      <c r="A504" s="265">
        <f t="shared" si="145"/>
        <v>502</v>
      </c>
      <c r="B504" s="263" t="s">
        <v>640</v>
      </c>
      <c r="C504" s="258" t="s">
        <v>1721</v>
      </c>
      <c r="D504" s="260" t="s">
        <v>1681</v>
      </c>
      <c r="E504" s="238" t="s">
        <v>842</v>
      </c>
      <c r="F504" s="746" t="s">
        <v>189</v>
      </c>
      <c r="G504" s="747"/>
      <c r="H504" s="748">
        <v>1000</v>
      </c>
      <c r="I504" s="749"/>
      <c r="J504" s="327" t="str">
        <f t="shared" si="191"/>
        <v>TEXT</v>
      </c>
      <c r="K504" s="271" t="s">
        <v>1720</v>
      </c>
      <c r="L504" s="328" t="str" cm="1">
        <f t="array" aca="1" ref="L504" ca="1">IFERROR(IF($C504="","",IF($K504="","",IF($K504=入力用マスタ!$H$7,_xlfn.TEXTBEFORE(_xlfn.TEXTAFTER(CELL("filename",$A$1),"["),"]"),IF($J504="DATE",IF(INDIRECT($B504&amp;"!"&amp;$C504)="","",INDIRECT($B504&amp;"!"&amp;$C504)),IF($J504="TEXT",IF(INDIRECT($B504&amp;"!"&amp;$C504)="","",""&amp;INDIRECT($B504&amp;"!"&amp;$C504)&amp;""),IF($J504="NUM",VALUE(IF(INDIRECT($B504&amp;"!"&amp;$C504)="","",INDIRECT($B504&amp;"!"&amp;$C504))),"")))))),"")</f>
        <v/>
      </c>
      <c r="M504" s="337" t="str">
        <f ca="1">IFERROR(TEXT(IF($C504="","",IF($K504="","",IF($K504=入力用マスタ!$H$5,IF($L504="■","1",IF($L504="□","",IF($L504="●","1",IF($L504="○","","")))),IF($K504=入力用マスタ!$H$6,IF($L504="▼選択▼","",MATCH($L504,INDIRECT("入力用マスタ!"&amp;IF(COUNTIF(入力用マスタ!$E$2:$E$4,$L504),"E",IF(COUNTIF(入力用マスタ!$F$2:$F$4,$L504),"F",IF(COUNTIF(入力用マスタ!$G$2:$G$4,$L504),"G","")))&amp;"3:"&amp;IF(COUNTIF(入力用マスタ!$E$2:$E$4,$L504),"E",IF(COUNTIF(入力用マスタ!$F$2:$F$4,$L504),"F",IF(COUNTIF(入力用マスタ!$G$2:$G$4,$L504),"G","")))&amp;"4"),0)),"")))),"@"),"")</f>
        <v/>
      </c>
      <c r="N504" s="337" t="str" cm="1">
        <f t="array" aca="1" ref="N504" ca="1">IFERROR(TEXT(IF($C504="","",IF($K504="","",IF($K504=入力用マスタ!$H$4,_xlfn.LET(_xlpm.refs, _xlfn.TEXTSPLIT($C504,","),_xlpm.sheetName, $B504,_xlpm.values,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4" s="338">
        <f t="shared" si="169"/>
        <v>503</v>
      </c>
      <c r="P504" s="339">
        <f>IF($K504="","",IF($K504=入力用マスタ!$H$3,COLUMN($P504)-5,IF($K504=入力用マスタ!$H$5,COLUMN($P504)-4,IF($K504=入力用マスタ!$H$6,COLUMN($P504)-4,IF($K504=入力用マスタ!$H$5,COLUMN($P504)-4,IF($K504=入力用マスタ!$H$4,COLUMN($P504)-3,COLUMN($P504)-5))))))</f>
        <v>11</v>
      </c>
      <c r="Q504" s="340" t="str">
        <f>IF($C504="","",IF($C504="-","",IF($K504=入力用マスタ!$H$4&amp;"!",HYPERLINK("#"&amp;$B504&amp;"!"&amp;IFERROR(LEFT($C504,FIND(",", $C504)-1),$C504),"【"&amp;IFERROR(LEFT($C504,FIND(",", $C504)-1),$C504)&amp;"】"),HYPERLINK("#"&amp;$B504&amp;"!"&amp;IFERROR(LEFT($C504,FIND(",", $C504)-1),$C504),"【"&amp;IFERROR(LEFT($C504,FIND(",", $C504)-1),$C504)&amp;"】"))))</f>
        <v/>
      </c>
      <c r="R504" s="333" t="str">
        <f t="shared" si="170"/>
        <v/>
      </c>
      <c r="S504" s="334" t="str">
        <f t="shared" si="171"/>
        <v/>
      </c>
      <c r="T504" s="334" t="str">
        <f t="shared" si="172"/>
        <v/>
      </c>
      <c r="U504" s="334" t="str">
        <f t="shared" si="173"/>
        <v/>
      </c>
      <c r="V504" s="334" t="str">
        <f t="shared" si="174"/>
        <v/>
      </c>
      <c r="W504" s="334" t="str">
        <f t="shared" si="175"/>
        <v/>
      </c>
      <c r="X504" s="334" t="str">
        <f t="shared" si="176"/>
        <v/>
      </c>
      <c r="Y504" s="334" t="str">
        <f t="shared" si="177"/>
        <v/>
      </c>
      <c r="Z504" s="334" t="str">
        <f t="shared" si="178"/>
        <v/>
      </c>
      <c r="AA504" s="334" t="str">
        <f t="shared" si="179"/>
        <v/>
      </c>
      <c r="AB504" s="334" t="str">
        <f t="shared" si="180"/>
        <v/>
      </c>
      <c r="AC504" s="334" t="str">
        <f t="shared" si="181"/>
        <v/>
      </c>
      <c r="AD504" s="334" t="str">
        <f t="shared" si="182"/>
        <v/>
      </c>
      <c r="AE504" s="334" t="str">
        <f t="shared" si="183"/>
        <v/>
      </c>
      <c r="AF504" s="334" t="str">
        <f t="shared" si="184"/>
        <v/>
      </c>
      <c r="AG504" s="334" t="str">
        <f t="shared" si="185"/>
        <v/>
      </c>
      <c r="AH504" s="334" t="str">
        <f t="shared" si="186"/>
        <v/>
      </c>
      <c r="AI504" s="334" t="str">
        <f t="shared" ca="1" si="187"/>
        <v/>
      </c>
      <c r="AJ504" s="334" t="str">
        <f t="shared" si="188"/>
        <v/>
      </c>
      <c r="AK504" s="335" t="str">
        <f t="shared" ca="1" si="189"/>
        <v/>
      </c>
      <c r="AL504" s="336" t="str">
        <f t="shared" si="190"/>
        <v/>
      </c>
      <c r="AM504" s="347" t="s">
        <v>1774</v>
      </c>
    </row>
    <row r="505" spans="1:39" ht="17.25" customHeight="1">
      <c r="A505" s="265">
        <f t="shared" si="145"/>
        <v>503</v>
      </c>
      <c r="B505" s="263" t="s">
        <v>640</v>
      </c>
      <c r="C505" s="258" t="s">
        <v>1721</v>
      </c>
      <c r="D505" s="260" t="s">
        <v>1682</v>
      </c>
      <c r="E505" s="238" t="s">
        <v>843</v>
      </c>
      <c r="F505" s="746" t="s">
        <v>649</v>
      </c>
      <c r="G505" s="747"/>
      <c r="H505" s="748"/>
      <c r="I505" s="749"/>
      <c r="J505" s="327" t="str">
        <f t="shared" si="191"/>
        <v>BYTE</v>
      </c>
      <c r="K505" s="271" t="s">
        <v>1720</v>
      </c>
      <c r="L505" s="328" t="str" cm="1">
        <f t="array" aca="1" ref="L505" ca="1">IFERROR(IF($C505="","",IF($K505="","",IF($K505=入力用マスタ!$H$7,_xlfn.TEXTBEFORE(_xlfn.TEXTAFTER(CELL("filename",$A$1),"["),"]"),IF($J505="DATE",IF(INDIRECT($B505&amp;"!"&amp;$C505)="","",INDIRECT($B505&amp;"!"&amp;$C505)),IF($J505="TEXT",IF(INDIRECT($B505&amp;"!"&amp;$C505)="","",""&amp;INDIRECT($B505&amp;"!"&amp;$C505)&amp;""),IF($J505="NUM",VALUE(IF(INDIRECT($B505&amp;"!"&amp;$C505)="","",INDIRECT($B505&amp;"!"&amp;$C505))),"")))))),"")</f>
        <v/>
      </c>
      <c r="M505" s="337" t="str">
        <f ca="1">IFERROR(TEXT(IF($C505="","",IF($K505="","",IF($K505=入力用マスタ!$H$5,IF($L505="■","1",IF($L505="□","",IF($L505="●","1",IF($L505="○","","")))),IF($K505=入力用マスタ!$H$6,IF($L505="▼選択▼","",MATCH($L505,INDIRECT("入力用マスタ!"&amp;IF(COUNTIF(入力用マスタ!$E$2:$E$4,$L505),"E",IF(COUNTIF(入力用マスタ!$F$2:$F$4,$L505),"F",IF(COUNTIF(入力用マスタ!$G$2:$G$4,$L505),"G","")))&amp;"3:"&amp;IF(COUNTIF(入力用マスタ!$E$2:$E$4,$L505),"E",IF(COUNTIF(入力用マスタ!$F$2:$F$4,$L505),"F",IF(COUNTIF(入力用マスタ!$G$2:$G$4,$L505),"G","")))&amp;"4"),0)),"")))),"@"),"")</f>
        <v/>
      </c>
      <c r="N505" s="337" t="str" cm="1">
        <f t="array" aca="1" ref="N505" ca="1">IFERROR(TEXT(IF($C505="","",IF($K505="","",IF($K505=入力用マスタ!$H$4,_xlfn.LET(_xlpm.refs, _xlfn.TEXTSPLIT($C505,","),_xlpm.sheetName, $B505,_xlpm.values,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5" s="338">
        <f t="shared" si="169"/>
        <v>504</v>
      </c>
      <c r="P505" s="339">
        <f>IF($K505="","",IF($K505=入力用マスタ!$H$3,COLUMN($P505)-5,IF($K505=入力用マスタ!$H$5,COLUMN($P505)-4,IF($K505=入力用マスタ!$H$6,COLUMN($P505)-4,IF($K505=入力用マスタ!$H$5,COLUMN($P505)-4,IF($K505=入力用マスタ!$H$4,COLUMN($P505)-3,COLUMN($P505)-5))))))</f>
        <v>11</v>
      </c>
      <c r="Q505" s="340" t="str">
        <f>IF($C505="","",IF($C505="-","",IF($K505=入力用マスタ!$H$4&amp;"!",HYPERLINK("#"&amp;$B505&amp;"!"&amp;IFERROR(LEFT($C505,FIND(",", $C505)-1),$C505),"【"&amp;IFERROR(LEFT($C505,FIND(",", $C505)-1),$C505)&amp;"】"),HYPERLINK("#"&amp;$B505&amp;"!"&amp;IFERROR(LEFT($C505,FIND(",", $C505)-1),$C505),"【"&amp;IFERROR(LEFT($C505,FIND(",", $C505)-1),$C505)&amp;"】"))))</f>
        <v/>
      </c>
      <c r="R505" s="333" t="str">
        <f t="shared" si="170"/>
        <v/>
      </c>
      <c r="S505" s="334" t="str">
        <f t="shared" si="171"/>
        <v/>
      </c>
      <c r="T505" s="334" t="str">
        <f t="shared" si="172"/>
        <v/>
      </c>
      <c r="U505" s="334" t="str">
        <f t="shared" si="173"/>
        <v/>
      </c>
      <c r="V505" s="334" t="str">
        <f t="shared" si="174"/>
        <v/>
      </c>
      <c r="W505" s="334" t="str">
        <f t="shared" si="175"/>
        <v/>
      </c>
      <c r="X505" s="334" t="str">
        <f t="shared" si="176"/>
        <v/>
      </c>
      <c r="Y505" s="334" t="str">
        <f t="shared" si="177"/>
        <v/>
      </c>
      <c r="Z505" s="334" t="str">
        <f t="shared" si="178"/>
        <v/>
      </c>
      <c r="AA505" s="334" t="str">
        <f t="shared" si="179"/>
        <v/>
      </c>
      <c r="AB505" s="334" t="str">
        <f t="shared" si="180"/>
        <v/>
      </c>
      <c r="AC505" s="334" t="str">
        <f t="shared" si="181"/>
        <v/>
      </c>
      <c r="AD505" s="334" t="str">
        <f t="shared" si="182"/>
        <v/>
      </c>
      <c r="AE505" s="334" t="str">
        <f t="shared" si="183"/>
        <v/>
      </c>
      <c r="AF505" s="334" t="str">
        <f t="shared" si="184"/>
        <v/>
      </c>
      <c r="AG505" s="334" t="str">
        <f t="shared" si="185"/>
        <v/>
      </c>
      <c r="AH505" s="334" t="str">
        <f t="shared" si="186"/>
        <v/>
      </c>
      <c r="AI505" s="334" t="str">
        <f t="shared" ca="1" si="187"/>
        <v/>
      </c>
      <c r="AJ505" s="334" t="str">
        <f t="shared" si="188"/>
        <v/>
      </c>
      <c r="AK505" s="335" t="str">
        <f t="shared" ca="1" si="189"/>
        <v/>
      </c>
      <c r="AL505" s="336" t="str">
        <f t="shared" si="190"/>
        <v/>
      </c>
      <c r="AM505" s="347" t="s">
        <v>1774</v>
      </c>
    </row>
    <row r="506" spans="1:39" ht="17.25" customHeight="1">
      <c r="A506" s="265">
        <f t="shared" si="145"/>
        <v>504</v>
      </c>
      <c r="B506" s="263" t="s">
        <v>640</v>
      </c>
      <c r="C506" s="258" t="s">
        <v>1721</v>
      </c>
      <c r="D506" s="260" t="s">
        <v>1683</v>
      </c>
      <c r="E506" s="238" t="s">
        <v>844</v>
      </c>
      <c r="F506" s="746" t="s">
        <v>189</v>
      </c>
      <c r="G506" s="747"/>
      <c r="H506" s="748">
        <v>50</v>
      </c>
      <c r="I506" s="749"/>
      <c r="J506" s="327" t="str">
        <f t="shared" si="191"/>
        <v>TEXT</v>
      </c>
      <c r="K506" s="271" t="s">
        <v>1720</v>
      </c>
      <c r="L506" s="328" t="str" cm="1">
        <f t="array" aca="1" ref="L506" ca="1">IFERROR(IF($C506="","",IF($K506="","",IF($K506=入力用マスタ!$H$7,_xlfn.TEXTBEFORE(_xlfn.TEXTAFTER(CELL("filename",$A$1),"["),"]"),IF($J506="DATE",IF(INDIRECT($B506&amp;"!"&amp;$C506)="","",INDIRECT($B506&amp;"!"&amp;$C506)),IF($J506="TEXT",IF(INDIRECT($B506&amp;"!"&amp;$C506)="","",""&amp;INDIRECT($B506&amp;"!"&amp;$C506)&amp;""),IF($J506="NUM",VALUE(IF(INDIRECT($B506&amp;"!"&amp;$C506)="","",INDIRECT($B506&amp;"!"&amp;$C506))),"")))))),"")</f>
        <v/>
      </c>
      <c r="M506" s="337" t="str">
        <f ca="1">IFERROR(TEXT(IF($C506="","",IF($K506="","",IF($K506=入力用マスタ!$H$5,IF($L506="■","1",IF($L506="□","",IF($L506="●","1",IF($L506="○","","")))),IF($K506=入力用マスタ!$H$6,IF($L506="▼選択▼","",MATCH($L506,INDIRECT("入力用マスタ!"&amp;IF(COUNTIF(入力用マスタ!$E$2:$E$4,$L506),"E",IF(COUNTIF(入力用マスタ!$F$2:$F$4,$L506),"F",IF(COUNTIF(入力用マスタ!$G$2:$G$4,$L506),"G","")))&amp;"3:"&amp;IF(COUNTIF(入力用マスタ!$E$2:$E$4,$L506),"E",IF(COUNTIF(入力用マスタ!$F$2:$F$4,$L506),"F",IF(COUNTIF(入力用マスタ!$G$2:$G$4,$L506),"G","")))&amp;"4"),0)),"")))),"@"),"")</f>
        <v/>
      </c>
      <c r="N506" s="337" t="str" cm="1">
        <f t="array" aca="1" ref="N506" ca="1">IFERROR(TEXT(IF($C506="","",IF($K506="","",IF($K506=入力用マスタ!$H$4,_xlfn.LET(_xlpm.refs, _xlfn.TEXTSPLIT($C506,","),_xlpm.sheetName, $B506,_xlpm.values,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6" s="338">
        <f t="shared" si="169"/>
        <v>505</v>
      </c>
      <c r="P506" s="339">
        <f>IF($K506="","",IF($K506=入力用マスタ!$H$3,COLUMN($P506)-5,IF($K506=入力用マスタ!$H$5,COLUMN($P506)-4,IF($K506=入力用マスタ!$H$6,COLUMN($P506)-4,IF($K506=入力用マスタ!$H$5,COLUMN($P506)-4,IF($K506=入力用マスタ!$H$4,COLUMN($P506)-3,COLUMN($P506)-5))))))</f>
        <v>11</v>
      </c>
      <c r="Q506" s="340" t="str">
        <f>IF($C506="","",IF($C506="-","",IF($K506=入力用マスタ!$H$4&amp;"!",HYPERLINK("#"&amp;$B506&amp;"!"&amp;IFERROR(LEFT($C506,FIND(",", $C506)-1),$C506),"【"&amp;IFERROR(LEFT($C506,FIND(",", $C506)-1),$C506)&amp;"】"),HYPERLINK("#"&amp;$B506&amp;"!"&amp;IFERROR(LEFT($C506,FIND(",", $C506)-1),$C506),"【"&amp;IFERROR(LEFT($C506,FIND(",", $C506)-1),$C506)&amp;"】"))))</f>
        <v/>
      </c>
      <c r="R506" s="333" t="str">
        <f t="shared" si="170"/>
        <v/>
      </c>
      <c r="S506" s="334" t="str">
        <f t="shared" si="171"/>
        <v/>
      </c>
      <c r="T506" s="334" t="str">
        <f t="shared" si="172"/>
        <v/>
      </c>
      <c r="U506" s="334" t="str">
        <f t="shared" si="173"/>
        <v/>
      </c>
      <c r="V506" s="334" t="str">
        <f t="shared" si="174"/>
        <v/>
      </c>
      <c r="W506" s="334" t="str">
        <f t="shared" si="175"/>
        <v/>
      </c>
      <c r="X506" s="334" t="str">
        <f t="shared" si="176"/>
        <v/>
      </c>
      <c r="Y506" s="334" t="str">
        <f t="shared" si="177"/>
        <v/>
      </c>
      <c r="Z506" s="334" t="str">
        <f t="shared" si="178"/>
        <v/>
      </c>
      <c r="AA506" s="334" t="str">
        <f t="shared" si="179"/>
        <v/>
      </c>
      <c r="AB506" s="334" t="str">
        <f t="shared" si="180"/>
        <v/>
      </c>
      <c r="AC506" s="334" t="str">
        <f t="shared" si="181"/>
        <v/>
      </c>
      <c r="AD506" s="334" t="str">
        <f t="shared" si="182"/>
        <v/>
      </c>
      <c r="AE506" s="334" t="str">
        <f t="shared" si="183"/>
        <v/>
      </c>
      <c r="AF506" s="334" t="str">
        <f t="shared" si="184"/>
        <v/>
      </c>
      <c r="AG506" s="334" t="str">
        <f t="shared" si="185"/>
        <v/>
      </c>
      <c r="AH506" s="334" t="str">
        <f t="shared" si="186"/>
        <v/>
      </c>
      <c r="AI506" s="334" t="str">
        <f t="shared" ca="1" si="187"/>
        <v/>
      </c>
      <c r="AJ506" s="334" t="str">
        <f t="shared" si="188"/>
        <v/>
      </c>
      <c r="AK506" s="335" t="str">
        <f t="shared" ca="1" si="189"/>
        <v/>
      </c>
      <c r="AL506" s="336" t="str">
        <f t="shared" si="190"/>
        <v/>
      </c>
      <c r="AM506" s="347" t="s">
        <v>1774</v>
      </c>
    </row>
    <row r="507" spans="1:39" ht="17.25" customHeight="1">
      <c r="A507" s="265">
        <f t="shared" si="145"/>
        <v>505</v>
      </c>
      <c r="B507" s="263" t="s">
        <v>640</v>
      </c>
      <c r="C507" s="258" t="s">
        <v>1721</v>
      </c>
      <c r="D507" s="260" t="s">
        <v>1684</v>
      </c>
      <c r="E507" s="238" t="s">
        <v>845</v>
      </c>
      <c r="F507" s="746" t="s">
        <v>189</v>
      </c>
      <c r="G507" s="747"/>
      <c r="H507" s="748">
        <v>1000</v>
      </c>
      <c r="I507" s="749"/>
      <c r="J507" s="327" t="str">
        <f t="shared" si="191"/>
        <v>TEXT</v>
      </c>
      <c r="K507" s="271" t="s">
        <v>1720</v>
      </c>
      <c r="L507" s="328" t="str" cm="1">
        <f t="array" aca="1" ref="L507" ca="1">IFERROR(IF($C507="","",IF($K507="","",IF($K507=入力用マスタ!$H$7,_xlfn.TEXTBEFORE(_xlfn.TEXTAFTER(CELL("filename",$A$1),"["),"]"),IF($J507="DATE",IF(INDIRECT($B507&amp;"!"&amp;$C507)="","",INDIRECT($B507&amp;"!"&amp;$C507)),IF($J507="TEXT",IF(INDIRECT($B507&amp;"!"&amp;$C507)="","",""&amp;INDIRECT($B507&amp;"!"&amp;$C507)&amp;""),IF($J507="NUM",VALUE(IF(INDIRECT($B507&amp;"!"&amp;$C507)="","",INDIRECT($B507&amp;"!"&amp;$C507))),"")))))),"")</f>
        <v/>
      </c>
      <c r="M507" s="337" t="str">
        <f ca="1">IFERROR(TEXT(IF($C507="","",IF($K507="","",IF($K507=入力用マスタ!$H$5,IF($L507="■","1",IF($L507="□","",IF($L507="●","1",IF($L507="○","","")))),IF($K507=入力用マスタ!$H$6,IF($L507="▼選択▼","",MATCH($L507,INDIRECT("入力用マスタ!"&amp;IF(COUNTIF(入力用マスタ!$E$2:$E$4,$L507),"E",IF(COUNTIF(入力用マスタ!$F$2:$F$4,$L507),"F",IF(COUNTIF(入力用マスタ!$G$2:$G$4,$L507),"G","")))&amp;"3:"&amp;IF(COUNTIF(入力用マスタ!$E$2:$E$4,$L507),"E",IF(COUNTIF(入力用マスタ!$F$2:$F$4,$L507),"F",IF(COUNTIF(入力用マスタ!$G$2:$G$4,$L507),"G","")))&amp;"4"),0)),"")))),"@"),"")</f>
        <v/>
      </c>
      <c r="N507" s="337" t="str" cm="1">
        <f t="array" aca="1" ref="N507" ca="1">IFERROR(TEXT(IF($C507="","",IF($K507="","",IF($K507=入力用マスタ!$H$4,_xlfn.LET(_xlpm.refs, _xlfn.TEXTSPLIT($C507,","),_xlpm.sheetName, $B507,_xlpm.values,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7" s="338">
        <f t="shared" si="169"/>
        <v>506</v>
      </c>
      <c r="P507" s="339">
        <f>IF($K507="","",IF($K507=入力用マスタ!$H$3,COLUMN($P507)-5,IF($K507=入力用マスタ!$H$5,COLUMN($P507)-4,IF($K507=入力用マスタ!$H$6,COLUMN($P507)-4,IF($K507=入力用マスタ!$H$5,COLUMN($P507)-4,IF($K507=入力用マスタ!$H$4,COLUMN($P507)-3,COLUMN($P507)-5))))))</f>
        <v>11</v>
      </c>
      <c r="Q507" s="340" t="str">
        <f>IF($C507="","",IF($C507="-","",IF($K507=入力用マスタ!$H$4&amp;"!",HYPERLINK("#"&amp;$B507&amp;"!"&amp;IFERROR(LEFT($C507,FIND(",", $C507)-1),$C507),"【"&amp;IFERROR(LEFT($C507,FIND(",", $C507)-1),$C507)&amp;"】"),HYPERLINK("#"&amp;$B507&amp;"!"&amp;IFERROR(LEFT($C507,FIND(",", $C507)-1),$C507),"【"&amp;IFERROR(LEFT($C507,FIND(",", $C507)-1),$C507)&amp;"】"))))</f>
        <v/>
      </c>
      <c r="R507" s="333" t="str">
        <f t="shared" si="170"/>
        <v/>
      </c>
      <c r="S507" s="334" t="str">
        <f t="shared" si="171"/>
        <v/>
      </c>
      <c r="T507" s="334" t="str">
        <f t="shared" si="172"/>
        <v/>
      </c>
      <c r="U507" s="334" t="str">
        <f t="shared" si="173"/>
        <v/>
      </c>
      <c r="V507" s="334" t="str">
        <f t="shared" si="174"/>
        <v/>
      </c>
      <c r="W507" s="334" t="str">
        <f t="shared" si="175"/>
        <v/>
      </c>
      <c r="X507" s="334" t="str">
        <f t="shared" si="176"/>
        <v/>
      </c>
      <c r="Y507" s="334" t="str">
        <f t="shared" si="177"/>
        <v/>
      </c>
      <c r="Z507" s="334" t="str">
        <f t="shared" si="178"/>
        <v/>
      </c>
      <c r="AA507" s="334" t="str">
        <f t="shared" si="179"/>
        <v/>
      </c>
      <c r="AB507" s="334" t="str">
        <f t="shared" si="180"/>
        <v/>
      </c>
      <c r="AC507" s="334" t="str">
        <f t="shared" si="181"/>
        <v/>
      </c>
      <c r="AD507" s="334" t="str">
        <f t="shared" si="182"/>
        <v/>
      </c>
      <c r="AE507" s="334" t="str">
        <f t="shared" si="183"/>
        <v/>
      </c>
      <c r="AF507" s="334" t="str">
        <f t="shared" si="184"/>
        <v/>
      </c>
      <c r="AG507" s="334" t="str">
        <f t="shared" si="185"/>
        <v/>
      </c>
      <c r="AH507" s="334" t="str">
        <f t="shared" si="186"/>
        <v/>
      </c>
      <c r="AI507" s="334" t="str">
        <f t="shared" ca="1" si="187"/>
        <v/>
      </c>
      <c r="AJ507" s="334" t="str">
        <f t="shared" si="188"/>
        <v/>
      </c>
      <c r="AK507" s="335" t="str">
        <f t="shared" ca="1" si="189"/>
        <v/>
      </c>
      <c r="AL507" s="336" t="str">
        <f t="shared" si="190"/>
        <v/>
      </c>
      <c r="AM507" s="347" t="s">
        <v>1774</v>
      </c>
    </row>
    <row r="508" spans="1:39" ht="17.25" customHeight="1">
      <c r="A508" s="265">
        <f t="shared" si="145"/>
        <v>506</v>
      </c>
      <c r="B508" s="263" t="s">
        <v>640</v>
      </c>
      <c r="C508" s="258" t="s">
        <v>1721</v>
      </c>
      <c r="D508" s="260" t="s">
        <v>1685</v>
      </c>
      <c r="E508" s="238" t="s">
        <v>846</v>
      </c>
      <c r="F508" s="746" t="s">
        <v>648</v>
      </c>
      <c r="G508" s="747"/>
      <c r="H508" s="748">
        <v>15</v>
      </c>
      <c r="I508" s="749"/>
      <c r="J508" s="327" t="str">
        <f t="shared" si="191"/>
        <v>NUM</v>
      </c>
      <c r="K508" s="271" t="s">
        <v>1720</v>
      </c>
      <c r="L508" s="328" t="str" cm="1">
        <f t="array" aca="1" ref="L508" ca="1">IFERROR(IF($C508="","",IF($K508="","",IF($K508=入力用マスタ!$H$7,_xlfn.TEXTBEFORE(_xlfn.TEXTAFTER(CELL("filename",$A$1),"["),"]"),IF($J508="DATE",IF(INDIRECT($B508&amp;"!"&amp;$C508)="","",INDIRECT($B508&amp;"!"&amp;$C508)),IF($J508="TEXT",IF(INDIRECT($B508&amp;"!"&amp;$C508)="","",""&amp;INDIRECT($B508&amp;"!"&amp;$C508)&amp;""),IF($J508="NUM",VALUE(IF(INDIRECT($B508&amp;"!"&amp;$C508)="","",INDIRECT($B508&amp;"!"&amp;$C508))),"")))))),"")</f>
        <v/>
      </c>
      <c r="M508" s="337" t="str">
        <f ca="1">IFERROR(TEXT(IF($C508="","",IF($K508="","",IF($K508=入力用マスタ!$H$5,IF($L508="■","1",IF($L508="□","",IF($L508="●","1",IF($L508="○","","")))),IF($K508=入力用マスタ!$H$6,IF($L508="▼選択▼","",MATCH($L508,INDIRECT("入力用マスタ!"&amp;IF(COUNTIF(入力用マスタ!$E$2:$E$4,$L508),"E",IF(COUNTIF(入力用マスタ!$F$2:$F$4,$L508),"F",IF(COUNTIF(入力用マスタ!$G$2:$G$4,$L508),"G","")))&amp;"3:"&amp;IF(COUNTIF(入力用マスタ!$E$2:$E$4,$L508),"E",IF(COUNTIF(入力用マスタ!$F$2:$F$4,$L508),"F",IF(COUNTIF(入力用マスタ!$G$2:$G$4,$L508),"G","")))&amp;"4"),0)),"")))),"@"),"")</f>
        <v/>
      </c>
      <c r="N508" s="337" t="str" cm="1">
        <f t="array" aca="1" ref="N508" ca="1">IFERROR(TEXT(IF($C508="","",IF($K508="","",IF($K508=入力用マスタ!$H$4,_xlfn.LET(_xlpm.refs, _xlfn.TEXTSPLIT($C508,","),_xlpm.sheetName, $B508,_xlpm.values,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8" s="338">
        <f t="shared" si="169"/>
        <v>507</v>
      </c>
      <c r="P508" s="339">
        <f>IF($K508="","",IF($K508=入力用マスタ!$H$3,COLUMN($P508)-5,IF($K508=入力用マスタ!$H$5,COLUMN($P508)-4,IF($K508=入力用マスタ!$H$6,COLUMN($P508)-4,IF($K508=入力用マスタ!$H$5,COLUMN($P508)-4,IF($K508=入力用マスタ!$H$4,COLUMN($P508)-3,COLUMN($P508)-5))))))</f>
        <v>11</v>
      </c>
      <c r="Q508" s="340" t="str">
        <f>IF($C508="","",IF($C508="-","",IF($K508=入力用マスタ!$H$4&amp;"!",HYPERLINK("#"&amp;$B508&amp;"!"&amp;IFERROR(LEFT($C508,FIND(",", $C508)-1),$C508),"【"&amp;IFERROR(LEFT($C508,FIND(",", $C508)-1),$C508)&amp;"】"),HYPERLINK("#"&amp;$B508&amp;"!"&amp;IFERROR(LEFT($C508,FIND(",", $C508)-1),$C508),"【"&amp;IFERROR(LEFT($C508,FIND(",", $C508)-1),$C508)&amp;"】"))))</f>
        <v/>
      </c>
      <c r="R508" s="333" t="str">
        <f t="shared" si="170"/>
        <v/>
      </c>
      <c r="S508" s="334" t="str">
        <f t="shared" si="171"/>
        <v/>
      </c>
      <c r="T508" s="334" t="str">
        <f t="shared" si="172"/>
        <v/>
      </c>
      <c r="U508" s="334" t="str">
        <f t="shared" si="173"/>
        <v/>
      </c>
      <c r="V508" s="334" t="str">
        <f t="shared" si="174"/>
        <v/>
      </c>
      <c r="W508" s="334" t="str">
        <f t="shared" si="175"/>
        <v/>
      </c>
      <c r="X508" s="334" t="str">
        <f t="shared" si="176"/>
        <v/>
      </c>
      <c r="Y508" s="334" t="str">
        <f t="shared" si="177"/>
        <v/>
      </c>
      <c r="Z508" s="334" t="str">
        <f t="shared" si="178"/>
        <v/>
      </c>
      <c r="AA508" s="334" t="str">
        <f t="shared" si="179"/>
        <v/>
      </c>
      <c r="AB508" s="334" t="str">
        <f t="shared" si="180"/>
        <v/>
      </c>
      <c r="AC508" s="334" t="str">
        <f t="shared" si="181"/>
        <v/>
      </c>
      <c r="AD508" s="334" t="str">
        <f t="shared" si="182"/>
        <v/>
      </c>
      <c r="AE508" s="334" t="str">
        <f t="shared" si="183"/>
        <v/>
      </c>
      <c r="AF508" s="334" t="str">
        <f t="shared" si="184"/>
        <v/>
      </c>
      <c r="AG508" s="334" t="str">
        <f t="shared" si="185"/>
        <v/>
      </c>
      <c r="AH508" s="334" t="str">
        <f t="shared" si="186"/>
        <v/>
      </c>
      <c r="AI508" s="334" t="str">
        <f t="shared" ca="1" si="187"/>
        <v/>
      </c>
      <c r="AJ508" s="334" t="str">
        <f t="shared" si="188"/>
        <v/>
      </c>
      <c r="AK508" s="335" t="str">
        <f t="shared" ca="1" si="189"/>
        <v/>
      </c>
      <c r="AL508" s="336" t="str">
        <f t="shared" si="190"/>
        <v/>
      </c>
      <c r="AM508" s="347" t="s">
        <v>1774</v>
      </c>
    </row>
    <row r="509" spans="1:39" ht="17.25" customHeight="1">
      <c r="A509" s="265">
        <f t="shared" si="145"/>
        <v>507</v>
      </c>
      <c r="B509" s="263" t="s">
        <v>640</v>
      </c>
      <c r="C509" s="258" t="s">
        <v>1721</v>
      </c>
      <c r="D509" s="260" t="s">
        <v>1686</v>
      </c>
      <c r="E509" s="238" t="s">
        <v>847</v>
      </c>
      <c r="F509" s="746" t="s">
        <v>189</v>
      </c>
      <c r="G509" s="747"/>
      <c r="H509" s="748">
        <v>1000</v>
      </c>
      <c r="I509" s="749"/>
      <c r="J509" s="327" t="str">
        <f t="shared" si="191"/>
        <v>TEXT</v>
      </c>
      <c r="K509" s="271" t="s">
        <v>1720</v>
      </c>
      <c r="L509" s="328" t="str" cm="1">
        <f t="array" aca="1" ref="L509" ca="1">IFERROR(IF($C509="","",IF($K509="","",IF($K509=入力用マスタ!$H$7,_xlfn.TEXTBEFORE(_xlfn.TEXTAFTER(CELL("filename",$A$1),"["),"]"),IF($J509="DATE",IF(INDIRECT($B509&amp;"!"&amp;$C509)="","",INDIRECT($B509&amp;"!"&amp;$C509)),IF($J509="TEXT",IF(INDIRECT($B509&amp;"!"&amp;$C509)="","",""&amp;INDIRECT($B509&amp;"!"&amp;$C509)&amp;""),IF($J509="NUM",VALUE(IF(INDIRECT($B509&amp;"!"&amp;$C509)="","",INDIRECT($B509&amp;"!"&amp;$C509))),"")))))),"")</f>
        <v/>
      </c>
      <c r="M509" s="337" t="str">
        <f ca="1">IFERROR(TEXT(IF($C509="","",IF($K509="","",IF($K509=入力用マスタ!$H$5,IF($L509="■","1",IF($L509="□","",IF($L509="●","1",IF($L509="○","","")))),IF($K509=入力用マスタ!$H$6,IF($L509="▼選択▼","",MATCH($L509,INDIRECT("入力用マスタ!"&amp;IF(COUNTIF(入力用マスタ!$E$2:$E$4,$L509),"E",IF(COUNTIF(入力用マスタ!$F$2:$F$4,$L509),"F",IF(COUNTIF(入力用マスタ!$G$2:$G$4,$L509),"G","")))&amp;"3:"&amp;IF(COUNTIF(入力用マスタ!$E$2:$E$4,$L509),"E",IF(COUNTIF(入力用マスタ!$F$2:$F$4,$L509),"F",IF(COUNTIF(入力用マスタ!$G$2:$G$4,$L509),"G","")))&amp;"4"),0)),"")))),"@"),"")</f>
        <v/>
      </c>
      <c r="N509" s="337" t="str" cm="1">
        <f t="array" aca="1" ref="N509" ca="1">IFERROR(TEXT(IF($C509="","",IF($K509="","",IF($K509=入力用マスタ!$H$4,_xlfn.LET(_xlpm.refs, _xlfn.TEXTSPLIT($C509,","),_xlpm.sheetName, $B509,_xlpm.values,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09" s="338">
        <f t="shared" si="169"/>
        <v>508</v>
      </c>
      <c r="P509" s="339">
        <f>IF($K509="","",IF($K509=入力用マスタ!$H$3,COLUMN($P509)-5,IF($K509=入力用マスタ!$H$5,COLUMN($P509)-4,IF($K509=入力用マスタ!$H$6,COLUMN($P509)-4,IF($K509=入力用マスタ!$H$5,COLUMN($P509)-4,IF($K509=入力用マスタ!$H$4,COLUMN($P509)-3,COLUMN($P509)-5))))))</f>
        <v>11</v>
      </c>
      <c r="Q509" s="340" t="str">
        <f>IF($C509="","",IF($C509="-","",IF($K509=入力用マスタ!$H$4&amp;"!",HYPERLINK("#"&amp;$B509&amp;"!"&amp;IFERROR(LEFT($C509,FIND(",", $C509)-1),$C509),"【"&amp;IFERROR(LEFT($C509,FIND(",", $C509)-1),$C509)&amp;"】"),HYPERLINK("#"&amp;$B509&amp;"!"&amp;IFERROR(LEFT($C509,FIND(",", $C509)-1),$C509),"【"&amp;IFERROR(LEFT($C509,FIND(",", $C509)-1),$C509)&amp;"】"))))</f>
        <v/>
      </c>
      <c r="R509" s="333" t="str">
        <f t="shared" si="170"/>
        <v/>
      </c>
      <c r="S509" s="334" t="str">
        <f t="shared" si="171"/>
        <v/>
      </c>
      <c r="T509" s="334" t="str">
        <f t="shared" si="172"/>
        <v/>
      </c>
      <c r="U509" s="334" t="str">
        <f t="shared" si="173"/>
        <v/>
      </c>
      <c r="V509" s="334" t="str">
        <f t="shared" si="174"/>
        <v/>
      </c>
      <c r="W509" s="334" t="str">
        <f t="shared" si="175"/>
        <v/>
      </c>
      <c r="X509" s="334" t="str">
        <f t="shared" si="176"/>
        <v/>
      </c>
      <c r="Y509" s="334" t="str">
        <f t="shared" si="177"/>
        <v/>
      </c>
      <c r="Z509" s="334" t="str">
        <f t="shared" si="178"/>
        <v/>
      </c>
      <c r="AA509" s="334" t="str">
        <f t="shared" si="179"/>
        <v/>
      </c>
      <c r="AB509" s="334" t="str">
        <f t="shared" si="180"/>
        <v/>
      </c>
      <c r="AC509" s="334" t="str">
        <f t="shared" si="181"/>
        <v/>
      </c>
      <c r="AD509" s="334" t="str">
        <f t="shared" si="182"/>
        <v/>
      </c>
      <c r="AE509" s="334" t="str">
        <f t="shared" si="183"/>
        <v/>
      </c>
      <c r="AF509" s="334" t="str">
        <f t="shared" si="184"/>
        <v/>
      </c>
      <c r="AG509" s="334" t="str">
        <f t="shared" si="185"/>
        <v/>
      </c>
      <c r="AH509" s="334" t="str">
        <f t="shared" si="186"/>
        <v/>
      </c>
      <c r="AI509" s="334" t="str">
        <f t="shared" ca="1" si="187"/>
        <v/>
      </c>
      <c r="AJ509" s="334" t="str">
        <f t="shared" si="188"/>
        <v/>
      </c>
      <c r="AK509" s="335" t="str">
        <f t="shared" ca="1" si="189"/>
        <v/>
      </c>
      <c r="AL509" s="336" t="str">
        <f t="shared" si="190"/>
        <v/>
      </c>
      <c r="AM509" s="347" t="s">
        <v>1774</v>
      </c>
    </row>
    <row r="510" spans="1:39" ht="17.25" customHeight="1">
      <c r="A510" s="265">
        <f t="shared" si="145"/>
        <v>508</v>
      </c>
      <c r="B510" s="263" t="s">
        <v>640</v>
      </c>
      <c r="C510" s="258" t="s">
        <v>1721</v>
      </c>
      <c r="D510" s="260" t="s">
        <v>1687</v>
      </c>
      <c r="E510" s="238" t="s">
        <v>848</v>
      </c>
      <c r="F510" s="746" t="s">
        <v>649</v>
      </c>
      <c r="G510" s="747"/>
      <c r="H510" s="748"/>
      <c r="I510" s="749"/>
      <c r="J510" s="327" t="str">
        <f t="shared" si="191"/>
        <v>BYTE</v>
      </c>
      <c r="K510" s="271" t="s">
        <v>1720</v>
      </c>
      <c r="L510" s="328" t="str" cm="1">
        <f t="array" aca="1" ref="L510" ca="1">IFERROR(IF($C510="","",IF($K510="","",IF($K510=入力用マスタ!$H$7,_xlfn.TEXTBEFORE(_xlfn.TEXTAFTER(CELL("filename",$A$1),"["),"]"),IF($J510="DATE",IF(INDIRECT($B510&amp;"!"&amp;$C510)="","",INDIRECT($B510&amp;"!"&amp;$C510)),IF($J510="TEXT",IF(INDIRECT($B510&amp;"!"&amp;$C510)="","",""&amp;INDIRECT($B510&amp;"!"&amp;$C510)&amp;""),IF($J510="NUM",VALUE(IF(INDIRECT($B510&amp;"!"&amp;$C510)="","",INDIRECT($B510&amp;"!"&amp;$C510))),"")))))),"")</f>
        <v/>
      </c>
      <c r="M510" s="337" t="str">
        <f ca="1">IFERROR(TEXT(IF($C510="","",IF($K510="","",IF($K510=入力用マスタ!$H$5,IF($L510="■","1",IF($L510="□","",IF($L510="●","1",IF($L510="○","","")))),IF($K510=入力用マスタ!$H$6,IF($L510="▼選択▼","",MATCH($L510,INDIRECT("入力用マスタ!"&amp;IF(COUNTIF(入力用マスタ!$E$2:$E$4,$L510),"E",IF(COUNTIF(入力用マスタ!$F$2:$F$4,$L510),"F",IF(COUNTIF(入力用マスタ!$G$2:$G$4,$L510),"G","")))&amp;"3:"&amp;IF(COUNTIF(入力用マスタ!$E$2:$E$4,$L510),"E",IF(COUNTIF(入力用マスタ!$F$2:$F$4,$L510),"F",IF(COUNTIF(入力用マスタ!$G$2:$G$4,$L510),"G","")))&amp;"4"),0)),"")))),"@"),"")</f>
        <v/>
      </c>
      <c r="N510" s="337" t="str" cm="1">
        <f t="array" aca="1" ref="N510" ca="1">IFERROR(TEXT(IF($C510="","",IF($K510="","",IF($K510=入力用マスタ!$H$4,_xlfn.LET(_xlpm.refs, _xlfn.TEXTSPLIT($C510,","),_xlpm.sheetName, $B510,_xlpm.values,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0" s="338">
        <f t="shared" si="169"/>
        <v>509</v>
      </c>
      <c r="P510" s="339">
        <f>IF($K510="","",IF($K510=入力用マスタ!$H$3,COLUMN($P510)-5,IF($K510=入力用マスタ!$H$5,COLUMN($P510)-4,IF($K510=入力用マスタ!$H$6,COLUMN($P510)-4,IF($K510=入力用マスタ!$H$5,COLUMN($P510)-4,IF($K510=入力用マスタ!$H$4,COLUMN($P510)-3,COLUMN($P510)-5))))))</f>
        <v>11</v>
      </c>
      <c r="Q510" s="340" t="str">
        <f>IF($C510="","",IF($C510="-","",IF($K510=入力用マスタ!$H$4&amp;"!",HYPERLINK("#"&amp;$B510&amp;"!"&amp;IFERROR(LEFT($C510,FIND(",", $C510)-1),$C510),"【"&amp;IFERROR(LEFT($C510,FIND(",", $C510)-1),$C510)&amp;"】"),HYPERLINK("#"&amp;$B510&amp;"!"&amp;IFERROR(LEFT($C510,FIND(",", $C510)-1),$C510),"【"&amp;IFERROR(LEFT($C510,FIND(",", $C510)-1),$C510)&amp;"】"))))</f>
        <v/>
      </c>
      <c r="R510" s="333" t="str">
        <f t="shared" si="170"/>
        <v/>
      </c>
      <c r="S510" s="334" t="str">
        <f t="shared" si="171"/>
        <v/>
      </c>
      <c r="T510" s="334" t="str">
        <f t="shared" si="172"/>
        <v/>
      </c>
      <c r="U510" s="334" t="str">
        <f t="shared" si="173"/>
        <v/>
      </c>
      <c r="V510" s="334" t="str">
        <f t="shared" si="174"/>
        <v/>
      </c>
      <c r="W510" s="334" t="str">
        <f t="shared" si="175"/>
        <v/>
      </c>
      <c r="X510" s="334" t="str">
        <f t="shared" si="176"/>
        <v/>
      </c>
      <c r="Y510" s="334" t="str">
        <f t="shared" si="177"/>
        <v/>
      </c>
      <c r="Z510" s="334" t="str">
        <f t="shared" si="178"/>
        <v/>
      </c>
      <c r="AA510" s="334" t="str">
        <f t="shared" si="179"/>
        <v/>
      </c>
      <c r="AB510" s="334" t="str">
        <f t="shared" si="180"/>
        <v/>
      </c>
      <c r="AC510" s="334" t="str">
        <f t="shared" si="181"/>
        <v/>
      </c>
      <c r="AD510" s="334" t="str">
        <f t="shared" si="182"/>
        <v/>
      </c>
      <c r="AE510" s="334" t="str">
        <f t="shared" si="183"/>
        <v/>
      </c>
      <c r="AF510" s="334" t="str">
        <f t="shared" si="184"/>
        <v/>
      </c>
      <c r="AG510" s="334" t="str">
        <f t="shared" si="185"/>
        <v/>
      </c>
      <c r="AH510" s="334" t="str">
        <f t="shared" si="186"/>
        <v/>
      </c>
      <c r="AI510" s="334" t="str">
        <f t="shared" ca="1" si="187"/>
        <v/>
      </c>
      <c r="AJ510" s="334" t="str">
        <f t="shared" si="188"/>
        <v/>
      </c>
      <c r="AK510" s="335" t="str">
        <f t="shared" ca="1" si="189"/>
        <v/>
      </c>
      <c r="AL510" s="336" t="str">
        <f t="shared" si="190"/>
        <v/>
      </c>
      <c r="AM510" s="347" t="s">
        <v>1774</v>
      </c>
    </row>
    <row r="511" spans="1:39" ht="17.25" customHeight="1">
      <c r="A511" s="265">
        <f t="shared" si="145"/>
        <v>509</v>
      </c>
      <c r="B511" s="263" t="s">
        <v>640</v>
      </c>
      <c r="C511" s="258" t="s">
        <v>1721</v>
      </c>
      <c r="D511" s="260" t="s">
        <v>1688</v>
      </c>
      <c r="E511" s="238" t="s">
        <v>849</v>
      </c>
      <c r="F511" s="746" t="s">
        <v>189</v>
      </c>
      <c r="G511" s="747"/>
      <c r="H511" s="748">
        <v>50</v>
      </c>
      <c r="I511" s="749"/>
      <c r="J511" s="327" t="str">
        <f t="shared" si="191"/>
        <v>TEXT</v>
      </c>
      <c r="K511" s="271" t="s">
        <v>1720</v>
      </c>
      <c r="L511" s="328" t="str" cm="1">
        <f t="array" aca="1" ref="L511" ca="1">IFERROR(IF($C511="","",IF($K511="","",IF($K511=入力用マスタ!$H$7,_xlfn.TEXTBEFORE(_xlfn.TEXTAFTER(CELL("filename",$A$1),"["),"]"),IF($J511="DATE",IF(INDIRECT($B511&amp;"!"&amp;$C511)="","",INDIRECT($B511&amp;"!"&amp;$C511)),IF($J511="TEXT",IF(INDIRECT($B511&amp;"!"&amp;$C511)="","",""&amp;INDIRECT($B511&amp;"!"&amp;$C511)&amp;""),IF($J511="NUM",VALUE(IF(INDIRECT($B511&amp;"!"&amp;$C511)="","",INDIRECT($B511&amp;"!"&amp;$C511))),"")))))),"")</f>
        <v/>
      </c>
      <c r="M511" s="337" t="str">
        <f ca="1">IFERROR(TEXT(IF($C511="","",IF($K511="","",IF($K511=入力用マスタ!$H$5,IF($L511="■","1",IF($L511="□","",IF($L511="●","1",IF($L511="○","","")))),IF($K511=入力用マスタ!$H$6,IF($L511="▼選択▼","",MATCH($L511,INDIRECT("入力用マスタ!"&amp;IF(COUNTIF(入力用マスタ!$E$2:$E$4,$L511),"E",IF(COUNTIF(入力用マスタ!$F$2:$F$4,$L511),"F",IF(COUNTIF(入力用マスタ!$G$2:$G$4,$L511),"G","")))&amp;"3:"&amp;IF(COUNTIF(入力用マスタ!$E$2:$E$4,$L511),"E",IF(COUNTIF(入力用マスタ!$F$2:$F$4,$L511),"F",IF(COUNTIF(入力用マスタ!$G$2:$G$4,$L511),"G","")))&amp;"4"),0)),"")))),"@"),"")</f>
        <v/>
      </c>
      <c r="N511" s="337" t="str" cm="1">
        <f t="array" aca="1" ref="N511" ca="1">IFERROR(TEXT(IF($C511="","",IF($K511="","",IF($K511=入力用マスタ!$H$4,_xlfn.LET(_xlpm.refs, _xlfn.TEXTSPLIT($C511,","),_xlpm.sheetName, $B511,_xlpm.values,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1" s="338">
        <f t="shared" si="169"/>
        <v>510</v>
      </c>
      <c r="P511" s="339">
        <f>IF($K511="","",IF($K511=入力用マスタ!$H$3,COLUMN($P511)-5,IF($K511=入力用マスタ!$H$5,COLUMN($P511)-4,IF($K511=入力用マスタ!$H$6,COLUMN($P511)-4,IF($K511=入力用マスタ!$H$5,COLUMN($P511)-4,IF($K511=入力用マスタ!$H$4,COLUMN($P511)-3,COLUMN($P511)-5))))))</f>
        <v>11</v>
      </c>
      <c r="Q511" s="340" t="str">
        <f>IF($C511="","",IF($C511="-","",IF($K511=入力用マスタ!$H$4&amp;"!",HYPERLINK("#"&amp;$B511&amp;"!"&amp;IFERROR(LEFT($C511,FIND(",", $C511)-1),$C511),"【"&amp;IFERROR(LEFT($C511,FIND(",", $C511)-1),$C511)&amp;"】"),HYPERLINK("#"&amp;$B511&amp;"!"&amp;IFERROR(LEFT($C511,FIND(",", $C511)-1),$C511),"【"&amp;IFERROR(LEFT($C511,FIND(",", $C511)-1),$C511)&amp;"】"))))</f>
        <v/>
      </c>
      <c r="R511" s="333" t="str">
        <f t="shared" si="170"/>
        <v/>
      </c>
      <c r="S511" s="334" t="str">
        <f t="shared" si="171"/>
        <v/>
      </c>
      <c r="T511" s="334" t="str">
        <f t="shared" si="172"/>
        <v/>
      </c>
      <c r="U511" s="334" t="str">
        <f t="shared" si="173"/>
        <v/>
      </c>
      <c r="V511" s="334" t="str">
        <f t="shared" si="174"/>
        <v/>
      </c>
      <c r="W511" s="334" t="str">
        <f t="shared" si="175"/>
        <v/>
      </c>
      <c r="X511" s="334" t="str">
        <f t="shared" si="176"/>
        <v/>
      </c>
      <c r="Y511" s="334" t="str">
        <f t="shared" si="177"/>
        <v/>
      </c>
      <c r="Z511" s="334" t="str">
        <f t="shared" si="178"/>
        <v/>
      </c>
      <c r="AA511" s="334" t="str">
        <f t="shared" si="179"/>
        <v/>
      </c>
      <c r="AB511" s="334" t="str">
        <f t="shared" si="180"/>
        <v/>
      </c>
      <c r="AC511" s="334" t="str">
        <f t="shared" si="181"/>
        <v/>
      </c>
      <c r="AD511" s="334" t="str">
        <f t="shared" si="182"/>
        <v/>
      </c>
      <c r="AE511" s="334" t="str">
        <f t="shared" si="183"/>
        <v/>
      </c>
      <c r="AF511" s="334" t="str">
        <f t="shared" si="184"/>
        <v/>
      </c>
      <c r="AG511" s="334" t="str">
        <f t="shared" si="185"/>
        <v/>
      </c>
      <c r="AH511" s="334" t="str">
        <f t="shared" si="186"/>
        <v/>
      </c>
      <c r="AI511" s="334" t="str">
        <f t="shared" ca="1" si="187"/>
        <v/>
      </c>
      <c r="AJ511" s="334" t="str">
        <f t="shared" si="188"/>
        <v/>
      </c>
      <c r="AK511" s="335" t="str">
        <f t="shared" ca="1" si="189"/>
        <v/>
      </c>
      <c r="AL511" s="336" t="str">
        <f t="shared" si="190"/>
        <v/>
      </c>
      <c r="AM511" s="347" t="s">
        <v>1774</v>
      </c>
    </row>
    <row r="512" spans="1:39" ht="17.25" customHeight="1">
      <c r="A512" s="265">
        <f t="shared" si="145"/>
        <v>510</v>
      </c>
      <c r="B512" s="263" t="s">
        <v>640</v>
      </c>
      <c r="C512" s="258" t="s">
        <v>1721</v>
      </c>
      <c r="D512" s="260" t="s">
        <v>1689</v>
      </c>
      <c r="E512" s="238" t="s">
        <v>850</v>
      </c>
      <c r="F512" s="746" t="s">
        <v>189</v>
      </c>
      <c r="G512" s="747"/>
      <c r="H512" s="748">
        <v>1000</v>
      </c>
      <c r="I512" s="749"/>
      <c r="J512" s="327" t="str">
        <f t="shared" si="191"/>
        <v>TEXT</v>
      </c>
      <c r="K512" s="271" t="s">
        <v>1720</v>
      </c>
      <c r="L512" s="328" t="str" cm="1">
        <f t="array" aca="1" ref="L512" ca="1">IFERROR(IF($C512="","",IF($K512="","",IF($K512=入力用マスタ!$H$7,_xlfn.TEXTBEFORE(_xlfn.TEXTAFTER(CELL("filename",$A$1),"["),"]"),IF($J512="DATE",IF(INDIRECT($B512&amp;"!"&amp;$C512)="","",INDIRECT($B512&amp;"!"&amp;$C512)),IF($J512="TEXT",IF(INDIRECT($B512&amp;"!"&amp;$C512)="","",""&amp;INDIRECT($B512&amp;"!"&amp;$C512)&amp;""),IF($J512="NUM",VALUE(IF(INDIRECT($B512&amp;"!"&amp;$C512)="","",INDIRECT($B512&amp;"!"&amp;$C512))),"")))))),"")</f>
        <v/>
      </c>
      <c r="M512" s="337" t="str">
        <f ca="1">IFERROR(TEXT(IF($C512="","",IF($K512="","",IF($K512=入力用マスタ!$H$5,IF($L512="■","1",IF($L512="□","",IF($L512="●","1",IF($L512="○","","")))),IF($K512=入力用マスタ!$H$6,IF($L512="▼選択▼","",MATCH($L512,INDIRECT("入力用マスタ!"&amp;IF(COUNTIF(入力用マスタ!$E$2:$E$4,$L512),"E",IF(COUNTIF(入力用マスタ!$F$2:$F$4,$L512),"F",IF(COUNTIF(入力用マスタ!$G$2:$G$4,$L512),"G","")))&amp;"3:"&amp;IF(COUNTIF(入力用マスタ!$E$2:$E$4,$L512),"E",IF(COUNTIF(入力用マスタ!$F$2:$F$4,$L512),"F",IF(COUNTIF(入力用マスタ!$G$2:$G$4,$L512),"G","")))&amp;"4"),0)),"")))),"@"),"")</f>
        <v/>
      </c>
      <c r="N512" s="337" t="str" cm="1">
        <f t="array" aca="1" ref="N512" ca="1">IFERROR(TEXT(IF($C512="","",IF($K512="","",IF($K512=入力用マスタ!$H$4,_xlfn.LET(_xlpm.refs, _xlfn.TEXTSPLIT($C512,","),_xlpm.sheetName, $B512,_xlpm.values,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2" s="338">
        <f t="shared" si="169"/>
        <v>511</v>
      </c>
      <c r="P512" s="339">
        <f>IF($K512="","",IF($K512=入力用マスタ!$H$3,COLUMN($P512)-5,IF($K512=入力用マスタ!$H$5,COLUMN($P512)-4,IF($K512=入力用マスタ!$H$6,COLUMN($P512)-4,IF($K512=入力用マスタ!$H$5,COLUMN($P512)-4,IF($K512=入力用マスタ!$H$4,COLUMN($P512)-3,COLUMN($P512)-5))))))</f>
        <v>11</v>
      </c>
      <c r="Q512" s="340" t="str">
        <f>IF($C512="","",IF($C512="-","",IF($K512=入力用マスタ!$H$4&amp;"!",HYPERLINK("#"&amp;$B512&amp;"!"&amp;IFERROR(LEFT($C512,FIND(",", $C512)-1),$C512),"【"&amp;IFERROR(LEFT($C512,FIND(",", $C512)-1),$C512)&amp;"】"),HYPERLINK("#"&amp;$B512&amp;"!"&amp;IFERROR(LEFT($C512,FIND(",", $C512)-1),$C512),"【"&amp;IFERROR(LEFT($C512,FIND(",", $C512)-1),$C512)&amp;"】"))))</f>
        <v/>
      </c>
      <c r="R512" s="333" t="str">
        <f t="shared" si="170"/>
        <v/>
      </c>
      <c r="S512" s="334" t="str">
        <f t="shared" si="171"/>
        <v/>
      </c>
      <c r="T512" s="334" t="str">
        <f t="shared" si="172"/>
        <v/>
      </c>
      <c r="U512" s="334" t="str">
        <f t="shared" si="173"/>
        <v/>
      </c>
      <c r="V512" s="334" t="str">
        <f t="shared" si="174"/>
        <v/>
      </c>
      <c r="W512" s="334" t="str">
        <f t="shared" si="175"/>
        <v/>
      </c>
      <c r="X512" s="334" t="str">
        <f t="shared" si="176"/>
        <v/>
      </c>
      <c r="Y512" s="334" t="str">
        <f t="shared" si="177"/>
        <v/>
      </c>
      <c r="Z512" s="334" t="str">
        <f t="shared" si="178"/>
        <v/>
      </c>
      <c r="AA512" s="334" t="str">
        <f t="shared" si="179"/>
        <v/>
      </c>
      <c r="AB512" s="334" t="str">
        <f t="shared" si="180"/>
        <v/>
      </c>
      <c r="AC512" s="334" t="str">
        <f t="shared" si="181"/>
        <v/>
      </c>
      <c r="AD512" s="334" t="str">
        <f t="shared" si="182"/>
        <v/>
      </c>
      <c r="AE512" s="334" t="str">
        <f t="shared" si="183"/>
        <v/>
      </c>
      <c r="AF512" s="334" t="str">
        <f t="shared" si="184"/>
        <v/>
      </c>
      <c r="AG512" s="334" t="str">
        <f t="shared" si="185"/>
        <v/>
      </c>
      <c r="AH512" s="334" t="str">
        <f t="shared" si="186"/>
        <v/>
      </c>
      <c r="AI512" s="334" t="str">
        <f t="shared" ca="1" si="187"/>
        <v/>
      </c>
      <c r="AJ512" s="334" t="str">
        <f t="shared" si="188"/>
        <v/>
      </c>
      <c r="AK512" s="335" t="str">
        <f t="shared" ca="1" si="189"/>
        <v/>
      </c>
      <c r="AL512" s="336" t="str">
        <f t="shared" si="190"/>
        <v/>
      </c>
      <c r="AM512" s="347" t="s">
        <v>1774</v>
      </c>
    </row>
    <row r="513" spans="1:39" ht="17.25" customHeight="1">
      <c r="A513" s="265">
        <f t="shared" si="145"/>
        <v>511</v>
      </c>
      <c r="B513" s="263" t="s">
        <v>640</v>
      </c>
      <c r="C513" s="258" t="s">
        <v>1721</v>
      </c>
      <c r="D513" s="260" t="s">
        <v>1690</v>
      </c>
      <c r="E513" s="238" t="s">
        <v>851</v>
      </c>
      <c r="F513" s="746" t="s">
        <v>648</v>
      </c>
      <c r="G513" s="747"/>
      <c r="H513" s="748">
        <v>15</v>
      </c>
      <c r="I513" s="749"/>
      <c r="J513" s="327" t="str">
        <f t="shared" si="191"/>
        <v>NUM</v>
      </c>
      <c r="K513" s="271" t="s">
        <v>1720</v>
      </c>
      <c r="L513" s="328" t="str" cm="1">
        <f t="array" aca="1" ref="L513" ca="1">IFERROR(IF($C513="","",IF($K513="","",IF($K513=入力用マスタ!$H$7,_xlfn.TEXTBEFORE(_xlfn.TEXTAFTER(CELL("filename",$A$1),"["),"]"),IF($J513="DATE",IF(INDIRECT($B513&amp;"!"&amp;$C513)="","",INDIRECT($B513&amp;"!"&amp;$C513)),IF($J513="TEXT",IF(INDIRECT($B513&amp;"!"&amp;$C513)="","",""&amp;INDIRECT($B513&amp;"!"&amp;$C513)&amp;""),IF($J513="NUM",VALUE(IF(INDIRECT($B513&amp;"!"&amp;$C513)="","",INDIRECT($B513&amp;"!"&amp;$C513))),"")))))),"")</f>
        <v/>
      </c>
      <c r="M513" s="337" t="str">
        <f ca="1">IFERROR(TEXT(IF($C513="","",IF($K513="","",IF($K513=入力用マスタ!$H$5,IF($L513="■","1",IF($L513="□","",IF($L513="●","1",IF($L513="○","","")))),IF($K513=入力用マスタ!$H$6,IF($L513="▼選択▼","",MATCH($L513,INDIRECT("入力用マスタ!"&amp;IF(COUNTIF(入力用マスタ!$E$2:$E$4,$L513),"E",IF(COUNTIF(入力用マスタ!$F$2:$F$4,$L513),"F",IF(COUNTIF(入力用マスタ!$G$2:$G$4,$L513),"G","")))&amp;"3:"&amp;IF(COUNTIF(入力用マスタ!$E$2:$E$4,$L513),"E",IF(COUNTIF(入力用マスタ!$F$2:$F$4,$L513),"F",IF(COUNTIF(入力用マスタ!$G$2:$G$4,$L513),"G","")))&amp;"4"),0)),"")))),"@"),"")</f>
        <v/>
      </c>
      <c r="N513" s="337" t="str" cm="1">
        <f t="array" aca="1" ref="N513" ca="1">IFERROR(TEXT(IF($C513="","",IF($K513="","",IF($K513=入力用マスタ!$H$4,_xlfn.LET(_xlpm.refs, _xlfn.TEXTSPLIT($C513,","),_xlpm.sheetName, $B513,_xlpm.values,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3" s="338">
        <f t="shared" si="169"/>
        <v>512</v>
      </c>
      <c r="P513" s="339">
        <f>IF($K513="","",IF($K513=入力用マスタ!$H$3,COLUMN($P513)-5,IF($K513=入力用マスタ!$H$5,COLUMN($P513)-4,IF($K513=入力用マスタ!$H$6,COLUMN($P513)-4,IF($K513=入力用マスタ!$H$5,COLUMN($P513)-4,IF($K513=入力用マスタ!$H$4,COLUMN($P513)-3,COLUMN($P513)-5))))))</f>
        <v>11</v>
      </c>
      <c r="Q513" s="340" t="str">
        <f>IF($C513="","",IF($C513="-","",IF($K513=入力用マスタ!$H$4&amp;"!",HYPERLINK("#"&amp;$B513&amp;"!"&amp;IFERROR(LEFT($C513,FIND(",", $C513)-1),$C513),"【"&amp;IFERROR(LEFT($C513,FIND(",", $C513)-1),$C513)&amp;"】"),HYPERLINK("#"&amp;$B513&amp;"!"&amp;IFERROR(LEFT($C513,FIND(",", $C513)-1),$C513),"【"&amp;IFERROR(LEFT($C513,FIND(",", $C513)-1),$C513)&amp;"】"))))</f>
        <v/>
      </c>
      <c r="R513" s="333" t="str">
        <f t="shared" si="170"/>
        <v/>
      </c>
      <c r="S513" s="334" t="str">
        <f t="shared" si="171"/>
        <v/>
      </c>
      <c r="T513" s="334" t="str">
        <f t="shared" si="172"/>
        <v/>
      </c>
      <c r="U513" s="334" t="str">
        <f t="shared" si="173"/>
        <v/>
      </c>
      <c r="V513" s="334" t="str">
        <f t="shared" si="174"/>
        <v/>
      </c>
      <c r="W513" s="334" t="str">
        <f t="shared" si="175"/>
        <v/>
      </c>
      <c r="X513" s="334" t="str">
        <f t="shared" si="176"/>
        <v/>
      </c>
      <c r="Y513" s="334" t="str">
        <f t="shared" si="177"/>
        <v/>
      </c>
      <c r="Z513" s="334" t="str">
        <f t="shared" si="178"/>
        <v/>
      </c>
      <c r="AA513" s="334" t="str">
        <f t="shared" si="179"/>
        <v/>
      </c>
      <c r="AB513" s="334" t="str">
        <f t="shared" si="180"/>
        <v/>
      </c>
      <c r="AC513" s="334" t="str">
        <f t="shared" si="181"/>
        <v/>
      </c>
      <c r="AD513" s="334" t="str">
        <f t="shared" si="182"/>
        <v/>
      </c>
      <c r="AE513" s="334" t="str">
        <f t="shared" si="183"/>
        <v/>
      </c>
      <c r="AF513" s="334" t="str">
        <f t="shared" si="184"/>
        <v/>
      </c>
      <c r="AG513" s="334" t="str">
        <f t="shared" si="185"/>
        <v/>
      </c>
      <c r="AH513" s="334" t="str">
        <f t="shared" si="186"/>
        <v/>
      </c>
      <c r="AI513" s="334" t="str">
        <f t="shared" ca="1" si="187"/>
        <v/>
      </c>
      <c r="AJ513" s="334" t="str">
        <f t="shared" si="188"/>
        <v/>
      </c>
      <c r="AK513" s="335" t="str">
        <f t="shared" ca="1" si="189"/>
        <v/>
      </c>
      <c r="AL513" s="336" t="str">
        <f t="shared" si="190"/>
        <v/>
      </c>
      <c r="AM513" s="347" t="s">
        <v>1774</v>
      </c>
    </row>
    <row r="514" spans="1:39" ht="17.25" customHeight="1">
      <c r="A514" s="265">
        <f t="shared" si="145"/>
        <v>512</v>
      </c>
      <c r="B514" s="263" t="s">
        <v>640</v>
      </c>
      <c r="C514" s="258" t="s">
        <v>1721</v>
      </c>
      <c r="D514" s="260" t="s">
        <v>1691</v>
      </c>
      <c r="E514" s="238" t="s">
        <v>852</v>
      </c>
      <c r="F514" s="746" t="s">
        <v>189</v>
      </c>
      <c r="G514" s="747"/>
      <c r="H514" s="748">
        <v>1000</v>
      </c>
      <c r="I514" s="749"/>
      <c r="J514" s="327" t="str">
        <f t="shared" si="191"/>
        <v>TEXT</v>
      </c>
      <c r="K514" s="271" t="s">
        <v>1720</v>
      </c>
      <c r="L514" s="328" t="str" cm="1">
        <f t="array" aca="1" ref="L514" ca="1">IFERROR(IF($C514="","",IF($K514="","",IF($K514=入力用マスタ!$H$7,_xlfn.TEXTBEFORE(_xlfn.TEXTAFTER(CELL("filename",$A$1),"["),"]"),IF($J514="DATE",IF(INDIRECT($B514&amp;"!"&amp;$C514)="","",INDIRECT($B514&amp;"!"&amp;$C514)),IF($J514="TEXT",IF(INDIRECT($B514&amp;"!"&amp;$C514)="","",""&amp;INDIRECT($B514&amp;"!"&amp;$C514)&amp;""),IF($J514="NUM",VALUE(IF(INDIRECT($B514&amp;"!"&amp;$C514)="","",INDIRECT($B514&amp;"!"&amp;$C514))),"")))))),"")</f>
        <v/>
      </c>
      <c r="M514" s="337" t="str">
        <f ca="1">IFERROR(TEXT(IF($C514="","",IF($K514="","",IF($K514=入力用マスタ!$H$5,IF($L514="■","1",IF($L514="□","",IF($L514="●","1",IF($L514="○","","")))),IF($K514=入力用マスタ!$H$6,IF($L514="▼選択▼","",MATCH($L514,INDIRECT("入力用マスタ!"&amp;IF(COUNTIF(入力用マスタ!$E$2:$E$4,$L514),"E",IF(COUNTIF(入力用マスタ!$F$2:$F$4,$L514),"F",IF(COUNTIF(入力用マスタ!$G$2:$G$4,$L514),"G","")))&amp;"3:"&amp;IF(COUNTIF(入力用マスタ!$E$2:$E$4,$L514),"E",IF(COUNTIF(入力用マスタ!$F$2:$F$4,$L514),"F",IF(COUNTIF(入力用マスタ!$G$2:$G$4,$L514),"G","")))&amp;"4"),0)),"")))),"@"),"")</f>
        <v/>
      </c>
      <c r="N514" s="337" t="str" cm="1">
        <f t="array" aca="1" ref="N514" ca="1">IFERROR(TEXT(IF($C514="","",IF($K514="","",IF($K514=入力用マスタ!$H$4,_xlfn.LET(_xlpm.refs, _xlfn.TEXTSPLIT($C514,","),_xlpm.sheetName, $B514,_xlpm.values,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4" s="338">
        <f t="shared" si="169"/>
        <v>513</v>
      </c>
      <c r="P514" s="339">
        <f>IF($K514="","",IF($K514=入力用マスタ!$H$3,COLUMN($P514)-5,IF($K514=入力用マスタ!$H$5,COLUMN($P514)-4,IF($K514=入力用マスタ!$H$6,COLUMN($P514)-4,IF($K514=入力用マスタ!$H$5,COLUMN($P514)-4,IF($K514=入力用マスタ!$H$4,COLUMN($P514)-3,COLUMN($P514)-5))))))</f>
        <v>11</v>
      </c>
      <c r="Q514" s="340" t="str">
        <f>IF($C514="","",IF($C514="-","",IF($K514=入力用マスタ!$H$4&amp;"!",HYPERLINK("#"&amp;$B514&amp;"!"&amp;IFERROR(LEFT($C514,FIND(",", $C514)-1),$C514),"【"&amp;IFERROR(LEFT($C514,FIND(",", $C514)-1),$C514)&amp;"】"),HYPERLINK("#"&amp;$B514&amp;"!"&amp;IFERROR(LEFT($C514,FIND(",", $C514)-1),$C514),"【"&amp;IFERROR(LEFT($C514,FIND(",", $C514)-1),$C514)&amp;"】"))))</f>
        <v/>
      </c>
      <c r="R514" s="333" t="str">
        <f t="shared" si="170"/>
        <v/>
      </c>
      <c r="S514" s="334" t="str">
        <f t="shared" si="171"/>
        <v/>
      </c>
      <c r="T514" s="334" t="str">
        <f t="shared" si="172"/>
        <v/>
      </c>
      <c r="U514" s="334" t="str">
        <f t="shared" si="173"/>
        <v/>
      </c>
      <c r="V514" s="334" t="str">
        <f t="shared" si="174"/>
        <v/>
      </c>
      <c r="W514" s="334" t="str">
        <f t="shared" si="175"/>
        <v/>
      </c>
      <c r="X514" s="334" t="str">
        <f t="shared" si="176"/>
        <v/>
      </c>
      <c r="Y514" s="334" t="str">
        <f t="shared" si="177"/>
        <v/>
      </c>
      <c r="Z514" s="334" t="str">
        <f t="shared" si="178"/>
        <v/>
      </c>
      <c r="AA514" s="334" t="str">
        <f t="shared" si="179"/>
        <v/>
      </c>
      <c r="AB514" s="334" t="str">
        <f t="shared" si="180"/>
        <v/>
      </c>
      <c r="AC514" s="334" t="str">
        <f t="shared" si="181"/>
        <v/>
      </c>
      <c r="AD514" s="334" t="str">
        <f t="shared" si="182"/>
        <v/>
      </c>
      <c r="AE514" s="334" t="str">
        <f t="shared" si="183"/>
        <v/>
      </c>
      <c r="AF514" s="334" t="str">
        <f t="shared" si="184"/>
        <v/>
      </c>
      <c r="AG514" s="334" t="str">
        <f t="shared" si="185"/>
        <v/>
      </c>
      <c r="AH514" s="334" t="str">
        <f t="shared" si="186"/>
        <v/>
      </c>
      <c r="AI514" s="334" t="str">
        <f t="shared" ca="1" si="187"/>
        <v/>
      </c>
      <c r="AJ514" s="334" t="str">
        <f t="shared" si="188"/>
        <v/>
      </c>
      <c r="AK514" s="335" t="str">
        <f t="shared" ca="1" si="189"/>
        <v/>
      </c>
      <c r="AL514" s="336" t="str">
        <f t="shared" si="190"/>
        <v/>
      </c>
      <c r="AM514" s="347" t="s">
        <v>1774</v>
      </c>
    </row>
    <row r="515" spans="1:39" ht="17.25" customHeight="1">
      <c r="A515" s="265">
        <f t="shared" si="145"/>
        <v>513</v>
      </c>
      <c r="B515" s="263" t="s">
        <v>640</v>
      </c>
      <c r="C515" s="258" t="s">
        <v>1721</v>
      </c>
      <c r="D515" s="260" t="s">
        <v>1692</v>
      </c>
      <c r="E515" s="238" t="s">
        <v>853</v>
      </c>
      <c r="F515" s="746" t="s">
        <v>649</v>
      </c>
      <c r="G515" s="747"/>
      <c r="H515" s="748"/>
      <c r="I515" s="749"/>
      <c r="J515" s="327" t="str">
        <f t="shared" si="191"/>
        <v>BYTE</v>
      </c>
      <c r="K515" s="271" t="s">
        <v>1720</v>
      </c>
      <c r="L515" s="328" t="str" cm="1">
        <f t="array" aca="1" ref="L515" ca="1">IFERROR(IF($C515="","",IF($K515="","",IF($K515=入力用マスタ!$H$7,_xlfn.TEXTBEFORE(_xlfn.TEXTAFTER(CELL("filename",$A$1),"["),"]"),IF($J515="DATE",IF(INDIRECT($B515&amp;"!"&amp;$C515)="","",INDIRECT($B515&amp;"!"&amp;$C515)),IF($J515="TEXT",IF(INDIRECT($B515&amp;"!"&amp;$C515)="","",""&amp;INDIRECT($B515&amp;"!"&amp;$C515)&amp;""),IF($J515="NUM",VALUE(IF(INDIRECT($B515&amp;"!"&amp;$C515)="","",INDIRECT($B515&amp;"!"&amp;$C515))),"")))))),"")</f>
        <v/>
      </c>
      <c r="M515" s="337" t="str">
        <f ca="1">IFERROR(TEXT(IF($C515="","",IF($K515="","",IF($K515=入力用マスタ!$H$5,IF($L515="■","1",IF($L515="□","",IF($L515="●","1",IF($L515="○","","")))),IF($K515=入力用マスタ!$H$6,IF($L515="▼選択▼","",MATCH($L515,INDIRECT("入力用マスタ!"&amp;IF(COUNTIF(入力用マスタ!$E$2:$E$4,$L515),"E",IF(COUNTIF(入力用マスタ!$F$2:$F$4,$L515),"F",IF(COUNTIF(入力用マスタ!$G$2:$G$4,$L515),"G","")))&amp;"3:"&amp;IF(COUNTIF(入力用マスタ!$E$2:$E$4,$L515),"E",IF(COUNTIF(入力用マスタ!$F$2:$F$4,$L515),"F",IF(COUNTIF(入力用マスタ!$G$2:$G$4,$L515),"G","")))&amp;"4"),0)),"")))),"@"),"")</f>
        <v/>
      </c>
      <c r="N515" s="337" t="str" cm="1">
        <f t="array" aca="1" ref="N515" ca="1">IFERROR(TEXT(IF($C515="","",IF($K515="","",IF($K515=入力用マスタ!$H$4,_xlfn.LET(_xlpm.refs, _xlfn.TEXTSPLIT($C515,","),_xlpm.sheetName, $B515,_xlpm.values,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5" s="338">
        <f t="shared" si="169"/>
        <v>514</v>
      </c>
      <c r="P515" s="339">
        <f>IF($K515="","",IF($K515=入力用マスタ!$H$3,COLUMN($P515)-5,IF($K515=入力用マスタ!$H$5,COLUMN($P515)-4,IF($K515=入力用マスタ!$H$6,COLUMN($P515)-4,IF($K515=入力用マスタ!$H$5,COLUMN($P515)-4,IF($K515=入力用マスタ!$H$4,COLUMN($P515)-3,COLUMN($P515)-5))))))</f>
        <v>11</v>
      </c>
      <c r="Q515" s="340" t="str">
        <f>IF($C515="","",IF($C515="-","",IF($K515=入力用マスタ!$H$4&amp;"!",HYPERLINK("#"&amp;$B515&amp;"!"&amp;IFERROR(LEFT($C515,FIND(",", $C515)-1),$C515),"【"&amp;IFERROR(LEFT($C515,FIND(",", $C515)-1),$C515)&amp;"】"),HYPERLINK("#"&amp;$B515&amp;"!"&amp;IFERROR(LEFT($C515,FIND(",", $C515)-1),$C515),"【"&amp;IFERROR(LEFT($C515,FIND(",", $C515)-1),$C515)&amp;"】"))))</f>
        <v/>
      </c>
      <c r="R515" s="333" t="str">
        <f t="shared" si="170"/>
        <v/>
      </c>
      <c r="S515" s="334" t="str">
        <f t="shared" si="171"/>
        <v/>
      </c>
      <c r="T515" s="334" t="str">
        <f t="shared" si="172"/>
        <v/>
      </c>
      <c r="U515" s="334" t="str">
        <f t="shared" si="173"/>
        <v/>
      </c>
      <c r="V515" s="334" t="str">
        <f t="shared" si="174"/>
        <v/>
      </c>
      <c r="W515" s="334" t="str">
        <f t="shared" si="175"/>
        <v/>
      </c>
      <c r="X515" s="334" t="str">
        <f t="shared" si="176"/>
        <v/>
      </c>
      <c r="Y515" s="334" t="str">
        <f t="shared" si="177"/>
        <v/>
      </c>
      <c r="Z515" s="334" t="str">
        <f t="shared" si="178"/>
        <v/>
      </c>
      <c r="AA515" s="334" t="str">
        <f t="shared" si="179"/>
        <v/>
      </c>
      <c r="AB515" s="334" t="str">
        <f t="shared" si="180"/>
        <v/>
      </c>
      <c r="AC515" s="334" t="str">
        <f t="shared" si="181"/>
        <v/>
      </c>
      <c r="AD515" s="334" t="str">
        <f t="shared" si="182"/>
        <v/>
      </c>
      <c r="AE515" s="334" t="str">
        <f t="shared" si="183"/>
        <v/>
      </c>
      <c r="AF515" s="334" t="str">
        <f t="shared" si="184"/>
        <v/>
      </c>
      <c r="AG515" s="334" t="str">
        <f t="shared" si="185"/>
        <v/>
      </c>
      <c r="AH515" s="334" t="str">
        <f t="shared" si="186"/>
        <v/>
      </c>
      <c r="AI515" s="334" t="str">
        <f t="shared" ca="1" si="187"/>
        <v/>
      </c>
      <c r="AJ515" s="334" t="str">
        <f t="shared" si="188"/>
        <v/>
      </c>
      <c r="AK515" s="335" t="str">
        <f t="shared" ca="1" si="189"/>
        <v/>
      </c>
      <c r="AL515" s="336" t="str">
        <f t="shared" si="190"/>
        <v/>
      </c>
      <c r="AM515" s="347" t="s">
        <v>1774</v>
      </c>
    </row>
    <row r="516" spans="1:39" ht="17.25" customHeight="1">
      <c r="A516" s="265">
        <f t="shared" si="145"/>
        <v>514</v>
      </c>
      <c r="B516" s="263" t="s">
        <v>640</v>
      </c>
      <c r="C516" s="258" t="s">
        <v>1721</v>
      </c>
      <c r="D516" s="260" t="s">
        <v>1693</v>
      </c>
      <c r="E516" s="238" t="s">
        <v>854</v>
      </c>
      <c r="F516" s="746" t="s">
        <v>189</v>
      </c>
      <c r="G516" s="747"/>
      <c r="H516" s="748">
        <v>50</v>
      </c>
      <c r="I516" s="749"/>
      <c r="J516" s="327" t="str">
        <f t="shared" si="191"/>
        <v>TEXT</v>
      </c>
      <c r="K516" s="271" t="s">
        <v>1720</v>
      </c>
      <c r="L516" s="328" t="str" cm="1">
        <f t="array" aca="1" ref="L516" ca="1">IFERROR(IF($C516="","",IF($K516="","",IF($K516=入力用マスタ!$H$7,_xlfn.TEXTBEFORE(_xlfn.TEXTAFTER(CELL("filename",$A$1),"["),"]"),IF($J516="DATE",IF(INDIRECT($B516&amp;"!"&amp;$C516)="","",INDIRECT($B516&amp;"!"&amp;$C516)),IF($J516="TEXT",IF(INDIRECT($B516&amp;"!"&amp;$C516)="","",""&amp;INDIRECT($B516&amp;"!"&amp;$C516)&amp;""),IF($J516="NUM",VALUE(IF(INDIRECT($B516&amp;"!"&amp;$C516)="","",INDIRECT($B516&amp;"!"&amp;$C516))),"")))))),"")</f>
        <v/>
      </c>
      <c r="M516" s="337" t="str">
        <f ca="1">IFERROR(TEXT(IF($C516="","",IF($K516="","",IF($K516=入力用マスタ!$H$5,IF($L516="■","1",IF($L516="□","",IF($L516="●","1",IF($L516="○","","")))),IF($K516=入力用マスタ!$H$6,IF($L516="▼選択▼","",MATCH($L516,INDIRECT("入力用マスタ!"&amp;IF(COUNTIF(入力用マスタ!$E$2:$E$4,$L516),"E",IF(COUNTIF(入力用マスタ!$F$2:$F$4,$L516),"F",IF(COUNTIF(入力用マスタ!$G$2:$G$4,$L516),"G","")))&amp;"3:"&amp;IF(COUNTIF(入力用マスタ!$E$2:$E$4,$L516),"E",IF(COUNTIF(入力用マスタ!$F$2:$F$4,$L516),"F",IF(COUNTIF(入力用マスタ!$G$2:$G$4,$L516),"G","")))&amp;"4"),0)),"")))),"@"),"")</f>
        <v/>
      </c>
      <c r="N516" s="337" t="str" cm="1">
        <f t="array" aca="1" ref="N516" ca="1">IFERROR(TEXT(IF($C516="","",IF($K516="","",IF($K516=入力用マスタ!$H$4,_xlfn.LET(_xlpm.refs, _xlfn.TEXTSPLIT($C516,","),_xlpm.sheetName, $B516,_xlpm.values,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6" s="338">
        <f t="shared" ref="O516:O546" si="192">IF($K516="","",ROW($O516)-1)</f>
        <v>515</v>
      </c>
      <c r="P516" s="339">
        <f>IF($K516="","",IF($K516=入力用マスタ!$H$3,COLUMN($P516)-5,IF($K516=入力用マスタ!$H$5,COLUMN($P516)-4,IF($K516=入力用マスタ!$H$6,COLUMN($P516)-4,IF($K516=入力用マスタ!$H$5,COLUMN($P516)-4,IF($K516=入力用マスタ!$H$4,COLUMN($P516)-3,COLUMN($P516)-5))))))</f>
        <v>11</v>
      </c>
      <c r="Q516" s="340" t="str">
        <f>IF($C516="","",IF($C516="-","",IF($K516=入力用マスタ!$H$4&amp;"!",HYPERLINK("#"&amp;$B516&amp;"!"&amp;IFERROR(LEFT($C516,FIND(",", $C516)-1),$C516),"【"&amp;IFERROR(LEFT($C516,FIND(",", $C516)-1),$C516)&amp;"】"),HYPERLINK("#"&amp;$B516&amp;"!"&amp;IFERROR(LEFT($C516,FIND(",", $C516)-1),$C516),"【"&amp;IFERROR(LEFT($C516,FIND(",", $C516)-1),$C516)&amp;"】"))))</f>
        <v/>
      </c>
      <c r="R516" s="333" t="str">
        <f t="shared" ref="R516:R546" si="193">IF($C516="","",IF($C516="-","","0000000000000"))</f>
        <v/>
      </c>
      <c r="S516" s="334" t="str">
        <f t="shared" ref="S516:S546" si="194">IF($C516="","",IF($C516="-","","IO_S050301"))</f>
        <v/>
      </c>
      <c r="T516" s="334" t="str">
        <f t="shared" ref="T516:T546" si="195">IF($C516="","",IF($C516="-","",VLOOKUP($T$2,$E:$P,8,FALSE)))</f>
        <v/>
      </c>
      <c r="U516" s="334" t="str">
        <f t="shared" ref="U516:U546" si="196">IF($C516="","",IF($C516="-","","T05_HLT_TMP"))</f>
        <v/>
      </c>
      <c r="V516" s="334" t="str">
        <f t="shared" ref="V516:V546" si="197">IF($C516="","",IF($C516="-","",$E516))</f>
        <v/>
      </c>
      <c r="W516" s="334" t="str">
        <f t="shared" ref="W516:W546" si="198">IF($C516="","",IF($C516="-","",$D516))</f>
        <v/>
      </c>
      <c r="X516" s="334" t="str">
        <f t="shared" ref="X516:X546" si="199">IF($C516="","",IF($C516="-","",$J516))</f>
        <v/>
      </c>
      <c r="Y516" s="334" t="str">
        <f t="shared" ref="Y516:Y546" si="200">IF($C516="","",IF($C516="-","","CELL"))</f>
        <v/>
      </c>
      <c r="Z516" s="334" t="str">
        <f t="shared" ref="Z516:Z546" si="201">IF($C516="","",IF($C516="-","",$O516))</f>
        <v/>
      </c>
      <c r="AA516" s="334" t="str">
        <f t="shared" ref="AA516:AA546" si="202">IF($C516="","",IF($C516="-","",$P516))</f>
        <v/>
      </c>
      <c r="AB516" s="334" t="str">
        <f t="shared" ref="AB516:AB546" si="203">IF($C516="","",IF($C516="-","","« NULL »"))</f>
        <v/>
      </c>
      <c r="AC516" s="334" t="str">
        <f t="shared" ref="AC516:AC546" si="204">IF($C516="","",IF($C516="-","","0"))</f>
        <v/>
      </c>
      <c r="AD516" s="334" t="str">
        <f t="shared" ref="AD516:AD542" si="205">IF($C516="","",IF($C516="-","","« NULL »"))</f>
        <v/>
      </c>
      <c r="AE516" s="334" t="str">
        <f t="shared" ref="AE516:AE546" si="206">IF($C516="","",IF($C516="-","","0"))</f>
        <v/>
      </c>
      <c r="AF516" s="334" t="str">
        <f t="shared" ref="AF516:AF546" si="207">IF($C516="","",IF($C516="-","","1.00"))</f>
        <v/>
      </c>
      <c r="AG516" s="334" t="str">
        <f t="shared" ref="AG516:AG546" si="208">IF($C516="","",IF($C516="-","","0"))</f>
        <v/>
      </c>
      <c r="AH516" s="334" t="str">
        <f t="shared" ref="AH516:AH546" si="209">IF($C516="","",IF($C516="-","","fBiz0000000000"))</f>
        <v/>
      </c>
      <c r="AI516" s="334" t="str">
        <f t="shared" ref="AI516:AI546" ca="1" si="210">IF($C516="","",IF($C516="-","",TEXT(TODAY(),"yyyy/mm/dd hh:mm:ss")))</f>
        <v/>
      </c>
      <c r="AJ516" s="334" t="str">
        <f t="shared" ref="AJ516:AJ546" si="211">IF($C516="","",IF($C516="-","","fBiz0000000000"))</f>
        <v/>
      </c>
      <c r="AK516" s="335" t="str">
        <f t="shared" ref="AK516:AK546" ca="1" si="212">IF($C516="","",IF($C516="-","",TEXT(TODAY(),"yyyy/mm/dd hh:mm:ss")))</f>
        <v/>
      </c>
      <c r="AL516" s="336" t="str">
        <f t="shared" ref="AL516:AL546" si="213">IF(C516="","",IF(C516="-","","INSERT INTO m01_rep_position ( "&amp;$R$2&amp;", "&amp;$S$2&amp;", "&amp;$T$2&amp;", "&amp;$U$2&amp;", "&amp;$V$2&amp;", "&amp;$W$2&amp;", "&amp;$X$2&amp;", "&amp;$Y$2&amp;", "&amp;$Z$2&amp;", "&amp;$AA$2&amp;", "&amp;$AB$2&amp;", "&amp;$AC$2&amp;", "&amp;$AD$2&amp;", "&amp;$AE$2&amp;", "&amp;$AF$2&amp;", "&amp;$AG$2&amp;", "&amp;$AH$2&amp;", "&amp;$AI$2&amp;", "&amp;$AJ$2&amp;", "&amp;$AK$2&amp;" ) VALUES ( '"&amp;R516&amp;"', '"&amp;S516&amp;"', '"&amp;T516&amp;"', '"&amp;U516&amp;"', '"&amp;V516&amp;"', '"&amp;W516&amp;"', '"&amp;X516&amp;"', '"&amp;Y516&amp;"', "&amp;Z516&amp;", "&amp;AA516&amp;","&amp;SUBSTITUTE(SUBSTITUTE(AB516,"«",""),"»","")&amp;",'"&amp;AC516&amp;"',"&amp;SUBSTITUTE(SUBSTITUTE(AD516,"«",""),"»","")&amp;",'"&amp;AE516&amp;"', '"&amp;AF516&amp;"', "&amp;AG516&amp;", '"&amp;AH516&amp;"', '"&amp;AI516&amp;"', '"&amp;AJ516&amp;"', '"&amp;AK516&amp;"' );"))</f>
        <v/>
      </c>
      <c r="AM516" s="347" t="s">
        <v>1774</v>
      </c>
    </row>
    <row r="517" spans="1:39" ht="17.25" customHeight="1">
      <c r="A517" s="265">
        <f t="shared" si="145"/>
        <v>515</v>
      </c>
      <c r="B517" s="263" t="s">
        <v>640</v>
      </c>
      <c r="C517" s="258" t="s">
        <v>1721</v>
      </c>
      <c r="D517" s="260" t="s">
        <v>1694</v>
      </c>
      <c r="E517" s="238" t="s">
        <v>855</v>
      </c>
      <c r="F517" s="746" t="s">
        <v>189</v>
      </c>
      <c r="G517" s="747"/>
      <c r="H517" s="748">
        <v>1000</v>
      </c>
      <c r="I517" s="749"/>
      <c r="J517" s="327" t="str">
        <f t="shared" ref="J517:J542" si="214">IF($F517="VARCHAR","TEXT",IF($F517="DATE","DATE",IF($F517="NUMERIC","NUM",IF($F517="BYTEA","BYTE",""))))</f>
        <v>TEXT</v>
      </c>
      <c r="K517" s="271" t="s">
        <v>1720</v>
      </c>
      <c r="L517" s="328" t="str" cm="1">
        <f t="array" aca="1" ref="L517" ca="1">IFERROR(IF($C517="","",IF($K517="","",IF($K517=入力用マスタ!$H$7,_xlfn.TEXTBEFORE(_xlfn.TEXTAFTER(CELL("filename",$A$1),"["),"]"),IF($J517="DATE",IF(INDIRECT($B517&amp;"!"&amp;$C517)="","",INDIRECT($B517&amp;"!"&amp;$C517)),IF($J517="TEXT",IF(INDIRECT($B517&amp;"!"&amp;$C517)="","",""&amp;INDIRECT($B517&amp;"!"&amp;$C517)&amp;""),IF($J517="NUM",VALUE(IF(INDIRECT($B517&amp;"!"&amp;$C517)="","",INDIRECT($B517&amp;"!"&amp;$C517))),"")))))),"")</f>
        <v/>
      </c>
      <c r="M517" s="337" t="str">
        <f ca="1">IFERROR(TEXT(IF($C517="","",IF($K517="","",IF($K517=入力用マスタ!$H$5,IF($L517="■","1",IF($L517="□","",IF($L517="●","1",IF($L517="○","","")))),IF($K517=入力用マスタ!$H$6,IF($L517="▼選択▼","",MATCH($L517,INDIRECT("入力用マスタ!"&amp;IF(COUNTIF(入力用マスタ!$E$2:$E$4,$L517),"E",IF(COUNTIF(入力用マスタ!$F$2:$F$4,$L517),"F",IF(COUNTIF(入力用マスタ!$G$2:$G$4,$L517),"G","")))&amp;"3:"&amp;IF(COUNTIF(入力用マスタ!$E$2:$E$4,$L517),"E",IF(COUNTIF(入力用マスタ!$F$2:$F$4,$L517),"F",IF(COUNTIF(入力用マスタ!$G$2:$G$4,$L517),"G","")))&amp;"4"),0)),"")))),"@"),"")</f>
        <v/>
      </c>
      <c r="N517" s="337" t="str" cm="1">
        <f t="array" aca="1" ref="N517" ca="1">IFERROR(TEXT(IF($C517="","",IF($K517="","",IF($K517=入力用マスタ!$H$4,_xlfn.LET(_xlpm.refs, _xlfn.TEXTSPLIT($C517,","),_xlpm.sheetName, $B517,_xlpm.values,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7" s="338">
        <f t="shared" si="192"/>
        <v>516</v>
      </c>
      <c r="P517" s="339">
        <f>IF($K517="","",IF($K517=入力用マスタ!$H$3,COLUMN($P517)-5,IF($K517=入力用マスタ!$H$5,COLUMN($P517)-4,IF($K517=入力用マスタ!$H$6,COLUMN($P517)-4,IF($K517=入力用マスタ!$H$5,COLUMN($P517)-4,IF($K517=入力用マスタ!$H$4,COLUMN($P517)-3,COLUMN($P517)-5))))))</f>
        <v>11</v>
      </c>
      <c r="Q517" s="340" t="str">
        <f>IF($C517="","",IF($C517="-","",IF($K517=入力用マスタ!$H$4&amp;"!",HYPERLINK("#"&amp;$B517&amp;"!"&amp;IFERROR(LEFT($C517,FIND(",", $C517)-1),$C517),"【"&amp;IFERROR(LEFT($C517,FIND(",", $C517)-1),$C517)&amp;"】"),HYPERLINK("#"&amp;$B517&amp;"!"&amp;IFERROR(LEFT($C517,FIND(",", $C517)-1),$C517),"【"&amp;IFERROR(LEFT($C517,FIND(",", $C517)-1),$C517)&amp;"】"))))</f>
        <v/>
      </c>
      <c r="R517" s="333" t="str">
        <f t="shared" si="193"/>
        <v/>
      </c>
      <c r="S517" s="334" t="str">
        <f t="shared" si="194"/>
        <v/>
      </c>
      <c r="T517" s="334" t="str">
        <f t="shared" si="195"/>
        <v/>
      </c>
      <c r="U517" s="334" t="str">
        <f t="shared" si="196"/>
        <v/>
      </c>
      <c r="V517" s="334" t="str">
        <f t="shared" si="197"/>
        <v/>
      </c>
      <c r="W517" s="334" t="str">
        <f t="shared" si="198"/>
        <v/>
      </c>
      <c r="X517" s="334" t="str">
        <f t="shared" si="199"/>
        <v/>
      </c>
      <c r="Y517" s="334" t="str">
        <f t="shared" si="200"/>
        <v/>
      </c>
      <c r="Z517" s="334" t="str">
        <f t="shared" si="201"/>
        <v/>
      </c>
      <c r="AA517" s="334" t="str">
        <f t="shared" si="202"/>
        <v/>
      </c>
      <c r="AB517" s="334" t="str">
        <f t="shared" si="203"/>
        <v/>
      </c>
      <c r="AC517" s="334" t="str">
        <f t="shared" si="204"/>
        <v/>
      </c>
      <c r="AD517" s="334" t="str">
        <f t="shared" si="205"/>
        <v/>
      </c>
      <c r="AE517" s="334" t="str">
        <f t="shared" si="206"/>
        <v/>
      </c>
      <c r="AF517" s="334" t="str">
        <f t="shared" si="207"/>
        <v/>
      </c>
      <c r="AG517" s="334" t="str">
        <f t="shared" si="208"/>
        <v/>
      </c>
      <c r="AH517" s="334" t="str">
        <f t="shared" si="209"/>
        <v/>
      </c>
      <c r="AI517" s="334" t="str">
        <f t="shared" ca="1" si="210"/>
        <v/>
      </c>
      <c r="AJ517" s="334" t="str">
        <f t="shared" si="211"/>
        <v/>
      </c>
      <c r="AK517" s="335" t="str">
        <f t="shared" ca="1" si="212"/>
        <v/>
      </c>
      <c r="AL517" s="336" t="str">
        <f t="shared" si="213"/>
        <v/>
      </c>
      <c r="AM517" s="347" t="s">
        <v>1774</v>
      </c>
    </row>
    <row r="518" spans="1:39" ht="17.25" customHeight="1">
      <c r="A518" s="265">
        <f t="shared" si="145"/>
        <v>516</v>
      </c>
      <c r="B518" s="263" t="s">
        <v>640</v>
      </c>
      <c r="C518" s="258" t="s">
        <v>1721</v>
      </c>
      <c r="D518" s="260" t="s">
        <v>1695</v>
      </c>
      <c r="E518" s="238" t="s">
        <v>856</v>
      </c>
      <c r="F518" s="746" t="s">
        <v>648</v>
      </c>
      <c r="G518" s="747"/>
      <c r="H518" s="748">
        <v>15</v>
      </c>
      <c r="I518" s="749"/>
      <c r="J518" s="327" t="str">
        <f t="shared" si="214"/>
        <v>NUM</v>
      </c>
      <c r="K518" s="271" t="s">
        <v>1720</v>
      </c>
      <c r="L518" s="328" t="str" cm="1">
        <f t="array" aca="1" ref="L518" ca="1">IFERROR(IF($C518="","",IF($K518="","",IF($K518=入力用マスタ!$H$7,_xlfn.TEXTBEFORE(_xlfn.TEXTAFTER(CELL("filename",$A$1),"["),"]"),IF($J518="DATE",IF(INDIRECT($B518&amp;"!"&amp;$C518)="","",INDIRECT($B518&amp;"!"&amp;$C518)),IF($J518="TEXT",IF(INDIRECT($B518&amp;"!"&amp;$C518)="","",""&amp;INDIRECT($B518&amp;"!"&amp;$C518)&amp;""),IF($J518="NUM",VALUE(IF(INDIRECT($B518&amp;"!"&amp;$C518)="","",INDIRECT($B518&amp;"!"&amp;$C518))),"")))))),"")</f>
        <v/>
      </c>
      <c r="M518" s="337" t="str">
        <f ca="1">IFERROR(TEXT(IF($C518="","",IF($K518="","",IF($K518=入力用マスタ!$H$5,IF($L518="■","1",IF($L518="□","",IF($L518="●","1",IF($L518="○","","")))),IF($K518=入力用マスタ!$H$6,IF($L518="▼選択▼","",MATCH($L518,INDIRECT("入力用マスタ!"&amp;IF(COUNTIF(入力用マスタ!$E$2:$E$4,$L518),"E",IF(COUNTIF(入力用マスタ!$F$2:$F$4,$L518),"F",IF(COUNTIF(入力用マスタ!$G$2:$G$4,$L518),"G","")))&amp;"3:"&amp;IF(COUNTIF(入力用マスタ!$E$2:$E$4,$L518),"E",IF(COUNTIF(入力用マスタ!$F$2:$F$4,$L518),"F",IF(COUNTIF(入力用マスタ!$G$2:$G$4,$L518),"G","")))&amp;"4"),0)),"")))),"@"),"")</f>
        <v/>
      </c>
      <c r="N518" s="337" t="str" cm="1">
        <f t="array" aca="1" ref="N518" ca="1">IFERROR(TEXT(IF($C518="","",IF($K518="","",IF($K518=入力用マスタ!$H$4,_xlfn.LET(_xlpm.refs, _xlfn.TEXTSPLIT($C518,","),_xlpm.sheetName, $B518,_xlpm.values,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8" s="338">
        <f t="shared" si="192"/>
        <v>517</v>
      </c>
      <c r="P518" s="339">
        <f>IF($K518="","",IF($K518=入力用マスタ!$H$3,COLUMN($P518)-5,IF($K518=入力用マスタ!$H$5,COLUMN($P518)-4,IF($K518=入力用マスタ!$H$6,COLUMN($P518)-4,IF($K518=入力用マスタ!$H$5,COLUMN($P518)-4,IF($K518=入力用マスタ!$H$4,COLUMN($P518)-3,COLUMN($P518)-5))))))</f>
        <v>11</v>
      </c>
      <c r="Q518" s="340" t="str">
        <f>IF($C518="","",IF($C518="-","",IF($K518=入力用マスタ!$H$4&amp;"!",HYPERLINK("#"&amp;$B518&amp;"!"&amp;IFERROR(LEFT($C518,FIND(",", $C518)-1),$C518),"【"&amp;IFERROR(LEFT($C518,FIND(",", $C518)-1),$C518)&amp;"】"),HYPERLINK("#"&amp;$B518&amp;"!"&amp;IFERROR(LEFT($C518,FIND(",", $C518)-1),$C518),"【"&amp;IFERROR(LEFT($C518,FIND(",", $C518)-1),$C518)&amp;"】"))))</f>
        <v/>
      </c>
      <c r="R518" s="333" t="str">
        <f t="shared" si="193"/>
        <v/>
      </c>
      <c r="S518" s="334" t="str">
        <f t="shared" si="194"/>
        <v/>
      </c>
      <c r="T518" s="334" t="str">
        <f t="shared" si="195"/>
        <v/>
      </c>
      <c r="U518" s="334" t="str">
        <f t="shared" si="196"/>
        <v/>
      </c>
      <c r="V518" s="334" t="str">
        <f t="shared" si="197"/>
        <v/>
      </c>
      <c r="W518" s="334" t="str">
        <f t="shared" si="198"/>
        <v/>
      </c>
      <c r="X518" s="334" t="str">
        <f t="shared" si="199"/>
        <v/>
      </c>
      <c r="Y518" s="334" t="str">
        <f t="shared" si="200"/>
        <v/>
      </c>
      <c r="Z518" s="334" t="str">
        <f t="shared" si="201"/>
        <v/>
      </c>
      <c r="AA518" s="334" t="str">
        <f t="shared" si="202"/>
        <v/>
      </c>
      <c r="AB518" s="334" t="str">
        <f t="shared" si="203"/>
        <v/>
      </c>
      <c r="AC518" s="334" t="str">
        <f t="shared" si="204"/>
        <v/>
      </c>
      <c r="AD518" s="334" t="str">
        <f t="shared" si="205"/>
        <v/>
      </c>
      <c r="AE518" s="334" t="str">
        <f t="shared" si="206"/>
        <v/>
      </c>
      <c r="AF518" s="334" t="str">
        <f t="shared" si="207"/>
        <v/>
      </c>
      <c r="AG518" s="334" t="str">
        <f t="shared" si="208"/>
        <v/>
      </c>
      <c r="AH518" s="334" t="str">
        <f t="shared" si="209"/>
        <v/>
      </c>
      <c r="AI518" s="334" t="str">
        <f t="shared" ca="1" si="210"/>
        <v/>
      </c>
      <c r="AJ518" s="334" t="str">
        <f t="shared" si="211"/>
        <v/>
      </c>
      <c r="AK518" s="335" t="str">
        <f t="shared" ca="1" si="212"/>
        <v/>
      </c>
      <c r="AL518" s="336" t="str">
        <f t="shared" si="213"/>
        <v/>
      </c>
      <c r="AM518" s="347" t="s">
        <v>1774</v>
      </c>
    </row>
    <row r="519" spans="1:39" ht="17.25" customHeight="1">
      <c r="A519" s="265">
        <f t="shared" si="145"/>
        <v>517</v>
      </c>
      <c r="B519" s="263" t="s">
        <v>640</v>
      </c>
      <c r="C519" s="258" t="s">
        <v>1721</v>
      </c>
      <c r="D519" s="260" t="s">
        <v>1696</v>
      </c>
      <c r="E519" s="238" t="s">
        <v>857</v>
      </c>
      <c r="F519" s="746" t="s">
        <v>189</v>
      </c>
      <c r="G519" s="747"/>
      <c r="H519" s="748">
        <v>1000</v>
      </c>
      <c r="I519" s="749"/>
      <c r="J519" s="327" t="str">
        <f t="shared" si="214"/>
        <v>TEXT</v>
      </c>
      <c r="K519" s="271" t="s">
        <v>1720</v>
      </c>
      <c r="L519" s="328" t="str" cm="1">
        <f t="array" aca="1" ref="L519" ca="1">IFERROR(IF($C519="","",IF($K519="","",IF($K519=入力用マスタ!$H$7,_xlfn.TEXTBEFORE(_xlfn.TEXTAFTER(CELL("filename",$A$1),"["),"]"),IF($J519="DATE",IF(INDIRECT($B519&amp;"!"&amp;$C519)="","",INDIRECT($B519&amp;"!"&amp;$C519)),IF($J519="TEXT",IF(INDIRECT($B519&amp;"!"&amp;$C519)="","",""&amp;INDIRECT($B519&amp;"!"&amp;$C519)&amp;""),IF($J519="NUM",VALUE(IF(INDIRECT($B519&amp;"!"&amp;$C519)="","",INDIRECT($B519&amp;"!"&amp;$C519))),"")))))),"")</f>
        <v/>
      </c>
      <c r="M519" s="337" t="str">
        <f ca="1">IFERROR(TEXT(IF($C519="","",IF($K519="","",IF($K519=入力用マスタ!$H$5,IF($L519="■","1",IF($L519="□","",IF($L519="●","1",IF($L519="○","","")))),IF($K519=入力用マスタ!$H$6,IF($L519="▼選択▼","",MATCH($L519,INDIRECT("入力用マスタ!"&amp;IF(COUNTIF(入力用マスタ!$E$2:$E$4,$L519),"E",IF(COUNTIF(入力用マスタ!$F$2:$F$4,$L519),"F",IF(COUNTIF(入力用マスタ!$G$2:$G$4,$L519),"G","")))&amp;"3:"&amp;IF(COUNTIF(入力用マスタ!$E$2:$E$4,$L519),"E",IF(COUNTIF(入力用マスタ!$F$2:$F$4,$L519),"F",IF(COUNTIF(入力用マスタ!$G$2:$G$4,$L519),"G","")))&amp;"4"),0)),"")))),"@"),"")</f>
        <v/>
      </c>
      <c r="N519" s="337" t="str" cm="1">
        <f t="array" aca="1" ref="N519" ca="1">IFERROR(TEXT(IF($C519="","",IF($K519="","",IF($K519=入力用マスタ!$H$4,_xlfn.LET(_xlpm.refs, _xlfn.TEXTSPLIT($C519,","),_xlpm.sheetName, $B519,_xlpm.values,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19" s="338">
        <f t="shared" si="192"/>
        <v>518</v>
      </c>
      <c r="P519" s="339">
        <f>IF($K519="","",IF($K519=入力用マスタ!$H$3,COLUMN($P519)-5,IF($K519=入力用マスタ!$H$5,COLUMN($P519)-4,IF($K519=入力用マスタ!$H$6,COLUMN($P519)-4,IF($K519=入力用マスタ!$H$5,COLUMN($P519)-4,IF($K519=入力用マスタ!$H$4,COLUMN($P519)-3,COLUMN($P519)-5))))))</f>
        <v>11</v>
      </c>
      <c r="Q519" s="340" t="str">
        <f>IF($C519="","",IF($C519="-","",IF($K519=入力用マスタ!$H$4&amp;"!",HYPERLINK("#"&amp;$B519&amp;"!"&amp;IFERROR(LEFT($C519,FIND(",", $C519)-1),$C519),"【"&amp;IFERROR(LEFT($C519,FIND(",", $C519)-1),$C519)&amp;"】"),HYPERLINK("#"&amp;$B519&amp;"!"&amp;IFERROR(LEFT($C519,FIND(",", $C519)-1),$C519),"【"&amp;IFERROR(LEFT($C519,FIND(",", $C519)-1),$C519)&amp;"】"))))</f>
        <v/>
      </c>
      <c r="R519" s="333" t="str">
        <f t="shared" si="193"/>
        <v/>
      </c>
      <c r="S519" s="334" t="str">
        <f t="shared" si="194"/>
        <v/>
      </c>
      <c r="T519" s="334" t="str">
        <f t="shared" si="195"/>
        <v/>
      </c>
      <c r="U519" s="334" t="str">
        <f t="shared" si="196"/>
        <v/>
      </c>
      <c r="V519" s="334" t="str">
        <f t="shared" si="197"/>
        <v/>
      </c>
      <c r="W519" s="334" t="str">
        <f t="shared" si="198"/>
        <v/>
      </c>
      <c r="X519" s="334" t="str">
        <f t="shared" si="199"/>
        <v/>
      </c>
      <c r="Y519" s="334" t="str">
        <f t="shared" si="200"/>
        <v/>
      </c>
      <c r="Z519" s="334" t="str">
        <f t="shared" si="201"/>
        <v/>
      </c>
      <c r="AA519" s="334" t="str">
        <f t="shared" si="202"/>
        <v/>
      </c>
      <c r="AB519" s="334" t="str">
        <f t="shared" si="203"/>
        <v/>
      </c>
      <c r="AC519" s="334" t="str">
        <f t="shared" si="204"/>
        <v/>
      </c>
      <c r="AD519" s="334" t="str">
        <f t="shared" si="205"/>
        <v/>
      </c>
      <c r="AE519" s="334" t="str">
        <f t="shared" si="206"/>
        <v/>
      </c>
      <c r="AF519" s="334" t="str">
        <f t="shared" si="207"/>
        <v/>
      </c>
      <c r="AG519" s="334" t="str">
        <f t="shared" si="208"/>
        <v/>
      </c>
      <c r="AH519" s="334" t="str">
        <f t="shared" si="209"/>
        <v/>
      </c>
      <c r="AI519" s="334" t="str">
        <f t="shared" ca="1" si="210"/>
        <v/>
      </c>
      <c r="AJ519" s="334" t="str">
        <f t="shared" si="211"/>
        <v/>
      </c>
      <c r="AK519" s="335" t="str">
        <f t="shared" ca="1" si="212"/>
        <v/>
      </c>
      <c r="AL519" s="336" t="str">
        <f t="shared" si="213"/>
        <v/>
      </c>
      <c r="AM519" s="347" t="s">
        <v>1774</v>
      </c>
    </row>
    <row r="520" spans="1:39" ht="17.25" customHeight="1">
      <c r="A520" s="265">
        <f t="shared" si="145"/>
        <v>518</v>
      </c>
      <c r="B520" s="263" t="s">
        <v>640</v>
      </c>
      <c r="C520" s="258" t="s">
        <v>1721</v>
      </c>
      <c r="D520" s="260" t="s">
        <v>1697</v>
      </c>
      <c r="E520" s="238" t="s">
        <v>858</v>
      </c>
      <c r="F520" s="746" t="s">
        <v>649</v>
      </c>
      <c r="G520" s="747"/>
      <c r="H520" s="748"/>
      <c r="I520" s="749"/>
      <c r="J520" s="327" t="str">
        <f t="shared" si="214"/>
        <v>BYTE</v>
      </c>
      <c r="K520" s="271" t="s">
        <v>1720</v>
      </c>
      <c r="L520" s="328" t="str" cm="1">
        <f t="array" aca="1" ref="L520" ca="1">IFERROR(IF($C520="","",IF($K520="","",IF($K520=入力用マスタ!$H$7,_xlfn.TEXTBEFORE(_xlfn.TEXTAFTER(CELL("filename",$A$1),"["),"]"),IF($J520="DATE",IF(INDIRECT($B520&amp;"!"&amp;$C520)="","",INDIRECT($B520&amp;"!"&amp;$C520)),IF($J520="TEXT",IF(INDIRECT($B520&amp;"!"&amp;$C520)="","",""&amp;INDIRECT($B520&amp;"!"&amp;$C520)&amp;""),IF($J520="NUM",VALUE(IF(INDIRECT($B520&amp;"!"&amp;$C520)="","",INDIRECT($B520&amp;"!"&amp;$C520))),"")))))),"")</f>
        <v/>
      </c>
      <c r="M520" s="337" t="str">
        <f ca="1">IFERROR(TEXT(IF($C520="","",IF($K520="","",IF($K520=入力用マスタ!$H$5,IF($L520="■","1",IF($L520="□","",IF($L520="●","1",IF($L520="○","","")))),IF($K520=入力用マスタ!$H$6,IF($L520="▼選択▼","",MATCH($L520,INDIRECT("入力用マスタ!"&amp;IF(COUNTIF(入力用マスタ!$E$2:$E$4,$L520),"E",IF(COUNTIF(入力用マスタ!$F$2:$F$4,$L520),"F",IF(COUNTIF(入力用マスタ!$G$2:$G$4,$L520),"G","")))&amp;"3:"&amp;IF(COUNTIF(入力用マスタ!$E$2:$E$4,$L520),"E",IF(COUNTIF(入力用マスタ!$F$2:$F$4,$L520),"F",IF(COUNTIF(入力用マスタ!$G$2:$G$4,$L520),"G","")))&amp;"4"),0)),"")))),"@"),"")</f>
        <v/>
      </c>
      <c r="N520" s="337" t="str" cm="1">
        <f t="array" aca="1" ref="N520" ca="1">IFERROR(TEXT(IF($C520="","",IF($K520="","",IF($K520=入力用マスタ!$H$4,_xlfn.LET(_xlpm.refs, _xlfn.TEXTSPLIT($C520,","),_xlpm.sheetName, $B520,_xlpm.values,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0" s="338">
        <f t="shared" si="192"/>
        <v>519</v>
      </c>
      <c r="P520" s="339">
        <f>IF($K520="","",IF($K520=入力用マスタ!$H$3,COLUMN($P520)-5,IF($K520=入力用マスタ!$H$5,COLUMN($P520)-4,IF($K520=入力用マスタ!$H$6,COLUMN($P520)-4,IF($K520=入力用マスタ!$H$5,COLUMN($P520)-4,IF($K520=入力用マスタ!$H$4,COLUMN($P520)-3,COLUMN($P520)-5))))))</f>
        <v>11</v>
      </c>
      <c r="Q520" s="340" t="str">
        <f>IF($C520="","",IF($C520="-","",IF($K520=入力用マスタ!$H$4&amp;"!",HYPERLINK("#"&amp;$B520&amp;"!"&amp;IFERROR(LEFT($C520,FIND(",", $C520)-1),$C520),"【"&amp;IFERROR(LEFT($C520,FIND(",", $C520)-1),$C520)&amp;"】"),HYPERLINK("#"&amp;$B520&amp;"!"&amp;IFERROR(LEFT($C520,FIND(",", $C520)-1),$C520),"【"&amp;IFERROR(LEFT($C520,FIND(",", $C520)-1),$C520)&amp;"】"))))</f>
        <v/>
      </c>
      <c r="R520" s="333" t="str">
        <f t="shared" si="193"/>
        <v/>
      </c>
      <c r="S520" s="334" t="str">
        <f t="shared" si="194"/>
        <v/>
      </c>
      <c r="T520" s="334" t="str">
        <f t="shared" si="195"/>
        <v/>
      </c>
      <c r="U520" s="334" t="str">
        <f t="shared" si="196"/>
        <v/>
      </c>
      <c r="V520" s="334" t="str">
        <f t="shared" si="197"/>
        <v/>
      </c>
      <c r="W520" s="334" t="str">
        <f t="shared" si="198"/>
        <v/>
      </c>
      <c r="X520" s="334" t="str">
        <f t="shared" si="199"/>
        <v/>
      </c>
      <c r="Y520" s="334" t="str">
        <f t="shared" si="200"/>
        <v/>
      </c>
      <c r="Z520" s="334" t="str">
        <f t="shared" si="201"/>
        <v/>
      </c>
      <c r="AA520" s="334" t="str">
        <f t="shared" si="202"/>
        <v/>
      </c>
      <c r="AB520" s="334" t="str">
        <f t="shared" si="203"/>
        <v/>
      </c>
      <c r="AC520" s="334" t="str">
        <f t="shared" si="204"/>
        <v/>
      </c>
      <c r="AD520" s="334" t="str">
        <f t="shared" si="205"/>
        <v/>
      </c>
      <c r="AE520" s="334" t="str">
        <f t="shared" si="206"/>
        <v/>
      </c>
      <c r="AF520" s="334" t="str">
        <f t="shared" si="207"/>
        <v/>
      </c>
      <c r="AG520" s="334" t="str">
        <f t="shared" si="208"/>
        <v/>
      </c>
      <c r="AH520" s="334" t="str">
        <f t="shared" si="209"/>
        <v/>
      </c>
      <c r="AI520" s="334" t="str">
        <f t="shared" ca="1" si="210"/>
        <v/>
      </c>
      <c r="AJ520" s="334" t="str">
        <f t="shared" si="211"/>
        <v/>
      </c>
      <c r="AK520" s="335" t="str">
        <f t="shared" ca="1" si="212"/>
        <v/>
      </c>
      <c r="AL520" s="336" t="str">
        <f t="shared" si="213"/>
        <v/>
      </c>
      <c r="AM520" s="347" t="s">
        <v>1774</v>
      </c>
    </row>
    <row r="521" spans="1:39" ht="17.25" customHeight="1">
      <c r="A521" s="265">
        <f t="shared" si="145"/>
        <v>519</v>
      </c>
      <c r="B521" s="263" t="s">
        <v>640</v>
      </c>
      <c r="C521" s="258" t="s">
        <v>1721</v>
      </c>
      <c r="D521" s="260" t="s">
        <v>1698</v>
      </c>
      <c r="E521" s="238" t="s">
        <v>946</v>
      </c>
      <c r="F521" s="746" t="s">
        <v>189</v>
      </c>
      <c r="G521" s="747"/>
      <c r="H521" s="748">
        <v>1</v>
      </c>
      <c r="I521" s="749"/>
      <c r="J521" s="327" t="str">
        <f t="shared" si="214"/>
        <v>TEXT</v>
      </c>
      <c r="K521" s="271" t="s">
        <v>1720</v>
      </c>
      <c r="L521" s="328" t="str" cm="1">
        <f t="array" aca="1" ref="L521" ca="1">IFERROR(IF($C521="","",IF($K521="","",IF($K521=入力用マスタ!$H$7,_xlfn.TEXTBEFORE(_xlfn.TEXTAFTER(CELL("filename",$A$1),"["),"]"),IF($J521="DATE",IF(INDIRECT($B521&amp;"!"&amp;$C521)="","",INDIRECT($B521&amp;"!"&amp;$C521)),IF($J521="TEXT",IF(INDIRECT($B521&amp;"!"&amp;$C521)="","",""&amp;INDIRECT($B521&amp;"!"&amp;$C521)&amp;""),IF($J521="NUM",VALUE(IF(INDIRECT($B521&amp;"!"&amp;$C521)="","",INDIRECT($B521&amp;"!"&amp;$C521))),"")))))),"")</f>
        <v/>
      </c>
      <c r="M521" s="337" t="str">
        <f ca="1">IFERROR(TEXT(IF($C521="","",IF($K521="","",IF($K521=入力用マスタ!$H$5,IF($L521="■","1",IF($L521="□","",IF($L521="●","1",IF($L521="○","","")))),IF($K521=入力用マスタ!$H$6,IF($L521="▼選択▼","",MATCH($L521,INDIRECT("入力用マスタ!"&amp;IF(COUNTIF(入力用マスタ!$E$2:$E$4,$L521),"E",IF(COUNTIF(入力用マスタ!$F$2:$F$4,$L521),"F",IF(COUNTIF(入力用マスタ!$G$2:$G$4,$L521),"G","")))&amp;"3:"&amp;IF(COUNTIF(入力用マスタ!$E$2:$E$4,$L521),"E",IF(COUNTIF(入力用マスタ!$F$2:$F$4,$L521),"F",IF(COUNTIF(入力用マスタ!$G$2:$G$4,$L521),"G","")))&amp;"4"),0)),"")))),"@"),"")</f>
        <v/>
      </c>
      <c r="N521" s="337" t="str" cm="1">
        <f t="array" aca="1" ref="N521" ca="1">IFERROR(TEXT(IF($C521="","",IF($K521="","",IF($K521=入力用マスタ!$H$4,_xlfn.LET(_xlpm.refs, _xlfn.TEXTSPLIT($C521,","),_xlpm.sheetName, $B521,_xlpm.values,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1" s="338">
        <f t="shared" si="192"/>
        <v>520</v>
      </c>
      <c r="P521" s="339">
        <f>IF($K521="","",IF($K521=入力用マスタ!$H$3,COLUMN($P521)-5,IF($K521=入力用マスタ!$H$5,COLUMN($P521)-4,IF($K521=入力用マスタ!$H$6,COLUMN($P521)-4,IF($K521=入力用マスタ!$H$5,COLUMN($P521)-4,IF($K521=入力用マスタ!$H$4,COLUMN($P521)-3,COLUMN($P521)-5))))))</f>
        <v>11</v>
      </c>
      <c r="Q521" s="340" t="str">
        <f>IF($C521="","",IF($C521="-","",IF($K521=入力用マスタ!$H$4&amp;"!",HYPERLINK("#"&amp;$B521&amp;"!"&amp;IFERROR(LEFT($C521,FIND(",", $C521)-1),$C521),"【"&amp;IFERROR(LEFT($C521,FIND(",", $C521)-1),$C521)&amp;"】"),HYPERLINK("#"&amp;$B521&amp;"!"&amp;IFERROR(LEFT($C521,FIND(",", $C521)-1),$C521),"【"&amp;IFERROR(LEFT($C521,FIND(",", $C521)-1),$C521)&amp;"】"))))</f>
        <v/>
      </c>
      <c r="R521" s="333" t="str">
        <f t="shared" si="193"/>
        <v/>
      </c>
      <c r="S521" s="334" t="str">
        <f t="shared" si="194"/>
        <v/>
      </c>
      <c r="T521" s="334" t="str">
        <f t="shared" si="195"/>
        <v/>
      </c>
      <c r="U521" s="334" t="str">
        <f t="shared" si="196"/>
        <v/>
      </c>
      <c r="V521" s="334" t="str">
        <f t="shared" si="197"/>
        <v/>
      </c>
      <c r="W521" s="334" t="str">
        <f t="shared" si="198"/>
        <v/>
      </c>
      <c r="X521" s="334" t="str">
        <f t="shared" si="199"/>
        <v/>
      </c>
      <c r="Y521" s="334" t="str">
        <f t="shared" si="200"/>
        <v/>
      </c>
      <c r="Z521" s="334" t="str">
        <f t="shared" si="201"/>
        <v/>
      </c>
      <c r="AA521" s="334" t="str">
        <f t="shared" si="202"/>
        <v/>
      </c>
      <c r="AB521" s="334" t="str">
        <f t="shared" si="203"/>
        <v/>
      </c>
      <c r="AC521" s="334" t="str">
        <f t="shared" si="204"/>
        <v/>
      </c>
      <c r="AD521" s="334" t="str">
        <f t="shared" si="205"/>
        <v/>
      </c>
      <c r="AE521" s="334" t="str">
        <f t="shared" si="206"/>
        <v/>
      </c>
      <c r="AF521" s="334" t="str">
        <f t="shared" si="207"/>
        <v/>
      </c>
      <c r="AG521" s="334" t="str">
        <f t="shared" si="208"/>
        <v/>
      </c>
      <c r="AH521" s="334" t="str">
        <f t="shared" si="209"/>
        <v/>
      </c>
      <c r="AI521" s="334" t="str">
        <f t="shared" ca="1" si="210"/>
        <v/>
      </c>
      <c r="AJ521" s="334" t="str">
        <f t="shared" si="211"/>
        <v/>
      </c>
      <c r="AK521" s="335" t="str">
        <f t="shared" ca="1" si="212"/>
        <v/>
      </c>
      <c r="AL521" s="336" t="str">
        <f t="shared" si="213"/>
        <v/>
      </c>
      <c r="AM521" s="347" t="s">
        <v>1774</v>
      </c>
    </row>
    <row r="522" spans="1:39" ht="17.25" customHeight="1">
      <c r="A522" s="265">
        <f t="shared" si="145"/>
        <v>520</v>
      </c>
      <c r="B522" s="263" t="s">
        <v>640</v>
      </c>
      <c r="C522" s="258" t="s">
        <v>1721</v>
      </c>
      <c r="D522" s="260" t="s">
        <v>1699</v>
      </c>
      <c r="E522" s="238" t="s">
        <v>859</v>
      </c>
      <c r="F522" s="746" t="s">
        <v>189</v>
      </c>
      <c r="G522" s="747"/>
      <c r="H522" s="748">
        <v>1</v>
      </c>
      <c r="I522" s="749"/>
      <c r="J522" s="327" t="str">
        <f t="shared" si="214"/>
        <v>TEXT</v>
      </c>
      <c r="K522" s="271" t="s">
        <v>1720</v>
      </c>
      <c r="L522" s="328" t="str" cm="1">
        <f t="array" aca="1" ref="L522" ca="1">IFERROR(IF($C522="","",IF($K522="","",IF($K522=入力用マスタ!$H$7,_xlfn.TEXTBEFORE(_xlfn.TEXTAFTER(CELL("filename",$A$1),"["),"]"),IF($J522="DATE",IF(INDIRECT($B522&amp;"!"&amp;$C522)="","",INDIRECT($B522&amp;"!"&amp;$C522)),IF($J522="TEXT",IF(INDIRECT($B522&amp;"!"&amp;$C522)="","",""&amp;INDIRECT($B522&amp;"!"&amp;$C522)&amp;""),IF($J522="NUM",VALUE(IF(INDIRECT($B522&amp;"!"&amp;$C522)="","",INDIRECT($B522&amp;"!"&amp;$C522))),"")))))),"")</f>
        <v/>
      </c>
      <c r="M522" s="337" t="str">
        <f ca="1">IFERROR(TEXT(IF($C522="","",IF($K522="","",IF($K522=入力用マスタ!$H$5,IF($L522="■","1",IF($L522="□","",IF($L522="●","1",IF($L522="○","","")))),IF($K522=入力用マスタ!$H$6,IF($L522="▼選択▼","",MATCH($L522,INDIRECT("入力用マスタ!"&amp;IF(COUNTIF(入力用マスタ!$E$2:$E$4,$L522),"E",IF(COUNTIF(入力用マスタ!$F$2:$F$4,$L522),"F",IF(COUNTIF(入力用マスタ!$G$2:$G$4,$L522),"G","")))&amp;"3:"&amp;IF(COUNTIF(入力用マスタ!$E$2:$E$4,$L522),"E",IF(COUNTIF(入力用マスタ!$F$2:$F$4,$L522),"F",IF(COUNTIF(入力用マスタ!$G$2:$G$4,$L522),"G","")))&amp;"4"),0)),"")))),"@"),"")</f>
        <v/>
      </c>
      <c r="N522" s="337" t="str" cm="1">
        <f t="array" aca="1" ref="N522" ca="1">IFERROR(TEXT(IF($C522="","",IF($K522="","",IF($K522=入力用マスタ!$H$4,_xlfn.LET(_xlpm.refs, _xlfn.TEXTSPLIT($C522,","),_xlpm.sheetName, $B522,_xlpm.values,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2" s="338">
        <f t="shared" si="192"/>
        <v>521</v>
      </c>
      <c r="P522" s="339">
        <f>IF($K522="","",IF($K522=入力用マスタ!$H$3,COLUMN($P522)-5,IF($K522=入力用マスタ!$H$5,COLUMN($P522)-4,IF($K522=入力用マスタ!$H$6,COLUMN($P522)-4,IF($K522=入力用マスタ!$H$5,COLUMN($P522)-4,IF($K522=入力用マスタ!$H$4,COLUMN($P522)-3,COLUMN($P522)-5))))))</f>
        <v>11</v>
      </c>
      <c r="Q522" s="340" t="str">
        <f>IF($C522="","",IF($C522="-","",IF($K522=入力用マスタ!$H$4&amp;"!",HYPERLINK("#"&amp;$B522&amp;"!"&amp;IFERROR(LEFT($C522,FIND(",", $C522)-1),$C522),"【"&amp;IFERROR(LEFT($C522,FIND(",", $C522)-1),$C522)&amp;"】"),HYPERLINK("#"&amp;$B522&amp;"!"&amp;IFERROR(LEFT($C522,FIND(",", $C522)-1),$C522),"【"&amp;IFERROR(LEFT($C522,FIND(",", $C522)-1),$C522)&amp;"】"))))</f>
        <v/>
      </c>
      <c r="R522" s="333" t="str">
        <f t="shared" si="193"/>
        <v/>
      </c>
      <c r="S522" s="334" t="str">
        <f t="shared" si="194"/>
        <v/>
      </c>
      <c r="T522" s="334" t="str">
        <f t="shared" si="195"/>
        <v/>
      </c>
      <c r="U522" s="334" t="str">
        <f t="shared" si="196"/>
        <v/>
      </c>
      <c r="V522" s="334" t="str">
        <f t="shared" si="197"/>
        <v/>
      </c>
      <c r="W522" s="334" t="str">
        <f t="shared" si="198"/>
        <v/>
      </c>
      <c r="X522" s="334" t="str">
        <f t="shared" si="199"/>
        <v/>
      </c>
      <c r="Y522" s="334" t="str">
        <f t="shared" si="200"/>
        <v/>
      </c>
      <c r="Z522" s="334" t="str">
        <f t="shared" si="201"/>
        <v/>
      </c>
      <c r="AA522" s="334" t="str">
        <f t="shared" si="202"/>
        <v/>
      </c>
      <c r="AB522" s="334" t="str">
        <f t="shared" si="203"/>
        <v/>
      </c>
      <c r="AC522" s="334" t="str">
        <f t="shared" si="204"/>
        <v/>
      </c>
      <c r="AD522" s="334" t="str">
        <f t="shared" si="205"/>
        <v/>
      </c>
      <c r="AE522" s="334" t="str">
        <f t="shared" si="206"/>
        <v/>
      </c>
      <c r="AF522" s="334" t="str">
        <f t="shared" si="207"/>
        <v/>
      </c>
      <c r="AG522" s="334" t="str">
        <f t="shared" si="208"/>
        <v/>
      </c>
      <c r="AH522" s="334" t="str">
        <f t="shared" si="209"/>
        <v/>
      </c>
      <c r="AI522" s="334" t="str">
        <f t="shared" ca="1" si="210"/>
        <v/>
      </c>
      <c r="AJ522" s="334" t="str">
        <f t="shared" si="211"/>
        <v/>
      </c>
      <c r="AK522" s="335" t="str">
        <f t="shared" ca="1" si="212"/>
        <v/>
      </c>
      <c r="AL522" s="336" t="str">
        <f t="shared" si="213"/>
        <v/>
      </c>
      <c r="AM522" s="347" t="s">
        <v>1774</v>
      </c>
    </row>
    <row r="523" spans="1:39" ht="17.25" customHeight="1">
      <c r="A523" s="265">
        <f t="shared" si="145"/>
        <v>521</v>
      </c>
      <c r="B523" s="263" t="s">
        <v>640</v>
      </c>
      <c r="C523" s="258" t="s">
        <v>1721</v>
      </c>
      <c r="D523" s="260" t="s">
        <v>1700</v>
      </c>
      <c r="E523" s="238" t="s">
        <v>860</v>
      </c>
      <c r="F523" s="746" t="s">
        <v>189</v>
      </c>
      <c r="G523" s="747"/>
      <c r="H523" s="748">
        <v>1</v>
      </c>
      <c r="I523" s="749"/>
      <c r="J523" s="327" t="str">
        <f t="shared" si="214"/>
        <v>TEXT</v>
      </c>
      <c r="K523" s="271" t="s">
        <v>1720</v>
      </c>
      <c r="L523" s="328" t="str" cm="1">
        <f t="array" aca="1" ref="L523" ca="1">IFERROR(IF($C523="","",IF($K523="","",IF($K523=入力用マスタ!$H$7,_xlfn.TEXTBEFORE(_xlfn.TEXTAFTER(CELL("filename",$A$1),"["),"]"),IF($J523="DATE",IF(INDIRECT($B523&amp;"!"&amp;$C523)="","",INDIRECT($B523&amp;"!"&amp;$C523)),IF($J523="TEXT",IF(INDIRECT($B523&amp;"!"&amp;$C523)="","",""&amp;INDIRECT($B523&amp;"!"&amp;$C523)&amp;""),IF($J523="NUM",VALUE(IF(INDIRECT($B523&amp;"!"&amp;$C523)="","",INDIRECT($B523&amp;"!"&amp;$C523))),"")))))),"")</f>
        <v/>
      </c>
      <c r="M523" s="337" t="str">
        <f ca="1">IFERROR(TEXT(IF($C523="","",IF($K523="","",IF($K523=入力用マスタ!$H$5,IF($L523="■","1",IF($L523="□","",IF($L523="●","1",IF($L523="○","","")))),IF($K523=入力用マスタ!$H$6,IF($L523="▼選択▼","",MATCH($L523,INDIRECT("入力用マスタ!"&amp;IF(COUNTIF(入力用マスタ!$E$2:$E$4,$L523),"E",IF(COUNTIF(入力用マスタ!$F$2:$F$4,$L523),"F",IF(COUNTIF(入力用マスタ!$G$2:$G$4,$L523),"G","")))&amp;"3:"&amp;IF(COUNTIF(入力用マスタ!$E$2:$E$4,$L523),"E",IF(COUNTIF(入力用マスタ!$F$2:$F$4,$L523),"F",IF(COUNTIF(入力用マスタ!$G$2:$G$4,$L523),"G","")))&amp;"4"),0)),"")))),"@"),"")</f>
        <v/>
      </c>
      <c r="N523" s="337" t="str" cm="1">
        <f t="array" aca="1" ref="N523" ca="1">IFERROR(TEXT(IF($C523="","",IF($K523="","",IF($K523=入力用マスタ!$H$4,_xlfn.LET(_xlpm.refs, _xlfn.TEXTSPLIT($C523,","),_xlpm.sheetName, $B523,_xlpm.values,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3" s="338">
        <f t="shared" si="192"/>
        <v>522</v>
      </c>
      <c r="P523" s="339">
        <f>IF($K523="","",IF($K523=入力用マスタ!$H$3,COLUMN($P523)-5,IF($K523=入力用マスタ!$H$5,COLUMN($P523)-4,IF($K523=入力用マスタ!$H$6,COLUMN($P523)-4,IF($K523=入力用マスタ!$H$5,COLUMN($P523)-4,IF($K523=入力用マスタ!$H$4,COLUMN($P523)-3,COLUMN($P523)-5))))))</f>
        <v>11</v>
      </c>
      <c r="Q523" s="340" t="str">
        <f>IF($C523="","",IF($C523="-","",IF($K523=入力用マスタ!$H$4&amp;"!",HYPERLINK("#"&amp;$B523&amp;"!"&amp;IFERROR(LEFT($C523,FIND(",", $C523)-1),$C523),"【"&amp;IFERROR(LEFT($C523,FIND(",", $C523)-1),$C523)&amp;"】"),HYPERLINK("#"&amp;$B523&amp;"!"&amp;IFERROR(LEFT($C523,FIND(",", $C523)-1),$C523),"【"&amp;IFERROR(LEFT($C523,FIND(",", $C523)-1),$C523)&amp;"】"))))</f>
        <v/>
      </c>
      <c r="R523" s="333" t="str">
        <f t="shared" si="193"/>
        <v/>
      </c>
      <c r="S523" s="334" t="str">
        <f t="shared" si="194"/>
        <v/>
      </c>
      <c r="T523" s="334" t="str">
        <f t="shared" si="195"/>
        <v/>
      </c>
      <c r="U523" s="334" t="str">
        <f t="shared" si="196"/>
        <v/>
      </c>
      <c r="V523" s="334" t="str">
        <f t="shared" si="197"/>
        <v/>
      </c>
      <c r="W523" s="334" t="str">
        <f t="shared" si="198"/>
        <v/>
      </c>
      <c r="X523" s="334" t="str">
        <f t="shared" si="199"/>
        <v/>
      </c>
      <c r="Y523" s="334" t="str">
        <f t="shared" si="200"/>
        <v/>
      </c>
      <c r="Z523" s="334" t="str">
        <f t="shared" si="201"/>
        <v/>
      </c>
      <c r="AA523" s="334" t="str">
        <f t="shared" si="202"/>
        <v/>
      </c>
      <c r="AB523" s="334" t="str">
        <f t="shared" si="203"/>
        <v/>
      </c>
      <c r="AC523" s="334" t="str">
        <f t="shared" si="204"/>
        <v/>
      </c>
      <c r="AD523" s="334" t="str">
        <f t="shared" si="205"/>
        <v/>
      </c>
      <c r="AE523" s="334" t="str">
        <f t="shared" si="206"/>
        <v/>
      </c>
      <c r="AF523" s="334" t="str">
        <f t="shared" si="207"/>
        <v/>
      </c>
      <c r="AG523" s="334" t="str">
        <f t="shared" si="208"/>
        <v/>
      </c>
      <c r="AH523" s="334" t="str">
        <f t="shared" si="209"/>
        <v/>
      </c>
      <c r="AI523" s="334" t="str">
        <f t="shared" ca="1" si="210"/>
        <v/>
      </c>
      <c r="AJ523" s="334" t="str">
        <f t="shared" si="211"/>
        <v/>
      </c>
      <c r="AK523" s="335" t="str">
        <f t="shared" ca="1" si="212"/>
        <v/>
      </c>
      <c r="AL523" s="336" t="str">
        <f t="shared" si="213"/>
        <v/>
      </c>
      <c r="AM523" s="347" t="s">
        <v>1774</v>
      </c>
    </row>
    <row r="524" spans="1:39" ht="17.25" customHeight="1">
      <c r="A524" s="265">
        <f t="shared" si="145"/>
        <v>522</v>
      </c>
      <c r="B524" s="263" t="s">
        <v>640</v>
      </c>
      <c r="C524" s="258" t="s">
        <v>1721</v>
      </c>
      <c r="D524" s="260" t="s">
        <v>1701</v>
      </c>
      <c r="E524" s="238" t="s">
        <v>861</v>
      </c>
      <c r="F524" s="746" t="s">
        <v>189</v>
      </c>
      <c r="G524" s="747"/>
      <c r="H524" s="748">
        <v>1</v>
      </c>
      <c r="I524" s="749"/>
      <c r="J524" s="327" t="str">
        <f t="shared" si="214"/>
        <v>TEXT</v>
      </c>
      <c r="K524" s="271" t="s">
        <v>1720</v>
      </c>
      <c r="L524" s="328" t="str" cm="1">
        <f t="array" aca="1" ref="L524" ca="1">IFERROR(IF($C524="","",IF($K524="","",IF($K524=入力用マスタ!$H$7,_xlfn.TEXTBEFORE(_xlfn.TEXTAFTER(CELL("filename",$A$1),"["),"]"),IF($J524="DATE",IF(INDIRECT($B524&amp;"!"&amp;$C524)="","",INDIRECT($B524&amp;"!"&amp;$C524)),IF($J524="TEXT",IF(INDIRECT($B524&amp;"!"&amp;$C524)="","",""&amp;INDIRECT($B524&amp;"!"&amp;$C524)&amp;""),IF($J524="NUM",VALUE(IF(INDIRECT($B524&amp;"!"&amp;$C524)="","",INDIRECT($B524&amp;"!"&amp;$C524))),"")))))),"")</f>
        <v/>
      </c>
      <c r="M524" s="337" t="str">
        <f ca="1">IFERROR(TEXT(IF($C524="","",IF($K524="","",IF($K524=入力用マスタ!$H$5,IF($L524="■","1",IF($L524="□","",IF($L524="●","1",IF($L524="○","","")))),IF($K524=入力用マスタ!$H$6,IF($L524="▼選択▼","",MATCH($L524,INDIRECT("入力用マスタ!"&amp;IF(COUNTIF(入力用マスタ!$E$2:$E$4,$L524),"E",IF(COUNTIF(入力用マスタ!$F$2:$F$4,$L524),"F",IF(COUNTIF(入力用マスタ!$G$2:$G$4,$L524),"G","")))&amp;"3:"&amp;IF(COUNTIF(入力用マスタ!$E$2:$E$4,$L524),"E",IF(COUNTIF(入力用マスタ!$F$2:$F$4,$L524),"F",IF(COUNTIF(入力用マスタ!$G$2:$G$4,$L524),"G","")))&amp;"4"),0)),"")))),"@"),"")</f>
        <v/>
      </c>
      <c r="N524" s="337" t="str" cm="1">
        <f t="array" aca="1" ref="N524" ca="1">IFERROR(TEXT(IF($C524="","",IF($K524="","",IF($K524=入力用マスタ!$H$4,_xlfn.LET(_xlpm.refs, _xlfn.TEXTSPLIT($C524,","),_xlpm.sheetName, $B524,_xlpm.values,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4" s="338">
        <f t="shared" si="192"/>
        <v>523</v>
      </c>
      <c r="P524" s="339">
        <f>IF($K524="","",IF($K524=入力用マスタ!$H$3,COLUMN($P524)-5,IF($K524=入力用マスタ!$H$5,COLUMN($P524)-4,IF($K524=入力用マスタ!$H$6,COLUMN($P524)-4,IF($K524=入力用マスタ!$H$5,COLUMN($P524)-4,IF($K524=入力用マスタ!$H$4,COLUMN($P524)-3,COLUMN($P524)-5))))))</f>
        <v>11</v>
      </c>
      <c r="Q524" s="340" t="str">
        <f>IF($C524="","",IF($C524="-","",IF($K524=入力用マスタ!$H$4&amp;"!",HYPERLINK("#"&amp;$B524&amp;"!"&amp;IFERROR(LEFT($C524,FIND(",", $C524)-1),$C524),"【"&amp;IFERROR(LEFT($C524,FIND(",", $C524)-1),$C524)&amp;"】"),HYPERLINK("#"&amp;$B524&amp;"!"&amp;IFERROR(LEFT($C524,FIND(",", $C524)-1),$C524),"【"&amp;IFERROR(LEFT($C524,FIND(",", $C524)-1),$C524)&amp;"】"))))</f>
        <v/>
      </c>
      <c r="R524" s="333" t="str">
        <f t="shared" si="193"/>
        <v/>
      </c>
      <c r="S524" s="334" t="str">
        <f t="shared" si="194"/>
        <v/>
      </c>
      <c r="T524" s="334" t="str">
        <f t="shared" si="195"/>
        <v/>
      </c>
      <c r="U524" s="334" t="str">
        <f t="shared" si="196"/>
        <v/>
      </c>
      <c r="V524" s="334" t="str">
        <f t="shared" si="197"/>
        <v/>
      </c>
      <c r="W524" s="334" t="str">
        <f t="shared" si="198"/>
        <v/>
      </c>
      <c r="X524" s="334" t="str">
        <f t="shared" si="199"/>
        <v/>
      </c>
      <c r="Y524" s="334" t="str">
        <f t="shared" si="200"/>
        <v/>
      </c>
      <c r="Z524" s="334" t="str">
        <f t="shared" si="201"/>
        <v/>
      </c>
      <c r="AA524" s="334" t="str">
        <f t="shared" si="202"/>
        <v/>
      </c>
      <c r="AB524" s="334" t="str">
        <f t="shared" si="203"/>
        <v/>
      </c>
      <c r="AC524" s="334" t="str">
        <f t="shared" si="204"/>
        <v/>
      </c>
      <c r="AD524" s="334" t="str">
        <f t="shared" si="205"/>
        <v/>
      </c>
      <c r="AE524" s="334" t="str">
        <f t="shared" si="206"/>
        <v/>
      </c>
      <c r="AF524" s="334" t="str">
        <f t="shared" si="207"/>
        <v/>
      </c>
      <c r="AG524" s="334" t="str">
        <f t="shared" si="208"/>
        <v/>
      </c>
      <c r="AH524" s="334" t="str">
        <f t="shared" si="209"/>
        <v/>
      </c>
      <c r="AI524" s="334" t="str">
        <f t="shared" ca="1" si="210"/>
        <v/>
      </c>
      <c r="AJ524" s="334" t="str">
        <f t="shared" si="211"/>
        <v/>
      </c>
      <c r="AK524" s="335" t="str">
        <f t="shared" ca="1" si="212"/>
        <v/>
      </c>
      <c r="AL524" s="336" t="str">
        <f t="shared" si="213"/>
        <v/>
      </c>
      <c r="AM524" s="347" t="s">
        <v>1774</v>
      </c>
    </row>
    <row r="525" spans="1:39" ht="17.25" customHeight="1">
      <c r="A525" s="265">
        <f t="shared" si="145"/>
        <v>523</v>
      </c>
      <c r="B525" s="263" t="s">
        <v>640</v>
      </c>
      <c r="C525" s="258" t="s">
        <v>1721</v>
      </c>
      <c r="D525" s="260" t="s">
        <v>1702</v>
      </c>
      <c r="E525" s="238" t="s">
        <v>862</v>
      </c>
      <c r="F525" s="746" t="s">
        <v>189</v>
      </c>
      <c r="G525" s="747"/>
      <c r="H525" s="748">
        <v>1</v>
      </c>
      <c r="I525" s="749"/>
      <c r="J525" s="327" t="str">
        <f t="shared" si="214"/>
        <v>TEXT</v>
      </c>
      <c r="K525" s="271" t="s">
        <v>1720</v>
      </c>
      <c r="L525" s="328" t="str" cm="1">
        <f t="array" aca="1" ref="L525" ca="1">IFERROR(IF($C525="","",IF($K525="","",IF($K525=入力用マスタ!$H$7,_xlfn.TEXTBEFORE(_xlfn.TEXTAFTER(CELL("filename",$A$1),"["),"]"),IF($J525="DATE",IF(INDIRECT($B525&amp;"!"&amp;$C525)="","",INDIRECT($B525&amp;"!"&amp;$C525)),IF($J525="TEXT",IF(INDIRECT($B525&amp;"!"&amp;$C525)="","",""&amp;INDIRECT($B525&amp;"!"&amp;$C525)&amp;""),IF($J525="NUM",VALUE(IF(INDIRECT($B525&amp;"!"&amp;$C525)="","",INDIRECT($B525&amp;"!"&amp;$C525))),"")))))),"")</f>
        <v/>
      </c>
      <c r="M525" s="337" t="str">
        <f ca="1">IFERROR(TEXT(IF($C525="","",IF($K525="","",IF($K525=入力用マスタ!$H$5,IF($L525="■","1",IF($L525="□","",IF($L525="●","1",IF($L525="○","","")))),IF($K525=入力用マスタ!$H$6,IF($L525="▼選択▼","",MATCH($L525,INDIRECT("入力用マスタ!"&amp;IF(COUNTIF(入力用マスタ!$E$2:$E$4,$L525),"E",IF(COUNTIF(入力用マスタ!$F$2:$F$4,$L525),"F",IF(COUNTIF(入力用マスタ!$G$2:$G$4,$L525),"G","")))&amp;"3:"&amp;IF(COUNTIF(入力用マスタ!$E$2:$E$4,$L525),"E",IF(COUNTIF(入力用マスタ!$F$2:$F$4,$L525),"F",IF(COUNTIF(入力用マスタ!$G$2:$G$4,$L525),"G","")))&amp;"4"),0)),"")))),"@"),"")</f>
        <v/>
      </c>
      <c r="N525" s="337" t="str" cm="1">
        <f t="array" aca="1" ref="N525" ca="1">IFERROR(TEXT(IF($C525="","",IF($K525="","",IF($K525=入力用マスタ!$H$4,_xlfn.LET(_xlpm.refs, _xlfn.TEXTSPLIT($C525,","),_xlpm.sheetName, $B525,_xlpm.values,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5" s="338">
        <f t="shared" si="192"/>
        <v>524</v>
      </c>
      <c r="P525" s="339">
        <f>IF($K525="","",IF($K525=入力用マスタ!$H$3,COLUMN($P525)-5,IF($K525=入力用マスタ!$H$5,COLUMN($P525)-4,IF($K525=入力用マスタ!$H$6,COLUMN($P525)-4,IF($K525=入力用マスタ!$H$5,COLUMN($P525)-4,IF($K525=入力用マスタ!$H$4,COLUMN($P525)-3,COLUMN($P525)-5))))))</f>
        <v>11</v>
      </c>
      <c r="Q525" s="340" t="str">
        <f>IF($C525="","",IF($C525="-","",IF($K525=入力用マスタ!$H$4&amp;"!",HYPERLINK("#"&amp;$B525&amp;"!"&amp;IFERROR(LEFT($C525,FIND(",", $C525)-1),$C525),"【"&amp;IFERROR(LEFT($C525,FIND(",", $C525)-1),$C525)&amp;"】"),HYPERLINK("#"&amp;$B525&amp;"!"&amp;IFERROR(LEFT($C525,FIND(",", $C525)-1),$C525),"【"&amp;IFERROR(LEFT($C525,FIND(",", $C525)-1),$C525)&amp;"】"))))</f>
        <v/>
      </c>
      <c r="R525" s="333" t="str">
        <f t="shared" si="193"/>
        <v/>
      </c>
      <c r="S525" s="334" t="str">
        <f t="shared" si="194"/>
        <v/>
      </c>
      <c r="T525" s="334" t="str">
        <f t="shared" si="195"/>
        <v/>
      </c>
      <c r="U525" s="334" t="str">
        <f t="shared" si="196"/>
        <v/>
      </c>
      <c r="V525" s="334" t="str">
        <f t="shared" si="197"/>
        <v/>
      </c>
      <c r="W525" s="334" t="str">
        <f t="shared" si="198"/>
        <v/>
      </c>
      <c r="X525" s="334" t="str">
        <f t="shared" si="199"/>
        <v/>
      </c>
      <c r="Y525" s="334" t="str">
        <f t="shared" si="200"/>
        <v/>
      </c>
      <c r="Z525" s="334" t="str">
        <f t="shared" si="201"/>
        <v/>
      </c>
      <c r="AA525" s="334" t="str">
        <f t="shared" si="202"/>
        <v/>
      </c>
      <c r="AB525" s="334" t="str">
        <f t="shared" si="203"/>
        <v/>
      </c>
      <c r="AC525" s="334" t="str">
        <f t="shared" si="204"/>
        <v/>
      </c>
      <c r="AD525" s="334" t="str">
        <f t="shared" si="205"/>
        <v/>
      </c>
      <c r="AE525" s="334" t="str">
        <f t="shared" si="206"/>
        <v/>
      </c>
      <c r="AF525" s="334" t="str">
        <f t="shared" si="207"/>
        <v/>
      </c>
      <c r="AG525" s="334" t="str">
        <f t="shared" si="208"/>
        <v/>
      </c>
      <c r="AH525" s="334" t="str">
        <f t="shared" si="209"/>
        <v/>
      </c>
      <c r="AI525" s="334" t="str">
        <f t="shared" ca="1" si="210"/>
        <v/>
      </c>
      <c r="AJ525" s="334" t="str">
        <f t="shared" si="211"/>
        <v/>
      </c>
      <c r="AK525" s="335" t="str">
        <f t="shared" ca="1" si="212"/>
        <v/>
      </c>
      <c r="AL525" s="336" t="str">
        <f t="shared" si="213"/>
        <v/>
      </c>
      <c r="AM525" s="347" t="s">
        <v>1774</v>
      </c>
    </row>
    <row r="526" spans="1:39" ht="17.25" customHeight="1">
      <c r="A526" s="265">
        <f t="shared" si="145"/>
        <v>524</v>
      </c>
      <c r="B526" s="263" t="s">
        <v>640</v>
      </c>
      <c r="C526" s="258" t="s">
        <v>1721</v>
      </c>
      <c r="D526" s="260" t="s">
        <v>1703</v>
      </c>
      <c r="E526" s="238" t="s">
        <v>863</v>
      </c>
      <c r="F526" s="746" t="s">
        <v>189</v>
      </c>
      <c r="G526" s="747"/>
      <c r="H526" s="748">
        <v>1</v>
      </c>
      <c r="I526" s="749"/>
      <c r="J526" s="327" t="str">
        <f t="shared" si="214"/>
        <v>TEXT</v>
      </c>
      <c r="K526" s="271" t="s">
        <v>1720</v>
      </c>
      <c r="L526" s="328" t="str" cm="1">
        <f t="array" aca="1" ref="L526" ca="1">IFERROR(IF($C526="","",IF($K526="","",IF($K526=入力用マスタ!$H$7,_xlfn.TEXTBEFORE(_xlfn.TEXTAFTER(CELL("filename",$A$1),"["),"]"),IF($J526="DATE",IF(INDIRECT($B526&amp;"!"&amp;$C526)="","",INDIRECT($B526&amp;"!"&amp;$C526)),IF($J526="TEXT",IF(INDIRECT($B526&amp;"!"&amp;$C526)="","",""&amp;INDIRECT($B526&amp;"!"&amp;$C526)&amp;""),IF($J526="NUM",VALUE(IF(INDIRECT($B526&amp;"!"&amp;$C526)="","",INDIRECT($B526&amp;"!"&amp;$C526))),"")))))),"")</f>
        <v/>
      </c>
      <c r="M526" s="337" t="str">
        <f ca="1">IFERROR(TEXT(IF($C526="","",IF($K526="","",IF($K526=入力用マスタ!$H$5,IF($L526="■","1",IF($L526="□","",IF($L526="●","1",IF($L526="○","","")))),IF($K526=入力用マスタ!$H$6,IF($L526="▼選択▼","",MATCH($L526,INDIRECT("入力用マスタ!"&amp;IF(COUNTIF(入力用マスタ!$E$2:$E$4,$L526),"E",IF(COUNTIF(入力用マスタ!$F$2:$F$4,$L526),"F",IF(COUNTIF(入力用マスタ!$G$2:$G$4,$L526),"G","")))&amp;"3:"&amp;IF(COUNTIF(入力用マスタ!$E$2:$E$4,$L526),"E",IF(COUNTIF(入力用マスタ!$F$2:$F$4,$L526),"F",IF(COUNTIF(入力用マスタ!$G$2:$G$4,$L526),"G","")))&amp;"4"),0)),"")))),"@"),"")</f>
        <v/>
      </c>
      <c r="N526" s="337" t="str" cm="1">
        <f t="array" aca="1" ref="N526" ca="1">IFERROR(TEXT(IF($C526="","",IF($K526="","",IF($K526=入力用マスタ!$H$4,_xlfn.LET(_xlpm.refs, _xlfn.TEXTSPLIT($C526,","),_xlpm.sheetName, $B526,_xlpm.values,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6" s="338">
        <f t="shared" si="192"/>
        <v>525</v>
      </c>
      <c r="P526" s="339">
        <f>IF($K526="","",IF($K526=入力用マスタ!$H$3,COLUMN($P526)-5,IF($K526=入力用マスタ!$H$5,COLUMN($P526)-4,IF($K526=入力用マスタ!$H$6,COLUMN($P526)-4,IF($K526=入力用マスタ!$H$5,COLUMN($P526)-4,IF($K526=入力用マスタ!$H$4,COLUMN($P526)-3,COLUMN($P526)-5))))))</f>
        <v>11</v>
      </c>
      <c r="Q526" s="340" t="str">
        <f>IF($C526="","",IF($C526="-","",IF($K526=入力用マスタ!$H$4&amp;"!",HYPERLINK("#"&amp;$B526&amp;"!"&amp;IFERROR(LEFT($C526,FIND(",", $C526)-1),$C526),"【"&amp;IFERROR(LEFT($C526,FIND(",", $C526)-1),$C526)&amp;"】"),HYPERLINK("#"&amp;$B526&amp;"!"&amp;IFERROR(LEFT($C526,FIND(",", $C526)-1),$C526),"【"&amp;IFERROR(LEFT($C526,FIND(",", $C526)-1),$C526)&amp;"】"))))</f>
        <v/>
      </c>
      <c r="R526" s="333" t="str">
        <f t="shared" si="193"/>
        <v/>
      </c>
      <c r="S526" s="334" t="str">
        <f t="shared" si="194"/>
        <v/>
      </c>
      <c r="T526" s="334" t="str">
        <f t="shared" si="195"/>
        <v/>
      </c>
      <c r="U526" s="334" t="str">
        <f t="shared" si="196"/>
        <v/>
      </c>
      <c r="V526" s="334" t="str">
        <f t="shared" si="197"/>
        <v/>
      </c>
      <c r="W526" s="334" t="str">
        <f t="shared" si="198"/>
        <v/>
      </c>
      <c r="X526" s="334" t="str">
        <f t="shared" si="199"/>
        <v/>
      </c>
      <c r="Y526" s="334" t="str">
        <f t="shared" si="200"/>
        <v/>
      </c>
      <c r="Z526" s="334" t="str">
        <f t="shared" si="201"/>
        <v/>
      </c>
      <c r="AA526" s="334" t="str">
        <f t="shared" si="202"/>
        <v/>
      </c>
      <c r="AB526" s="334" t="str">
        <f t="shared" si="203"/>
        <v/>
      </c>
      <c r="AC526" s="334" t="str">
        <f t="shared" si="204"/>
        <v/>
      </c>
      <c r="AD526" s="334" t="str">
        <f t="shared" si="205"/>
        <v/>
      </c>
      <c r="AE526" s="334" t="str">
        <f t="shared" si="206"/>
        <v/>
      </c>
      <c r="AF526" s="334" t="str">
        <f t="shared" si="207"/>
        <v/>
      </c>
      <c r="AG526" s="334" t="str">
        <f t="shared" si="208"/>
        <v/>
      </c>
      <c r="AH526" s="334" t="str">
        <f t="shared" si="209"/>
        <v/>
      </c>
      <c r="AI526" s="334" t="str">
        <f t="shared" ca="1" si="210"/>
        <v/>
      </c>
      <c r="AJ526" s="334" t="str">
        <f t="shared" si="211"/>
        <v/>
      </c>
      <c r="AK526" s="335" t="str">
        <f t="shared" ca="1" si="212"/>
        <v/>
      </c>
      <c r="AL526" s="336" t="str">
        <f t="shared" si="213"/>
        <v/>
      </c>
      <c r="AM526" s="347" t="s">
        <v>1774</v>
      </c>
    </row>
    <row r="527" spans="1:39" ht="17.25" customHeight="1">
      <c r="A527" s="265">
        <f t="shared" si="145"/>
        <v>525</v>
      </c>
      <c r="B527" s="263" t="s">
        <v>640</v>
      </c>
      <c r="C527" s="258" t="s">
        <v>1721</v>
      </c>
      <c r="D527" s="260" t="s">
        <v>1704</v>
      </c>
      <c r="E527" s="238" t="s">
        <v>864</v>
      </c>
      <c r="F527" s="746" t="s">
        <v>189</v>
      </c>
      <c r="G527" s="747"/>
      <c r="H527" s="748">
        <v>1</v>
      </c>
      <c r="I527" s="749"/>
      <c r="J527" s="327" t="str">
        <f t="shared" si="214"/>
        <v>TEXT</v>
      </c>
      <c r="K527" s="271" t="s">
        <v>1720</v>
      </c>
      <c r="L527" s="328" t="str" cm="1">
        <f t="array" aca="1" ref="L527" ca="1">IFERROR(IF($C527="","",IF($K527="","",IF($K527=入力用マスタ!$H$7,_xlfn.TEXTBEFORE(_xlfn.TEXTAFTER(CELL("filename",$A$1),"["),"]"),IF($J527="DATE",IF(INDIRECT($B527&amp;"!"&amp;$C527)="","",INDIRECT($B527&amp;"!"&amp;$C527)),IF($J527="TEXT",IF(INDIRECT($B527&amp;"!"&amp;$C527)="","",""&amp;INDIRECT($B527&amp;"!"&amp;$C527)&amp;""),IF($J527="NUM",VALUE(IF(INDIRECT($B527&amp;"!"&amp;$C527)="","",INDIRECT($B527&amp;"!"&amp;$C527))),"")))))),"")</f>
        <v/>
      </c>
      <c r="M527" s="337" t="str">
        <f ca="1">IFERROR(TEXT(IF($C527="","",IF($K527="","",IF($K527=入力用マスタ!$H$5,IF($L527="■","1",IF($L527="□","",IF($L527="●","1",IF($L527="○","","")))),IF($K527=入力用マスタ!$H$6,IF($L527="▼選択▼","",MATCH($L527,INDIRECT("入力用マスタ!"&amp;IF(COUNTIF(入力用マスタ!$E$2:$E$4,$L527),"E",IF(COUNTIF(入力用マスタ!$F$2:$F$4,$L527),"F",IF(COUNTIF(入力用マスタ!$G$2:$G$4,$L527),"G","")))&amp;"3:"&amp;IF(COUNTIF(入力用マスタ!$E$2:$E$4,$L527),"E",IF(COUNTIF(入力用マスタ!$F$2:$F$4,$L527),"F",IF(COUNTIF(入力用マスタ!$G$2:$G$4,$L527),"G","")))&amp;"4"),0)),"")))),"@"),"")</f>
        <v/>
      </c>
      <c r="N527" s="337" t="str" cm="1">
        <f t="array" aca="1" ref="N527" ca="1">IFERROR(TEXT(IF($C527="","",IF($K527="","",IF($K527=入力用マスタ!$H$4,_xlfn.LET(_xlpm.refs, _xlfn.TEXTSPLIT($C527,","),_xlpm.sheetName, $B527,_xlpm.values,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7" s="338">
        <f t="shared" si="192"/>
        <v>526</v>
      </c>
      <c r="P527" s="339">
        <f>IF($K527="","",IF($K527=入力用マスタ!$H$3,COLUMN($P527)-5,IF($K527=入力用マスタ!$H$5,COLUMN($P527)-4,IF($K527=入力用マスタ!$H$6,COLUMN($P527)-4,IF($K527=入力用マスタ!$H$5,COLUMN($P527)-4,IF($K527=入力用マスタ!$H$4,COLUMN($P527)-3,COLUMN($P527)-5))))))</f>
        <v>11</v>
      </c>
      <c r="Q527" s="340" t="str">
        <f>IF($C527="","",IF($C527="-","",IF($K527=入力用マスタ!$H$4&amp;"!",HYPERLINK("#"&amp;$B527&amp;"!"&amp;IFERROR(LEFT($C527,FIND(",", $C527)-1),$C527),"【"&amp;IFERROR(LEFT($C527,FIND(",", $C527)-1),$C527)&amp;"】"),HYPERLINK("#"&amp;$B527&amp;"!"&amp;IFERROR(LEFT($C527,FIND(",", $C527)-1),$C527),"【"&amp;IFERROR(LEFT($C527,FIND(",", $C527)-1),$C527)&amp;"】"))))</f>
        <v/>
      </c>
      <c r="R527" s="333" t="str">
        <f t="shared" si="193"/>
        <v/>
      </c>
      <c r="S527" s="334" t="str">
        <f t="shared" si="194"/>
        <v/>
      </c>
      <c r="T527" s="334" t="str">
        <f t="shared" si="195"/>
        <v/>
      </c>
      <c r="U527" s="334" t="str">
        <f t="shared" si="196"/>
        <v/>
      </c>
      <c r="V527" s="334" t="str">
        <f t="shared" si="197"/>
        <v/>
      </c>
      <c r="W527" s="334" t="str">
        <f t="shared" si="198"/>
        <v/>
      </c>
      <c r="X527" s="334" t="str">
        <f t="shared" si="199"/>
        <v/>
      </c>
      <c r="Y527" s="334" t="str">
        <f t="shared" si="200"/>
        <v/>
      </c>
      <c r="Z527" s="334" t="str">
        <f t="shared" si="201"/>
        <v/>
      </c>
      <c r="AA527" s="334" t="str">
        <f t="shared" si="202"/>
        <v/>
      </c>
      <c r="AB527" s="334" t="str">
        <f t="shared" si="203"/>
        <v/>
      </c>
      <c r="AC527" s="334" t="str">
        <f t="shared" si="204"/>
        <v/>
      </c>
      <c r="AD527" s="334" t="str">
        <f t="shared" si="205"/>
        <v/>
      </c>
      <c r="AE527" s="334" t="str">
        <f t="shared" si="206"/>
        <v/>
      </c>
      <c r="AF527" s="334" t="str">
        <f t="shared" si="207"/>
        <v/>
      </c>
      <c r="AG527" s="334" t="str">
        <f t="shared" si="208"/>
        <v/>
      </c>
      <c r="AH527" s="334" t="str">
        <f t="shared" si="209"/>
        <v/>
      </c>
      <c r="AI527" s="334" t="str">
        <f t="shared" ca="1" si="210"/>
        <v/>
      </c>
      <c r="AJ527" s="334" t="str">
        <f t="shared" si="211"/>
        <v/>
      </c>
      <c r="AK527" s="335" t="str">
        <f t="shared" ca="1" si="212"/>
        <v/>
      </c>
      <c r="AL527" s="336" t="str">
        <f t="shared" si="213"/>
        <v/>
      </c>
      <c r="AM527" s="347" t="s">
        <v>1774</v>
      </c>
    </row>
    <row r="528" spans="1:39" ht="17.25" customHeight="1">
      <c r="A528" s="265">
        <f t="shared" si="145"/>
        <v>526</v>
      </c>
      <c r="B528" s="263" t="s">
        <v>640</v>
      </c>
      <c r="C528" s="258" t="s">
        <v>1721</v>
      </c>
      <c r="D528" s="260" t="s">
        <v>1705</v>
      </c>
      <c r="E528" s="238" t="s">
        <v>865</v>
      </c>
      <c r="F528" s="746" t="s">
        <v>189</v>
      </c>
      <c r="G528" s="747"/>
      <c r="H528" s="748">
        <v>1</v>
      </c>
      <c r="I528" s="749"/>
      <c r="J528" s="327" t="str">
        <f t="shared" si="214"/>
        <v>TEXT</v>
      </c>
      <c r="K528" s="271" t="s">
        <v>1720</v>
      </c>
      <c r="L528" s="328" t="str" cm="1">
        <f t="array" aca="1" ref="L528" ca="1">IFERROR(IF($C528="","",IF($K528="","",IF($K528=入力用マスタ!$H$7,_xlfn.TEXTBEFORE(_xlfn.TEXTAFTER(CELL("filename",$A$1),"["),"]"),IF($J528="DATE",IF(INDIRECT($B528&amp;"!"&amp;$C528)="","",INDIRECT($B528&amp;"!"&amp;$C528)),IF($J528="TEXT",IF(INDIRECT($B528&amp;"!"&amp;$C528)="","",""&amp;INDIRECT($B528&amp;"!"&amp;$C528)&amp;""),IF($J528="NUM",VALUE(IF(INDIRECT($B528&amp;"!"&amp;$C528)="","",INDIRECT($B528&amp;"!"&amp;$C528))),"")))))),"")</f>
        <v/>
      </c>
      <c r="M528" s="337" t="str">
        <f ca="1">IFERROR(TEXT(IF($C528="","",IF($K528="","",IF($K528=入力用マスタ!$H$5,IF($L528="■","1",IF($L528="□","",IF($L528="●","1",IF($L528="○","","")))),IF($K528=入力用マスタ!$H$6,IF($L528="▼選択▼","",MATCH($L528,INDIRECT("入力用マスタ!"&amp;IF(COUNTIF(入力用マスタ!$E$2:$E$4,$L528),"E",IF(COUNTIF(入力用マスタ!$F$2:$F$4,$L528),"F",IF(COUNTIF(入力用マスタ!$G$2:$G$4,$L528),"G","")))&amp;"3:"&amp;IF(COUNTIF(入力用マスタ!$E$2:$E$4,$L528),"E",IF(COUNTIF(入力用マスタ!$F$2:$F$4,$L528),"F",IF(COUNTIF(入力用マスタ!$G$2:$G$4,$L528),"G","")))&amp;"4"),0)),"")))),"@"),"")</f>
        <v/>
      </c>
      <c r="N528" s="337" t="str" cm="1">
        <f t="array" aca="1" ref="N528" ca="1">IFERROR(TEXT(IF($C528="","",IF($K528="","",IF($K528=入力用マスタ!$H$4,_xlfn.LET(_xlpm.refs, _xlfn.TEXTSPLIT($C528,","),_xlpm.sheetName, $B528,_xlpm.values,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8" s="338">
        <f t="shared" si="192"/>
        <v>527</v>
      </c>
      <c r="P528" s="339">
        <f>IF($K528="","",IF($K528=入力用マスタ!$H$3,COLUMN($P528)-5,IF($K528=入力用マスタ!$H$5,COLUMN($P528)-4,IF($K528=入力用マスタ!$H$6,COLUMN($P528)-4,IF($K528=入力用マスタ!$H$5,COLUMN($P528)-4,IF($K528=入力用マスタ!$H$4,COLUMN($P528)-3,COLUMN($P528)-5))))))</f>
        <v>11</v>
      </c>
      <c r="Q528" s="340" t="str">
        <f>IF($C528="","",IF($C528="-","",IF($K528=入力用マスタ!$H$4&amp;"!",HYPERLINK("#"&amp;$B528&amp;"!"&amp;IFERROR(LEFT($C528,FIND(",", $C528)-1),$C528),"【"&amp;IFERROR(LEFT($C528,FIND(",", $C528)-1),$C528)&amp;"】"),HYPERLINK("#"&amp;$B528&amp;"!"&amp;IFERROR(LEFT($C528,FIND(",", $C528)-1),$C528),"【"&amp;IFERROR(LEFT($C528,FIND(",", $C528)-1),$C528)&amp;"】"))))</f>
        <v/>
      </c>
      <c r="R528" s="333" t="str">
        <f t="shared" si="193"/>
        <v/>
      </c>
      <c r="S528" s="334" t="str">
        <f t="shared" si="194"/>
        <v/>
      </c>
      <c r="T528" s="334" t="str">
        <f t="shared" si="195"/>
        <v/>
      </c>
      <c r="U528" s="334" t="str">
        <f t="shared" si="196"/>
        <v/>
      </c>
      <c r="V528" s="334" t="str">
        <f t="shared" si="197"/>
        <v/>
      </c>
      <c r="W528" s="334" t="str">
        <f t="shared" si="198"/>
        <v/>
      </c>
      <c r="X528" s="334" t="str">
        <f t="shared" si="199"/>
        <v/>
      </c>
      <c r="Y528" s="334" t="str">
        <f t="shared" si="200"/>
        <v/>
      </c>
      <c r="Z528" s="334" t="str">
        <f t="shared" si="201"/>
        <v/>
      </c>
      <c r="AA528" s="334" t="str">
        <f t="shared" si="202"/>
        <v/>
      </c>
      <c r="AB528" s="334" t="str">
        <f t="shared" si="203"/>
        <v/>
      </c>
      <c r="AC528" s="334" t="str">
        <f t="shared" si="204"/>
        <v/>
      </c>
      <c r="AD528" s="334" t="str">
        <f t="shared" si="205"/>
        <v/>
      </c>
      <c r="AE528" s="334" t="str">
        <f t="shared" si="206"/>
        <v/>
      </c>
      <c r="AF528" s="334" t="str">
        <f t="shared" si="207"/>
        <v/>
      </c>
      <c r="AG528" s="334" t="str">
        <f t="shared" si="208"/>
        <v/>
      </c>
      <c r="AH528" s="334" t="str">
        <f t="shared" si="209"/>
        <v/>
      </c>
      <c r="AI528" s="334" t="str">
        <f t="shared" ca="1" si="210"/>
        <v/>
      </c>
      <c r="AJ528" s="334" t="str">
        <f t="shared" si="211"/>
        <v/>
      </c>
      <c r="AK528" s="335" t="str">
        <f t="shared" ca="1" si="212"/>
        <v/>
      </c>
      <c r="AL528" s="336" t="str">
        <f t="shared" si="213"/>
        <v/>
      </c>
      <c r="AM528" s="347" t="s">
        <v>1774</v>
      </c>
    </row>
    <row r="529" spans="1:39" ht="17.25" customHeight="1">
      <c r="A529" s="265">
        <f t="shared" si="145"/>
        <v>527</v>
      </c>
      <c r="B529" s="263" t="s">
        <v>640</v>
      </c>
      <c r="C529" s="258" t="s">
        <v>1721</v>
      </c>
      <c r="D529" s="260" t="s">
        <v>1706</v>
      </c>
      <c r="E529" s="238" t="s">
        <v>866</v>
      </c>
      <c r="F529" s="746" t="s">
        <v>189</v>
      </c>
      <c r="G529" s="747"/>
      <c r="H529" s="748">
        <v>1</v>
      </c>
      <c r="I529" s="749"/>
      <c r="J529" s="327" t="str">
        <f t="shared" si="214"/>
        <v>TEXT</v>
      </c>
      <c r="K529" s="271" t="s">
        <v>1720</v>
      </c>
      <c r="L529" s="328" t="str" cm="1">
        <f t="array" aca="1" ref="L529" ca="1">IFERROR(IF($C529="","",IF($K529="","",IF($K529=入力用マスタ!$H$7,_xlfn.TEXTBEFORE(_xlfn.TEXTAFTER(CELL("filename",$A$1),"["),"]"),IF($J529="DATE",IF(INDIRECT($B529&amp;"!"&amp;$C529)="","",INDIRECT($B529&amp;"!"&amp;$C529)),IF($J529="TEXT",IF(INDIRECT($B529&amp;"!"&amp;$C529)="","",""&amp;INDIRECT($B529&amp;"!"&amp;$C529)&amp;""),IF($J529="NUM",VALUE(IF(INDIRECT($B529&amp;"!"&amp;$C529)="","",INDIRECT($B529&amp;"!"&amp;$C529))),"")))))),"")</f>
        <v/>
      </c>
      <c r="M529" s="337" t="str">
        <f ca="1">IFERROR(TEXT(IF($C529="","",IF($K529="","",IF($K529=入力用マスタ!$H$5,IF($L529="■","1",IF($L529="□","",IF($L529="●","1",IF($L529="○","","")))),IF($K529=入力用マスタ!$H$6,IF($L529="▼選択▼","",MATCH($L529,INDIRECT("入力用マスタ!"&amp;IF(COUNTIF(入力用マスタ!$E$2:$E$4,$L529),"E",IF(COUNTIF(入力用マスタ!$F$2:$F$4,$L529),"F",IF(COUNTIF(入力用マスタ!$G$2:$G$4,$L529),"G","")))&amp;"3:"&amp;IF(COUNTIF(入力用マスタ!$E$2:$E$4,$L529),"E",IF(COUNTIF(入力用マスタ!$F$2:$F$4,$L529),"F",IF(COUNTIF(入力用マスタ!$G$2:$G$4,$L529),"G","")))&amp;"4"),0)),"")))),"@"),"")</f>
        <v/>
      </c>
      <c r="N529" s="337" t="str" cm="1">
        <f t="array" aca="1" ref="N529" ca="1">IFERROR(TEXT(IF($C529="","",IF($K529="","",IF($K529=入力用マスタ!$H$4,_xlfn.LET(_xlpm.refs, _xlfn.TEXTSPLIT($C529,","),_xlpm.sheetName, $B529,_xlpm.values,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29" s="338">
        <f t="shared" si="192"/>
        <v>528</v>
      </c>
      <c r="P529" s="339">
        <f>IF($K529="","",IF($K529=入力用マスタ!$H$3,COLUMN($P529)-5,IF($K529=入力用マスタ!$H$5,COLUMN($P529)-4,IF($K529=入力用マスタ!$H$6,COLUMN($P529)-4,IF($K529=入力用マスタ!$H$5,COLUMN($P529)-4,IF($K529=入力用マスタ!$H$4,COLUMN($P529)-3,COLUMN($P529)-5))))))</f>
        <v>11</v>
      </c>
      <c r="Q529" s="340" t="str">
        <f>IF($C529="","",IF($C529="-","",IF($K529=入力用マスタ!$H$4&amp;"!",HYPERLINK("#"&amp;$B529&amp;"!"&amp;IFERROR(LEFT($C529,FIND(",", $C529)-1),$C529),"【"&amp;IFERROR(LEFT($C529,FIND(",", $C529)-1),$C529)&amp;"】"),HYPERLINK("#"&amp;$B529&amp;"!"&amp;IFERROR(LEFT($C529,FIND(",", $C529)-1),$C529),"【"&amp;IFERROR(LEFT($C529,FIND(",", $C529)-1),$C529)&amp;"】"))))</f>
        <v/>
      </c>
      <c r="R529" s="333" t="str">
        <f t="shared" si="193"/>
        <v/>
      </c>
      <c r="S529" s="334" t="str">
        <f t="shared" si="194"/>
        <v/>
      </c>
      <c r="T529" s="334" t="str">
        <f t="shared" si="195"/>
        <v/>
      </c>
      <c r="U529" s="334" t="str">
        <f t="shared" si="196"/>
        <v/>
      </c>
      <c r="V529" s="334" t="str">
        <f t="shared" si="197"/>
        <v/>
      </c>
      <c r="W529" s="334" t="str">
        <f t="shared" si="198"/>
        <v/>
      </c>
      <c r="X529" s="334" t="str">
        <f t="shared" si="199"/>
        <v/>
      </c>
      <c r="Y529" s="334" t="str">
        <f t="shared" si="200"/>
        <v/>
      </c>
      <c r="Z529" s="334" t="str">
        <f t="shared" si="201"/>
        <v/>
      </c>
      <c r="AA529" s="334" t="str">
        <f t="shared" si="202"/>
        <v/>
      </c>
      <c r="AB529" s="334" t="str">
        <f t="shared" si="203"/>
        <v/>
      </c>
      <c r="AC529" s="334" t="str">
        <f t="shared" si="204"/>
        <v/>
      </c>
      <c r="AD529" s="334" t="str">
        <f t="shared" si="205"/>
        <v/>
      </c>
      <c r="AE529" s="334" t="str">
        <f t="shared" si="206"/>
        <v/>
      </c>
      <c r="AF529" s="334" t="str">
        <f t="shared" si="207"/>
        <v/>
      </c>
      <c r="AG529" s="334" t="str">
        <f t="shared" si="208"/>
        <v/>
      </c>
      <c r="AH529" s="334" t="str">
        <f t="shared" si="209"/>
        <v/>
      </c>
      <c r="AI529" s="334" t="str">
        <f t="shared" ca="1" si="210"/>
        <v/>
      </c>
      <c r="AJ529" s="334" t="str">
        <f t="shared" si="211"/>
        <v/>
      </c>
      <c r="AK529" s="335" t="str">
        <f t="shared" ca="1" si="212"/>
        <v/>
      </c>
      <c r="AL529" s="336" t="str">
        <f t="shared" si="213"/>
        <v/>
      </c>
      <c r="AM529" s="347" t="s">
        <v>1774</v>
      </c>
    </row>
    <row r="530" spans="1:39" ht="17.25" customHeight="1">
      <c r="A530" s="265">
        <f t="shared" si="145"/>
        <v>528</v>
      </c>
      <c r="B530" s="263" t="s">
        <v>640</v>
      </c>
      <c r="C530" s="258" t="s">
        <v>1721</v>
      </c>
      <c r="D530" s="260" t="s">
        <v>1707</v>
      </c>
      <c r="E530" s="238" t="s">
        <v>867</v>
      </c>
      <c r="F530" s="746" t="s">
        <v>189</v>
      </c>
      <c r="G530" s="747"/>
      <c r="H530" s="748">
        <v>1</v>
      </c>
      <c r="I530" s="749"/>
      <c r="J530" s="327" t="str">
        <f t="shared" si="214"/>
        <v>TEXT</v>
      </c>
      <c r="K530" s="271" t="s">
        <v>1720</v>
      </c>
      <c r="L530" s="328" t="str" cm="1">
        <f t="array" aca="1" ref="L530" ca="1">IFERROR(IF($C530="","",IF($K530="","",IF($K530=入力用マスタ!$H$7,_xlfn.TEXTBEFORE(_xlfn.TEXTAFTER(CELL("filename",$A$1),"["),"]"),IF($J530="DATE",IF(INDIRECT($B530&amp;"!"&amp;$C530)="","",INDIRECT($B530&amp;"!"&amp;$C530)),IF($J530="TEXT",IF(INDIRECT($B530&amp;"!"&amp;$C530)="","",""&amp;INDIRECT($B530&amp;"!"&amp;$C530)&amp;""),IF($J530="NUM",VALUE(IF(INDIRECT($B530&amp;"!"&amp;$C530)="","",INDIRECT($B530&amp;"!"&amp;$C530))),"")))))),"")</f>
        <v/>
      </c>
      <c r="M530" s="337" t="str">
        <f ca="1">IFERROR(TEXT(IF($C530="","",IF($K530="","",IF($K530=入力用マスタ!$H$5,IF($L530="■","1",IF($L530="□","",IF($L530="●","1",IF($L530="○","","")))),IF($K530=入力用マスタ!$H$6,IF($L530="▼選択▼","",MATCH($L530,INDIRECT("入力用マスタ!"&amp;IF(COUNTIF(入力用マスタ!$E$2:$E$4,$L530),"E",IF(COUNTIF(入力用マスタ!$F$2:$F$4,$L530),"F",IF(COUNTIF(入力用マスタ!$G$2:$G$4,$L530),"G","")))&amp;"3:"&amp;IF(COUNTIF(入力用マスタ!$E$2:$E$4,$L530),"E",IF(COUNTIF(入力用マスタ!$F$2:$F$4,$L530),"F",IF(COUNTIF(入力用マスタ!$G$2:$G$4,$L530),"G","")))&amp;"4"),0)),"")))),"@"),"")</f>
        <v/>
      </c>
      <c r="N530" s="337" t="str" cm="1">
        <f t="array" aca="1" ref="N530" ca="1">IFERROR(TEXT(IF($C530="","",IF($K530="","",IF($K530=入力用マスタ!$H$4,_xlfn.LET(_xlpm.refs, _xlfn.TEXTSPLIT($C530,","),_xlpm.sheetName, $B530,_xlpm.values,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0" s="338">
        <f t="shared" si="192"/>
        <v>529</v>
      </c>
      <c r="P530" s="339">
        <f>IF($K530="","",IF($K530=入力用マスタ!$H$3,COLUMN($P530)-5,IF($K530=入力用マスタ!$H$5,COLUMN($P530)-4,IF($K530=入力用マスタ!$H$6,COLUMN($P530)-4,IF($K530=入力用マスタ!$H$5,COLUMN($P530)-4,IF($K530=入力用マスタ!$H$4,COLUMN($P530)-3,COLUMN($P530)-5))))))</f>
        <v>11</v>
      </c>
      <c r="Q530" s="340" t="str">
        <f>IF($C530="","",IF($C530="-","",IF($K530=入力用マスタ!$H$4&amp;"!",HYPERLINK("#"&amp;$B530&amp;"!"&amp;IFERROR(LEFT($C530,FIND(",", $C530)-1),$C530),"【"&amp;IFERROR(LEFT($C530,FIND(",", $C530)-1),$C530)&amp;"】"),HYPERLINK("#"&amp;$B530&amp;"!"&amp;IFERROR(LEFT($C530,FIND(",", $C530)-1),$C530),"【"&amp;IFERROR(LEFT($C530,FIND(",", $C530)-1),$C530)&amp;"】"))))</f>
        <v/>
      </c>
      <c r="R530" s="333" t="str">
        <f t="shared" si="193"/>
        <v/>
      </c>
      <c r="S530" s="334" t="str">
        <f t="shared" si="194"/>
        <v/>
      </c>
      <c r="T530" s="334" t="str">
        <f t="shared" si="195"/>
        <v/>
      </c>
      <c r="U530" s="334" t="str">
        <f t="shared" si="196"/>
        <v/>
      </c>
      <c r="V530" s="334" t="str">
        <f t="shared" si="197"/>
        <v/>
      </c>
      <c r="W530" s="334" t="str">
        <f t="shared" si="198"/>
        <v/>
      </c>
      <c r="X530" s="334" t="str">
        <f t="shared" si="199"/>
        <v/>
      </c>
      <c r="Y530" s="334" t="str">
        <f t="shared" si="200"/>
        <v/>
      </c>
      <c r="Z530" s="334" t="str">
        <f t="shared" si="201"/>
        <v/>
      </c>
      <c r="AA530" s="334" t="str">
        <f t="shared" si="202"/>
        <v/>
      </c>
      <c r="AB530" s="334" t="str">
        <f t="shared" si="203"/>
        <v/>
      </c>
      <c r="AC530" s="334" t="str">
        <f t="shared" si="204"/>
        <v/>
      </c>
      <c r="AD530" s="334" t="str">
        <f t="shared" si="205"/>
        <v/>
      </c>
      <c r="AE530" s="334" t="str">
        <f t="shared" si="206"/>
        <v/>
      </c>
      <c r="AF530" s="334" t="str">
        <f t="shared" si="207"/>
        <v/>
      </c>
      <c r="AG530" s="334" t="str">
        <f t="shared" si="208"/>
        <v/>
      </c>
      <c r="AH530" s="334" t="str">
        <f t="shared" si="209"/>
        <v/>
      </c>
      <c r="AI530" s="334" t="str">
        <f t="shared" ca="1" si="210"/>
        <v/>
      </c>
      <c r="AJ530" s="334" t="str">
        <f t="shared" si="211"/>
        <v/>
      </c>
      <c r="AK530" s="335" t="str">
        <f t="shared" ca="1" si="212"/>
        <v/>
      </c>
      <c r="AL530" s="336" t="str">
        <f t="shared" si="213"/>
        <v/>
      </c>
      <c r="AM530" s="347" t="s">
        <v>1774</v>
      </c>
    </row>
    <row r="531" spans="1:39" ht="17.25" customHeight="1">
      <c r="A531" s="265">
        <f t="shared" si="145"/>
        <v>529</v>
      </c>
      <c r="B531" s="263" t="s">
        <v>640</v>
      </c>
      <c r="C531" s="258" t="s">
        <v>1721</v>
      </c>
      <c r="D531" s="260" t="s">
        <v>1708</v>
      </c>
      <c r="E531" s="238" t="s">
        <v>947</v>
      </c>
      <c r="F531" s="746" t="s">
        <v>189</v>
      </c>
      <c r="G531" s="747"/>
      <c r="H531" s="748">
        <v>20</v>
      </c>
      <c r="I531" s="749"/>
      <c r="J531" s="327" t="str">
        <f t="shared" si="214"/>
        <v>TEXT</v>
      </c>
      <c r="K531" s="271" t="s">
        <v>1720</v>
      </c>
      <c r="L531" s="328" t="str" cm="1">
        <f t="array" aca="1" ref="L531" ca="1">IFERROR(IF($C531="","",IF($K531="","",IF($K531=入力用マスタ!$H$7,_xlfn.TEXTBEFORE(_xlfn.TEXTAFTER(CELL("filename",$A$1),"["),"]"),IF($J531="DATE",IF(INDIRECT($B531&amp;"!"&amp;$C531)="","",INDIRECT($B531&amp;"!"&amp;$C531)),IF($J531="TEXT",IF(INDIRECT($B531&amp;"!"&amp;$C531)="","",""&amp;INDIRECT($B531&amp;"!"&amp;$C531)&amp;""),IF($J531="NUM",VALUE(IF(INDIRECT($B531&amp;"!"&amp;$C531)="","",INDIRECT($B531&amp;"!"&amp;$C531))),"")))))),"")</f>
        <v/>
      </c>
      <c r="M531" s="337" t="str">
        <f ca="1">IFERROR(TEXT(IF($C531="","",IF($K531="","",IF($K531=入力用マスタ!$H$5,IF($L531="■","1",IF($L531="□","",IF($L531="●","1",IF($L531="○","","")))),IF($K531=入力用マスタ!$H$6,IF($L531="▼選択▼","",MATCH($L531,INDIRECT("入力用マスタ!"&amp;IF(COUNTIF(入力用マスタ!$E$2:$E$4,$L531),"E",IF(COUNTIF(入力用マスタ!$F$2:$F$4,$L531),"F",IF(COUNTIF(入力用マスタ!$G$2:$G$4,$L531),"G","")))&amp;"3:"&amp;IF(COUNTIF(入力用マスタ!$E$2:$E$4,$L531),"E",IF(COUNTIF(入力用マスタ!$F$2:$F$4,$L531),"F",IF(COUNTIF(入力用マスタ!$G$2:$G$4,$L531),"G","")))&amp;"4"),0)),"")))),"@"),"")</f>
        <v/>
      </c>
      <c r="N531" s="337" t="str" cm="1">
        <f t="array" aca="1" ref="N531" ca="1">IFERROR(TEXT(IF($C531="","",IF($K531="","",IF($K531=入力用マスタ!$H$4,_xlfn.LET(_xlpm.refs, _xlfn.TEXTSPLIT($C531,","),_xlpm.sheetName, $B531,_xlpm.values,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1" s="338">
        <f t="shared" si="192"/>
        <v>530</v>
      </c>
      <c r="P531" s="339">
        <f>IF($K531="","",IF($K531=入力用マスタ!$H$3,COLUMN($P531)-5,IF($K531=入力用マスタ!$H$5,COLUMN($P531)-4,IF($K531=入力用マスタ!$H$6,COLUMN($P531)-4,IF($K531=入力用マスタ!$H$5,COLUMN($P531)-4,IF($K531=入力用マスタ!$H$4,COLUMN($P531)-3,COLUMN($P531)-5))))))</f>
        <v>11</v>
      </c>
      <c r="Q531" s="340" t="str">
        <f>IF($C531="","",IF($C531="-","",IF($K531=入力用マスタ!$H$4&amp;"!",HYPERLINK("#"&amp;$B531&amp;"!"&amp;IFERROR(LEFT($C531,FIND(",", $C531)-1),$C531),"【"&amp;IFERROR(LEFT($C531,FIND(",", $C531)-1),$C531)&amp;"】"),HYPERLINK("#"&amp;$B531&amp;"!"&amp;IFERROR(LEFT($C531,FIND(",", $C531)-1),$C531),"【"&amp;IFERROR(LEFT($C531,FIND(",", $C531)-1),$C531)&amp;"】"))))</f>
        <v/>
      </c>
      <c r="R531" s="333" t="str">
        <f t="shared" si="193"/>
        <v/>
      </c>
      <c r="S531" s="334" t="str">
        <f t="shared" si="194"/>
        <v/>
      </c>
      <c r="T531" s="334" t="str">
        <f t="shared" si="195"/>
        <v/>
      </c>
      <c r="U531" s="334" t="str">
        <f t="shared" si="196"/>
        <v/>
      </c>
      <c r="V531" s="334" t="str">
        <f t="shared" si="197"/>
        <v/>
      </c>
      <c r="W531" s="334" t="str">
        <f t="shared" si="198"/>
        <v/>
      </c>
      <c r="X531" s="334" t="str">
        <f t="shared" si="199"/>
        <v/>
      </c>
      <c r="Y531" s="334" t="str">
        <f t="shared" si="200"/>
        <v/>
      </c>
      <c r="Z531" s="334" t="str">
        <f t="shared" si="201"/>
        <v/>
      </c>
      <c r="AA531" s="334" t="str">
        <f t="shared" si="202"/>
        <v/>
      </c>
      <c r="AB531" s="334" t="str">
        <f t="shared" si="203"/>
        <v/>
      </c>
      <c r="AC531" s="334" t="str">
        <f t="shared" si="204"/>
        <v/>
      </c>
      <c r="AD531" s="334" t="str">
        <f t="shared" si="205"/>
        <v/>
      </c>
      <c r="AE531" s="334" t="str">
        <f t="shared" si="206"/>
        <v/>
      </c>
      <c r="AF531" s="334" t="str">
        <f t="shared" si="207"/>
        <v/>
      </c>
      <c r="AG531" s="334" t="str">
        <f t="shared" si="208"/>
        <v/>
      </c>
      <c r="AH531" s="334" t="str">
        <f t="shared" si="209"/>
        <v/>
      </c>
      <c r="AI531" s="334" t="str">
        <f t="shared" ca="1" si="210"/>
        <v/>
      </c>
      <c r="AJ531" s="334" t="str">
        <f t="shared" si="211"/>
        <v/>
      </c>
      <c r="AK531" s="335" t="str">
        <f t="shared" ca="1" si="212"/>
        <v/>
      </c>
      <c r="AL531" s="336" t="str">
        <f t="shared" si="213"/>
        <v/>
      </c>
      <c r="AM531" s="347" t="s">
        <v>1774</v>
      </c>
    </row>
    <row r="532" spans="1:39" ht="17.25" customHeight="1">
      <c r="A532" s="265">
        <f t="shared" si="145"/>
        <v>530</v>
      </c>
      <c r="B532" s="263" t="s">
        <v>640</v>
      </c>
      <c r="C532" s="258" t="s">
        <v>1721</v>
      </c>
      <c r="D532" s="260" t="s">
        <v>1709</v>
      </c>
      <c r="E532" s="238" t="s">
        <v>868</v>
      </c>
      <c r="F532" s="746" t="s">
        <v>189</v>
      </c>
      <c r="G532" s="747"/>
      <c r="H532" s="748">
        <v>20</v>
      </c>
      <c r="I532" s="749"/>
      <c r="J532" s="327" t="str">
        <f t="shared" si="214"/>
        <v>TEXT</v>
      </c>
      <c r="K532" s="271" t="s">
        <v>1720</v>
      </c>
      <c r="L532" s="328" t="str" cm="1">
        <f t="array" aca="1" ref="L532" ca="1">IFERROR(IF($C532="","",IF($K532="","",IF($K532=入力用マスタ!$H$7,_xlfn.TEXTBEFORE(_xlfn.TEXTAFTER(CELL("filename",$A$1),"["),"]"),IF($J532="DATE",IF(INDIRECT($B532&amp;"!"&amp;$C532)="","",INDIRECT($B532&amp;"!"&amp;$C532)),IF($J532="TEXT",IF(INDIRECT($B532&amp;"!"&amp;$C532)="","",""&amp;INDIRECT($B532&amp;"!"&amp;$C532)&amp;""),IF($J532="NUM",VALUE(IF(INDIRECT($B532&amp;"!"&amp;$C532)="","",INDIRECT($B532&amp;"!"&amp;$C532))),"")))))),"")</f>
        <v/>
      </c>
      <c r="M532" s="337" t="str">
        <f ca="1">IFERROR(TEXT(IF($C532="","",IF($K532="","",IF($K532=入力用マスタ!$H$5,IF($L532="■","1",IF($L532="□","",IF($L532="●","1",IF($L532="○","","")))),IF($K532=入力用マスタ!$H$6,IF($L532="▼選択▼","",MATCH($L532,INDIRECT("入力用マスタ!"&amp;IF(COUNTIF(入力用マスタ!$E$2:$E$4,$L532),"E",IF(COUNTIF(入力用マスタ!$F$2:$F$4,$L532),"F",IF(COUNTIF(入力用マスタ!$G$2:$G$4,$L532),"G","")))&amp;"3:"&amp;IF(COUNTIF(入力用マスタ!$E$2:$E$4,$L532),"E",IF(COUNTIF(入力用マスタ!$F$2:$F$4,$L532),"F",IF(COUNTIF(入力用マスタ!$G$2:$G$4,$L532),"G","")))&amp;"4"),0)),"")))),"@"),"")</f>
        <v/>
      </c>
      <c r="N532" s="337" t="str" cm="1">
        <f t="array" aca="1" ref="N532" ca="1">IFERROR(TEXT(IF($C532="","",IF($K532="","",IF($K532=入力用マスタ!$H$4,_xlfn.LET(_xlpm.refs, _xlfn.TEXTSPLIT($C532,","),_xlpm.sheetName, $B532,_xlpm.values,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2" s="338">
        <f t="shared" si="192"/>
        <v>531</v>
      </c>
      <c r="P532" s="339">
        <f>IF($K532="","",IF($K532=入力用マスタ!$H$3,COLUMN($P532)-5,IF($K532=入力用マスタ!$H$5,COLUMN($P532)-4,IF($K532=入力用マスタ!$H$6,COLUMN($P532)-4,IF($K532=入力用マスタ!$H$5,COLUMN($P532)-4,IF($K532=入力用マスタ!$H$4,COLUMN($P532)-3,COLUMN($P532)-5))))))</f>
        <v>11</v>
      </c>
      <c r="Q532" s="340" t="str">
        <f>IF($C532="","",IF($C532="-","",IF($K532=入力用マスタ!$H$4&amp;"!",HYPERLINK("#"&amp;$B532&amp;"!"&amp;IFERROR(LEFT($C532,FIND(",", $C532)-1),$C532),"【"&amp;IFERROR(LEFT($C532,FIND(",", $C532)-1),$C532)&amp;"】"),HYPERLINK("#"&amp;$B532&amp;"!"&amp;IFERROR(LEFT($C532,FIND(",", $C532)-1),$C532),"【"&amp;IFERROR(LEFT($C532,FIND(",", $C532)-1),$C532)&amp;"】"))))</f>
        <v/>
      </c>
      <c r="R532" s="333" t="str">
        <f t="shared" si="193"/>
        <v/>
      </c>
      <c r="S532" s="334" t="str">
        <f t="shared" si="194"/>
        <v/>
      </c>
      <c r="T532" s="334" t="str">
        <f t="shared" si="195"/>
        <v/>
      </c>
      <c r="U532" s="334" t="str">
        <f t="shared" si="196"/>
        <v/>
      </c>
      <c r="V532" s="334" t="str">
        <f t="shared" si="197"/>
        <v/>
      </c>
      <c r="W532" s="334" t="str">
        <f t="shared" si="198"/>
        <v/>
      </c>
      <c r="X532" s="334" t="str">
        <f t="shared" si="199"/>
        <v/>
      </c>
      <c r="Y532" s="334" t="str">
        <f t="shared" si="200"/>
        <v/>
      </c>
      <c r="Z532" s="334" t="str">
        <f t="shared" si="201"/>
        <v/>
      </c>
      <c r="AA532" s="334" t="str">
        <f t="shared" si="202"/>
        <v/>
      </c>
      <c r="AB532" s="334" t="str">
        <f t="shared" si="203"/>
        <v/>
      </c>
      <c r="AC532" s="334" t="str">
        <f t="shared" si="204"/>
        <v/>
      </c>
      <c r="AD532" s="334" t="str">
        <f t="shared" si="205"/>
        <v/>
      </c>
      <c r="AE532" s="334" t="str">
        <f t="shared" si="206"/>
        <v/>
      </c>
      <c r="AF532" s="334" t="str">
        <f t="shared" si="207"/>
        <v/>
      </c>
      <c r="AG532" s="334" t="str">
        <f t="shared" si="208"/>
        <v/>
      </c>
      <c r="AH532" s="334" t="str">
        <f t="shared" si="209"/>
        <v/>
      </c>
      <c r="AI532" s="334" t="str">
        <f t="shared" ca="1" si="210"/>
        <v/>
      </c>
      <c r="AJ532" s="334" t="str">
        <f t="shared" si="211"/>
        <v/>
      </c>
      <c r="AK532" s="335" t="str">
        <f t="shared" ca="1" si="212"/>
        <v/>
      </c>
      <c r="AL532" s="336" t="str">
        <f t="shared" si="213"/>
        <v/>
      </c>
      <c r="AM532" s="347" t="s">
        <v>1774</v>
      </c>
    </row>
    <row r="533" spans="1:39" ht="17.25" customHeight="1">
      <c r="A533" s="265">
        <f t="shared" si="145"/>
        <v>531</v>
      </c>
      <c r="B533" s="263" t="s">
        <v>640</v>
      </c>
      <c r="C533" s="258" t="s">
        <v>1721</v>
      </c>
      <c r="D533" s="260" t="s">
        <v>1710</v>
      </c>
      <c r="E533" s="238" t="s">
        <v>869</v>
      </c>
      <c r="F533" s="746" t="s">
        <v>189</v>
      </c>
      <c r="G533" s="747"/>
      <c r="H533" s="748">
        <v>20</v>
      </c>
      <c r="I533" s="749"/>
      <c r="J533" s="327" t="str">
        <f t="shared" si="214"/>
        <v>TEXT</v>
      </c>
      <c r="K533" s="271" t="s">
        <v>1720</v>
      </c>
      <c r="L533" s="328" t="str" cm="1">
        <f t="array" aca="1" ref="L533" ca="1">IFERROR(IF($C533="","",IF($K533="","",IF($K533=入力用マスタ!$H$7,_xlfn.TEXTBEFORE(_xlfn.TEXTAFTER(CELL("filename",$A$1),"["),"]"),IF($J533="DATE",IF(INDIRECT($B533&amp;"!"&amp;$C533)="","",INDIRECT($B533&amp;"!"&amp;$C533)),IF($J533="TEXT",IF(INDIRECT($B533&amp;"!"&amp;$C533)="","",""&amp;INDIRECT($B533&amp;"!"&amp;$C533)&amp;""),IF($J533="NUM",VALUE(IF(INDIRECT($B533&amp;"!"&amp;$C533)="","",INDIRECT($B533&amp;"!"&amp;$C533))),"")))))),"")</f>
        <v/>
      </c>
      <c r="M533" s="337" t="str">
        <f ca="1">IFERROR(TEXT(IF($C533="","",IF($K533="","",IF($K533=入力用マスタ!$H$5,IF($L533="■","1",IF($L533="□","",IF($L533="●","1",IF($L533="○","","")))),IF($K533=入力用マスタ!$H$6,IF($L533="▼選択▼","",MATCH($L533,INDIRECT("入力用マスタ!"&amp;IF(COUNTIF(入力用マスタ!$E$2:$E$4,$L533),"E",IF(COUNTIF(入力用マスタ!$F$2:$F$4,$L533),"F",IF(COUNTIF(入力用マスタ!$G$2:$G$4,$L533),"G","")))&amp;"3:"&amp;IF(COUNTIF(入力用マスタ!$E$2:$E$4,$L533),"E",IF(COUNTIF(入力用マスタ!$F$2:$F$4,$L533),"F",IF(COUNTIF(入力用マスタ!$G$2:$G$4,$L533),"G","")))&amp;"4"),0)),"")))),"@"),"")</f>
        <v/>
      </c>
      <c r="N533" s="337" t="str" cm="1">
        <f t="array" aca="1" ref="N533" ca="1">IFERROR(TEXT(IF($C533="","",IF($K533="","",IF($K533=入力用マスタ!$H$4,_xlfn.LET(_xlpm.refs, _xlfn.TEXTSPLIT($C533,","),_xlpm.sheetName, $B533,_xlpm.values,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3" s="338">
        <f t="shared" si="192"/>
        <v>532</v>
      </c>
      <c r="P533" s="339">
        <f>IF($K533="","",IF($K533=入力用マスタ!$H$3,COLUMN($P533)-5,IF($K533=入力用マスタ!$H$5,COLUMN($P533)-4,IF($K533=入力用マスタ!$H$6,COLUMN($P533)-4,IF($K533=入力用マスタ!$H$5,COLUMN($P533)-4,IF($K533=入力用マスタ!$H$4,COLUMN($P533)-3,COLUMN($P533)-5))))))</f>
        <v>11</v>
      </c>
      <c r="Q533" s="340" t="str">
        <f>IF($C533="","",IF($C533="-","",IF($K533=入力用マスタ!$H$4&amp;"!",HYPERLINK("#"&amp;$B533&amp;"!"&amp;IFERROR(LEFT($C533,FIND(",", $C533)-1),$C533),"【"&amp;IFERROR(LEFT($C533,FIND(",", $C533)-1),$C533)&amp;"】"),HYPERLINK("#"&amp;$B533&amp;"!"&amp;IFERROR(LEFT($C533,FIND(",", $C533)-1),$C533),"【"&amp;IFERROR(LEFT($C533,FIND(",", $C533)-1),$C533)&amp;"】"))))</f>
        <v/>
      </c>
      <c r="R533" s="333" t="str">
        <f t="shared" si="193"/>
        <v/>
      </c>
      <c r="S533" s="334" t="str">
        <f t="shared" si="194"/>
        <v/>
      </c>
      <c r="T533" s="334" t="str">
        <f t="shared" si="195"/>
        <v/>
      </c>
      <c r="U533" s="334" t="str">
        <f t="shared" si="196"/>
        <v/>
      </c>
      <c r="V533" s="334" t="str">
        <f t="shared" si="197"/>
        <v/>
      </c>
      <c r="W533" s="334" t="str">
        <f t="shared" si="198"/>
        <v/>
      </c>
      <c r="X533" s="334" t="str">
        <f t="shared" si="199"/>
        <v/>
      </c>
      <c r="Y533" s="334" t="str">
        <f t="shared" si="200"/>
        <v/>
      </c>
      <c r="Z533" s="334" t="str">
        <f t="shared" si="201"/>
        <v/>
      </c>
      <c r="AA533" s="334" t="str">
        <f t="shared" si="202"/>
        <v/>
      </c>
      <c r="AB533" s="334" t="str">
        <f t="shared" si="203"/>
        <v/>
      </c>
      <c r="AC533" s="334" t="str">
        <f t="shared" si="204"/>
        <v/>
      </c>
      <c r="AD533" s="334" t="str">
        <f t="shared" si="205"/>
        <v/>
      </c>
      <c r="AE533" s="334" t="str">
        <f t="shared" si="206"/>
        <v/>
      </c>
      <c r="AF533" s="334" t="str">
        <f t="shared" si="207"/>
        <v/>
      </c>
      <c r="AG533" s="334" t="str">
        <f t="shared" si="208"/>
        <v/>
      </c>
      <c r="AH533" s="334" t="str">
        <f t="shared" si="209"/>
        <v/>
      </c>
      <c r="AI533" s="334" t="str">
        <f t="shared" ca="1" si="210"/>
        <v/>
      </c>
      <c r="AJ533" s="334" t="str">
        <f t="shared" si="211"/>
        <v/>
      </c>
      <c r="AK533" s="335" t="str">
        <f t="shared" ca="1" si="212"/>
        <v/>
      </c>
      <c r="AL533" s="336" t="str">
        <f t="shared" si="213"/>
        <v/>
      </c>
      <c r="AM533" s="347" t="s">
        <v>1774</v>
      </c>
    </row>
    <row r="534" spans="1:39" ht="17.25" customHeight="1">
      <c r="A534" s="265">
        <f t="shared" si="145"/>
        <v>532</v>
      </c>
      <c r="B534" s="263" t="s">
        <v>640</v>
      </c>
      <c r="C534" s="258" t="s">
        <v>1721</v>
      </c>
      <c r="D534" s="260" t="s">
        <v>1711</v>
      </c>
      <c r="E534" s="238" t="s">
        <v>870</v>
      </c>
      <c r="F534" s="746" t="s">
        <v>189</v>
      </c>
      <c r="G534" s="747"/>
      <c r="H534" s="748">
        <v>20</v>
      </c>
      <c r="I534" s="749"/>
      <c r="J534" s="327" t="str">
        <f t="shared" si="214"/>
        <v>TEXT</v>
      </c>
      <c r="K534" s="271" t="s">
        <v>1720</v>
      </c>
      <c r="L534" s="328" t="str" cm="1">
        <f t="array" aca="1" ref="L534" ca="1">IFERROR(IF($C534="","",IF($K534="","",IF($K534=入力用マスタ!$H$7,_xlfn.TEXTBEFORE(_xlfn.TEXTAFTER(CELL("filename",$A$1),"["),"]"),IF($J534="DATE",IF(INDIRECT($B534&amp;"!"&amp;$C534)="","",INDIRECT($B534&amp;"!"&amp;$C534)),IF($J534="TEXT",IF(INDIRECT($B534&amp;"!"&amp;$C534)="","",""&amp;INDIRECT($B534&amp;"!"&amp;$C534)&amp;""),IF($J534="NUM",VALUE(IF(INDIRECT($B534&amp;"!"&amp;$C534)="","",INDIRECT($B534&amp;"!"&amp;$C534))),"")))))),"")</f>
        <v/>
      </c>
      <c r="M534" s="337" t="str">
        <f ca="1">IFERROR(TEXT(IF($C534="","",IF($K534="","",IF($K534=入力用マスタ!$H$5,IF($L534="■","1",IF($L534="□","",IF($L534="●","1",IF($L534="○","","")))),IF($K534=入力用マスタ!$H$6,IF($L534="▼選択▼","",MATCH($L534,INDIRECT("入力用マスタ!"&amp;IF(COUNTIF(入力用マスタ!$E$2:$E$4,$L534),"E",IF(COUNTIF(入力用マスタ!$F$2:$F$4,$L534),"F",IF(COUNTIF(入力用マスタ!$G$2:$G$4,$L534),"G","")))&amp;"3:"&amp;IF(COUNTIF(入力用マスタ!$E$2:$E$4,$L534),"E",IF(COUNTIF(入力用マスタ!$F$2:$F$4,$L534),"F",IF(COUNTIF(入力用マスタ!$G$2:$G$4,$L534),"G","")))&amp;"4"),0)),"")))),"@"),"")</f>
        <v/>
      </c>
      <c r="N534" s="337" t="str" cm="1">
        <f t="array" aca="1" ref="N534" ca="1">IFERROR(TEXT(IF($C534="","",IF($K534="","",IF($K534=入力用マスタ!$H$4,_xlfn.LET(_xlpm.refs, _xlfn.TEXTSPLIT($C534,","),_xlpm.sheetName, $B534,_xlpm.values,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4" s="338">
        <f t="shared" si="192"/>
        <v>533</v>
      </c>
      <c r="P534" s="339">
        <f>IF($K534="","",IF($K534=入力用マスタ!$H$3,COLUMN($P534)-5,IF($K534=入力用マスタ!$H$5,COLUMN($P534)-4,IF($K534=入力用マスタ!$H$6,COLUMN($P534)-4,IF($K534=入力用マスタ!$H$5,COLUMN($P534)-4,IF($K534=入力用マスタ!$H$4,COLUMN($P534)-3,COLUMN($P534)-5))))))</f>
        <v>11</v>
      </c>
      <c r="Q534" s="340" t="str">
        <f>IF($C534="","",IF($C534="-","",IF($K534=入力用マスタ!$H$4&amp;"!",HYPERLINK("#"&amp;$B534&amp;"!"&amp;IFERROR(LEFT($C534,FIND(",", $C534)-1),$C534),"【"&amp;IFERROR(LEFT($C534,FIND(",", $C534)-1),$C534)&amp;"】"),HYPERLINK("#"&amp;$B534&amp;"!"&amp;IFERROR(LEFT($C534,FIND(",", $C534)-1),$C534),"【"&amp;IFERROR(LEFT($C534,FIND(",", $C534)-1),$C534)&amp;"】"))))</f>
        <v/>
      </c>
      <c r="R534" s="333" t="str">
        <f t="shared" si="193"/>
        <v/>
      </c>
      <c r="S534" s="334" t="str">
        <f t="shared" si="194"/>
        <v/>
      </c>
      <c r="T534" s="334" t="str">
        <f t="shared" si="195"/>
        <v/>
      </c>
      <c r="U534" s="334" t="str">
        <f t="shared" si="196"/>
        <v/>
      </c>
      <c r="V534" s="334" t="str">
        <f t="shared" si="197"/>
        <v/>
      </c>
      <c r="W534" s="334" t="str">
        <f t="shared" si="198"/>
        <v/>
      </c>
      <c r="X534" s="334" t="str">
        <f t="shared" si="199"/>
        <v/>
      </c>
      <c r="Y534" s="334" t="str">
        <f t="shared" si="200"/>
        <v/>
      </c>
      <c r="Z534" s="334" t="str">
        <f t="shared" si="201"/>
        <v/>
      </c>
      <c r="AA534" s="334" t="str">
        <f t="shared" si="202"/>
        <v/>
      </c>
      <c r="AB534" s="334" t="str">
        <f t="shared" si="203"/>
        <v/>
      </c>
      <c r="AC534" s="334" t="str">
        <f t="shared" si="204"/>
        <v/>
      </c>
      <c r="AD534" s="334" t="str">
        <f t="shared" si="205"/>
        <v/>
      </c>
      <c r="AE534" s="334" t="str">
        <f t="shared" si="206"/>
        <v/>
      </c>
      <c r="AF534" s="334" t="str">
        <f t="shared" si="207"/>
        <v/>
      </c>
      <c r="AG534" s="334" t="str">
        <f t="shared" si="208"/>
        <v/>
      </c>
      <c r="AH534" s="334" t="str">
        <f t="shared" si="209"/>
        <v/>
      </c>
      <c r="AI534" s="334" t="str">
        <f t="shared" ca="1" si="210"/>
        <v/>
      </c>
      <c r="AJ534" s="334" t="str">
        <f t="shared" si="211"/>
        <v/>
      </c>
      <c r="AK534" s="335" t="str">
        <f t="shared" ca="1" si="212"/>
        <v/>
      </c>
      <c r="AL534" s="336" t="str">
        <f t="shared" si="213"/>
        <v/>
      </c>
      <c r="AM534" s="347" t="s">
        <v>1774</v>
      </c>
    </row>
    <row r="535" spans="1:39" ht="17.25" customHeight="1">
      <c r="A535" s="265">
        <f t="shared" si="145"/>
        <v>533</v>
      </c>
      <c r="B535" s="263" t="s">
        <v>640</v>
      </c>
      <c r="C535" s="258" t="s">
        <v>1721</v>
      </c>
      <c r="D535" s="260" t="s">
        <v>1712</v>
      </c>
      <c r="E535" s="238" t="s">
        <v>871</v>
      </c>
      <c r="F535" s="746" t="s">
        <v>189</v>
      </c>
      <c r="G535" s="747"/>
      <c r="H535" s="748">
        <v>20</v>
      </c>
      <c r="I535" s="749"/>
      <c r="J535" s="327" t="str">
        <f t="shared" si="214"/>
        <v>TEXT</v>
      </c>
      <c r="K535" s="271" t="s">
        <v>1720</v>
      </c>
      <c r="L535" s="328" t="str" cm="1">
        <f t="array" aca="1" ref="L535" ca="1">IFERROR(IF($C535="","",IF($K535="","",IF($K535=入力用マスタ!$H$7,_xlfn.TEXTBEFORE(_xlfn.TEXTAFTER(CELL("filename",$A$1),"["),"]"),IF($J535="DATE",IF(INDIRECT($B535&amp;"!"&amp;$C535)="","",INDIRECT($B535&amp;"!"&amp;$C535)),IF($J535="TEXT",IF(INDIRECT($B535&amp;"!"&amp;$C535)="","",""&amp;INDIRECT($B535&amp;"!"&amp;$C535)&amp;""),IF($J535="NUM",VALUE(IF(INDIRECT($B535&amp;"!"&amp;$C535)="","",INDIRECT($B535&amp;"!"&amp;$C535))),"")))))),"")</f>
        <v/>
      </c>
      <c r="M535" s="337" t="str">
        <f ca="1">IFERROR(TEXT(IF($C535="","",IF($K535="","",IF($K535=入力用マスタ!$H$5,IF($L535="■","1",IF($L535="□","",IF($L535="●","1",IF($L535="○","","")))),IF($K535=入力用マスタ!$H$6,IF($L535="▼選択▼","",MATCH($L535,INDIRECT("入力用マスタ!"&amp;IF(COUNTIF(入力用マスタ!$E$2:$E$4,$L535),"E",IF(COUNTIF(入力用マスタ!$F$2:$F$4,$L535),"F",IF(COUNTIF(入力用マスタ!$G$2:$G$4,$L535),"G","")))&amp;"3:"&amp;IF(COUNTIF(入力用マスタ!$E$2:$E$4,$L535),"E",IF(COUNTIF(入力用マスタ!$F$2:$F$4,$L535),"F",IF(COUNTIF(入力用マスタ!$G$2:$G$4,$L535),"G","")))&amp;"4"),0)),"")))),"@"),"")</f>
        <v/>
      </c>
      <c r="N535" s="337" t="str" cm="1">
        <f t="array" aca="1" ref="N535" ca="1">IFERROR(TEXT(IF($C535="","",IF($K535="","",IF($K535=入力用マスタ!$H$4,_xlfn.LET(_xlpm.refs, _xlfn.TEXTSPLIT($C535,","),_xlpm.sheetName, $B535,_xlpm.values,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5" s="338">
        <f t="shared" si="192"/>
        <v>534</v>
      </c>
      <c r="P535" s="339">
        <f>IF($K535="","",IF($K535=入力用マスタ!$H$3,COLUMN($P535)-5,IF($K535=入力用マスタ!$H$5,COLUMN($P535)-4,IF($K535=入力用マスタ!$H$6,COLUMN($P535)-4,IF($K535=入力用マスタ!$H$5,COLUMN($P535)-4,IF($K535=入力用マスタ!$H$4,COLUMN($P535)-3,COLUMN($P535)-5))))))</f>
        <v>11</v>
      </c>
      <c r="Q535" s="340" t="str">
        <f>IF($C535="","",IF($C535="-","",IF($K535=入力用マスタ!$H$4&amp;"!",HYPERLINK("#"&amp;$B535&amp;"!"&amp;IFERROR(LEFT($C535,FIND(",", $C535)-1),$C535),"【"&amp;IFERROR(LEFT($C535,FIND(",", $C535)-1),$C535)&amp;"】"),HYPERLINK("#"&amp;$B535&amp;"!"&amp;IFERROR(LEFT($C535,FIND(",", $C535)-1),$C535),"【"&amp;IFERROR(LEFT($C535,FIND(",", $C535)-1),$C535)&amp;"】"))))</f>
        <v/>
      </c>
      <c r="R535" s="333" t="str">
        <f t="shared" si="193"/>
        <v/>
      </c>
      <c r="S535" s="334" t="str">
        <f t="shared" si="194"/>
        <v/>
      </c>
      <c r="T535" s="334" t="str">
        <f t="shared" si="195"/>
        <v/>
      </c>
      <c r="U535" s="334" t="str">
        <f t="shared" si="196"/>
        <v/>
      </c>
      <c r="V535" s="334" t="str">
        <f t="shared" si="197"/>
        <v/>
      </c>
      <c r="W535" s="334" t="str">
        <f t="shared" si="198"/>
        <v/>
      </c>
      <c r="X535" s="334" t="str">
        <f t="shared" si="199"/>
        <v/>
      </c>
      <c r="Y535" s="334" t="str">
        <f t="shared" si="200"/>
        <v/>
      </c>
      <c r="Z535" s="334" t="str">
        <f t="shared" si="201"/>
        <v/>
      </c>
      <c r="AA535" s="334" t="str">
        <f t="shared" si="202"/>
        <v/>
      </c>
      <c r="AB535" s="334" t="str">
        <f t="shared" si="203"/>
        <v/>
      </c>
      <c r="AC535" s="334" t="str">
        <f t="shared" si="204"/>
        <v/>
      </c>
      <c r="AD535" s="334" t="str">
        <f t="shared" si="205"/>
        <v/>
      </c>
      <c r="AE535" s="334" t="str">
        <f t="shared" si="206"/>
        <v/>
      </c>
      <c r="AF535" s="334" t="str">
        <f t="shared" si="207"/>
        <v/>
      </c>
      <c r="AG535" s="334" t="str">
        <f t="shared" si="208"/>
        <v/>
      </c>
      <c r="AH535" s="334" t="str">
        <f t="shared" si="209"/>
        <v/>
      </c>
      <c r="AI535" s="334" t="str">
        <f t="shared" ca="1" si="210"/>
        <v/>
      </c>
      <c r="AJ535" s="334" t="str">
        <f t="shared" si="211"/>
        <v/>
      </c>
      <c r="AK535" s="335" t="str">
        <f t="shared" ca="1" si="212"/>
        <v/>
      </c>
      <c r="AL535" s="336" t="str">
        <f t="shared" si="213"/>
        <v/>
      </c>
      <c r="AM535" s="347" t="s">
        <v>1774</v>
      </c>
    </row>
    <row r="536" spans="1:39" ht="17.25" customHeight="1">
      <c r="A536" s="265">
        <f t="shared" si="145"/>
        <v>534</v>
      </c>
      <c r="B536" s="263" t="s">
        <v>640</v>
      </c>
      <c r="C536" s="258" t="s">
        <v>1721</v>
      </c>
      <c r="D536" s="260" t="s">
        <v>1713</v>
      </c>
      <c r="E536" s="238" t="s">
        <v>872</v>
      </c>
      <c r="F536" s="746" t="s">
        <v>189</v>
      </c>
      <c r="G536" s="747"/>
      <c r="H536" s="748">
        <v>20</v>
      </c>
      <c r="I536" s="749"/>
      <c r="J536" s="327" t="str">
        <f t="shared" si="214"/>
        <v>TEXT</v>
      </c>
      <c r="K536" s="271" t="s">
        <v>1720</v>
      </c>
      <c r="L536" s="328" t="str" cm="1">
        <f t="array" aca="1" ref="L536" ca="1">IFERROR(IF($C536="","",IF($K536="","",IF($K536=入力用マスタ!$H$7,_xlfn.TEXTBEFORE(_xlfn.TEXTAFTER(CELL("filename",$A$1),"["),"]"),IF($J536="DATE",IF(INDIRECT($B536&amp;"!"&amp;$C536)="","",INDIRECT($B536&amp;"!"&amp;$C536)),IF($J536="TEXT",IF(INDIRECT($B536&amp;"!"&amp;$C536)="","",""&amp;INDIRECT($B536&amp;"!"&amp;$C536)&amp;""),IF($J536="NUM",VALUE(IF(INDIRECT($B536&amp;"!"&amp;$C536)="","",INDIRECT($B536&amp;"!"&amp;$C536))),"")))))),"")</f>
        <v/>
      </c>
      <c r="M536" s="337" t="str">
        <f ca="1">IFERROR(TEXT(IF($C536="","",IF($K536="","",IF($K536=入力用マスタ!$H$5,IF($L536="■","1",IF($L536="□","",IF($L536="●","1",IF($L536="○","","")))),IF($K536=入力用マスタ!$H$6,IF($L536="▼選択▼","",MATCH($L536,INDIRECT("入力用マスタ!"&amp;IF(COUNTIF(入力用マスタ!$E$2:$E$4,$L536),"E",IF(COUNTIF(入力用マスタ!$F$2:$F$4,$L536),"F",IF(COUNTIF(入力用マスタ!$G$2:$G$4,$L536),"G","")))&amp;"3:"&amp;IF(COUNTIF(入力用マスタ!$E$2:$E$4,$L536),"E",IF(COUNTIF(入力用マスタ!$F$2:$F$4,$L536),"F",IF(COUNTIF(入力用マスタ!$G$2:$G$4,$L536),"G","")))&amp;"4"),0)),"")))),"@"),"")</f>
        <v/>
      </c>
      <c r="N536" s="337" t="str" cm="1">
        <f t="array" aca="1" ref="N536" ca="1">IFERROR(TEXT(IF($C536="","",IF($K536="","",IF($K536=入力用マスタ!$H$4,_xlfn.LET(_xlpm.refs, _xlfn.TEXTSPLIT($C536,","),_xlpm.sheetName, $B536,_xlpm.values,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6" s="338">
        <f t="shared" si="192"/>
        <v>535</v>
      </c>
      <c r="P536" s="339">
        <f>IF($K536="","",IF($K536=入力用マスタ!$H$3,COLUMN($P536)-5,IF($K536=入力用マスタ!$H$5,COLUMN($P536)-4,IF($K536=入力用マスタ!$H$6,COLUMN($P536)-4,IF($K536=入力用マスタ!$H$5,COLUMN($P536)-4,IF($K536=入力用マスタ!$H$4,COLUMN($P536)-3,COLUMN($P536)-5))))))</f>
        <v>11</v>
      </c>
      <c r="Q536" s="340" t="str">
        <f>IF($C536="","",IF($C536="-","",IF($K536=入力用マスタ!$H$4&amp;"!",HYPERLINK("#"&amp;$B536&amp;"!"&amp;IFERROR(LEFT($C536,FIND(",", $C536)-1),$C536),"【"&amp;IFERROR(LEFT($C536,FIND(",", $C536)-1),$C536)&amp;"】"),HYPERLINK("#"&amp;$B536&amp;"!"&amp;IFERROR(LEFT($C536,FIND(",", $C536)-1),$C536),"【"&amp;IFERROR(LEFT($C536,FIND(",", $C536)-1),$C536)&amp;"】"))))</f>
        <v/>
      </c>
      <c r="R536" s="333" t="str">
        <f t="shared" si="193"/>
        <v/>
      </c>
      <c r="S536" s="334" t="str">
        <f t="shared" si="194"/>
        <v/>
      </c>
      <c r="T536" s="334" t="str">
        <f t="shared" si="195"/>
        <v/>
      </c>
      <c r="U536" s="334" t="str">
        <f t="shared" si="196"/>
        <v/>
      </c>
      <c r="V536" s="334" t="str">
        <f t="shared" si="197"/>
        <v/>
      </c>
      <c r="W536" s="334" t="str">
        <f t="shared" si="198"/>
        <v/>
      </c>
      <c r="X536" s="334" t="str">
        <f t="shared" si="199"/>
        <v/>
      </c>
      <c r="Y536" s="334" t="str">
        <f t="shared" si="200"/>
        <v/>
      </c>
      <c r="Z536" s="334" t="str">
        <f t="shared" si="201"/>
        <v/>
      </c>
      <c r="AA536" s="334" t="str">
        <f t="shared" si="202"/>
        <v/>
      </c>
      <c r="AB536" s="334" t="str">
        <f t="shared" si="203"/>
        <v/>
      </c>
      <c r="AC536" s="334" t="str">
        <f t="shared" si="204"/>
        <v/>
      </c>
      <c r="AD536" s="334" t="str">
        <f t="shared" si="205"/>
        <v/>
      </c>
      <c r="AE536" s="334" t="str">
        <f t="shared" si="206"/>
        <v/>
      </c>
      <c r="AF536" s="334" t="str">
        <f t="shared" si="207"/>
        <v/>
      </c>
      <c r="AG536" s="334" t="str">
        <f t="shared" si="208"/>
        <v/>
      </c>
      <c r="AH536" s="334" t="str">
        <f t="shared" si="209"/>
        <v/>
      </c>
      <c r="AI536" s="334" t="str">
        <f t="shared" ca="1" si="210"/>
        <v/>
      </c>
      <c r="AJ536" s="334" t="str">
        <f t="shared" si="211"/>
        <v/>
      </c>
      <c r="AK536" s="335" t="str">
        <f t="shared" ca="1" si="212"/>
        <v/>
      </c>
      <c r="AL536" s="336" t="str">
        <f t="shared" si="213"/>
        <v/>
      </c>
      <c r="AM536" s="347" t="s">
        <v>1774</v>
      </c>
    </row>
    <row r="537" spans="1:39" ht="17.25" customHeight="1">
      <c r="A537" s="265">
        <f t="shared" si="145"/>
        <v>535</v>
      </c>
      <c r="B537" s="263" t="s">
        <v>640</v>
      </c>
      <c r="C537" s="258" t="s">
        <v>1721</v>
      </c>
      <c r="D537" s="260" t="s">
        <v>1714</v>
      </c>
      <c r="E537" s="238" t="s">
        <v>873</v>
      </c>
      <c r="F537" s="746" t="s">
        <v>189</v>
      </c>
      <c r="G537" s="747"/>
      <c r="H537" s="748">
        <v>20</v>
      </c>
      <c r="I537" s="749"/>
      <c r="J537" s="327" t="str">
        <f t="shared" si="214"/>
        <v>TEXT</v>
      </c>
      <c r="K537" s="271" t="s">
        <v>1720</v>
      </c>
      <c r="L537" s="328" t="str" cm="1">
        <f t="array" aca="1" ref="L537" ca="1">IFERROR(IF($C537="","",IF($K537="","",IF($K537=入力用マスタ!$H$7,_xlfn.TEXTBEFORE(_xlfn.TEXTAFTER(CELL("filename",$A$1),"["),"]"),IF($J537="DATE",IF(INDIRECT($B537&amp;"!"&amp;$C537)="","",INDIRECT($B537&amp;"!"&amp;$C537)),IF($J537="TEXT",IF(INDIRECT($B537&amp;"!"&amp;$C537)="","",""&amp;INDIRECT($B537&amp;"!"&amp;$C537)&amp;""),IF($J537="NUM",VALUE(IF(INDIRECT($B537&amp;"!"&amp;$C537)="","",INDIRECT($B537&amp;"!"&amp;$C537))),"")))))),"")</f>
        <v/>
      </c>
      <c r="M537" s="337" t="str">
        <f ca="1">IFERROR(TEXT(IF($C537="","",IF($K537="","",IF($K537=入力用マスタ!$H$5,IF($L537="■","1",IF($L537="□","",IF($L537="●","1",IF($L537="○","","")))),IF($K537=入力用マスタ!$H$6,IF($L537="▼選択▼","",MATCH($L537,INDIRECT("入力用マスタ!"&amp;IF(COUNTIF(入力用マスタ!$E$2:$E$4,$L537),"E",IF(COUNTIF(入力用マスタ!$F$2:$F$4,$L537),"F",IF(COUNTIF(入力用マスタ!$G$2:$G$4,$L537),"G","")))&amp;"3:"&amp;IF(COUNTIF(入力用マスタ!$E$2:$E$4,$L537),"E",IF(COUNTIF(入力用マスタ!$F$2:$F$4,$L537),"F",IF(COUNTIF(入力用マスタ!$G$2:$G$4,$L537),"G","")))&amp;"4"),0)),"")))),"@"),"")</f>
        <v/>
      </c>
      <c r="N537" s="337" t="str" cm="1">
        <f t="array" aca="1" ref="N537" ca="1">IFERROR(TEXT(IF($C537="","",IF($K537="","",IF($K537=入力用マスタ!$H$4,_xlfn.LET(_xlpm.refs, _xlfn.TEXTSPLIT($C537,","),_xlpm.sheetName, $B537,_xlpm.values,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7" s="338">
        <f t="shared" si="192"/>
        <v>536</v>
      </c>
      <c r="P537" s="339">
        <f>IF($K537="","",IF($K537=入力用マスタ!$H$3,COLUMN($P537)-5,IF($K537=入力用マスタ!$H$5,COLUMN($P537)-4,IF($K537=入力用マスタ!$H$6,COLUMN($P537)-4,IF($K537=入力用マスタ!$H$5,COLUMN($P537)-4,IF($K537=入力用マスタ!$H$4,COLUMN($P537)-3,COLUMN($P537)-5))))))</f>
        <v>11</v>
      </c>
      <c r="Q537" s="340" t="str">
        <f>IF($C537="","",IF($C537="-","",IF($K537=入力用マスタ!$H$4&amp;"!",HYPERLINK("#"&amp;$B537&amp;"!"&amp;IFERROR(LEFT($C537,FIND(",", $C537)-1),$C537),"【"&amp;IFERROR(LEFT($C537,FIND(",", $C537)-1),$C537)&amp;"】"),HYPERLINK("#"&amp;$B537&amp;"!"&amp;IFERROR(LEFT($C537,FIND(",", $C537)-1),$C537),"【"&amp;IFERROR(LEFT($C537,FIND(",", $C537)-1),$C537)&amp;"】"))))</f>
        <v/>
      </c>
      <c r="R537" s="333" t="str">
        <f t="shared" si="193"/>
        <v/>
      </c>
      <c r="S537" s="334" t="str">
        <f t="shared" si="194"/>
        <v/>
      </c>
      <c r="T537" s="334" t="str">
        <f t="shared" si="195"/>
        <v/>
      </c>
      <c r="U537" s="334" t="str">
        <f t="shared" si="196"/>
        <v/>
      </c>
      <c r="V537" s="334" t="str">
        <f t="shared" si="197"/>
        <v/>
      </c>
      <c r="W537" s="334" t="str">
        <f t="shared" si="198"/>
        <v/>
      </c>
      <c r="X537" s="334" t="str">
        <f t="shared" si="199"/>
        <v/>
      </c>
      <c r="Y537" s="334" t="str">
        <f t="shared" si="200"/>
        <v/>
      </c>
      <c r="Z537" s="334" t="str">
        <f t="shared" si="201"/>
        <v/>
      </c>
      <c r="AA537" s="334" t="str">
        <f t="shared" si="202"/>
        <v/>
      </c>
      <c r="AB537" s="334" t="str">
        <f t="shared" si="203"/>
        <v/>
      </c>
      <c r="AC537" s="334" t="str">
        <f t="shared" si="204"/>
        <v/>
      </c>
      <c r="AD537" s="334" t="str">
        <f t="shared" si="205"/>
        <v/>
      </c>
      <c r="AE537" s="334" t="str">
        <f t="shared" si="206"/>
        <v/>
      </c>
      <c r="AF537" s="334" t="str">
        <f t="shared" si="207"/>
        <v/>
      </c>
      <c r="AG537" s="334" t="str">
        <f t="shared" si="208"/>
        <v/>
      </c>
      <c r="AH537" s="334" t="str">
        <f t="shared" si="209"/>
        <v/>
      </c>
      <c r="AI537" s="334" t="str">
        <f t="shared" ca="1" si="210"/>
        <v/>
      </c>
      <c r="AJ537" s="334" t="str">
        <f t="shared" si="211"/>
        <v/>
      </c>
      <c r="AK537" s="335" t="str">
        <f t="shared" ca="1" si="212"/>
        <v/>
      </c>
      <c r="AL537" s="336" t="str">
        <f t="shared" si="213"/>
        <v/>
      </c>
      <c r="AM537" s="347" t="s">
        <v>1774</v>
      </c>
    </row>
    <row r="538" spans="1:39" ht="17.25" customHeight="1">
      <c r="A538" s="265">
        <f t="shared" si="145"/>
        <v>536</v>
      </c>
      <c r="B538" s="263" t="s">
        <v>640</v>
      </c>
      <c r="C538" s="258" t="s">
        <v>1721</v>
      </c>
      <c r="D538" s="260" t="s">
        <v>1715</v>
      </c>
      <c r="E538" s="238" t="s">
        <v>874</v>
      </c>
      <c r="F538" s="746" t="s">
        <v>189</v>
      </c>
      <c r="G538" s="747"/>
      <c r="H538" s="748">
        <v>20</v>
      </c>
      <c r="I538" s="749"/>
      <c r="J538" s="327" t="str">
        <f t="shared" si="214"/>
        <v>TEXT</v>
      </c>
      <c r="K538" s="271" t="s">
        <v>1720</v>
      </c>
      <c r="L538" s="328" t="str" cm="1">
        <f t="array" aca="1" ref="L538" ca="1">IFERROR(IF($C538="","",IF($K538="","",IF($K538=入力用マスタ!$H$7,_xlfn.TEXTBEFORE(_xlfn.TEXTAFTER(CELL("filename",$A$1),"["),"]"),IF($J538="DATE",IF(INDIRECT($B538&amp;"!"&amp;$C538)="","",INDIRECT($B538&amp;"!"&amp;$C538)),IF($J538="TEXT",IF(INDIRECT($B538&amp;"!"&amp;$C538)="","",""&amp;INDIRECT($B538&amp;"!"&amp;$C538)&amp;""),IF($J538="NUM",VALUE(IF(INDIRECT($B538&amp;"!"&amp;$C538)="","",INDIRECT($B538&amp;"!"&amp;$C538))),"")))))),"")</f>
        <v/>
      </c>
      <c r="M538" s="337" t="str">
        <f ca="1">IFERROR(TEXT(IF($C538="","",IF($K538="","",IF($K538=入力用マスタ!$H$5,IF($L538="■","1",IF($L538="□","",IF($L538="●","1",IF($L538="○","","")))),IF($K538=入力用マスタ!$H$6,IF($L538="▼選択▼","",MATCH($L538,INDIRECT("入力用マスタ!"&amp;IF(COUNTIF(入力用マスタ!$E$2:$E$4,$L538),"E",IF(COUNTIF(入力用マスタ!$F$2:$F$4,$L538),"F",IF(COUNTIF(入力用マスタ!$G$2:$G$4,$L538),"G","")))&amp;"3:"&amp;IF(COUNTIF(入力用マスタ!$E$2:$E$4,$L538),"E",IF(COUNTIF(入力用マスタ!$F$2:$F$4,$L538),"F",IF(COUNTIF(入力用マスタ!$G$2:$G$4,$L538),"G","")))&amp;"4"),0)),"")))),"@"),"")</f>
        <v/>
      </c>
      <c r="N538" s="337" t="str" cm="1">
        <f t="array" aca="1" ref="N538" ca="1">IFERROR(TEXT(IF($C538="","",IF($K538="","",IF($K538=入力用マスタ!$H$4,_xlfn.LET(_xlpm.refs, _xlfn.TEXTSPLIT($C538,","),_xlpm.sheetName, $B538,_xlpm.values,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8" s="338">
        <f t="shared" si="192"/>
        <v>537</v>
      </c>
      <c r="P538" s="339">
        <f>IF($K538="","",IF($K538=入力用マスタ!$H$3,COLUMN($P538)-5,IF($K538=入力用マスタ!$H$5,COLUMN($P538)-4,IF($K538=入力用マスタ!$H$6,COLUMN($P538)-4,IF($K538=入力用マスタ!$H$5,COLUMN($P538)-4,IF($K538=入力用マスタ!$H$4,COLUMN($P538)-3,COLUMN($P538)-5))))))</f>
        <v>11</v>
      </c>
      <c r="Q538" s="340" t="str">
        <f>IF($C538="","",IF($C538="-","",IF($K538=入力用マスタ!$H$4&amp;"!",HYPERLINK("#"&amp;$B538&amp;"!"&amp;IFERROR(LEFT($C538,FIND(",", $C538)-1),$C538),"【"&amp;IFERROR(LEFT($C538,FIND(",", $C538)-1),$C538)&amp;"】"),HYPERLINK("#"&amp;$B538&amp;"!"&amp;IFERROR(LEFT($C538,FIND(",", $C538)-1),$C538),"【"&amp;IFERROR(LEFT($C538,FIND(",", $C538)-1),$C538)&amp;"】"))))</f>
        <v/>
      </c>
      <c r="R538" s="333" t="str">
        <f t="shared" si="193"/>
        <v/>
      </c>
      <c r="S538" s="334" t="str">
        <f t="shared" si="194"/>
        <v/>
      </c>
      <c r="T538" s="334" t="str">
        <f t="shared" si="195"/>
        <v/>
      </c>
      <c r="U538" s="334" t="str">
        <f t="shared" si="196"/>
        <v/>
      </c>
      <c r="V538" s="334" t="str">
        <f t="shared" si="197"/>
        <v/>
      </c>
      <c r="W538" s="334" t="str">
        <f t="shared" si="198"/>
        <v/>
      </c>
      <c r="X538" s="334" t="str">
        <f t="shared" si="199"/>
        <v/>
      </c>
      <c r="Y538" s="334" t="str">
        <f t="shared" si="200"/>
        <v/>
      </c>
      <c r="Z538" s="334" t="str">
        <f t="shared" si="201"/>
        <v/>
      </c>
      <c r="AA538" s="334" t="str">
        <f t="shared" si="202"/>
        <v/>
      </c>
      <c r="AB538" s="334" t="str">
        <f t="shared" si="203"/>
        <v/>
      </c>
      <c r="AC538" s="334" t="str">
        <f t="shared" si="204"/>
        <v/>
      </c>
      <c r="AD538" s="334" t="str">
        <f t="shared" si="205"/>
        <v/>
      </c>
      <c r="AE538" s="334" t="str">
        <f t="shared" si="206"/>
        <v/>
      </c>
      <c r="AF538" s="334" t="str">
        <f t="shared" si="207"/>
        <v/>
      </c>
      <c r="AG538" s="334" t="str">
        <f t="shared" si="208"/>
        <v/>
      </c>
      <c r="AH538" s="334" t="str">
        <f t="shared" si="209"/>
        <v/>
      </c>
      <c r="AI538" s="334" t="str">
        <f t="shared" ca="1" si="210"/>
        <v/>
      </c>
      <c r="AJ538" s="334" t="str">
        <f t="shared" si="211"/>
        <v/>
      </c>
      <c r="AK538" s="335" t="str">
        <f t="shared" ca="1" si="212"/>
        <v/>
      </c>
      <c r="AL538" s="336" t="str">
        <f t="shared" si="213"/>
        <v/>
      </c>
      <c r="AM538" s="347" t="s">
        <v>1774</v>
      </c>
    </row>
    <row r="539" spans="1:39" ht="17.25" customHeight="1">
      <c r="A539" s="265">
        <f t="shared" si="145"/>
        <v>537</v>
      </c>
      <c r="B539" s="263" t="s">
        <v>640</v>
      </c>
      <c r="C539" s="258" t="s">
        <v>1721</v>
      </c>
      <c r="D539" s="260" t="s">
        <v>1716</v>
      </c>
      <c r="E539" s="238" t="s">
        <v>875</v>
      </c>
      <c r="F539" s="746" t="s">
        <v>189</v>
      </c>
      <c r="G539" s="747"/>
      <c r="H539" s="748">
        <v>20</v>
      </c>
      <c r="I539" s="749"/>
      <c r="J539" s="327" t="str">
        <f t="shared" si="214"/>
        <v>TEXT</v>
      </c>
      <c r="K539" s="271" t="s">
        <v>1720</v>
      </c>
      <c r="L539" s="328" t="str" cm="1">
        <f t="array" aca="1" ref="L539" ca="1">IFERROR(IF($C539="","",IF($K539="","",IF($K539=入力用マスタ!$H$7,_xlfn.TEXTBEFORE(_xlfn.TEXTAFTER(CELL("filename",$A$1),"["),"]"),IF($J539="DATE",IF(INDIRECT($B539&amp;"!"&amp;$C539)="","",INDIRECT($B539&amp;"!"&amp;$C539)),IF($J539="TEXT",IF(INDIRECT($B539&amp;"!"&amp;$C539)="","",""&amp;INDIRECT($B539&amp;"!"&amp;$C539)&amp;""),IF($J539="NUM",VALUE(IF(INDIRECT($B539&amp;"!"&amp;$C539)="","",INDIRECT($B539&amp;"!"&amp;$C539))),"")))))),"")</f>
        <v/>
      </c>
      <c r="M539" s="337" t="str">
        <f ca="1">IFERROR(TEXT(IF($C539="","",IF($K539="","",IF($K539=入力用マスタ!$H$5,IF($L539="■","1",IF($L539="□","",IF($L539="●","1",IF($L539="○","","")))),IF($K539=入力用マスタ!$H$6,IF($L539="▼選択▼","",MATCH($L539,INDIRECT("入力用マスタ!"&amp;IF(COUNTIF(入力用マスタ!$E$2:$E$4,$L539),"E",IF(COUNTIF(入力用マスタ!$F$2:$F$4,$L539),"F",IF(COUNTIF(入力用マスタ!$G$2:$G$4,$L539),"G","")))&amp;"3:"&amp;IF(COUNTIF(入力用マスタ!$E$2:$E$4,$L539),"E",IF(COUNTIF(入力用マスタ!$F$2:$F$4,$L539),"F",IF(COUNTIF(入力用マスタ!$G$2:$G$4,$L539),"G","")))&amp;"4"),0)),"")))),"@"),"")</f>
        <v/>
      </c>
      <c r="N539" s="337" t="str" cm="1">
        <f t="array" aca="1" ref="N539" ca="1">IFERROR(TEXT(IF($C539="","",IF($K539="","",IF($K539=入力用マスタ!$H$4,_xlfn.LET(_xlpm.refs, _xlfn.TEXTSPLIT($C539,","),_xlpm.sheetName, $B539,_xlpm.values,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39" s="338">
        <f t="shared" si="192"/>
        <v>538</v>
      </c>
      <c r="P539" s="339">
        <f>IF($K539="","",IF($K539=入力用マスタ!$H$3,COLUMN($P539)-5,IF($K539=入力用マスタ!$H$5,COLUMN($P539)-4,IF($K539=入力用マスタ!$H$6,COLUMN($P539)-4,IF($K539=入力用マスタ!$H$5,COLUMN($P539)-4,IF($K539=入力用マスタ!$H$4,COLUMN($P539)-3,COLUMN($P539)-5))))))</f>
        <v>11</v>
      </c>
      <c r="Q539" s="340" t="str">
        <f>IF($C539="","",IF($C539="-","",IF($K539=入力用マスタ!$H$4&amp;"!",HYPERLINK("#"&amp;$B539&amp;"!"&amp;IFERROR(LEFT($C539,FIND(",", $C539)-1),$C539),"【"&amp;IFERROR(LEFT($C539,FIND(",", $C539)-1),$C539)&amp;"】"),HYPERLINK("#"&amp;$B539&amp;"!"&amp;IFERROR(LEFT($C539,FIND(",", $C539)-1),$C539),"【"&amp;IFERROR(LEFT($C539,FIND(",", $C539)-1),$C539)&amp;"】"))))</f>
        <v/>
      </c>
      <c r="R539" s="333" t="str">
        <f t="shared" si="193"/>
        <v/>
      </c>
      <c r="S539" s="334" t="str">
        <f t="shared" si="194"/>
        <v/>
      </c>
      <c r="T539" s="334" t="str">
        <f t="shared" si="195"/>
        <v/>
      </c>
      <c r="U539" s="334" t="str">
        <f t="shared" si="196"/>
        <v/>
      </c>
      <c r="V539" s="334" t="str">
        <f t="shared" si="197"/>
        <v/>
      </c>
      <c r="W539" s="334" t="str">
        <f t="shared" si="198"/>
        <v/>
      </c>
      <c r="X539" s="334" t="str">
        <f t="shared" si="199"/>
        <v/>
      </c>
      <c r="Y539" s="334" t="str">
        <f t="shared" si="200"/>
        <v/>
      </c>
      <c r="Z539" s="334" t="str">
        <f t="shared" si="201"/>
        <v/>
      </c>
      <c r="AA539" s="334" t="str">
        <f t="shared" si="202"/>
        <v/>
      </c>
      <c r="AB539" s="334" t="str">
        <f t="shared" si="203"/>
        <v/>
      </c>
      <c r="AC539" s="334" t="str">
        <f t="shared" si="204"/>
        <v/>
      </c>
      <c r="AD539" s="334" t="str">
        <f t="shared" si="205"/>
        <v/>
      </c>
      <c r="AE539" s="334" t="str">
        <f t="shared" si="206"/>
        <v/>
      </c>
      <c r="AF539" s="334" t="str">
        <f t="shared" si="207"/>
        <v/>
      </c>
      <c r="AG539" s="334" t="str">
        <f t="shared" si="208"/>
        <v/>
      </c>
      <c r="AH539" s="334" t="str">
        <f t="shared" si="209"/>
        <v/>
      </c>
      <c r="AI539" s="334" t="str">
        <f t="shared" ca="1" si="210"/>
        <v/>
      </c>
      <c r="AJ539" s="334" t="str">
        <f t="shared" si="211"/>
        <v/>
      </c>
      <c r="AK539" s="335" t="str">
        <f t="shared" ca="1" si="212"/>
        <v/>
      </c>
      <c r="AL539" s="336" t="str">
        <f t="shared" si="213"/>
        <v/>
      </c>
      <c r="AM539" s="347" t="s">
        <v>1774</v>
      </c>
    </row>
    <row r="540" spans="1:39" ht="17.25" customHeight="1">
      <c r="A540" s="265">
        <f t="shared" si="145"/>
        <v>538</v>
      </c>
      <c r="B540" s="263" t="s">
        <v>640</v>
      </c>
      <c r="C540" s="258" t="s">
        <v>1721</v>
      </c>
      <c r="D540" s="260" t="s">
        <v>1717</v>
      </c>
      <c r="E540" s="238" t="s">
        <v>876</v>
      </c>
      <c r="F540" s="746" t="s">
        <v>189</v>
      </c>
      <c r="G540" s="747"/>
      <c r="H540" s="748">
        <v>20</v>
      </c>
      <c r="I540" s="749"/>
      <c r="J540" s="327" t="str">
        <f t="shared" si="214"/>
        <v>TEXT</v>
      </c>
      <c r="K540" s="271" t="s">
        <v>1720</v>
      </c>
      <c r="L540" s="328" t="str" cm="1">
        <f t="array" aca="1" ref="L540" ca="1">IFERROR(IF($C540="","",IF($K540="","",IF($K540=入力用マスタ!$H$7,_xlfn.TEXTBEFORE(_xlfn.TEXTAFTER(CELL("filename",$A$1),"["),"]"),IF($J540="DATE",IF(INDIRECT($B540&amp;"!"&amp;$C540)="","",INDIRECT($B540&amp;"!"&amp;$C540)),IF($J540="TEXT",IF(INDIRECT($B540&amp;"!"&amp;$C540)="","",""&amp;INDIRECT($B540&amp;"!"&amp;$C540)&amp;""),IF($J540="NUM",VALUE(IF(INDIRECT($B540&amp;"!"&amp;$C540)="","",INDIRECT($B540&amp;"!"&amp;$C540))),"")))))),"")</f>
        <v/>
      </c>
      <c r="M540" s="337" t="str">
        <f ca="1">IFERROR(TEXT(IF($C540="","",IF($K540="","",IF($K540=入力用マスタ!$H$5,IF($L540="■","1",IF($L540="□","",IF($L540="●","1",IF($L540="○","","")))),IF($K540=入力用マスタ!$H$6,IF($L540="▼選択▼","",MATCH($L540,INDIRECT("入力用マスタ!"&amp;IF(COUNTIF(入力用マスタ!$E$2:$E$4,$L540),"E",IF(COUNTIF(入力用マスタ!$F$2:$F$4,$L540),"F",IF(COUNTIF(入力用マスタ!$G$2:$G$4,$L540),"G","")))&amp;"3:"&amp;IF(COUNTIF(入力用マスタ!$E$2:$E$4,$L540),"E",IF(COUNTIF(入力用マスタ!$F$2:$F$4,$L540),"F",IF(COUNTIF(入力用マスタ!$G$2:$G$4,$L540),"G","")))&amp;"4"),0)),"")))),"@"),"")</f>
        <v/>
      </c>
      <c r="N540" s="337" t="str" cm="1">
        <f t="array" aca="1" ref="N540" ca="1">IFERROR(TEXT(IF($C540="","",IF($K540="","",IF($K540=入力用マスタ!$H$4,_xlfn.LET(_xlpm.refs, _xlfn.TEXTSPLIT($C540,","),_xlpm.sheetName, $B540,_xlpm.values,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0" s="338">
        <f t="shared" si="192"/>
        <v>539</v>
      </c>
      <c r="P540" s="339">
        <f>IF($K540="","",IF($K540=入力用マスタ!$H$3,COLUMN($P540)-5,IF($K540=入力用マスタ!$H$5,COLUMN($P540)-4,IF($K540=入力用マスタ!$H$6,COLUMN($P540)-4,IF($K540=入力用マスタ!$H$5,COLUMN($P540)-4,IF($K540=入力用マスタ!$H$4,COLUMN($P540)-3,COLUMN($P540)-5))))))</f>
        <v>11</v>
      </c>
      <c r="Q540" s="340" t="str">
        <f>IF($C540="","",IF($C540="-","",IF($K540=入力用マスタ!$H$4&amp;"!",HYPERLINK("#"&amp;$B540&amp;"!"&amp;IFERROR(LEFT($C540,FIND(",", $C540)-1),$C540),"【"&amp;IFERROR(LEFT($C540,FIND(",", $C540)-1),$C540)&amp;"】"),HYPERLINK("#"&amp;$B540&amp;"!"&amp;IFERROR(LEFT($C540,FIND(",", $C540)-1),$C540),"【"&amp;IFERROR(LEFT($C540,FIND(",", $C540)-1),$C540)&amp;"】"))))</f>
        <v/>
      </c>
      <c r="R540" s="333" t="str">
        <f t="shared" si="193"/>
        <v/>
      </c>
      <c r="S540" s="334" t="str">
        <f t="shared" si="194"/>
        <v/>
      </c>
      <c r="T540" s="334" t="str">
        <f t="shared" si="195"/>
        <v/>
      </c>
      <c r="U540" s="334" t="str">
        <f t="shared" si="196"/>
        <v/>
      </c>
      <c r="V540" s="334" t="str">
        <f t="shared" si="197"/>
        <v/>
      </c>
      <c r="W540" s="334" t="str">
        <f t="shared" si="198"/>
        <v/>
      </c>
      <c r="X540" s="334" t="str">
        <f t="shared" si="199"/>
        <v/>
      </c>
      <c r="Y540" s="334" t="str">
        <f t="shared" si="200"/>
        <v/>
      </c>
      <c r="Z540" s="334" t="str">
        <f t="shared" si="201"/>
        <v/>
      </c>
      <c r="AA540" s="334" t="str">
        <f t="shared" si="202"/>
        <v/>
      </c>
      <c r="AB540" s="334" t="str">
        <f t="shared" si="203"/>
        <v/>
      </c>
      <c r="AC540" s="334" t="str">
        <f t="shared" si="204"/>
        <v/>
      </c>
      <c r="AD540" s="334" t="str">
        <f t="shared" si="205"/>
        <v/>
      </c>
      <c r="AE540" s="334" t="str">
        <f t="shared" si="206"/>
        <v/>
      </c>
      <c r="AF540" s="334" t="str">
        <f t="shared" si="207"/>
        <v/>
      </c>
      <c r="AG540" s="334" t="str">
        <f t="shared" si="208"/>
        <v/>
      </c>
      <c r="AH540" s="334" t="str">
        <f t="shared" si="209"/>
        <v/>
      </c>
      <c r="AI540" s="334" t="str">
        <f t="shared" ca="1" si="210"/>
        <v/>
      </c>
      <c r="AJ540" s="334" t="str">
        <f t="shared" si="211"/>
        <v/>
      </c>
      <c r="AK540" s="335" t="str">
        <f t="shared" ca="1" si="212"/>
        <v/>
      </c>
      <c r="AL540" s="336" t="str">
        <f t="shared" si="213"/>
        <v/>
      </c>
      <c r="AM540" s="347" t="s">
        <v>1774</v>
      </c>
    </row>
    <row r="541" spans="1:39" ht="17.25" customHeight="1">
      <c r="A541" s="265">
        <f t="shared" si="145"/>
        <v>539</v>
      </c>
      <c r="B541" s="263" t="s">
        <v>640</v>
      </c>
      <c r="C541" s="258" t="s">
        <v>1721</v>
      </c>
      <c r="D541" s="260" t="s">
        <v>1718</v>
      </c>
      <c r="E541" s="238" t="s">
        <v>646</v>
      </c>
      <c r="F541" s="746" t="s">
        <v>189</v>
      </c>
      <c r="G541" s="747"/>
      <c r="H541" s="748">
        <v>1</v>
      </c>
      <c r="I541" s="749"/>
      <c r="J541" s="327" t="str">
        <f t="shared" si="214"/>
        <v>TEXT</v>
      </c>
      <c r="K541" s="271" t="s">
        <v>1720</v>
      </c>
      <c r="L541" s="328" t="str" cm="1">
        <f t="array" aca="1" ref="L541" ca="1">IFERROR(IF($C541="","",IF($K541="","",IF($K541=入力用マスタ!$H$7,_xlfn.TEXTBEFORE(_xlfn.TEXTAFTER(CELL("filename",$A$1),"["),"]"),IF($J541="DATE",IF(INDIRECT($B541&amp;"!"&amp;$C541)="","",INDIRECT($B541&amp;"!"&amp;$C541)),IF($J541="TEXT",IF(INDIRECT($B541&amp;"!"&amp;$C541)="","",""&amp;INDIRECT($B541&amp;"!"&amp;$C541)&amp;""),IF($J541="NUM",VALUE(IF(INDIRECT($B541&amp;"!"&amp;$C541)="","",INDIRECT($B541&amp;"!"&amp;$C541))),"")))))),"")</f>
        <v/>
      </c>
      <c r="M541" s="337" t="str">
        <f ca="1">IFERROR(TEXT(IF($C541="","",IF($K541="","",IF($K541=入力用マスタ!$H$5,IF($L541="■","1",IF($L541="□","",IF($L541="●","1",IF($L541="○","","")))),IF($K541=入力用マスタ!$H$6,IF($L541="▼選択▼","",MATCH($L541,INDIRECT("入力用マスタ!"&amp;IF(COUNTIF(入力用マスタ!$E$2:$E$4,$L541),"E",IF(COUNTIF(入力用マスタ!$F$2:$F$4,$L541),"F",IF(COUNTIF(入力用マスタ!$G$2:$G$4,$L541),"G","")))&amp;"3:"&amp;IF(COUNTIF(入力用マスタ!$E$2:$E$4,$L541),"E",IF(COUNTIF(入力用マスタ!$F$2:$F$4,$L541),"F",IF(COUNTIF(入力用マスタ!$G$2:$G$4,$L541),"G","")))&amp;"4"),0)),"")))),"@"),"")</f>
        <v/>
      </c>
      <c r="N541" s="337" t="str" cm="1">
        <f t="array" aca="1" ref="N541" ca="1">IFERROR(TEXT(IF($C541="","",IF($K541="","",IF($K541=入力用マスタ!$H$4,_xlfn.LET(_xlpm.refs, _xlfn.TEXTSPLIT($C541,","),_xlpm.sheetName, $B541,_xlpm.values,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1" s="338">
        <f t="shared" si="192"/>
        <v>540</v>
      </c>
      <c r="P541" s="339">
        <f>IF($K541="","",IF($K541=入力用マスタ!$H$3,COLUMN($P541)-5,IF($K541=入力用マスタ!$H$5,COLUMN($P541)-4,IF($K541=入力用マスタ!$H$6,COLUMN($P541)-4,IF($K541=入力用マスタ!$H$5,COLUMN($P541)-4,IF($K541=入力用マスタ!$H$4,COLUMN($P541)-3,COLUMN($P541)-5))))))</f>
        <v>11</v>
      </c>
      <c r="Q541" s="340" t="str">
        <f>IF($C541="","",IF($C541="-","",IF($K541=入力用マスタ!$H$4&amp;"!",HYPERLINK("#"&amp;$B541&amp;"!"&amp;IFERROR(LEFT($C541,FIND(",", $C541)-1),$C541),"【"&amp;IFERROR(LEFT($C541,FIND(",", $C541)-1),$C541)&amp;"】"),HYPERLINK("#"&amp;$B541&amp;"!"&amp;IFERROR(LEFT($C541,FIND(",", $C541)-1),$C541),"【"&amp;IFERROR(LEFT($C541,FIND(",", $C541)-1),$C541)&amp;"】"))))</f>
        <v/>
      </c>
      <c r="R541" s="333" t="str">
        <f t="shared" si="193"/>
        <v/>
      </c>
      <c r="S541" s="334" t="str">
        <f t="shared" si="194"/>
        <v/>
      </c>
      <c r="T541" s="334" t="str">
        <f t="shared" si="195"/>
        <v/>
      </c>
      <c r="U541" s="334" t="str">
        <f t="shared" si="196"/>
        <v/>
      </c>
      <c r="V541" s="334" t="str">
        <f t="shared" si="197"/>
        <v/>
      </c>
      <c r="W541" s="334" t="str">
        <f t="shared" si="198"/>
        <v/>
      </c>
      <c r="X541" s="334" t="str">
        <f t="shared" si="199"/>
        <v/>
      </c>
      <c r="Y541" s="334" t="str">
        <f t="shared" si="200"/>
        <v/>
      </c>
      <c r="Z541" s="334" t="str">
        <f t="shared" si="201"/>
        <v/>
      </c>
      <c r="AA541" s="334" t="str">
        <f t="shared" si="202"/>
        <v/>
      </c>
      <c r="AB541" s="334" t="str">
        <f t="shared" si="203"/>
        <v/>
      </c>
      <c r="AC541" s="334" t="str">
        <f t="shared" si="204"/>
        <v/>
      </c>
      <c r="AD541" s="334" t="str">
        <f t="shared" si="205"/>
        <v/>
      </c>
      <c r="AE541" s="334" t="str">
        <f t="shared" si="206"/>
        <v/>
      </c>
      <c r="AF541" s="334" t="str">
        <f t="shared" si="207"/>
        <v/>
      </c>
      <c r="AG541" s="334" t="str">
        <f t="shared" si="208"/>
        <v/>
      </c>
      <c r="AH541" s="334" t="str">
        <f t="shared" si="209"/>
        <v/>
      </c>
      <c r="AI541" s="334" t="str">
        <f t="shared" ca="1" si="210"/>
        <v/>
      </c>
      <c r="AJ541" s="334" t="str">
        <f t="shared" si="211"/>
        <v/>
      </c>
      <c r="AK541" s="335" t="str">
        <f t="shared" ca="1" si="212"/>
        <v/>
      </c>
      <c r="AL541" s="336" t="str">
        <f t="shared" si="213"/>
        <v/>
      </c>
      <c r="AM541" s="347" t="s">
        <v>1774</v>
      </c>
    </row>
    <row r="542" spans="1:39" ht="17.25" customHeight="1">
      <c r="A542" s="265">
        <f t="shared" si="145"/>
        <v>540</v>
      </c>
      <c r="B542" s="263" t="s">
        <v>640</v>
      </c>
      <c r="C542" s="258" t="s">
        <v>1721</v>
      </c>
      <c r="D542" s="260" t="s">
        <v>1719</v>
      </c>
      <c r="E542" s="238" t="s">
        <v>647</v>
      </c>
      <c r="F542" s="746" t="s">
        <v>189</v>
      </c>
      <c r="G542" s="747"/>
      <c r="H542" s="748">
        <v>1000</v>
      </c>
      <c r="I542" s="749"/>
      <c r="J542" s="327" t="str">
        <f t="shared" si="214"/>
        <v>TEXT</v>
      </c>
      <c r="K542" s="271" t="s">
        <v>1757</v>
      </c>
      <c r="L542" s="328" t="str" cm="1">
        <f t="array" aca="1" ref="L542" ca="1">IFERROR(IF($C542="","",IF($K542="","",IF($K542=入力用マスタ!$H$7,_xlfn.TEXTBEFORE(_xlfn.TEXTAFTER(CELL("filename",$A$1),"["),"]"),IF($J542="DATE",IF(INDIRECT($B542&amp;"!"&amp;$C542)="","",INDIRECT($B542&amp;"!"&amp;$C542)),IF($J542="TEXT",IF(INDIRECT($B542&amp;"!"&amp;$C542)="","",""&amp;INDIRECT($B542&amp;"!"&amp;$C542)&amp;""),IF($J542="NUM",VALUE(IF(INDIRECT($B542&amp;"!"&amp;$C542)="","",INDIRECT($B542&amp;"!"&amp;$C542))),"")))))),"")</f>
        <v>teikyouhyo_r080105.xlsx</v>
      </c>
      <c r="M542" s="337" t="str">
        <f ca="1">IFERROR(TEXT(IF($C542="","",IF($K542="","",IF($K542=入力用マスタ!$H$5,IF($L542="■","1",IF($L542="□","",IF($L542="●","1",IF($L542="○","","")))),IF($K542=入力用マスタ!$H$6,IF($L542="▼選択▼","",MATCH($L542,INDIRECT("入力用マスタ!"&amp;IF(COUNTIF(入力用マスタ!$E$2:$E$4,$L542),"E",IF(COUNTIF(入力用マスタ!$F$2:$F$4,$L542),"F",IF(COUNTIF(入力用マスタ!$G$2:$G$4,$L542),"G","")))&amp;"3:"&amp;IF(COUNTIF(入力用マスタ!$E$2:$E$4,$L542),"E",IF(COUNTIF(入力用マスタ!$F$2:$F$4,$L542),"F",IF(COUNTIF(入力用マスタ!$G$2:$G$4,$L542),"G","")))&amp;"4"),0)),"")))),"@"),"")</f>
        <v/>
      </c>
      <c r="N542" s="337" t="str" cm="1">
        <f t="array" aca="1" ref="N542" ca="1">IFERROR(TEXT(IF($C542="","",IF($K542="","",IF($K542=入力用マスタ!$H$4,_xlfn.LET(_xlpm.refs, _xlfn.TEXTSPLIT($C542,","),_xlpm.sheetName, $B542,_xlpm.values,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2" s="338">
        <f t="shared" si="192"/>
        <v>541</v>
      </c>
      <c r="P542" s="339">
        <f>IF($K542="","",IF($K542=入力用マスタ!$H$3,COLUMN($P542)-5,IF($K542=入力用マスタ!$H$5,COLUMN($P542)-4,IF($K542=入力用マスタ!$H$6,COLUMN($P542)-4,IF($K542=入力用マスタ!$H$5,COLUMN($P542)-4,IF($K542=入力用マスタ!$H$4,COLUMN($P542)-3,COLUMN($P542)-5))))))</f>
        <v>11</v>
      </c>
      <c r="Q542" s="345" t="str">
        <f>IF($C542="","",IF($C542="-","",IF($K542=入力用マスタ!$H$4&amp;"!",HYPERLINK("#"&amp;$B542&amp;"!"&amp;IFERROR(LEFT($C542,FIND(",", $C542)-1),$C542),"【"&amp;IFERROR(LEFT($C542,FIND(",", $C542)-1),$C542)&amp;"】"),HYPERLINK("#"&amp;$B542&amp;"!"&amp;IFERROR(LEFT($C542,FIND(",", $C542)-1),$C542),"【"&amp;IFERROR(LEFT($C542,FIND(",", $C542)-1),$C542)&amp;"】"))))</f>
        <v/>
      </c>
      <c r="R542" s="344" t="str">
        <f t="shared" si="193"/>
        <v/>
      </c>
      <c r="S542" s="334" t="str">
        <f t="shared" si="194"/>
        <v/>
      </c>
      <c r="T542" s="334" t="str">
        <f t="shared" si="195"/>
        <v/>
      </c>
      <c r="U542" s="334" t="str">
        <f t="shared" si="196"/>
        <v/>
      </c>
      <c r="V542" s="334" t="str">
        <f t="shared" si="197"/>
        <v/>
      </c>
      <c r="W542" s="334" t="str">
        <f t="shared" si="198"/>
        <v/>
      </c>
      <c r="X542" s="334" t="str">
        <f t="shared" si="199"/>
        <v/>
      </c>
      <c r="Y542" s="334" t="str">
        <f t="shared" si="200"/>
        <v/>
      </c>
      <c r="Z542" s="334" t="str">
        <f t="shared" si="201"/>
        <v/>
      </c>
      <c r="AA542" s="334" t="str">
        <f t="shared" si="202"/>
        <v/>
      </c>
      <c r="AB542" s="334" t="str">
        <f t="shared" si="203"/>
        <v/>
      </c>
      <c r="AC542" s="334" t="str">
        <f t="shared" si="204"/>
        <v/>
      </c>
      <c r="AD542" s="334" t="str">
        <f t="shared" si="205"/>
        <v/>
      </c>
      <c r="AE542" s="334" t="str">
        <f t="shared" si="206"/>
        <v/>
      </c>
      <c r="AF542" s="334" t="str">
        <f t="shared" si="207"/>
        <v/>
      </c>
      <c r="AG542" s="334" t="str">
        <f t="shared" si="208"/>
        <v/>
      </c>
      <c r="AH542" s="334" t="str">
        <f t="shared" si="209"/>
        <v/>
      </c>
      <c r="AI542" s="334" t="str">
        <f t="shared" ca="1" si="210"/>
        <v/>
      </c>
      <c r="AJ542" s="334" t="str">
        <f t="shared" si="211"/>
        <v/>
      </c>
      <c r="AK542" s="335" t="str">
        <f t="shared" ca="1" si="212"/>
        <v/>
      </c>
      <c r="AL542" s="336" t="str">
        <f t="shared" si="213"/>
        <v/>
      </c>
      <c r="AM542" s="347" t="s">
        <v>1774</v>
      </c>
    </row>
    <row r="543" spans="1:39" ht="17.25" customHeight="1">
      <c r="A543" s="265">
        <f t="shared" si="145"/>
        <v>541</v>
      </c>
      <c r="B543" s="263"/>
      <c r="C543" s="258"/>
      <c r="D543" s="260"/>
      <c r="E543" s="238"/>
      <c r="F543" s="746"/>
      <c r="G543" s="747"/>
      <c r="H543" s="748"/>
      <c r="I543" s="749"/>
      <c r="J543" s="327"/>
      <c r="K543" s="271"/>
      <c r="L543" s="328" t="str" cm="1">
        <f t="array" aca="1" ref="L543" ca="1">IFERROR(IF($C543="","",IF($K543="","",IF($K543=入力用マスタ!$H$7,_xlfn.TEXTBEFORE(_xlfn.TEXTAFTER(CELL("filename",$A$1),"["),"]"),IF($J543="DATE",IF(INDIRECT($B543&amp;"!"&amp;$C543)="","",INDIRECT($B543&amp;"!"&amp;$C543)),IF($J543="TEXT",IF(INDIRECT($B543&amp;"!"&amp;$C543)="","",""&amp;INDIRECT($B543&amp;"!"&amp;$C543)&amp;""),IF($J543="NUM",VALUE(IF(INDIRECT($B543&amp;"!"&amp;$C543)="","",INDIRECT($B543&amp;"!"&amp;$C543))),"")))))),"")</f>
        <v/>
      </c>
      <c r="M543" s="337" t="str">
        <f ca="1">IFERROR(TEXT(IF($C543="","",IF($K543="","",IF($K543=入力用マスタ!$H$5,IF($L543="■","1",IF($L543="□","",IF($L543="●","1",IF($L543="○","","")))),IF($K543=入力用マスタ!$H$6,IF($L543="▼選択▼","",MATCH($L543,INDIRECT("入力用マスタ!"&amp;IF(COUNTIF(入力用マスタ!$E$2:$E$4,$L543),"E",IF(COUNTIF(入力用マスタ!$F$2:$F$4,$L543),"F",IF(COUNTIF(入力用マスタ!$G$2:$G$4,$L543),"G","")))&amp;"3:"&amp;IF(COUNTIF(入力用マスタ!$E$2:$E$4,$L543),"E",IF(COUNTIF(入力用マスタ!$F$2:$F$4,$L543),"F",IF(COUNTIF(入力用マスタ!$G$2:$G$4,$L543),"G","")))&amp;"4"),0)),"")))),"@"),"")</f>
        <v/>
      </c>
      <c r="N543" s="337" t="str" cm="1">
        <f t="array" aca="1" ref="N543" ca="1">IFERROR(TEXT(IF($C543="","",IF($K543="","",IF($K543=入力用マスタ!$H$4,_xlfn.LET(_xlpm.refs, _xlfn.TEXTSPLIT($C543,","),_xlpm.sheetName, $B543,_xlpm.values,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3" s="338" t="str">
        <f t="shared" si="192"/>
        <v/>
      </c>
      <c r="P543" s="339" t="str">
        <f>IF($K543="","",IF($K543=入力用マスタ!$H$3,COLUMN($P543)-5,IF($K543=入力用マスタ!$H$5,COLUMN($P543)-4,IF($K543=入力用マスタ!$H$6,COLUMN($P543)-4,IF($K543=入力用マスタ!$H$5,COLUMN($P543)-4,IF($K543=入力用マスタ!$H$4,COLUMN($P543)-3,COLUMN($P543)-5))))))</f>
        <v/>
      </c>
      <c r="Q543" s="340" t="str">
        <f>IF($C543="","",IF($C543="-","",IF($K543=入力用マスタ!$H$4&amp;"!",HYPERLINK("#"&amp;$B543&amp;"!"&amp;IFERROR(LEFT($C543,FIND(",", $C543)-1),$C543),"【"&amp;IFERROR(LEFT($C543,FIND(",", $C543)-1),$C543)&amp;"】"),HYPERLINK("#"&amp;$B543&amp;"!"&amp;IFERROR(LEFT($C543,FIND(",", $C543)-1),$C543),"【"&amp;IFERROR(LEFT($C543,FIND(",", $C543)-1),$C543)&amp;"】"))))</f>
        <v/>
      </c>
      <c r="R543" s="333" t="str">
        <f t="shared" si="193"/>
        <v/>
      </c>
      <c r="S543" s="334" t="str">
        <f t="shared" si="194"/>
        <v/>
      </c>
      <c r="T543" s="334" t="str">
        <f t="shared" si="195"/>
        <v/>
      </c>
      <c r="U543" s="334" t="str">
        <f t="shared" si="196"/>
        <v/>
      </c>
      <c r="V543" s="334" t="str">
        <f t="shared" si="197"/>
        <v/>
      </c>
      <c r="W543" s="334" t="str">
        <f t="shared" si="198"/>
        <v/>
      </c>
      <c r="X543" s="334" t="str">
        <f t="shared" si="199"/>
        <v/>
      </c>
      <c r="Y543" s="334" t="str">
        <f t="shared" si="200"/>
        <v/>
      </c>
      <c r="Z543" s="334" t="str">
        <f t="shared" si="201"/>
        <v/>
      </c>
      <c r="AA543" s="334" t="str">
        <f t="shared" si="202"/>
        <v/>
      </c>
      <c r="AB543" s="334" t="str">
        <f t="shared" si="203"/>
        <v/>
      </c>
      <c r="AC543" s="334" t="str">
        <f t="shared" si="204"/>
        <v/>
      </c>
      <c r="AD543" s="342"/>
      <c r="AE543" s="334" t="str">
        <f t="shared" si="206"/>
        <v/>
      </c>
      <c r="AF543" s="334" t="str">
        <f t="shared" si="207"/>
        <v/>
      </c>
      <c r="AG543" s="334" t="str">
        <f t="shared" si="208"/>
        <v/>
      </c>
      <c r="AH543" s="334" t="str">
        <f t="shared" si="209"/>
        <v/>
      </c>
      <c r="AI543" s="334" t="str">
        <f t="shared" ca="1" si="210"/>
        <v/>
      </c>
      <c r="AJ543" s="334" t="str">
        <f t="shared" si="211"/>
        <v/>
      </c>
      <c r="AK543" s="335" t="str">
        <f t="shared" ca="1" si="212"/>
        <v/>
      </c>
      <c r="AL543" s="336" t="str">
        <f t="shared" si="213"/>
        <v/>
      </c>
      <c r="AM543" s="347" t="s">
        <v>1774</v>
      </c>
    </row>
    <row r="544" spans="1:39" ht="17.25" customHeight="1">
      <c r="A544" s="265">
        <f t="shared" si="145"/>
        <v>542</v>
      </c>
      <c r="B544" s="263"/>
      <c r="C544" s="258"/>
      <c r="D544" s="260"/>
      <c r="E544" s="238"/>
      <c r="F544" s="746"/>
      <c r="G544" s="747"/>
      <c r="H544" s="748"/>
      <c r="I544" s="749"/>
      <c r="J544" s="327" t="str">
        <f>IF($F543="VARCHAR","TEXT",IF($F543="DATE","DATE",IF($F543="NUMERIC","NUM",IF($F543="BYTEA","BYTE",""))))</f>
        <v/>
      </c>
      <c r="K544" s="271"/>
      <c r="L544" s="328" t="str" cm="1">
        <f t="array" aca="1" ref="L544" ca="1">IFERROR(IF($C544="","",IF($K544="","",IF($K544=入力用マスタ!$H$7,_xlfn.TEXTBEFORE(_xlfn.TEXTAFTER(CELL("filename",$A$1),"["),"]"),IF($J544="DATE",IF(INDIRECT($B544&amp;"!"&amp;$C544)="","",INDIRECT($B544&amp;"!"&amp;$C544)),IF($J544="TEXT",IF(INDIRECT($B544&amp;"!"&amp;$C544)="","",""&amp;INDIRECT($B544&amp;"!"&amp;$C544)&amp;""),IF($J544="NUM",VALUE(IF(INDIRECT($B544&amp;"!"&amp;$C544)="","",INDIRECT($B544&amp;"!"&amp;$C544))),"")))))),"")</f>
        <v/>
      </c>
      <c r="M544" s="337" t="str">
        <f ca="1">IFERROR(TEXT(IF($C544="","",IF($K544="","",IF($K544=入力用マスタ!$H$5,IF($L544="■","1",IF($L544="□","",IF($L544="●","1",IF($L544="○","","")))),IF($K544=入力用マスタ!$H$6,IF($L544="▼選択▼","",MATCH($L544,INDIRECT("入力用マスタ!"&amp;IF(COUNTIF(入力用マスタ!$E$2:$E$4,$L544),"E",IF(COUNTIF(入力用マスタ!$F$2:$F$4,$L544),"F",IF(COUNTIF(入力用マスタ!$G$2:$G$4,$L544),"G","")))&amp;"3:"&amp;IF(COUNTIF(入力用マスタ!$E$2:$E$4,$L544),"E",IF(COUNTIF(入力用マスタ!$F$2:$F$4,$L544),"F",IF(COUNTIF(入力用マスタ!$G$2:$G$4,$L544),"G","")))&amp;"4"),0)),"")))),"@"),"")</f>
        <v/>
      </c>
      <c r="N544" s="337" t="str" cm="1">
        <f t="array" aca="1" ref="N544" ca="1">IFERROR(TEXT(IF($C544="","",IF($K544="","",IF($K544=入力用マスタ!$H$4,_xlfn.LET(_xlpm.refs, _xlfn.TEXTSPLIT($C544,","),_xlpm.sheetName, $B544,_xlpm.values,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4" s="338" t="str">
        <f t="shared" si="192"/>
        <v/>
      </c>
      <c r="P544" s="339" t="str">
        <f>IF($K544="","",IF($K544=入力用マスタ!$H$3,COLUMN($P544)-5,IF($K544=入力用マスタ!$H$5,COLUMN($P544)-4,IF($K544=入力用マスタ!$H$6,COLUMN($P544)-4,IF($K544=入力用マスタ!$H$5,COLUMN($P544)-4,IF($K544=入力用マスタ!$H$4,COLUMN($P544)-3,COLUMN($P544)-5))))))</f>
        <v/>
      </c>
      <c r="Q544" s="340" t="str">
        <f>IF($C544="","",IF($C544="-","",IF($K544=入力用マスタ!$H$4&amp;"!",HYPERLINK("#"&amp;$B544&amp;"!"&amp;IFERROR(LEFT($C544,FIND(",", $C544)-1),$C544),"【"&amp;IFERROR(LEFT($C544,FIND(",", $C544)-1),$C544)&amp;"】"),HYPERLINK("#"&amp;$B544&amp;"!"&amp;IFERROR(LEFT($C544,FIND(",", $C544)-1),$C544),"【"&amp;IFERROR(LEFT($C544,FIND(",", $C544)-1),$C544)&amp;"】"))))</f>
        <v/>
      </c>
      <c r="R544" s="333" t="str">
        <f t="shared" si="193"/>
        <v/>
      </c>
      <c r="S544" s="334" t="str">
        <f t="shared" si="194"/>
        <v/>
      </c>
      <c r="T544" s="334" t="str">
        <f t="shared" si="195"/>
        <v/>
      </c>
      <c r="U544" s="334" t="str">
        <f t="shared" si="196"/>
        <v/>
      </c>
      <c r="V544" s="334" t="str">
        <f t="shared" si="197"/>
        <v/>
      </c>
      <c r="W544" s="334" t="str">
        <f t="shared" si="198"/>
        <v/>
      </c>
      <c r="X544" s="334" t="str">
        <f t="shared" si="199"/>
        <v/>
      </c>
      <c r="Y544" s="334" t="str">
        <f t="shared" si="200"/>
        <v/>
      </c>
      <c r="Z544" s="334" t="str">
        <f t="shared" si="201"/>
        <v/>
      </c>
      <c r="AA544" s="334" t="str">
        <f t="shared" si="202"/>
        <v/>
      </c>
      <c r="AB544" s="334" t="str">
        <f t="shared" si="203"/>
        <v/>
      </c>
      <c r="AC544" s="334" t="str">
        <f t="shared" si="204"/>
        <v/>
      </c>
      <c r="AD544" s="342"/>
      <c r="AE544" s="334" t="str">
        <f t="shared" si="206"/>
        <v/>
      </c>
      <c r="AF544" s="334" t="str">
        <f t="shared" si="207"/>
        <v/>
      </c>
      <c r="AG544" s="334" t="str">
        <f t="shared" si="208"/>
        <v/>
      </c>
      <c r="AH544" s="334" t="str">
        <f t="shared" si="209"/>
        <v/>
      </c>
      <c r="AI544" s="334" t="str">
        <f t="shared" ca="1" si="210"/>
        <v/>
      </c>
      <c r="AJ544" s="334" t="str">
        <f t="shared" si="211"/>
        <v/>
      </c>
      <c r="AK544" s="335" t="str">
        <f t="shared" ca="1" si="212"/>
        <v/>
      </c>
      <c r="AL544" s="336" t="str">
        <f t="shared" si="213"/>
        <v/>
      </c>
      <c r="AM544" s="347" t="s">
        <v>1774</v>
      </c>
    </row>
    <row r="545" spans="1:39" ht="17.25" customHeight="1">
      <c r="A545" s="265">
        <f t="shared" si="145"/>
        <v>543</v>
      </c>
      <c r="B545" s="263"/>
      <c r="C545" s="258"/>
      <c r="D545" s="260"/>
      <c r="E545" s="238"/>
      <c r="F545" s="746"/>
      <c r="G545" s="747"/>
      <c r="H545" s="748"/>
      <c r="I545" s="749"/>
      <c r="J545" s="327" t="str">
        <f>IF($F544="VARCHAR","TEXT",IF($F544="DATE","DATE",IF($F544="NUMERIC","NUM",IF($F544="BYTEA","BYTE",""))))</f>
        <v/>
      </c>
      <c r="K545" s="271"/>
      <c r="L545" s="328" t="str" cm="1">
        <f t="array" aca="1" ref="L545" ca="1">IFERROR(IF($C545="","",IF($K545="","",IF($K545=入力用マスタ!$H$7,_xlfn.TEXTBEFORE(_xlfn.TEXTAFTER(CELL("filename",$A$1),"["),"]"),IF($J545="DATE",IF(INDIRECT($B545&amp;"!"&amp;$C545)="","",INDIRECT($B545&amp;"!"&amp;$C545)),IF($J545="TEXT",IF(INDIRECT($B545&amp;"!"&amp;$C545)="","",""&amp;INDIRECT($B545&amp;"!"&amp;$C545)&amp;""),IF($J545="NUM",VALUE(IF(INDIRECT($B545&amp;"!"&amp;$C545)="","",INDIRECT($B545&amp;"!"&amp;$C545))),"")))))),"")</f>
        <v/>
      </c>
      <c r="M545" s="337" t="str">
        <f ca="1">IFERROR(TEXT(IF($C545="","",IF($K545="","",IF($K545=入力用マスタ!$H$5,IF($L545="■","1",IF($L545="□","",IF($L545="●","1",IF($L545="○","","")))),IF($K545=入力用マスタ!$H$6,IF($L545="▼選択▼","",MATCH($L545,INDIRECT("入力用マスタ!"&amp;IF(COUNTIF(入力用マスタ!$E$2:$E$4,$L545),"E",IF(COUNTIF(入力用マスタ!$F$2:$F$4,$L545),"F",IF(COUNTIF(入力用マスタ!$G$2:$G$4,$L545),"G","")))&amp;"3:"&amp;IF(COUNTIF(入力用マスタ!$E$2:$E$4,$L545),"E",IF(COUNTIF(入力用マスタ!$F$2:$F$4,$L545),"F",IF(COUNTIF(入力用マスタ!$G$2:$G$4,$L545),"G","")))&amp;"4"),0)),"")))),"@"),"")</f>
        <v/>
      </c>
      <c r="N545" s="337" t="str" cm="1">
        <f t="array" aca="1" ref="N545" ca="1">IFERROR(TEXT(IF($C545="","",IF($K545="","",IF($K545=入力用マスタ!$H$4,_xlfn.LET(_xlpm.refs, _xlfn.TEXTSPLIT($C545,","),_xlpm.sheetName, $B545,_xlpm.values,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5" s="338" t="str">
        <f t="shared" si="192"/>
        <v/>
      </c>
      <c r="P545" s="339" t="str">
        <f>IF($K545="","",IF($K545=入力用マスタ!$H$3,COLUMN($P545)-5,IF($K545=入力用マスタ!$H$5,COLUMN($P545)-4,IF($K545=入力用マスタ!$H$6,COLUMN($P545)-4,IF($K545=入力用マスタ!$H$5,COLUMN($P545)-4,IF($K545=入力用マスタ!$H$4,COLUMN($P545)-3,COLUMN($P545)-5))))))</f>
        <v/>
      </c>
      <c r="Q545" s="340" t="str">
        <f>IF($C545="","",IF($C545="-","",IF($K545=入力用マスタ!$H$4&amp;"!",HYPERLINK("#"&amp;$B545&amp;"!"&amp;IFERROR(LEFT($C545,FIND(",", $C545)-1),$C545),"【"&amp;IFERROR(LEFT($C545,FIND(",", $C545)-1),$C545)&amp;"】"),HYPERLINK("#"&amp;$B545&amp;"!"&amp;IFERROR(LEFT($C545,FIND(",", $C545)-1),$C545),"【"&amp;IFERROR(LEFT($C545,FIND(",", $C545)-1),$C545)&amp;"】"))))</f>
        <v/>
      </c>
      <c r="R545" s="333" t="str">
        <f t="shared" si="193"/>
        <v/>
      </c>
      <c r="S545" s="334" t="str">
        <f t="shared" si="194"/>
        <v/>
      </c>
      <c r="T545" s="334" t="str">
        <f t="shared" si="195"/>
        <v/>
      </c>
      <c r="U545" s="334" t="str">
        <f t="shared" si="196"/>
        <v/>
      </c>
      <c r="V545" s="334" t="str">
        <f t="shared" si="197"/>
        <v/>
      </c>
      <c r="W545" s="334" t="str">
        <f t="shared" si="198"/>
        <v/>
      </c>
      <c r="X545" s="334" t="str">
        <f t="shared" si="199"/>
        <v/>
      </c>
      <c r="Y545" s="334" t="str">
        <f t="shared" si="200"/>
        <v/>
      </c>
      <c r="Z545" s="334" t="str">
        <f t="shared" si="201"/>
        <v/>
      </c>
      <c r="AA545" s="334" t="str">
        <f t="shared" si="202"/>
        <v/>
      </c>
      <c r="AB545" s="334" t="str">
        <f t="shared" si="203"/>
        <v/>
      </c>
      <c r="AC545" s="334" t="str">
        <f t="shared" si="204"/>
        <v/>
      </c>
      <c r="AD545" s="342"/>
      <c r="AE545" s="334" t="str">
        <f t="shared" si="206"/>
        <v/>
      </c>
      <c r="AF545" s="334" t="str">
        <f t="shared" si="207"/>
        <v/>
      </c>
      <c r="AG545" s="334" t="str">
        <f t="shared" si="208"/>
        <v/>
      </c>
      <c r="AH545" s="334" t="str">
        <f t="shared" si="209"/>
        <v/>
      </c>
      <c r="AI545" s="334" t="str">
        <f t="shared" ca="1" si="210"/>
        <v/>
      </c>
      <c r="AJ545" s="334" t="str">
        <f t="shared" si="211"/>
        <v/>
      </c>
      <c r="AK545" s="335" t="str">
        <f t="shared" ca="1" si="212"/>
        <v/>
      </c>
      <c r="AL545" s="336" t="str">
        <f t="shared" si="213"/>
        <v/>
      </c>
      <c r="AM545" s="347" t="s">
        <v>1774</v>
      </c>
    </row>
    <row r="546" spans="1:39" ht="17.25" customHeight="1">
      <c r="A546" s="265">
        <f t="shared" si="145"/>
        <v>544</v>
      </c>
      <c r="B546" s="263"/>
      <c r="C546" s="258"/>
      <c r="D546" s="260"/>
      <c r="E546" s="238"/>
      <c r="F546" s="746"/>
      <c r="G546" s="747"/>
      <c r="H546" s="748"/>
      <c r="I546" s="749"/>
      <c r="J546" s="327" t="str">
        <f>IF($F545="VARCHAR","TEXT",IF($F545="DATE","DATE",IF($F545="NUMERIC","NUM",IF($F545="BYTEA","BYTE",""))))</f>
        <v/>
      </c>
      <c r="K546" s="271"/>
      <c r="L546" s="328" t="str" cm="1">
        <f t="array" aca="1" ref="L546" ca="1">IFERROR(IF($C546="","",IF($K546="","",IF($K546=入力用マスタ!$H$7,_xlfn.TEXTBEFORE(_xlfn.TEXTAFTER(CELL("filename",$A$1),"["),"]"),IF($J546="DATE",IF(INDIRECT($B546&amp;"!"&amp;$C546)="","",INDIRECT($B546&amp;"!"&amp;$C546)),IF($J546="TEXT",IF(INDIRECT($B546&amp;"!"&amp;$C546)="","",""&amp;INDIRECT($B546&amp;"!"&amp;$C546)&amp;""),IF($J546="NUM",VALUE(IF(INDIRECT($B546&amp;"!"&amp;$C546)="","",INDIRECT($B546&amp;"!"&amp;$C546))),"")))))),"")</f>
        <v/>
      </c>
      <c r="M546" s="337" t="str">
        <f ca="1">IFERROR(TEXT(IF($C546="","",IF($K546="","",IF($K546=入力用マスタ!$H$5,IF($L546="■","1",IF($L546="□","",IF($L546="●","1",IF($L546="○","","")))),IF($K546=入力用マスタ!$H$6,IF($L546="▼選択▼","",MATCH($L546,INDIRECT("入力用マスタ!"&amp;IF(COUNTIF(入力用マスタ!$E$2:$E$4,$L546),"E",IF(COUNTIF(入力用マスタ!$F$2:$F$4,$L546),"F",IF(COUNTIF(入力用マスタ!$G$2:$G$4,$L546),"G","")))&amp;"3:"&amp;IF(COUNTIF(入力用マスタ!$E$2:$E$4,$L546),"E",IF(COUNTIF(入力用マスタ!$F$2:$F$4,$L546),"F",IF(COUNTIF(入力用マスタ!$G$2:$G$4,$L546),"G","")))&amp;"4"),0)),"")))),"@"),"")</f>
        <v/>
      </c>
      <c r="N546" s="337" t="str" cm="1">
        <f t="array" aca="1" ref="N546" ca="1">IFERROR(TEXT(IF($C546="","",IF($K546="","",IF($K546=入力用マスタ!$H$4,_xlfn.LET(_xlpm.refs, _xlfn.TEXTSPLIT($C546,","),_xlpm.sheetName, $B546,_xlpm.values, _xlfn.TEXTJOIN("",,_xlfn.MAP(_xlpm.refs, _xlfn.LAMBDA(_xlpm.r, TRIM(INDIRECT(_xlpm.sheetName&amp;"!"&amp;_xlpm.r))))),_xlpm.chars, MID(_xlpm.values,_xlfn.SEQUENCE(LEN(_xlpm.values)), 1),_xlpm.countDot, SUM(--(_xlpm.chars="●")),_xlpm.countSquare, SUM(--(_xlpm.chars="■")),_xlpm.targets, {"●","■"},_xlpm.matchArray, ISNUMBER(_xlfn.XMATCH(_xlpm.chars, _xlpm.targets)),_xlpm.matchPos, _xlfn.XMATCH(TRUE, _xlpm.matchArray),IF(OR(_xlpm.countDot&gt;=2, _xlpm.countSquare&gt;=2), "", IFERROR(_xlpm.matchPos,""))),""))),"@"),"")</f>
        <v/>
      </c>
      <c r="O546" s="338" t="str">
        <f t="shared" si="192"/>
        <v/>
      </c>
      <c r="P546" s="339" t="str">
        <f>IF($K546="","",IF($K546=入力用マスタ!$H$3,COLUMN($P546)-5,IF($K546=入力用マスタ!$H$5,COLUMN($P546)-4,IF($K546=入力用マスタ!$H$6,COLUMN($P546)-4,IF($K546=入力用マスタ!$H$5,COLUMN($P546)-4,IF($K546=入力用マスタ!$H$4,COLUMN($P546)-3,COLUMN($P546)-5))))))</f>
        <v/>
      </c>
      <c r="Q546" s="340" t="str">
        <f>IF($C546="","",IF($C546="-","",IF($K546=入力用マスタ!$H$4&amp;"!",HYPERLINK("#"&amp;$B546&amp;"!"&amp;IFERROR(LEFT($C546,FIND(",", $C546)-1),$C546),"【"&amp;IFERROR(LEFT($C546,FIND(",", $C546)-1),$C546)&amp;"】"),HYPERLINK("#"&amp;$B546&amp;"!"&amp;IFERROR(LEFT($C546,FIND(",", $C546)-1),$C546),"【"&amp;IFERROR(LEFT($C546,FIND(",", $C546)-1),$C546)&amp;"】"))))</f>
        <v/>
      </c>
      <c r="R546" s="333" t="str">
        <f t="shared" si="193"/>
        <v/>
      </c>
      <c r="S546" s="334" t="str">
        <f t="shared" si="194"/>
        <v/>
      </c>
      <c r="T546" s="334" t="str">
        <f t="shared" si="195"/>
        <v/>
      </c>
      <c r="U546" s="334" t="str">
        <f t="shared" si="196"/>
        <v/>
      </c>
      <c r="V546" s="334" t="str">
        <f t="shared" si="197"/>
        <v/>
      </c>
      <c r="W546" s="334" t="str">
        <f t="shared" si="198"/>
        <v/>
      </c>
      <c r="X546" s="334" t="str">
        <f t="shared" si="199"/>
        <v/>
      </c>
      <c r="Y546" s="334" t="str">
        <f t="shared" si="200"/>
        <v/>
      </c>
      <c r="Z546" s="334" t="str">
        <f t="shared" si="201"/>
        <v/>
      </c>
      <c r="AA546" s="334" t="str">
        <f t="shared" si="202"/>
        <v/>
      </c>
      <c r="AB546" s="334" t="str">
        <f t="shared" si="203"/>
        <v/>
      </c>
      <c r="AC546" s="334" t="str">
        <f t="shared" si="204"/>
        <v/>
      </c>
      <c r="AD546" s="342"/>
      <c r="AE546" s="334" t="str">
        <f t="shared" si="206"/>
        <v/>
      </c>
      <c r="AF546" s="334" t="str">
        <f t="shared" si="207"/>
        <v/>
      </c>
      <c r="AG546" s="334" t="str">
        <f t="shared" si="208"/>
        <v/>
      </c>
      <c r="AH546" s="334" t="str">
        <f t="shared" si="209"/>
        <v/>
      </c>
      <c r="AI546" s="334" t="str">
        <f t="shared" ca="1" si="210"/>
        <v/>
      </c>
      <c r="AJ546" s="334" t="str">
        <f t="shared" si="211"/>
        <v/>
      </c>
      <c r="AK546" s="335" t="str">
        <f t="shared" ca="1" si="212"/>
        <v/>
      </c>
      <c r="AL546" s="336" t="str">
        <f t="shared" si="213"/>
        <v/>
      </c>
      <c r="AM546" s="347" t="s">
        <v>1774</v>
      </c>
    </row>
    <row r="547" spans="1:39" ht="17.25" customHeight="1">
      <c r="A547" s="239"/>
      <c r="B547" s="240"/>
      <c r="C547" s="240"/>
      <c r="D547" s="241"/>
      <c r="E547" s="242"/>
      <c r="F547" s="243"/>
      <c r="G547" s="243"/>
      <c r="H547" s="240"/>
      <c r="I547" s="240"/>
      <c r="J547" s="243"/>
      <c r="K547" s="244"/>
      <c r="L547" s="314"/>
      <c r="M547" s="245"/>
      <c r="N547" s="246"/>
      <c r="O547" s="247"/>
      <c r="P547" s="247"/>
      <c r="Q547" s="248"/>
    </row>
    <row r="548" spans="1:39" ht="17.25" customHeight="1">
      <c r="A548" s="154" t="s">
        <v>655</v>
      </c>
      <c r="B548" s="236" t="s">
        <v>655</v>
      </c>
      <c r="C548" s="236" t="s">
        <v>655</v>
      </c>
      <c r="D548" s="236" t="s">
        <v>655</v>
      </c>
      <c r="E548" s="236" t="s">
        <v>655</v>
      </c>
      <c r="F548" s="236" t="s">
        <v>655</v>
      </c>
      <c r="G548" s="236" t="s">
        <v>655</v>
      </c>
      <c r="H548" s="236" t="s">
        <v>655</v>
      </c>
      <c r="I548" s="236" t="s">
        <v>655</v>
      </c>
      <c r="J548" s="236" t="s">
        <v>655</v>
      </c>
      <c r="K548" s="236" t="s">
        <v>655</v>
      </c>
      <c r="L548" s="315" t="s">
        <v>655</v>
      </c>
      <c r="M548" s="236" t="s">
        <v>655</v>
      </c>
      <c r="N548" s="236" t="s">
        <v>655</v>
      </c>
      <c r="O548" s="236" t="s">
        <v>655</v>
      </c>
      <c r="P548" s="236" t="s">
        <v>655</v>
      </c>
      <c r="Q548" s="236" t="s">
        <v>655</v>
      </c>
      <c r="R548" s="236" t="s">
        <v>655</v>
      </c>
      <c r="S548" s="236" t="s">
        <v>655</v>
      </c>
      <c r="T548" s="236" t="s">
        <v>655</v>
      </c>
      <c r="U548" s="236" t="s">
        <v>655</v>
      </c>
      <c r="V548" s="236" t="s">
        <v>655</v>
      </c>
      <c r="W548" s="236"/>
      <c r="X548" s="236" t="s">
        <v>655</v>
      </c>
      <c r="Y548" s="236" t="s">
        <v>655</v>
      </c>
      <c r="Z548" s="236" t="s">
        <v>655</v>
      </c>
      <c r="AA548" s="236" t="s">
        <v>655</v>
      </c>
      <c r="AB548" s="236" t="s">
        <v>655</v>
      </c>
      <c r="AC548" s="236" t="s">
        <v>655</v>
      </c>
      <c r="AD548" s="236" t="s">
        <v>655</v>
      </c>
      <c r="AE548" s="236" t="s">
        <v>655</v>
      </c>
      <c r="AF548" s="236" t="s">
        <v>655</v>
      </c>
      <c r="AG548" s="236" t="s">
        <v>655</v>
      </c>
      <c r="AH548" s="236" t="s">
        <v>655</v>
      </c>
      <c r="AI548" s="236" t="s">
        <v>655</v>
      </c>
      <c r="AJ548" s="236" t="s">
        <v>655</v>
      </c>
      <c r="AK548" s="236" t="s">
        <v>655</v>
      </c>
      <c r="AL548" s="236" t="s">
        <v>655</v>
      </c>
    </row>
  </sheetData>
  <autoFilter ref="J2:K546" xr:uid="{DBECBD59-09BC-4CD0-9282-84CC719CF82C}"/>
  <mergeCells count="1095">
    <mergeCell ref="Q1:AL1"/>
    <mergeCell ref="D1:I1"/>
    <mergeCell ref="F108:G108"/>
    <mergeCell ref="H108:I108"/>
    <mergeCell ref="F110:G110"/>
    <mergeCell ref="H110:I110"/>
    <mergeCell ref="F111:G111"/>
    <mergeCell ref="H111:I111"/>
    <mergeCell ref="F99:G99"/>
    <mergeCell ref="H99:I99"/>
    <mergeCell ref="F100:G100"/>
    <mergeCell ref="F348:G348"/>
    <mergeCell ref="H348:I348"/>
    <mergeCell ref="F349:G349"/>
    <mergeCell ref="H349:I349"/>
    <mergeCell ref="F350:G350"/>
    <mergeCell ref="H350:I350"/>
    <mergeCell ref="F113:G113"/>
    <mergeCell ref="H327:I327"/>
    <mergeCell ref="F328:G328"/>
    <mergeCell ref="H328:I328"/>
    <mergeCell ref="F329:G329"/>
    <mergeCell ref="H329:I329"/>
    <mergeCell ref="F324:G324"/>
    <mergeCell ref="H324:I324"/>
    <mergeCell ref="F325:G325"/>
    <mergeCell ref="H325:I325"/>
    <mergeCell ref="F326:G326"/>
    <mergeCell ref="H326:I326"/>
    <mergeCell ref="F333:G333"/>
    <mergeCell ref="H333:I333"/>
    <mergeCell ref="F334:G334"/>
    <mergeCell ref="F355:G355"/>
    <mergeCell ref="H355:I355"/>
    <mergeCell ref="F337:G337"/>
    <mergeCell ref="H337:I337"/>
    <mergeCell ref="F338:G338"/>
    <mergeCell ref="H338:I338"/>
    <mergeCell ref="F345:G345"/>
    <mergeCell ref="H345:I345"/>
    <mergeCell ref="F346:G346"/>
    <mergeCell ref="H346:I346"/>
    <mergeCell ref="F347:G347"/>
    <mergeCell ref="H347:I347"/>
    <mergeCell ref="F342:G342"/>
    <mergeCell ref="H342:I342"/>
    <mergeCell ref="F343:G343"/>
    <mergeCell ref="H343:I343"/>
    <mergeCell ref="F344:G344"/>
    <mergeCell ref="F356:G356"/>
    <mergeCell ref="H356:I356"/>
    <mergeCell ref="F360:G360"/>
    <mergeCell ref="H360:I360"/>
    <mergeCell ref="F361:G361"/>
    <mergeCell ref="H361:I361"/>
    <mergeCell ref="F370:G370"/>
    <mergeCell ref="H370:I370"/>
    <mergeCell ref="F118:G118"/>
    <mergeCell ref="H118:I118"/>
    <mergeCell ref="F121:G121"/>
    <mergeCell ref="H121:I121"/>
    <mergeCell ref="F122:G122"/>
    <mergeCell ref="H122:I122"/>
    <mergeCell ref="F123:G123"/>
    <mergeCell ref="H123:I123"/>
    <mergeCell ref="F117:G117"/>
    <mergeCell ref="H117:I117"/>
    <mergeCell ref="F119:G119"/>
    <mergeCell ref="H119:I119"/>
    <mergeCell ref="F120:G120"/>
    <mergeCell ref="H120:I120"/>
    <mergeCell ref="F339:G339"/>
    <mergeCell ref="H339:I339"/>
    <mergeCell ref="F340:G340"/>
    <mergeCell ref="H340:I340"/>
    <mergeCell ref="F341:G341"/>
    <mergeCell ref="H341:I341"/>
    <mergeCell ref="F336:G336"/>
    <mergeCell ref="H336:I336"/>
    <mergeCell ref="H344:I344"/>
    <mergeCell ref="F327:G327"/>
    <mergeCell ref="F371:G371"/>
    <mergeCell ref="H371:I371"/>
    <mergeCell ref="F366:G366"/>
    <mergeCell ref="H366:I366"/>
    <mergeCell ref="F367:G367"/>
    <mergeCell ref="H367:I367"/>
    <mergeCell ref="F368:G368"/>
    <mergeCell ref="H368:I368"/>
    <mergeCell ref="F363:G363"/>
    <mergeCell ref="H363:I363"/>
    <mergeCell ref="F364:G364"/>
    <mergeCell ref="H364:I364"/>
    <mergeCell ref="F365:G365"/>
    <mergeCell ref="H365:I365"/>
    <mergeCell ref="F351:G351"/>
    <mergeCell ref="H351:I351"/>
    <mergeCell ref="F352:G352"/>
    <mergeCell ref="H352:I352"/>
    <mergeCell ref="F353:G353"/>
    <mergeCell ref="H353:I353"/>
    <mergeCell ref="F362:G362"/>
    <mergeCell ref="H362:I362"/>
    <mergeCell ref="F357:G357"/>
    <mergeCell ref="H357:I357"/>
    <mergeCell ref="F358:G358"/>
    <mergeCell ref="H358:I358"/>
    <mergeCell ref="F359:G359"/>
    <mergeCell ref="H359:I359"/>
    <mergeCell ref="F354:G354"/>
    <mergeCell ref="H354:I354"/>
    <mergeCell ref="F369:G369"/>
    <mergeCell ref="H369:I369"/>
    <mergeCell ref="H334:I334"/>
    <mergeCell ref="F335:G335"/>
    <mergeCell ref="H335:I335"/>
    <mergeCell ref="F330:G330"/>
    <mergeCell ref="H330:I330"/>
    <mergeCell ref="F331:G331"/>
    <mergeCell ref="H331:I331"/>
    <mergeCell ref="F332:G332"/>
    <mergeCell ref="H332:I332"/>
    <mergeCell ref="F315:G315"/>
    <mergeCell ref="H315:I315"/>
    <mergeCell ref="F316:G316"/>
    <mergeCell ref="H316:I316"/>
    <mergeCell ref="F317:G317"/>
    <mergeCell ref="H317:I317"/>
    <mergeCell ref="F312:G312"/>
    <mergeCell ref="H312:I312"/>
    <mergeCell ref="F313:G313"/>
    <mergeCell ref="H313:I313"/>
    <mergeCell ref="F314:G314"/>
    <mergeCell ref="H314:I314"/>
    <mergeCell ref="F321:G321"/>
    <mergeCell ref="H321:I321"/>
    <mergeCell ref="F322:G322"/>
    <mergeCell ref="H322:I322"/>
    <mergeCell ref="F323:G323"/>
    <mergeCell ref="H323:I323"/>
    <mergeCell ref="F318:G318"/>
    <mergeCell ref="H318:I318"/>
    <mergeCell ref="F319:G319"/>
    <mergeCell ref="H319:I319"/>
    <mergeCell ref="F320:G320"/>
    <mergeCell ref="H320:I320"/>
    <mergeCell ref="F303:G303"/>
    <mergeCell ref="H303:I303"/>
    <mergeCell ref="F304:G304"/>
    <mergeCell ref="H304:I304"/>
    <mergeCell ref="F305:G305"/>
    <mergeCell ref="H305:I305"/>
    <mergeCell ref="F300:G300"/>
    <mergeCell ref="H300:I300"/>
    <mergeCell ref="F301:G301"/>
    <mergeCell ref="H301:I301"/>
    <mergeCell ref="F302:G302"/>
    <mergeCell ref="H302:I302"/>
    <mergeCell ref="F309:G309"/>
    <mergeCell ref="H309:I309"/>
    <mergeCell ref="F310:G310"/>
    <mergeCell ref="H310:I310"/>
    <mergeCell ref="F311:G311"/>
    <mergeCell ref="H311:I311"/>
    <mergeCell ref="F306:G306"/>
    <mergeCell ref="H306:I306"/>
    <mergeCell ref="F307:G307"/>
    <mergeCell ref="H307:I307"/>
    <mergeCell ref="F308:G308"/>
    <mergeCell ref="H308:I308"/>
    <mergeCell ref="F291:G291"/>
    <mergeCell ref="H291:I291"/>
    <mergeCell ref="F292:G292"/>
    <mergeCell ref="H292:I292"/>
    <mergeCell ref="F293:G293"/>
    <mergeCell ref="H293:I293"/>
    <mergeCell ref="F288:G288"/>
    <mergeCell ref="H288:I288"/>
    <mergeCell ref="F289:G289"/>
    <mergeCell ref="H289:I289"/>
    <mergeCell ref="F290:G290"/>
    <mergeCell ref="H290:I290"/>
    <mergeCell ref="F297:G297"/>
    <mergeCell ref="H297:I297"/>
    <mergeCell ref="F298:G298"/>
    <mergeCell ref="H298:I298"/>
    <mergeCell ref="F299:G299"/>
    <mergeCell ref="H299:I299"/>
    <mergeCell ref="F294:G294"/>
    <mergeCell ref="H294:I294"/>
    <mergeCell ref="F295:G295"/>
    <mergeCell ref="H295:I295"/>
    <mergeCell ref="F296:G296"/>
    <mergeCell ref="H296:I296"/>
    <mergeCell ref="F279:G279"/>
    <mergeCell ref="H279:I279"/>
    <mergeCell ref="F280:G280"/>
    <mergeCell ref="H280:I280"/>
    <mergeCell ref="F281:G281"/>
    <mergeCell ref="H281:I281"/>
    <mergeCell ref="F276:G276"/>
    <mergeCell ref="H276:I276"/>
    <mergeCell ref="F277:G277"/>
    <mergeCell ref="H277:I277"/>
    <mergeCell ref="F278:G278"/>
    <mergeCell ref="H278:I278"/>
    <mergeCell ref="F285:G285"/>
    <mergeCell ref="H285:I285"/>
    <mergeCell ref="F286:G286"/>
    <mergeCell ref="H286:I286"/>
    <mergeCell ref="F287:G287"/>
    <mergeCell ref="H287:I287"/>
    <mergeCell ref="F282:G282"/>
    <mergeCell ref="H282:I282"/>
    <mergeCell ref="F283:G283"/>
    <mergeCell ref="H283:I283"/>
    <mergeCell ref="F284:G284"/>
    <mergeCell ref="H284:I284"/>
    <mergeCell ref="F267:G267"/>
    <mergeCell ref="H267:I267"/>
    <mergeCell ref="F268:G268"/>
    <mergeCell ref="H268:I268"/>
    <mergeCell ref="F269:G269"/>
    <mergeCell ref="H269:I269"/>
    <mergeCell ref="F264:G264"/>
    <mergeCell ref="H264:I264"/>
    <mergeCell ref="F265:G265"/>
    <mergeCell ref="H265:I265"/>
    <mergeCell ref="F266:G266"/>
    <mergeCell ref="H266:I266"/>
    <mergeCell ref="F273:G273"/>
    <mergeCell ref="H273:I273"/>
    <mergeCell ref="F274:G274"/>
    <mergeCell ref="H274:I274"/>
    <mergeCell ref="F275:G275"/>
    <mergeCell ref="H275:I275"/>
    <mergeCell ref="F270:G270"/>
    <mergeCell ref="H270:I270"/>
    <mergeCell ref="F271:G271"/>
    <mergeCell ref="H271:I271"/>
    <mergeCell ref="F272:G272"/>
    <mergeCell ref="H272:I272"/>
    <mergeCell ref="F255:G255"/>
    <mergeCell ref="H255:I255"/>
    <mergeCell ref="F256:G256"/>
    <mergeCell ref="H256:I256"/>
    <mergeCell ref="F257:G257"/>
    <mergeCell ref="H257:I257"/>
    <mergeCell ref="F252:G252"/>
    <mergeCell ref="H252:I252"/>
    <mergeCell ref="F253:G253"/>
    <mergeCell ref="H253:I253"/>
    <mergeCell ref="F254:G254"/>
    <mergeCell ref="H254:I254"/>
    <mergeCell ref="F261:G261"/>
    <mergeCell ref="H261:I261"/>
    <mergeCell ref="F262:G262"/>
    <mergeCell ref="H262:I262"/>
    <mergeCell ref="F263:G263"/>
    <mergeCell ref="H263:I263"/>
    <mergeCell ref="F258:G258"/>
    <mergeCell ref="H258:I258"/>
    <mergeCell ref="F259:G259"/>
    <mergeCell ref="H259:I259"/>
    <mergeCell ref="F260:G260"/>
    <mergeCell ref="H260:I260"/>
    <mergeCell ref="F243:G243"/>
    <mergeCell ref="H243:I243"/>
    <mergeCell ref="F244:G244"/>
    <mergeCell ref="H244:I244"/>
    <mergeCell ref="F245:G245"/>
    <mergeCell ref="H245:I245"/>
    <mergeCell ref="F240:G240"/>
    <mergeCell ref="H240:I240"/>
    <mergeCell ref="F241:G241"/>
    <mergeCell ref="H241:I241"/>
    <mergeCell ref="F242:G242"/>
    <mergeCell ref="H242:I242"/>
    <mergeCell ref="F249:G249"/>
    <mergeCell ref="H249:I249"/>
    <mergeCell ref="F250:G250"/>
    <mergeCell ref="H250:I250"/>
    <mergeCell ref="F251:G251"/>
    <mergeCell ref="H251:I251"/>
    <mergeCell ref="F246:G246"/>
    <mergeCell ref="H246:I246"/>
    <mergeCell ref="F247:G247"/>
    <mergeCell ref="H247:I247"/>
    <mergeCell ref="F248:G248"/>
    <mergeCell ref="H248:I248"/>
    <mergeCell ref="F231:G231"/>
    <mergeCell ref="H231:I231"/>
    <mergeCell ref="F232:G232"/>
    <mergeCell ref="H232:I232"/>
    <mergeCell ref="F233:G233"/>
    <mergeCell ref="H233:I233"/>
    <mergeCell ref="F228:G228"/>
    <mergeCell ref="H228:I228"/>
    <mergeCell ref="F229:G229"/>
    <mergeCell ref="H229:I229"/>
    <mergeCell ref="F230:G230"/>
    <mergeCell ref="H230:I230"/>
    <mergeCell ref="F237:G237"/>
    <mergeCell ref="H237:I237"/>
    <mergeCell ref="F238:G238"/>
    <mergeCell ref="H238:I238"/>
    <mergeCell ref="F239:G239"/>
    <mergeCell ref="H239:I239"/>
    <mergeCell ref="F234:G234"/>
    <mergeCell ref="H234:I234"/>
    <mergeCell ref="F235:G235"/>
    <mergeCell ref="H235:I235"/>
    <mergeCell ref="F236:G236"/>
    <mergeCell ref="H236:I236"/>
    <mergeCell ref="F219:G219"/>
    <mergeCell ref="H219:I219"/>
    <mergeCell ref="F220:G220"/>
    <mergeCell ref="H220:I220"/>
    <mergeCell ref="F221:G221"/>
    <mergeCell ref="H221:I221"/>
    <mergeCell ref="F216:G216"/>
    <mergeCell ref="H216:I216"/>
    <mergeCell ref="F217:G217"/>
    <mergeCell ref="H217:I217"/>
    <mergeCell ref="F218:G218"/>
    <mergeCell ref="H218:I218"/>
    <mergeCell ref="F225:G225"/>
    <mergeCell ref="H225:I225"/>
    <mergeCell ref="F226:G226"/>
    <mergeCell ref="H226:I226"/>
    <mergeCell ref="F227:G227"/>
    <mergeCell ref="H227:I227"/>
    <mergeCell ref="F222:G222"/>
    <mergeCell ref="H222:I222"/>
    <mergeCell ref="F223:G223"/>
    <mergeCell ref="H223:I223"/>
    <mergeCell ref="F224:G224"/>
    <mergeCell ref="H224:I224"/>
    <mergeCell ref="F207:G207"/>
    <mergeCell ref="H207:I207"/>
    <mergeCell ref="F208:G208"/>
    <mergeCell ref="H208:I208"/>
    <mergeCell ref="F209:G209"/>
    <mergeCell ref="H209:I209"/>
    <mergeCell ref="F204:G204"/>
    <mergeCell ref="H204:I204"/>
    <mergeCell ref="F205:G205"/>
    <mergeCell ref="H205:I205"/>
    <mergeCell ref="F206:G206"/>
    <mergeCell ref="H206:I206"/>
    <mergeCell ref="F213:G213"/>
    <mergeCell ref="H213:I213"/>
    <mergeCell ref="F214:G214"/>
    <mergeCell ref="H214:I214"/>
    <mergeCell ref="F215:G215"/>
    <mergeCell ref="H215:I215"/>
    <mergeCell ref="F210:G210"/>
    <mergeCell ref="H210:I210"/>
    <mergeCell ref="F211:G211"/>
    <mergeCell ref="H211:I211"/>
    <mergeCell ref="F212:G212"/>
    <mergeCell ref="H212:I212"/>
    <mergeCell ref="F195:G195"/>
    <mergeCell ref="H195:I195"/>
    <mergeCell ref="F196:G196"/>
    <mergeCell ref="H196:I196"/>
    <mergeCell ref="F197:G197"/>
    <mergeCell ref="H197:I197"/>
    <mergeCell ref="F192:G192"/>
    <mergeCell ref="H192:I192"/>
    <mergeCell ref="F193:G193"/>
    <mergeCell ref="H193:I193"/>
    <mergeCell ref="F194:G194"/>
    <mergeCell ref="H194:I194"/>
    <mergeCell ref="F201:G201"/>
    <mergeCell ref="H201:I201"/>
    <mergeCell ref="F202:G202"/>
    <mergeCell ref="H202:I202"/>
    <mergeCell ref="F203:G203"/>
    <mergeCell ref="H203:I203"/>
    <mergeCell ref="F198:G198"/>
    <mergeCell ref="H198:I198"/>
    <mergeCell ref="F199:G199"/>
    <mergeCell ref="H199:I199"/>
    <mergeCell ref="F200:G200"/>
    <mergeCell ref="H200:I200"/>
    <mergeCell ref="F183:G183"/>
    <mergeCell ref="H183:I183"/>
    <mergeCell ref="F184:G184"/>
    <mergeCell ref="H184:I184"/>
    <mergeCell ref="F185:G185"/>
    <mergeCell ref="H185:I185"/>
    <mergeCell ref="F180:G180"/>
    <mergeCell ref="H180:I180"/>
    <mergeCell ref="F181:G181"/>
    <mergeCell ref="H181:I181"/>
    <mergeCell ref="F182:G182"/>
    <mergeCell ref="H182:I182"/>
    <mergeCell ref="F189:G189"/>
    <mergeCell ref="H189:I189"/>
    <mergeCell ref="F190:G190"/>
    <mergeCell ref="H190:I190"/>
    <mergeCell ref="F191:G191"/>
    <mergeCell ref="H191:I191"/>
    <mergeCell ref="F186:G186"/>
    <mergeCell ref="H186:I186"/>
    <mergeCell ref="F187:G187"/>
    <mergeCell ref="H187:I187"/>
    <mergeCell ref="F188:G188"/>
    <mergeCell ref="H188:I188"/>
    <mergeCell ref="F171:G171"/>
    <mergeCell ref="H171:I171"/>
    <mergeCell ref="F172:G172"/>
    <mergeCell ref="H172:I172"/>
    <mergeCell ref="F173:G173"/>
    <mergeCell ref="H173:I173"/>
    <mergeCell ref="F168:G168"/>
    <mergeCell ref="H168:I168"/>
    <mergeCell ref="F169:G169"/>
    <mergeCell ref="H169:I169"/>
    <mergeCell ref="F170:G170"/>
    <mergeCell ref="H170:I170"/>
    <mergeCell ref="F177:G177"/>
    <mergeCell ref="H177:I177"/>
    <mergeCell ref="F178:G178"/>
    <mergeCell ref="H178:I178"/>
    <mergeCell ref="F179:G179"/>
    <mergeCell ref="H179:I179"/>
    <mergeCell ref="F174:G174"/>
    <mergeCell ref="H174:I174"/>
    <mergeCell ref="F175:G175"/>
    <mergeCell ref="H175:I175"/>
    <mergeCell ref="F176:G176"/>
    <mergeCell ref="H176:I176"/>
    <mergeCell ref="F159:G159"/>
    <mergeCell ref="H159:I159"/>
    <mergeCell ref="F160:G160"/>
    <mergeCell ref="H160:I160"/>
    <mergeCell ref="F161:G161"/>
    <mergeCell ref="H161:I161"/>
    <mergeCell ref="F156:G156"/>
    <mergeCell ref="H156:I156"/>
    <mergeCell ref="F157:G157"/>
    <mergeCell ref="H157:I157"/>
    <mergeCell ref="F158:G158"/>
    <mergeCell ref="H158:I158"/>
    <mergeCell ref="F165:G165"/>
    <mergeCell ref="H165:I165"/>
    <mergeCell ref="F166:G166"/>
    <mergeCell ref="H166:I166"/>
    <mergeCell ref="F167:G167"/>
    <mergeCell ref="H167:I167"/>
    <mergeCell ref="F162:G162"/>
    <mergeCell ref="H162:I162"/>
    <mergeCell ref="F163:G163"/>
    <mergeCell ref="H163:I163"/>
    <mergeCell ref="F164:G164"/>
    <mergeCell ref="H164:I164"/>
    <mergeCell ref="F147:G147"/>
    <mergeCell ref="H147:I147"/>
    <mergeCell ref="F148:G148"/>
    <mergeCell ref="H148:I148"/>
    <mergeCell ref="F149:G149"/>
    <mergeCell ref="H149:I149"/>
    <mergeCell ref="F144:G144"/>
    <mergeCell ref="H144:I144"/>
    <mergeCell ref="F145:G145"/>
    <mergeCell ref="H145:I145"/>
    <mergeCell ref="F146:G146"/>
    <mergeCell ref="H146:I146"/>
    <mergeCell ref="F153:G153"/>
    <mergeCell ref="H153:I153"/>
    <mergeCell ref="F154:G154"/>
    <mergeCell ref="H154:I154"/>
    <mergeCell ref="F155:G155"/>
    <mergeCell ref="H155:I155"/>
    <mergeCell ref="F150:G150"/>
    <mergeCell ref="H150:I150"/>
    <mergeCell ref="F151:G151"/>
    <mergeCell ref="H151:I151"/>
    <mergeCell ref="F152:G152"/>
    <mergeCell ref="H152:I152"/>
    <mergeCell ref="F135:G135"/>
    <mergeCell ref="H135:I135"/>
    <mergeCell ref="F136:G136"/>
    <mergeCell ref="H136:I136"/>
    <mergeCell ref="F137:G137"/>
    <mergeCell ref="H137:I137"/>
    <mergeCell ref="F132:G132"/>
    <mergeCell ref="H132:I132"/>
    <mergeCell ref="F133:G133"/>
    <mergeCell ref="H133:I133"/>
    <mergeCell ref="F134:G134"/>
    <mergeCell ref="H134:I134"/>
    <mergeCell ref="F141:G141"/>
    <mergeCell ref="H141:I141"/>
    <mergeCell ref="F142:G142"/>
    <mergeCell ref="H142:I142"/>
    <mergeCell ref="F143:G143"/>
    <mergeCell ref="H143:I143"/>
    <mergeCell ref="F138:G138"/>
    <mergeCell ref="H138:I138"/>
    <mergeCell ref="F139:G139"/>
    <mergeCell ref="H139:I139"/>
    <mergeCell ref="F140:G140"/>
    <mergeCell ref="H140:I140"/>
    <mergeCell ref="F129:G129"/>
    <mergeCell ref="H129:I129"/>
    <mergeCell ref="F130:G130"/>
    <mergeCell ref="H130:I130"/>
    <mergeCell ref="F131:G131"/>
    <mergeCell ref="H131:I131"/>
    <mergeCell ref="F126:G126"/>
    <mergeCell ref="H126:I126"/>
    <mergeCell ref="F127:G127"/>
    <mergeCell ref="H127:I127"/>
    <mergeCell ref="F128:G128"/>
    <mergeCell ref="H128:I128"/>
    <mergeCell ref="F124:G124"/>
    <mergeCell ref="H124:I124"/>
    <mergeCell ref="F125:G125"/>
    <mergeCell ref="H125:I125"/>
    <mergeCell ref="F109:G109"/>
    <mergeCell ref="H109:I109"/>
    <mergeCell ref="F112:G112"/>
    <mergeCell ref="H112:I112"/>
    <mergeCell ref="H113:I113"/>
    <mergeCell ref="F114:G114"/>
    <mergeCell ref="H114:I114"/>
    <mergeCell ref="F116:G116"/>
    <mergeCell ref="H116:I116"/>
    <mergeCell ref="F115:G115"/>
    <mergeCell ref="H115:I115"/>
    <mergeCell ref="H100:I100"/>
    <mergeCell ref="F101:G101"/>
    <mergeCell ref="H101:I101"/>
    <mergeCell ref="F96:G96"/>
    <mergeCell ref="H96:I96"/>
    <mergeCell ref="F97:G97"/>
    <mergeCell ref="H97:I97"/>
    <mergeCell ref="F98:G98"/>
    <mergeCell ref="H98:I98"/>
    <mergeCell ref="F105:G105"/>
    <mergeCell ref="H105:I105"/>
    <mergeCell ref="F106:G106"/>
    <mergeCell ref="H106:I106"/>
    <mergeCell ref="F107:G107"/>
    <mergeCell ref="H107:I107"/>
    <mergeCell ref="F102:G102"/>
    <mergeCell ref="H102:I102"/>
    <mergeCell ref="F103:G103"/>
    <mergeCell ref="H103:I103"/>
    <mergeCell ref="F104:G104"/>
    <mergeCell ref="H104:I104"/>
    <mergeCell ref="F87:G87"/>
    <mergeCell ref="H87:I87"/>
    <mergeCell ref="F88:G88"/>
    <mergeCell ref="H88:I88"/>
    <mergeCell ref="F89:G89"/>
    <mergeCell ref="H89:I89"/>
    <mergeCell ref="F84:G84"/>
    <mergeCell ref="H84:I84"/>
    <mergeCell ref="F85:G85"/>
    <mergeCell ref="H85:I85"/>
    <mergeCell ref="F86:G86"/>
    <mergeCell ref="H86:I86"/>
    <mergeCell ref="F93:G93"/>
    <mergeCell ref="H93:I93"/>
    <mergeCell ref="F94:G94"/>
    <mergeCell ref="H94:I94"/>
    <mergeCell ref="F95:G95"/>
    <mergeCell ref="H95:I95"/>
    <mergeCell ref="F90:G90"/>
    <mergeCell ref="H90:I90"/>
    <mergeCell ref="F91:G91"/>
    <mergeCell ref="H91:I91"/>
    <mergeCell ref="F92:G92"/>
    <mergeCell ref="H92:I92"/>
    <mergeCell ref="F73:G73"/>
    <mergeCell ref="H73:I73"/>
    <mergeCell ref="F74:G74"/>
    <mergeCell ref="H74:I74"/>
    <mergeCell ref="F75:G75"/>
    <mergeCell ref="H75:I75"/>
    <mergeCell ref="F70:G70"/>
    <mergeCell ref="H70:I70"/>
    <mergeCell ref="F71:G71"/>
    <mergeCell ref="H71:I71"/>
    <mergeCell ref="F72:G72"/>
    <mergeCell ref="H72:I72"/>
    <mergeCell ref="F81:G81"/>
    <mergeCell ref="H81:I81"/>
    <mergeCell ref="F82:G82"/>
    <mergeCell ref="H82:I82"/>
    <mergeCell ref="F83:G83"/>
    <mergeCell ref="H83:I83"/>
    <mergeCell ref="F80:G80"/>
    <mergeCell ref="H80:I80"/>
    <mergeCell ref="F76:G76"/>
    <mergeCell ref="H76:I76"/>
    <mergeCell ref="F77:G77"/>
    <mergeCell ref="H77:I77"/>
    <mergeCell ref="F78:G78"/>
    <mergeCell ref="H78:I78"/>
    <mergeCell ref="F79:G79"/>
    <mergeCell ref="H79:I79"/>
    <mergeCell ref="F63:G63"/>
    <mergeCell ref="H63:I63"/>
    <mergeCell ref="F64:G64"/>
    <mergeCell ref="H64:I64"/>
    <mergeCell ref="F62:G62"/>
    <mergeCell ref="H62:I62"/>
    <mergeCell ref="F59:G59"/>
    <mergeCell ref="H59:I59"/>
    <mergeCell ref="F60:G60"/>
    <mergeCell ref="H60:I60"/>
    <mergeCell ref="F61:G61"/>
    <mergeCell ref="H61:I61"/>
    <mergeCell ref="F68:G68"/>
    <mergeCell ref="H68:I68"/>
    <mergeCell ref="F69:G69"/>
    <mergeCell ref="H69:I69"/>
    <mergeCell ref="F65:G65"/>
    <mergeCell ref="H65:I65"/>
    <mergeCell ref="F66:G66"/>
    <mergeCell ref="H66:I66"/>
    <mergeCell ref="F67:G67"/>
    <mergeCell ref="H67:I67"/>
    <mergeCell ref="F52:G52"/>
    <mergeCell ref="H52:I52"/>
    <mergeCell ref="F53:G53"/>
    <mergeCell ref="H53:I53"/>
    <mergeCell ref="F49:G49"/>
    <mergeCell ref="H49:I49"/>
    <mergeCell ref="F50:G50"/>
    <mergeCell ref="H50:I50"/>
    <mergeCell ref="F51:G51"/>
    <mergeCell ref="H51:I51"/>
    <mergeCell ref="F57:G57"/>
    <mergeCell ref="H57:I57"/>
    <mergeCell ref="F58:G58"/>
    <mergeCell ref="H58:I58"/>
    <mergeCell ref="F54:G54"/>
    <mergeCell ref="H54:I54"/>
    <mergeCell ref="F55:G55"/>
    <mergeCell ref="H55:I55"/>
    <mergeCell ref="F56:G56"/>
    <mergeCell ref="H56:I56"/>
    <mergeCell ref="F40:G40"/>
    <mergeCell ref="H40:I40"/>
    <mergeCell ref="F41:G41"/>
    <mergeCell ref="H41:I41"/>
    <mergeCell ref="F42:G42"/>
    <mergeCell ref="H42:I42"/>
    <mergeCell ref="F37:G37"/>
    <mergeCell ref="H37:I37"/>
    <mergeCell ref="F38:G38"/>
    <mergeCell ref="H38:I38"/>
    <mergeCell ref="F39:G39"/>
    <mergeCell ref="H39:I39"/>
    <mergeCell ref="F46:G46"/>
    <mergeCell ref="H46:I46"/>
    <mergeCell ref="F47:G47"/>
    <mergeCell ref="H47:I47"/>
    <mergeCell ref="F48:G48"/>
    <mergeCell ref="H48:I48"/>
    <mergeCell ref="F43:G43"/>
    <mergeCell ref="H43:I43"/>
    <mergeCell ref="F44:G44"/>
    <mergeCell ref="H44:I44"/>
    <mergeCell ref="F45:G45"/>
    <mergeCell ref="H45:I45"/>
    <mergeCell ref="F28:G28"/>
    <mergeCell ref="H28:I28"/>
    <mergeCell ref="F29:G29"/>
    <mergeCell ref="H29:I29"/>
    <mergeCell ref="F30:G30"/>
    <mergeCell ref="H30:I30"/>
    <mergeCell ref="F25:G25"/>
    <mergeCell ref="H25:I25"/>
    <mergeCell ref="F26:G26"/>
    <mergeCell ref="H26:I26"/>
    <mergeCell ref="F27:G27"/>
    <mergeCell ref="H27:I27"/>
    <mergeCell ref="F34:G34"/>
    <mergeCell ref="H34:I34"/>
    <mergeCell ref="F35:G35"/>
    <mergeCell ref="H35:I35"/>
    <mergeCell ref="F36:G36"/>
    <mergeCell ref="H36:I36"/>
    <mergeCell ref="F31:G31"/>
    <mergeCell ref="H31:I31"/>
    <mergeCell ref="F32:G32"/>
    <mergeCell ref="H32:I32"/>
    <mergeCell ref="F33:G33"/>
    <mergeCell ref="H33:I33"/>
    <mergeCell ref="F15:G15"/>
    <mergeCell ref="H15:I15"/>
    <mergeCell ref="F16:G16"/>
    <mergeCell ref="H16:I16"/>
    <mergeCell ref="F17:G17"/>
    <mergeCell ref="H17:I17"/>
    <mergeCell ref="F12:G12"/>
    <mergeCell ref="H12:I12"/>
    <mergeCell ref="F13:G13"/>
    <mergeCell ref="H13:I13"/>
    <mergeCell ref="F14:G14"/>
    <mergeCell ref="H14:I14"/>
    <mergeCell ref="F22:G22"/>
    <mergeCell ref="H22:I22"/>
    <mergeCell ref="F23:G23"/>
    <mergeCell ref="H23:I23"/>
    <mergeCell ref="F24:G24"/>
    <mergeCell ref="H24:I24"/>
    <mergeCell ref="F19:G19"/>
    <mergeCell ref="H19:I19"/>
    <mergeCell ref="F20:G20"/>
    <mergeCell ref="H20:I20"/>
    <mergeCell ref="F21:G21"/>
    <mergeCell ref="H21:I21"/>
    <mergeCell ref="F18:G18"/>
    <mergeCell ref="H18:I18"/>
    <mergeCell ref="L1:P1"/>
    <mergeCell ref="F2:G2"/>
    <mergeCell ref="H2:I2"/>
    <mergeCell ref="F3:G3"/>
    <mergeCell ref="H3:I3"/>
    <mergeCell ref="F4:G4"/>
    <mergeCell ref="H4:I4"/>
    <mergeCell ref="A1:A2"/>
    <mergeCell ref="B1:C1"/>
    <mergeCell ref="F9:G9"/>
    <mergeCell ref="H9:I9"/>
    <mergeCell ref="F10:G10"/>
    <mergeCell ref="H10:I10"/>
    <mergeCell ref="F11:G11"/>
    <mergeCell ref="H11:I11"/>
    <mergeCell ref="F5:G5"/>
    <mergeCell ref="H5:I5"/>
    <mergeCell ref="F7:G7"/>
    <mergeCell ref="H7:I7"/>
    <mergeCell ref="F8:G8"/>
    <mergeCell ref="H8:I8"/>
    <mergeCell ref="F6:G6"/>
    <mergeCell ref="H6:I6"/>
    <mergeCell ref="H382:I382"/>
    <mergeCell ref="F383:G383"/>
    <mergeCell ref="H383:I383"/>
    <mergeCell ref="F384:G384"/>
    <mergeCell ref="H384:I384"/>
    <mergeCell ref="F385:G385"/>
    <mergeCell ref="H385:I385"/>
    <mergeCell ref="F386:G386"/>
    <mergeCell ref="H386:I386"/>
    <mergeCell ref="F372:G372"/>
    <mergeCell ref="H372:I372"/>
    <mergeCell ref="F373:G373"/>
    <mergeCell ref="H373:I373"/>
    <mergeCell ref="F374:G374"/>
    <mergeCell ref="H374:I374"/>
    <mergeCell ref="F375:G375"/>
    <mergeCell ref="H375:I375"/>
    <mergeCell ref="F376:G376"/>
    <mergeCell ref="H376:I376"/>
    <mergeCell ref="F377:G377"/>
    <mergeCell ref="H377:I377"/>
    <mergeCell ref="F378:G378"/>
    <mergeCell ref="H378:I378"/>
    <mergeCell ref="F379:G379"/>
    <mergeCell ref="H379:I379"/>
    <mergeCell ref="F380:G380"/>
    <mergeCell ref="H380:I380"/>
    <mergeCell ref="F381:G381"/>
    <mergeCell ref="H381:I381"/>
    <mergeCell ref="F382:G382"/>
    <mergeCell ref="H392:I392"/>
    <mergeCell ref="F393:G393"/>
    <mergeCell ref="H393:I393"/>
    <mergeCell ref="F394:G394"/>
    <mergeCell ref="H394:I394"/>
    <mergeCell ref="F395:G395"/>
    <mergeCell ref="H395:I395"/>
    <mergeCell ref="F396:G396"/>
    <mergeCell ref="H396:I396"/>
    <mergeCell ref="H387:I387"/>
    <mergeCell ref="F388:G388"/>
    <mergeCell ref="H388:I388"/>
    <mergeCell ref="F389:G389"/>
    <mergeCell ref="H389:I389"/>
    <mergeCell ref="F390:G390"/>
    <mergeCell ref="H390:I390"/>
    <mergeCell ref="F391:G391"/>
    <mergeCell ref="H391:I391"/>
    <mergeCell ref="F387:G387"/>
    <mergeCell ref="F392:G392"/>
    <mergeCell ref="H402:I402"/>
    <mergeCell ref="F403:G403"/>
    <mergeCell ref="H403:I403"/>
    <mergeCell ref="F404:G404"/>
    <mergeCell ref="H404:I404"/>
    <mergeCell ref="F405:G405"/>
    <mergeCell ref="H405:I405"/>
    <mergeCell ref="F406:G406"/>
    <mergeCell ref="H406:I406"/>
    <mergeCell ref="H397:I397"/>
    <mergeCell ref="F398:G398"/>
    <mergeCell ref="H398:I398"/>
    <mergeCell ref="F399:G399"/>
    <mergeCell ref="H399:I399"/>
    <mergeCell ref="F400:G400"/>
    <mergeCell ref="H400:I400"/>
    <mergeCell ref="F401:G401"/>
    <mergeCell ref="H401:I401"/>
    <mergeCell ref="F397:G397"/>
    <mergeCell ref="F402:G402"/>
    <mergeCell ref="H412:I412"/>
    <mergeCell ref="F413:G413"/>
    <mergeCell ref="H413:I413"/>
    <mergeCell ref="F414:G414"/>
    <mergeCell ref="H414:I414"/>
    <mergeCell ref="F415:G415"/>
    <mergeCell ref="H415:I415"/>
    <mergeCell ref="F416:G416"/>
    <mergeCell ref="H416:I416"/>
    <mergeCell ref="H407:I407"/>
    <mergeCell ref="F408:G408"/>
    <mergeCell ref="H408:I408"/>
    <mergeCell ref="F409:G409"/>
    <mergeCell ref="H409:I409"/>
    <mergeCell ref="F410:G410"/>
    <mergeCell ref="H410:I410"/>
    <mergeCell ref="F411:G411"/>
    <mergeCell ref="H411:I411"/>
    <mergeCell ref="F407:G407"/>
    <mergeCell ref="F412:G412"/>
    <mergeCell ref="H422:I422"/>
    <mergeCell ref="F423:G423"/>
    <mergeCell ref="H423:I423"/>
    <mergeCell ref="F424:G424"/>
    <mergeCell ref="H424:I424"/>
    <mergeCell ref="F425:G425"/>
    <mergeCell ref="H425:I425"/>
    <mergeCell ref="F426:G426"/>
    <mergeCell ref="H426:I426"/>
    <mergeCell ref="H417:I417"/>
    <mergeCell ref="F418:G418"/>
    <mergeCell ref="H418:I418"/>
    <mergeCell ref="F419:G419"/>
    <mergeCell ref="H419:I419"/>
    <mergeCell ref="F420:G420"/>
    <mergeCell ref="H420:I420"/>
    <mergeCell ref="F421:G421"/>
    <mergeCell ref="H421:I421"/>
    <mergeCell ref="F417:G417"/>
    <mergeCell ref="F422:G422"/>
    <mergeCell ref="H432:I432"/>
    <mergeCell ref="F433:G433"/>
    <mergeCell ref="H433:I433"/>
    <mergeCell ref="F434:G434"/>
    <mergeCell ref="H434:I434"/>
    <mergeCell ref="F435:G435"/>
    <mergeCell ref="H435:I435"/>
    <mergeCell ref="F436:G436"/>
    <mergeCell ref="H436:I436"/>
    <mergeCell ref="H427:I427"/>
    <mergeCell ref="F428:G428"/>
    <mergeCell ref="H428:I428"/>
    <mergeCell ref="F429:G429"/>
    <mergeCell ref="H429:I429"/>
    <mergeCell ref="F430:G430"/>
    <mergeCell ref="H430:I430"/>
    <mergeCell ref="F431:G431"/>
    <mergeCell ref="H431:I431"/>
    <mergeCell ref="F432:G432"/>
    <mergeCell ref="F427:G427"/>
    <mergeCell ref="H442:I442"/>
    <mergeCell ref="F443:G443"/>
    <mergeCell ref="H443:I443"/>
    <mergeCell ref="F444:G444"/>
    <mergeCell ref="H444:I444"/>
    <mergeCell ref="F445:G445"/>
    <mergeCell ref="H445:I445"/>
    <mergeCell ref="F446:G446"/>
    <mergeCell ref="H446:I446"/>
    <mergeCell ref="H437:I437"/>
    <mergeCell ref="F438:G438"/>
    <mergeCell ref="H438:I438"/>
    <mergeCell ref="F439:G439"/>
    <mergeCell ref="H439:I439"/>
    <mergeCell ref="F440:G440"/>
    <mergeCell ref="H440:I440"/>
    <mergeCell ref="F441:G441"/>
    <mergeCell ref="H441:I441"/>
    <mergeCell ref="F442:G442"/>
    <mergeCell ref="F437:G437"/>
    <mergeCell ref="H452:I452"/>
    <mergeCell ref="F453:G453"/>
    <mergeCell ref="H453:I453"/>
    <mergeCell ref="F454:G454"/>
    <mergeCell ref="H454:I454"/>
    <mergeCell ref="F455:G455"/>
    <mergeCell ref="H455:I455"/>
    <mergeCell ref="F456:G456"/>
    <mergeCell ref="H456:I456"/>
    <mergeCell ref="H447:I447"/>
    <mergeCell ref="F448:G448"/>
    <mergeCell ref="H448:I448"/>
    <mergeCell ref="F449:G449"/>
    <mergeCell ref="H449:I449"/>
    <mergeCell ref="F450:G450"/>
    <mergeCell ref="H450:I450"/>
    <mergeCell ref="F451:G451"/>
    <mergeCell ref="H451:I451"/>
    <mergeCell ref="F452:G452"/>
    <mergeCell ref="F447:G447"/>
    <mergeCell ref="H462:I462"/>
    <mergeCell ref="F463:G463"/>
    <mergeCell ref="H463:I463"/>
    <mergeCell ref="F464:G464"/>
    <mergeCell ref="H464:I464"/>
    <mergeCell ref="F465:G465"/>
    <mergeCell ref="H465:I465"/>
    <mergeCell ref="F466:G466"/>
    <mergeCell ref="H466:I466"/>
    <mergeCell ref="H457:I457"/>
    <mergeCell ref="F458:G458"/>
    <mergeCell ref="H458:I458"/>
    <mergeCell ref="F459:G459"/>
    <mergeCell ref="H459:I459"/>
    <mergeCell ref="F460:G460"/>
    <mergeCell ref="H460:I460"/>
    <mergeCell ref="F461:G461"/>
    <mergeCell ref="H461:I461"/>
    <mergeCell ref="F462:G462"/>
    <mergeCell ref="F457:G457"/>
    <mergeCell ref="H472:I472"/>
    <mergeCell ref="F473:G473"/>
    <mergeCell ref="H473:I473"/>
    <mergeCell ref="F474:G474"/>
    <mergeCell ref="H474:I474"/>
    <mergeCell ref="F475:G475"/>
    <mergeCell ref="H475:I475"/>
    <mergeCell ref="F476:G476"/>
    <mergeCell ref="H476:I476"/>
    <mergeCell ref="H467:I467"/>
    <mergeCell ref="F468:G468"/>
    <mergeCell ref="H468:I468"/>
    <mergeCell ref="F469:G469"/>
    <mergeCell ref="H469:I469"/>
    <mergeCell ref="F470:G470"/>
    <mergeCell ref="H470:I470"/>
    <mergeCell ref="F471:G471"/>
    <mergeCell ref="H471:I471"/>
    <mergeCell ref="F472:G472"/>
    <mergeCell ref="F467:G467"/>
    <mergeCell ref="H482:I482"/>
    <mergeCell ref="F483:G483"/>
    <mergeCell ref="H483:I483"/>
    <mergeCell ref="F484:G484"/>
    <mergeCell ref="H484:I484"/>
    <mergeCell ref="F485:G485"/>
    <mergeCell ref="H485:I485"/>
    <mergeCell ref="F486:G486"/>
    <mergeCell ref="H486:I486"/>
    <mergeCell ref="H477:I477"/>
    <mergeCell ref="F478:G478"/>
    <mergeCell ref="H478:I478"/>
    <mergeCell ref="F479:G479"/>
    <mergeCell ref="H479:I479"/>
    <mergeCell ref="F480:G480"/>
    <mergeCell ref="H480:I480"/>
    <mergeCell ref="F481:G481"/>
    <mergeCell ref="H481:I481"/>
    <mergeCell ref="F477:G477"/>
    <mergeCell ref="F482:G482"/>
    <mergeCell ref="H492:I492"/>
    <mergeCell ref="F493:G493"/>
    <mergeCell ref="H493:I493"/>
    <mergeCell ref="F494:G494"/>
    <mergeCell ref="H494:I494"/>
    <mergeCell ref="F495:G495"/>
    <mergeCell ref="H495:I495"/>
    <mergeCell ref="F496:G496"/>
    <mergeCell ref="H496:I496"/>
    <mergeCell ref="H487:I487"/>
    <mergeCell ref="F488:G488"/>
    <mergeCell ref="H488:I488"/>
    <mergeCell ref="F489:G489"/>
    <mergeCell ref="H489:I489"/>
    <mergeCell ref="F490:G490"/>
    <mergeCell ref="H490:I490"/>
    <mergeCell ref="F491:G491"/>
    <mergeCell ref="H491:I491"/>
    <mergeCell ref="F487:G487"/>
    <mergeCell ref="F492:G492"/>
    <mergeCell ref="H502:I502"/>
    <mergeCell ref="F503:G503"/>
    <mergeCell ref="H503:I503"/>
    <mergeCell ref="F504:G504"/>
    <mergeCell ref="H504:I504"/>
    <mergeCell ref="F505:G505"/>
    <mergeCell ref="H505:I505"/>
    <mergeCell ref="F506:G506"/>
    <mergeCell ref="H506:I506"/>
    <mergeCell ref="H497:I497"/>
    <mergeCell ref="F498:G498"/>
    <mergeCell ref="H498:I498"/>
    <mergeCell ref="F499:G499"/>
    <mergeCell ref="H499:I499"/>
    <mergeCell ref="F500:G500"/>
    <mergeCell ref="H500:I500"/>
    <mergeCell ref="F501:G501"/>
    <mergeCell ref="H501:I501"/>
    <mergeCell ref="F497:G497"/>
    <mergeCell ref="F502:G502"/>
    <mergeCell ref="H512:I512"/>
    <mergeCell ref="F513:G513"/>
    <mergeCell ref="H513:I513"/>
    <mergeCell ref="F514:G514"/>
    <mergeCell ref="H514:I514"/>
    <mergeCell ref="F515:G515"/>
    <mergeCell ref="H515:I515"/>
    <mergeCell ref="F516:G516"/>
    <mergeCell ref="H516:I516"/>
    <mergeCell ref="H507:I507"/>
    <mergeCell ref="F508:G508"/>
    <mergeCell ref="H508:I508"/>
    <mergeCell ref="F509:G509"/>
    <mergeCell ref="H509:I509"/>
    <mergeCell ref="F510:G510"/>
    <mergeCell ref="H510:I510"/>
    <mergeCell ref="F511:G511"/>
    <mergeCell ref="H511:I511"/>
    <mergeCell ref="F507:G507"/>
    <mergeCell ref="F512:G512"/>
    <mergeCell ref="H522:I522"/>
    <mergeCell ref="F523:G523"/>
    <mergeCell ref="H523:I523"/>
    <mergeCell ref="F524:G524"/>
    <mergeCell ref="H524:I524"/>
    <mergeCell ref="F525:G525"/>
    <mergeCell ref="H525:I525"/>
    <mergeCell ref="F526:G526"/>
    <mergeCell ref="H526:I526"/>
    <mergeCell ref="H517:I517"/>
    <mergeCell ref="F518:G518"/>
    <mergeCell ref="H518:I518"/>
    <mergeCell ref="F519:G519"/>
    <mergeCell ref="H519:I519"/>
    <mergeCell ref="F520:G520"/>
    <mergeCell ref="H520:I520"/>
    <mergeCell ref="F521:G521"/>
    <mergeCell ref="H521:I521"/>
    <mergeCell ref="F522:G522"/>
    <mergeCell ref="F517:G517"/>
    <mergeCell ref="H532:I532"/>
    <mergeCell ref="F533:G533"/>
    <mergeCell ref="H533:I533"/>
    <mergeCell ref="F534:G534"/>
    <mergeCell ref="H534:I534"/>
    <mergeCell ref="F535:G535"/>
    <mergeCell ref="H535:I535"/>
    <mergeCell ref="F536:G536"/>
    <mergeCell ref="H536:I536"/>
    <mergeCell ref="H527:I527"/>
    <mergeCell ref="F528:G528"/>
    <mergeCell ref="H528:I528"/>
    <mergeCell ref="F529:G529"/>
    <mergeCell ref="H529:I529"/>
    <mergeCell ref="F530:G530"/>
    <mergeCell ref="H530:I530"/>
    <mergeCell ref="F531:G531"/>
    <mergeCell ref="H531:I531"/>
    <mergeCell ref="F532:G532"/>
    <mergeCell ref="F527:G527"/>
    <mergeCell ref="F542:G542"/>
    <mergeCell ref="H542:I542"/>
    <mergeCell ref="F543:G543"/>
    <mergeCell ref="H543:I543"/>
    <mergeCell ref="F544:G544"/>
    <mergeCell ref="H544:I544"/>
    <mergeCell ref="F545:G545"/>
    <mergeCell ref="H545:I545"/>
    <mergeCell ref="F546:G546"/>
    <mergeCell ref="H546:I546"/>
    <mergeCell ref="H537:I537"/>
    <mergeCell ref="F538:G538"/>
    <mergeCell ref="H538:I538"/>
    <mergeCell ref="F539:G539"/>
    <mergeCell ref="H539:I539"/>
    <mergeCell ref="F540:G540"/>
    <mergeCell ref="H540:I540"/>
    <mergeCell ref="F541:G541"/>
    <mergeCell ref="H541:I541"/>
    <mergeCell ref="F537:G537"/>
  </mergeCells>
  <phoneticPr fontId="3"/>
  <conditionalFormatting sqref="K3:Q546">
    <cfRule type="expression" dxfId="8" priority="4">
      <formula>$K3="-"</formula>
    </cfRule>
  </conditionalFormatting>
  <conditionalFormatting sqref="O3:O547">
    <cfRule type="expression" dxfId="2" priority="5">
      <formula>$O3&lt;&gt;""</formula>
    </cfRule>
  </conditionalFormatting>
  <conditionalFormatting sqref="O3:P546">
    <cfRule type="expression" dxfId="1" priority="1">
      <formula>AND($K3&lt;&gt;"",$K3&lt;&gt;"-")</formula>
    </cfRule>
  </conditionalFormatting>
  <conditionalFormatting sqref="P3:P547">
    <cfRule type="expression" dxfId="0" priority="6">
      <formula>$P3&lt;&gt;""</formula>
    </cfRule>
  </conditionalFormatting>
  <dataValidations count="1">
    <dataValidation allowBlank="1" showInputMessage="1" showErrorMessage="1" promptTitle="ー ルール －－－－－－－－－－－－－－－－－－－－－－－－" prompt="_x000a_「 - 」 ： DBに項目はあるが、帳票には存在しない、出力が不要な場合_x000a_「入力」 ： 帳票内に直接値等を入力する場合_x000a_「選択」 ： 複数項目の中から1つを選択する場合_x000a_「フラグ」 ： &quot;不明&quot;等のチェックが0/1のフラグの場合_x000a_「ドロップ」 ： ドロップダウンにて値を選択する場合_x000a_「ファイル」 ： ファイル名を指定する場合" sqref="K2" xr:uid="{E5C4E5DA-1281-4C04-8C9C-0D812CE20EE1}"/>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7" id="{00000000-000E-0000-0200-000006000000}">
            <xm:f>$K3=入力用マスタ!$H$3</xm:f>
            <x14:dxf>
              <font>
                <b/>
                <i val="0"/>
                <color rgb="FFFF0000"/>
              </font>
              <fill>
                <patternFill>
                  <bgColor rgb="FFD1D3FF"/>
                </patternFill>
              </fill>
            </x14:dxf>
          </x14:cfRule>
          <x14:cfRule type="expression" priority="58" id="{FAABF531-28DE-4213-88E2-B3A657D4B06E}">
            <xm:f>$K3=入力用マスタ!$H$7</xm:f>
            <x14:dxf>
              <font>
                <b/>
                <i val="0"/>
                <color rgb="FFFF0000"/>
              </font>
              <fill>
                <patternFill>
                  <bgColor rgb="FFD1D3FF"/>
                </patternFill>
              </fill>
            </x14:dxf>
          </x14:cfRule>
          <xm:sqref>L3:L547</xm:sqref>
        </x14:conditionalFormatting>
        <x14:conditionalFormatting xmlns:xm="http://schemas.microsoft.com/office/excel/2006/main">
          <x14:cfRule type="expression" priority="56" id="{00000000-000E-0000-0200-000003000000}">
            <xm:f>$K3=入力用マスタ!$H$5</xm:f>
            <x14:dxf>
              <font>
                <b/>
                <i val="0"/>
                <color rgb="FFFF0000"/>
              </font>
              <fill>
                <patternFill>
                  <bgColor rgb="FFD1D3FF"/>
                </patternFill>
              </fill>
            </x14:dxf>
          </x14:cfRule>
          <x14:cfRule type="expression" priority="57" id="{00000000-000E-0000-0200-000005000000}">
            <xm:f>$K3=入力用マスタ!$H$6</xm:f>
            <x14:dxf>
              <font>
                <b/>
                <i val="0"/>
                <color rgb="FFFF0000"/>
              </font>
              <fill>
                <patternFill>
                  <bgColor rgb="FFD1D3FF"/>
                </patternFill>
              </fill>
            </x14:dxf>
          </x14:cfRule>
          <xm:sqref>M3:M547</xm:sqref>
        </x14:conditionalFormatting>
        <x14:conditionalFormatting xmlns:xm="http://schemas.microsoft.com/office/excel/2006/main">
          <x14:cfRule type="expression" priority="8" id="{00000000-000E-0000-0200-000004000000}">
            <xm:f>$K3=入力用マスタ!$H$4</xm:f>
            <x14:dxf>
              <font>
                <b/>
                <i val="0"/>
                <color rgb="FFFF0000"/>
              </font>
              <fill>
                <patternFill>
                  <bgColor rgb="FFD1D3FF"/>
                </patternFill>
              </fill>
            </x14:dxf>
          </x14:cfRule>
          <xm:sqref>N3:N547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E4D5DE8-56E3-4A26-AD1E-A039177D9BCB}">
          <x14:formula1>
            <xm:f>入力用マスタ!$H$2:$H$5</xm:f>
          </x14:formula1>
          <xm:sqref>K547</xm:sqref>
        </x14:dataValidation>
        <x14:dataValidation type="list" allowBlank="1" showInputMessage="1" showErrorMessage="1" xr:uid="{BD04C42A-5E2A-4393-8B40-28D09F1534C8}">
          <x14:formula1>
            <xm:f>入力用マスタ!$H$2:$H$7</xm:f>
          </x14:formula1>
          <xm:sqref>K3:K546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DBE7-7783-48FA-95CD-4D3B9D7B1000}">
  <sheetPr codeName="Sheet31"/>
  <dimension ref="A1:H32"/>
  <sheetViews>
    <sheetView workbookViewId="0">
      <selection sqref="A1:A2"/>
    </sheetView>
  </sheetViews>
  <sheetFormatPr defaultRowHeight="18.75"/>
  <cols>
    <col min="1" max="2" width="5.625" customWidth="1"/>
    <col min="3" max="3" width="7.125" bestFit="1" customWidth="1"/>
    <col min="4" max="4" width="9" bestFit="1" customWidth="1"/>
  </cols>
  <sheetData>
    <row r="1" spans="1:8">
      <c r="A1" s="137" t="s">
        <v>2</v>
      </c>
      <c r="B1" s="137" t="s">
        <v>3</v>
      </c>
      <c r="C1" s="138" t="s">
        <v>117</v>
      </c>
      <c r="D1" s="138" t="s">
        <v>118</v>
      </c>
      <c r="E1" s="138" t="s">
        <v>589</v>
      </c>
      <c r="F1" s="210" t="s">
        <v>594</v>
      </c>
      <c r="G1" s="210" t="s">
        <v>600</v>
      </c>
      <c r="H1" s="250" t="s">
        <v>654</v>
      </c>
    </row>
    <row r="2" spans="1:8">
      <c r="A2" s="136">
        <v>2020</v>
      </c>
      <c r="B2" s="136">
        <v>1</v>
      </c>
      <c r="C2" s="135" t="s">
        <v>90</v>
      </c>
      <c r="D2" s="135" t="s">
        <v>73</v>
      </c>
      <c r="E2" s="136" t="s">
        <v>590</v>
      </c>
      <c r="F2" s="136" t="s">
        <v>590</v>
      </c>
      <c r="G2" s="136" t="s">
        <v>590</v>
      </c>
      <c r="H2" s="237" t="s">
        <v>659</v>
      </c>
    </row>
    <row r="3" spans="1:8">
      <c r="A3" s="136">
        <v>2021</v>
      </c>
      <c r="B3" s="136">
        <v>2</v>
      </c>
      <c r="C3" s="135" t="s">
        <v>114</v>
      </c>
      <c r="D3" s="135" t="s">
        <v>82</v>
      </c>
      <c r="E3" s="136" t="s">
        <v>587</v>
      </c>
      <c r="F3" s="136" t="s">
        <v>592</v>
      </c>
      <c r="G3" s="136" t="s">
        <v>599</v>
      </c>
      <c r="H3" s="235" t="s">
        <v>653</v>
      </c>
    </row>
    <row r="4" spans="1:8">
      <c r="A4" s="136">
        <v>2022</v>
      </c>
      <c r="B4" s="136">
        <v>3</v>
      </c>
      <c r="E4" s="136" t="s">
        <v>588</v>
      </c>
      <c r="F4" s="136" t="s">
        <v>593</v>
      </c>
      <c r="G4" s="136" t="s">
        <v>1796</v>
      </c>
      <c r="H4" s="235" t="s">
        <v>656</v>
      </c>
    </row>
    <row r="5" spans="1:8">
      <c r="A5" s="136">
        <v>2023</v>
      </c>
      <c r="B5" s="136">
        <v>4</v>
      </c>
      <c r="H5" s="235" t="s">
        <v>1033</v>
      </c>
    </row>
    <row r="6" spans="1:8">
      <c r="A6" s="136">
        <v>2024</v>
      </c>
      <c r="B6" s="136">
        <v>5</v>
      </c>
      <c r="H6" s="249" t="s">
        <v>1756</v>
      </c>
    </row>
    <row r="7" spans="1:8">
      <c r="A7" s="136">
        <v>2025</v>
      </c>
      <c r="B7" s="136">
        <v>6</v>
      </c>
      <c r="H7" s="249" t="s">
        <v>1758</v>
      </c>
    </row>
    <row r="8" spans="1:8">
      <c r="A8" s="136">
        <v>2026</v>
      </c>
      <c r="B8" s="136">
        <v>7</v>
      </c>
    </row>
    <row r="9" spans="1:8">
      <c r="A9" s="136">
        <v>2027</v>
      </c>
      <c r="B9" s="136">
        <v>8</v>
      </c>
    </row>
    <row r="10" spans="1:8">
      <c r="A10" s="136">
        <v>2028</v>
      </c>
      <c r="B10" s="136">
        <v>9</v>
      </c>
    </row>
    <row r="11" spans="1:8">
      <c r="A11" s="136">
        <v>2029</v>
      </c>
      <c r="B11" s="136">
        <v>10</v>
      </c>
    </row>
    <row r="12" spans="1:8">
      <c r="A12" s="136">
        <v>2030</v>
      </c>
      <c r="B12" s="136">
        <v>11</v>
      </c>
    </row>
    <row r="13" spans="1:8">
      <c r="A13" s="136">
        <v>2031</v>
      </c>
      <c r="B13" s="136">
        <v>12</v>
      </c>
    </row>
    <row r="14" spans="1:8">
      <c r="A14" s="136">
        <v>2032</v>
      </c>
    </row>
    <row r="15" spans="1:8">
      <c r="A15" s="136">
        <v>2033</v>
      </c>
    </row>
    <row r="16" spans="1:8">
      <c r="A16" s="136">
        <v>2034</v>
      </c>
    </row>
    <row r="17" spans="1:1">
      <c r="A17" s="136">
        <v>2035</v>
      </c>
    </row>
    <row r="18" spans="1:1">
      <c r="A18" s="136">
        <v>2036</v>
      </c>
    </row>
    <row r="19" spans="1:1">
      <c r="A19" s="136">
        <v>2037</v>
      </c>
    </row>
    <row r="20" spans="1:1">
      <c r="A20" s="136">
        <v>2038</v>
      </c>
    </row>
    <row r="21" spans="1:1">
      <c r="A21" s="136">
        <v>2039</v>
      </c>
    </row>
    <row r="22" spans="1:1">
      <c r="A22" s="136">
        <v>2040</v>
      </c>
    </row>
    <row r="23" spans="1:1">
      <c r="A23" s="136">
        <v>2041</v>
      </c>
    </row>
    <row r="24" spans="1:1">
      <c r="A24" s="136">
        <v>2042</v>
      </c>
    </row>
    <row r="25" spans="1:1">
      <c r="A25" s="136">
        <v>2043</v>
      </c>
    </row>
    <row r="26" spans="1:1">
      <c r="A26" s="136">
        <v>2044</v>
      </c>
    </row>
    <row r="27" spans="1:1">
      <c r="A27" s="136">
        <v>2045</v>
      </c>
    </row>
    <row r="28" spans="1:1">
      <c r="A28" s="136">
        <v>2046</v>
      </c>
    </row>
    <row r="29" spans="1:1">
      <c r="A29" s="136">
        <v>2047</v>
      </c>
    </row>
    <row r="30" spans="1:1">
      <c r="A30" s="136">
        <v>2048</v>
      </c>
    </row>
    <row r="31" spans="1:1">
      <c r="A31" s="136">
        <v>2049</v>
      </c>
    </row>
    <row r="32" spans="1:1">
      <c r="A32" s="136">
        <v>2050</v>
      </c>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8.75"/>
  <sheetData>
    <row r="1" spans="1:1">
      <c r="A1" t="s">
        <v>1841</v>
      </c>
    </row>
  </sheetData>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87F29C1CF32C419769DF4F941F1C13" ma:contentTypeVersion="4" ma:contentTypeDescription="新しいドキュメントを作成します。" ma:contentTypeScope="" ma:versionID="aea080878878fbfdfa7a743c41bfbfd0">
  <xsd:schema xmlns:xsd="http://www.w3.org/2001/XMLSchema" xmlns:xs="http://www.w3.org/2001/XMLSchema" xmlns:p="http://schemas.microsoft.com/office/2006/metadata/properties" xmlns:ns2="990fda97-5c57-48aa-8c46-e260180db0b4" targetNamespace="http://schemas.microsoft.com/office/2006/metadata/properties" ma:root="true" ma:fieldsID="3696628b2539848c9c266c7bcda2ed77" ns2:_="">
    <xsd:import namespace="990fda97-5c57-48aa-8c46-e260180db0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0fda97-5c57-48aa-8c46-e260180db0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502C67-4310-49AA-BBE0-0B535D118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0fda97-5c57-48aa-8c46-e260180db0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C32451-C036-4D86-8949-E94F5A86B5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健康被害情報提供票</vt:lpstr>
      <vt:lpstr>健康被害情報取込票</vt:lpstr>
      <vt:lpstr>入力用マスタ</vt:lpstr>
      <vt:lpstr>csvdata</vt:lpstr>
      <vt:lpstr>健康被害情報提供票!Print_Area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食品衛生課</cp:lastModifiedBy>
  <cp:lastPrinted>2025-11-19T05:25:34Z</cp:lastPrinted>
  <dcterms:created xsi:type="dcterms:W3CDTF">2023-08-24T01:45:31Z</dcterms:created>
  <dcterms:modified xsi:type="dcterms:W3CDTF">2026-01-06T02:02:34Z</dcterms:modified>
</cp:coreProperties>
</file>