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475" windowHeight="4650" activeTab="0"/>
  </bookViews>
  <sheets>
    <sheet name="様式第6号" sheetId="1" r:id="rId1"/>
    <sheet name="様式第2号" sheetId="2" r:id="rId2"/>
    <sheet name="様式第7号（※先に「様式第8号」の入力推奨）" sheetId="3" r:id="rId3"/>
    <sheet name="様式第8号" sheetId="4" r:id="rId4"/>
    <sheet name="様式第9号" sheetId="5" r:id="rId5"/>
    <sheet name="規則様式第８号" sheetId="6" r:id="rId6"/>
  </sheets>
  <definedNames>
    <definedName name="_xlfn.IFERROR" hidden="1">#NAME?</definedName>
    <definedName name="_xlnm.Print_Area" localSheetId="5">'規則様式第８号'!$A$1:$N$25</definedName>
    <definedName name="_xlnm.Print_Area" localSheetId="1">'様式第2号'!$A$1:$I$9</definedName>
    <definedName name="_xlnm.Print_Area" localSheetId="0">'様式第6号'!$A$1:$O$30</definedName>
    <definedName name="_xlnm.Print_Area" localSheetId="3">'様式第8号'!$A$1:$N$47</definedName>
    <definedName name="_xlnm.Print_Area" localSheetId="4">'様式第9号'!$A$1:$Q$30</definedName>
  </definedNames>
  <calcPr fullCalcOnLoad="1"/>
</workbook>
</file>

<file path=xl/sharedStrings.xml><?xml version="1.0" encoding="utf-8"?>
<sst xmlns="http://schemas.openxmlformats.org/spreadsheetml/2006/main" count="431" uniqueCount="137">
  <si>
    <t>差引額</t>
  </si>
  <si>
    <t>区分</t>
  </si>
  <si>
    <t>総事業費</t>
  </si>
  <si>
    <t>補助基本額</t>
  </si>
  <si>
    <t>備考</t>
  </si>
  <si>
    <t>間接撮影費</t>
  </si>
  <si>
    <t>合計</t>
  </si>
  <si>
    <t>健康診断</t>
  </si>
  <si>
    <t>直接撮影費</t>
  </si>
  <si>
    <t>箇所数</t>
  </si>
  <si>
    <t>対象人員（A）</t>
  </si>
  <si>
    <t>受診人員（B）</t>
  </si>
  <si>
    <t>受診率（Ｂ） （A）</t>
  </si>
  <si>
    <t>合計</t>
  </si>
  <si>
    <t>備考</t>
  </si>
  <si>
    <t>間接撮影</t>
  </si>
  <si>
    <t>直接撮影</t>
  </si>
  <si>
    <t>保健所実施</t>
  </si>
  <si>
    <t>医療機関実施</t>
  </si>
  <si>
    <t>70mm</t>
  </si>
  <si>
    <t>100mm</t>
  </si>
  <si>
    <t>大学生</t>
  </si>
  <si>
    <t>ヶ所</t>
  </si>
  <si>
    <t>人</t>
  </si>
  <si>
    <t>％</t>
  </si>
  <si>
    <t>高校生</t>
  </si>
  <si>
    <t>その他学生生徒</t>
  </si>
  <si>
    <t>施設</t>
  </si>
  <si>
    <t>計（人員)</t>
  </si>
  <si>
    <t>補助基本単価</t>
  </si>
  <si>
    <t>円</t>
  </si>
  <si>
    <t>基準算定額</t>
  </si>
  <si>
    <t>計</t>
  </si>
  <si>
    <t>補助金以外の経費負担の概要</t>
  </si>
  <si>
    <t>負担者</t>
  </si>
  <si>
    <t>負担額</t>
  </si>
  <si>
    <t>負担方法</t>
  </si>
  <si>
    <t>堺　市　長　様</t>
  </si>
  <si>
    <t>　所在地</t>
  </si>
  <si>
    <t>　団体名</t>
  </si>
  <si>
    <t>担当課受付印</t>
  </si>
  <si>
    <t>収入</t>
  </si>
  <si>
    <t>収入の種類</t>
  </si>
  <si>
    <t>内容説明（算出基礎等）</t>
  </si>
  <si>
    <t>収入合計</t>
  </si>
  <si>
    <t>支出</t>
  </si>
  <si>
    <t>項目</t>
  </si>
  <si>
    <t>支出合計</t>
  </si>
  <si>
    <t>団体名</t>
  </si>
  <si>
    <t>堺市結核対策費
補助金</t>
  </si>
  <si>
    <t>　代表者職氏名</t>
  </si>
  <si>
    <t>　　　　　の合計を比較して最も少ない額を記入すること。</t>
  </si>
  <si>
    <t>-</t>
  </si>
  <si>
    <t>-</t>
  </si>
  <si>
    <t>-</t>
  </si>
  <si>
    <t>交付基準による算定額</t>
  </si>
  <si>
    <t>-</t>
  </si>
  <si>
    <t>○授業料収入等による学校運営経費から充当
○利用者からのサービス利用料収入等による施設運営経費から充当　　　　　　　
　　　　　　　　　　　　　　　　　　　　　　　　等</t>
  </si>
  <si>
    <t>【記入例】</t>
  </si>
  <si>
    <t>区分</t>
  </si>
  <si>
    <t>委託料</t>
  </si>
  <si>
    <t xml:space="preserve">検診料
（胸部X線　＠○○円×○人）
</t>
  </si>
  <si>
    <t>補助金の名称
（または補助事業名）</t>
  </si>
  <si>
    <t>補助年度</t>
  </si>
  <si>
    <t>堺市結核対策費補助金</t>
  </si>
  <si>
    <t>交付決定</t>
  </si>
  <si>
    <t>堺感対第　　　　　　　　号</t>
  </si>
  <si>
    <t>補　助　金
交付決定額</t>
  </si>
  <si>
    <t>実績の概要
（内容、効果等）</t>
  </si>
  <si>
    <t>　学校又は施設の
　所在地及び名称</t>
  </si>
  <si>
    <t xml:space="preserve">
添付書類</t>
  </si>
  <si>
    <t>事業収入額</t>
  </si>
  <si>
    <t>対象経費の
実支出額</t>
  </si>
  <si>
    <t>補助額（２／３）</t>
  </si>
  <si>
    <t>補助金交付決定額</t>
  </si>
  <si>
    <t>様式第６号</t>
  </si>
  <si>
    <t>カメラ
ミラー</t>
  </si>
  <si>
    <t>カメラ
レンズ</t>
  </si>
  <si>
    <t>健康診断事業実施報告書</t>
  </si>
  <si>
    <t>対象</t>
  </si>
  <si>
    <t>実施人数</t>
  </si>
  <si>
    <t>①実施に要
した支出額</t>
  </si>
  <si>
    <t>②実施に関
する収入額</t>
  </si>
  <si>
    <t>③差引額</t>
  </si>
  <si>
    <t>１人あたりの
所要経費</t>
  </si>
  <si>
    <t>保健所実施</t>
  </si>
  <si>
    <t>間接
撮影費</t>
  </si>
  <si>
    <t>直接
撮影費</t>
  </si>
  <si>
    <t>高校生</t>
  </si>
  <si>
    <t>その他
学生生徒</t>
  </si>
  <si>
    <t>施設収容者</t>
  </si>
  <si>
    <t>決算額</t>
  </si>
  <si>
    <t>規則様式第８号</t>
  </si>
  <si>
    <t>左のうち堺市
補助金充当額</t>
  </si>
  <si>
    <t>支出済額</t>
  </si>
  <si>
    <t>大阪府堺市○区○○町１丁目２番３号</t>
  </si>
  <si>
    <t>大阪府堺市○区○○町９丁目８番７号
○○○高等学校</t>
  </si>
  <si>
    <t>【記入例】</t>
  </si>
  <si>
    <t>　　　　　　　　　　【記入例】</t>
  </si>
  <si>
    <t>【記入例】</t>
  </si>
  <si>
    <t>健康診断費精算内訳</t>
  </si>
  <si>
    <t>５　収支決算書（規則様式第８号）</t>
  </si>
  <si>
    <t>結核対策費補助金実績額明細書</t>
  </si>
  <si>
    <t>健康診断事業実施報告書</t>
  </si>
  <si>
    <t>健康診断費精算内訳</t>
  </si>
  <si>
    <t>人</t>
  </si>
  <si>
    <t>　堺市結核対策費補助金について、次のとおり関係書類を添えて報告します。</t>
  </si>
  <si>
    <t>（単位　円）</t>
  </si>
  <si>
    <t>補助事業の経費の
うち補助金によって賄われる部分以外の部分に関する事項</t>
  </si>
  <si>
    <t>(注）１　「補助基本額」には、「差引額」、「対象経費の実支出額」及び「交付基準による算定額」</t>
  </si>
  <si>
    <t>　　　２　「補助額」は、「補助基本額」に２／３乗じた額であり、1円未満の端数は切り捨てること。</t>
  </si>
  <si>
    <t>（単位　円）</t>
  </si>
  <si>
    <r>
      <t>堺感対第</t>
    </r>
    <r>
      <rPr>
        <b/>
        <sz val="11"/>
        <color indexed="10"/>
        <rFont val="ＭＳ Ｐ明朝"/>
        <family val="1"/>
      </rPr>
      <t>1</t>
    </r>
    <r>
      <rPr>
        <b/>
        <sz val="11"/>
        <color indexed="10"/>
        <rFont val="ＭＳ Ｐ明朝"/>
        <family val="1"/>
      </rPr>
      <t>335</t>
    </r>
    <r>
      <rPr>
        <sz val="11"/>
        <rFont val="ＭＳ Ｐ明朝"/>
        <family val="1"/>
      </rPr>
      <t>号</t>
    </r>
  </si>
  <si>
    <t>定期健康診断の実施による結核の早期発見及び予防</t>
  </si>
  <si>
    <t>理事長　　○○　○○</t>
  </si>
  <si>
    <t>学校法人○○学園</t>
  </si>
  <si>
    <t>※は、それぞれ一致するものとする。</t>
  </si>
  <si>
    <t>６　当該事業に要した費用の領収書等写</t>
  </si>
  <si>
    <t>令和 　　　　年　　　　月　　　　日</t>
  </si>
  <si>
    <t>令和　　　年度</t>
  </si>
  <si>
    <t>令和　　　　年度</t>
  </si>
  <si>
    <t>令和　　年　　月　　日付け通知</t>
  </si>
  <si>
    <t>令和　　　　年　　　　月　　　　日</t>
  </si>
  <si>
    <t>令和　　年度　収支決算書</t>
  </si>
  <si>
    <t>授業料収入等による学校運営経費</t>
  </si>
  <si>
    <r>
      <t>　令和</t>
    </r>
    <r>
      <rPr>
        <b/>
        <sz val="11"/>
        <color indexed="10"/>
        <rFont val="ＭＳ Ｐ明朝"/>
        <family val="1"/>
      </rPr>
      <t>6</t>
    </r>
    <r>
      <rPr>
        <sz val="11"/>
        <rFont val="ＭＳ Ｐ明朝"/>
        <family val="1"/>
      </rPr>
      <t>年度</t>
    </r>
  </si>
  <si>
    <r>
      <t>令和</t>
    </r>
    <r>
      <rPr>
        <b/>
        <sz val="11"/>
        <color indexed="10"/>
        <rFont val="ＭＳ Ｐ明朝"/>
        <family val="1"/>
      </rPr>
      <t>6</t>
    </r>
    <r>
      <rPr>
        <sz val="11"/>
        <rFont val="ＭＳ Ｐ明朝"/>
        <family val="1"/>
      </rPr>
      <t>年</t>
    </r>
    <r>
      <rPr>
        <b/>
        <sz val="11"/>
        <color indexed="10"/>
        <rFont val="ＭＳ Ｐ明朝"/>
        <family val="1"/>
      </rPr>
      <t>9</t>
    </r>
    <r>
      <rPr>
        <sz val="11"/>
        <rFont val="ＭＳ Ｐ明朝"/>
        <family val="1"/>
      </rPr>
      <t>月</t>
    </r>
    <r>
      <rPr>
        <b/>
        <sz val="11"/>
        <color indexed="10"/>
        <rFont val="ＭＳ Ｐ明朝"/>
        <family val="1"/>
      </rPr>
      <t>1</t>
    </r>
    <r>
      <rPr>
        <sz val="11"/>
        <rFont val="ＭＳ Ｐ明朝"/>
        <family val="1"/>
      </rPr>
      <t>日付け通知</t>
    </r>
  </si>
  <si>
    <r>
      <t>令和</t>
    </r>
    <r>
      <rPr>
        <b/>
        <sz val="14"/>
        <color indexed="10"/>
        <rFont val="ＭＳ Ｐ明朝"/>
        <family val="1"/>
      </rPr>
      <t>6</t>
    </r>
    <r>
      <rPr>
        <sz val="14"/>
        <rFont val="ＭＳ Ｐ明朝"/>
        <family val="1"/>
      </rPr>
      <t>年度　収支決算書</t>
    </r>
  </si>
  <si>
    <t>様式第7号</t>
  </si>
  <si>
    <t>様式第８号</t>
  </si>
  <si>
    <t>様式第９号</t>
  </si>
  <si>
    <t>１　補助金以外の経費負担の概要（様式第２号）</t>
  </si>
  <si>
    <t>２　結核対策費補助金実績額明細書（様式第７号）</t>
  </si>
  <si>
    <t>３　健康診断事業実施報告書（様式第８号）</t>
  </si>
  <si>
    <t>４　健康診断費精算内訳（様式第９号）</t>
  </si>
  <si>
    <t>堺市結核対策費補助金実績報告書</t>
  </si>
  <si>
    <t>様式第2号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</si>
</sst>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;[Red]\-#,##0\ "/>
    <numFmt numFmtId="182" formatCode="&quot;¥&quot;#,##0_);\(&quot;¥&quot;#,##0\)"/>
    <numFmt numFmtId="183" formatCode="#,##0_);[Red]\(#,##0\)"/>
    <numFmt numFmtId="184" formatCode="&quot;¥&quot;#,##0_);[Red]\(&quot;¥&quot;#,##0\)"/>
    <numFmt numFmtId="185" formatCode="0_ "/>
    <numFmt numFmtId="186" formatCode="0.0%"/>
    <numFmt numFmtId="187" formatCode="0.0000000000%"/>
    <numFmt numFmtId="188" formatCode="#,##0.00_ ;[Red]\-#,##0.00\ "/>
    <numFmt numFmtId="189" formatCode="0.00_ "/>
    <numFmt numFmtId="190" formatCode="\※\ &quot;¥&quot;#.##"/>
    <numFmt numFmtId="191" formatCode="\※\ &quot;¥&quot;###,###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8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10.5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color indexed="10"/>
      <name val="ＭＳ Ｐ明朝"/>
      <family val="1"/>
    </font>
    <font>
      <b/>
      <sz val="14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Ｐ明朝"/>
      <family val="1"/>
    </font>
    <font>
      <b/>
      <sz val="12"/>
      <color indexed="10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0.5"/>
      <color indexed="8"/>
      <name val="ＭＳ Ｐ明朝"/>
      <family val="1"/>
    </font>
    <font>
      <sz val="16"/>
      <color indexed="8"/>
      <name val="ＭＳ Ｐ明朝"/>
      <family val="1"/>
    </font>
    <font>
      <sz val="14"/>
      <color indexed="8"/>
      <name val="ＭＳ Ｐ明朝"/>
      <family val="1"/>
    </font>
    <font>
      <b/>
      <sz val="10.5"/>
      <color indexed="10"/>
      <name val="ＭＳ Ｐ明朝"/>
      <family val="1"/>
    </font>
    <font>
      <b/>
      <sz val="16"/>
      <color indexed="10"/>
      <name val="ＭＳ Ｐ明朝"/>
      <family val="1"/>
    </font>
    <font>
      <b/>
      <sz val="18"/>
      <color indexed="10"/>
      <name val="ＭＳ Ｐ明朝"/>
      <family val="1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b/>
      <u val="single"/>
      <sz val="9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u val="single"/>
      <sz val="10"/>
      <color indexed="10"/>
      <name val="ＭＳ Ｐゴシック"/>
      <family val="3"/>
    </font>
    <font>
      <sz val="10"/>
      <color indexed="10"/>
      <name val="Calibri"/>
      <family val="2"/>
    </font>
    <font>
      <b/>
      <sz val="9"/>
      <color indexed="10"/>
      <name val="ＭＳ Ｐゴシック"/>
      <family val="3"/>
    </font>
    <font>
      <b/>
      <sz val="9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10"/>
      <name val="ＭＳ Ｐゴシック"/>
      <family val="3"/>
    </font>
    <font>
      <sz val="9"/>
      <color indexed="10"/>
      <name val="Calibri"/>
      <family val="2"/>
    </font>
    <font>
      <b/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b/>
      <sz val="9"/>
      <color rgb="FFFF0000"/>
      <name val="ＭＳ Ｐ明朝"/>
      <family val="1"/>
    </font>
    <font>
      <b/>
      <sz val="12"/>
      <color rgb="FFFF0000"/>
      <name val="ＭＳ Ｐ明朝"/>
      <family val="1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明朝"/>
      <family val="1"/>
    </font>
    <font>
      <sz val="10.5"/>
      <color theme="1"/>
      <name val="ＭＳ Ｐ明朝"/>
      <family val="1"/>
    </font>
    <font>
      <sz val="16"/>
      <color theme="1"/>
      <name val="ＭＳ Ｐ明朝"/>
      <family val="1"/>
    </font>
    <font>
      <sz val="14"/>
      <color theme="1"/>
      <name val="ＭＳ Ｐ明朝"/>
      <family val="1"/>
    </font>
    <font>
      <b/>
      <sz val="10.5"/>
      <color rgb="FFFF0000"/>
      <name val="ＭＳ Ｐ明朝"/>
      <family val="1"/>
    </font>
    <font>
      <b/>
      <sz val="16"/>
      <color rgb="FFFF0000"/>
      <name val="ＭＳ Ｐ明朝"/>
      <family val="1"/>
    </font>
    <font>
      <b/>
      <sz val="18"/>
      <color rgb="FFFF0000"/>
      <name val="ＭＳ Ｐ明朝"/>
      <family val="1"/>
    </font>
    <font>
      <b/>
      <sz val="14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Border="1" applyAlignment="1">
      <alignment horizontal="left" vertical="center"/>
    </xf>
    <xf numFmtId="5" fontId="2" fillId="0" borderId="12" xfId="0" applyNumberFormat="1" applyFont="1" applyBorder="1" applyAlignment="1" applyProtection="1">
      <alignment horizontal="distributed" vertical="center"/>
      <protection/>
    </xf>
    <xf numFmtId="0" fontId="12" fillId="0" borderId="0" xfId="0" applyFont="1" applyAlignment="1" applyProtection="1">
      <alignment horizontal="left" vertical="center" wrapText="1" shrinkToFit="1"/>
      <protection/>
    </xf>
    <xf numFmtId="181" fontId="2" fillId="0" borderId="11" xfId="0" applyNumberFormat="1" applyFont="1" applyFill="1" applyBorder="1" applyAlignment="1" applyProtection="1">
      <alignment horizontal="right" vertical="center"/>
      <protection/>
    </xf>
    <xf numFmtId="181" fontId="2" fillId="0" borderId="12" xfId="0" applyNumberFormat="1" applyFont="1" applyFill="1" applyBorder="1" applyAlignment="1" applyProtection="1">
      <alignment horizontal="right" vertical="center"/>
      <protection/>
    </xf>
    <xf numFmtId="5" fontId="2" fillId="0" borderId="14" xfId="0" applyNumberFormat="1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distributed" vertical="center" wrapText="1"/>
      <protection/>
    </xf>
    <xf numFmtId="0" fontId="12" fillId="0" borderId="15" xfId="0" applyFont="1" applyBorder="1" applyAlignment="1">
      <alignment horizontal="center" vertical="center"/>
    </xf>
    <xf numFmtId="5" fontId="2" fillId="12" borderId="12" xfId="0" applyNumberFormat="1" applyFont="1" applyFill="1" applyBorder="1" applyAlignment="1" applyProtection="1">
      <alignment horizontal="distributed" vertical="center"/>
      <protection locked="0"/>
    </xf>
    <xf numFmtId="0" fontId="2" fillId="12" borderId="12" xfId="0" applyFont="1" applyFill="1" applyBorder="1" applyAlignment="1" applyProtection="1">
      <alignment horizontal="distributed" vertical="center" wrapText="1"/>
      <protection locked="0"/>
    </xf>
    <xf numFmtId="176" fontId="2" fillId="12" borderId="11" xfId="0" applyNumberFormat="1" applyFont="1" applyFill="1" applyBorder="1" applyAlignment="1" applyProtection="1">
      <alignment horizontal="right" vertical="center"/>
      <protection locked="0"/>
    </xf>
    <xf numFmtId="181" fontId="2" fillId="12" borderId="11" xfId="0" applyNumberFormat="1" applyFont="1" applyFill="1" applyBorder="1" applyAlignment="1" applyProtection="1">
      <alignment horizontal="right" vertical="center"/>
      <protection locked="0"/>
    </xf>
    <xf numFmtId="176" fontId="2" fillId="12" borderId="12" xfId="0" applyNumberFormat="1" applyFont="1" applyFill="1" applyBorder="1" applyAlignment="1" applyProtection="1">
      <alignment horizontal="right" vertical="center"/>
      <protection locked="0"/>
    </xf>
    <xf numFmtId="181" fontId="2" fillId="12" borderId="12" xfId="0" applyNumberFormat="1" applyFont="1" applyFill="1" applyBorder="1" applyAlignment="1" applyProtection="1">
      <alignment horizontal="right" vertical="center"/>
      <protection locked="0"/>
    </xf>
    <xf numFmtId="176" fontId="2" fillId="12" borderId="12" xfId="0" applyNumberFormat="1" applyFont="1" applyFill="1" applyBorder="1" applyAlignment="1" applyProtection="1">
      <alignment horizontal="distributed" vertical="center"/>
      <protection locked="0"/>
    </xf>
    <xf numFmtId="176" fontId="2" fillId="12" borderId="11" xfId="0" applyNumberFormat="1" applyFont="1" applyFill="1" applyBorder="1" applyAlignment="1" applyProtection="1">
      <alignment horizontal="distributed" vertical="center"/>
      <protection locked="0"/>
    </xf>
    <xf numFmtId="5" fontId="2" fillId="12" borderId="11" xfId="0" applyNumberFormat="1" applyFont="1" applyFill="1" applyBorder="1" applyAlignment="1" applyProtection="1">
      <alignment horizontal="right" vertical="center"/>
      <protection locked="0"/>
    </xf>
    <xf numFmtId="0" fontId="11" fillId="12" borderId="12" xfId="0" applyFont="1" applyFill="1" applyBorder="1" applyAlignment="1" applyProtection="1">
      <alignment horizontal="right" vertical="center" shrinkToFit="1"/>
      <protection locked="0"/>
    </xf>
    <xf numFmtId="0" fontId="2" fillId="12" borderId="16" xfId="0" applyFont="1" applyFill="1" applyBorder="1" applyAlignment="1" applyProtection="1">
      <alignment vertical="center" shrinkToFit="1"/>
      <protection locked="0"/>
    </xf>
    <xf numFmtId="185" fontId="2" fillId="12" borderId="16" xfId="0" applyNumberFormat="1" applyFont="1" applyFill="1" applyBorder="1" applyAlignment="1" applyProtection="1">
      <alignment horizontal="left" vertical="center" wrapText="1" shrinkToFit="1"/>
      <protection locked="0"/>
    </xf>
    <xf numFmtId="5" fontId="2" fillId="12" borderId="10" xfId="0" applyNumberFormat="1" applyFont="1" applyFill="1" applyBorder="1" applyAlignment="1" applyProtection="1">
      <alignment vertical="center" wrapText="1" shrinkToFit="1"/>
      <protection locked="0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distributed" vertical="center"/>
      <protection/>
    </xf>
    <xf numFmtId="5" fontId="76" fillId="12" borderId="12" xfId="0" applyNumberFormat="1" applyFont="1" applyFill="1" applyBorder="1" applyAlignment="1" applyProtection="1">
      <alignment horizontal="distributed" vertical="center"/>
      <protection/>
    </xf>
    <xf numFmtId="176" fontId="2" fillId="33" borderId="0" xfId="0" applyNumberFormat="1" applyFont="1" applyFill="1" applyAlignment="1" applyProtection="1">
      <alignment horizontal="distributed" vertical="center"/>
      <protection/>
    </xf>
    <xf numFmtId="176" fontId="2" fillId="0" borderId="0" xfId="0" applyNumberFormat="1" applyFont="1" applyFill="1" applyAlignment="1" applyProtection="1">
      <alignment horizontal="distributed" vertical="center"/>
      <protection/>
    </xf>
    <xf numFmtId="176" fontId="2" fillId="0" borderId="0" xfId="0" applyNumberFormat="1" applyFont="1" applyAlignment="1" applyProtection="1">
      <alignment horizontal="distributed" vertical="center"/>
      <protection/>
    </xf>
    <xf numFmtId="176" fontId="76" fillId="12" borderId="12" xfId="0" applyNumberFormat="1" applyFont="1" applyFill="1" applyBorder="1" applyAlignment="1" applyProtection="1">
      <alignment horizontal="right" vertical="center"/>
      <protection/>
    </xf>
    <xf numFmtId="181" fontId="76" fillId="12" borderId="12" xfId="0" applyNumberFormat="1" applyFont="1" applyFill="1" applyBorder="1" applyAlignment="1" applyProtection="1">
      <alignment horizontal="right" vertical="center"/>
      <protection/>
    </xf>
    <xf numFmtId="5" fontId="76" fillId="12" borderId="11" xfId="0" applyNumberFormat="1" applyFont="1" applyFill="1" applyBorder="1" applyAlignment="1" applyProtection="1">
      <alignment horizontal="right" vertical="center"/>
      <protection/>
    </xf>
    <xf numFmtId="185" fontId="76" fillId="12" borderId="16" xfId="0" applyNumberFormat="1" applyFont="1" applyFill="1" applyBorder="1" applyAlignment="1" applyProtection="1">
      <alignment horizontal="left" vertical="center" wrapText="1" shrinkToFit="1"/>
      <protection/>
    </xf>
    <xf numFmtId="5" fontId="76" fillId="12" borderId="10" xfId="0" applyNumberFormat="1" applyFont="1" applyFill="1" applyBorder="1" applyAlignment="1" applyProtection="1">
      <alignment vertical="center" wrapText="1" shrinkToFit="1"/>
      <protection/>
    </xf>
    <xf numFmtId="0" fontId="2" fillId="12" borderId="0" xfId="0" applyFont="1" applyFill="1" applyAlignment="1" applyProtection="1">
      <alignment vertical="center"/>
      <protection/>
    </xf>
    <xf numFmtId="5" fontId="2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0" fontId="9" fillId="0" borderId="0" xfId="0" applyFont="1" applyBorder="1" applyAlignment="1">
      <alignment horizontal="left" vertical="center"/>
    </xf>
    <xf numFmtId="42" fontId="9" fillId="0" borderId="13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34" borderId="0" xfId="0" applyFont="1" applyFill="1" applyAlignment="1" applyProtection="1">
      <alignment vertical="center"/>
      <protection/>
    </xf>
    <xf numFmtId="0" fontId="2" fillId="34" borderId="0" xfId="0" applyFont="1" applyFill="1" applyAlignment="1">
      <alignment vertical="center"/>
    </xf>
    <xf numFmtId="0" fontId="76" fillId="12" borderId="0" xfId="0" applyFont="1" applyFill="1" applyAlignment="1">
      <alignment horizontal="left" vertical="center" wrapText="1" shrinkToFit="1"/>
    </xf>
    <xf numFmtId="0" fontId="77" fillId="12" borderId="0" xfId="0" applyFont="1" applyFill="1" applyAlignment="1">
      <alignment horizontal="left" vertical="center"/>
    </xf>
    <xf numFmtId="0" fontId="2" fillId="12" borderId="12" xfId="0" applyFont="1" applyFill="1" applyBorder="1" applyAlignment="1" applyProtection="1">
      <alignment horizontal="center" vertical="center"/>
      <protection/>
    </xf>
    <xf numFmtId="0" fontId="78" fillId="12" borderId="12" xfId="0" applyFont="1" applyFill="1" applyBorder="1" applyAlignment="1" applyProtection="1">
      <alignment horizontal="right" vertical="center" shrinkToFit="1"/>
      <protection locked="0"/>
    </xf>
    <xf numFmtId="5" fontId="11" fillId="12" borderId="12" xfId="0" applyNumberFormat="1" applyFont="1" applyFill="1" applyBorder="1" applyAlignment="1" applyProtection="1">
      <alignment horizontal="right" vertical="center" shrinkToFit="1"/>
      <protection locked="0"/>
    </xf>
    <xf numFmtId="5" fontId="78" fillId="12" borderId="12" xfId="0" applyNumberFormat="1" applyFont="1" applyFill="1" applyBorder="1" applyAlignment="1" applyProtection="1">
      <alignment horizontal="right" vertical="center" shrinkToFit="1"/>
      <protection locked="0"/>
    </xf>
    <xf numFmtId="0" fontId="11" fillId="12" borderId="11" xfId="0" applyFont="1" applyFill="1" applyBorder="1" applyAlignment="1" applyProtection="1">
      <alignment horizontal="right" vertical="center" shrinkToFit="1"/>
      <protection locked="0"/>
    </xf>
    <xf numFmtId="5" fontId="11" fillId="12" borderId="11" xfId="0" applyNumberFormat="1" applyFont="1" applyFill="1" applyBorder="1" applyAlignment="1" applyProtection="1">
      <alignment horizontal="right" vertical="center" shrinkToFit="1"/>
      <protection locked="0"/>
    </xf>
    <xf numFmtId="0" fontId="79" fillId="12" borderId="0" xfId="0" applyFont="1" applyFill="1" applyAlignment="1" applyProtection="1">
      <alignment horizontal="left" vertical="center" wrapText="1" shrinkToFit="1"/>
      <protection locked="0"/>
    </xf>
    <xf numFmtId="5" fontId="2" fillId="12" borderId="12" xfId="0" applyNumberFormat="1" applyFont="1" applyFill="1" applyBorder="1" applyAlignment="1" applyProtection="1">
      <alignment horizontal="distributed" vertical="center"/>
      <protection/>
    </xf>
    <xf numFmtId="0" fontId="2" fillId="12" borderId="12" xfId="0" applyFont="1" applyFill="1" applyBorder="1" applyAlignment="1" applyProtection="1">
      <alignment horizontal="distributed" vertical="center" wrapText="1"/>
      <protection/>
    </xf>
    <xf numFmtId="176" fontId="2" fillId="12" borderId="11" xfId="0" applyNumberFormat="1" applyFont="1" applyFill="1" applyBorder="1" applyAlignment="1" applyProtection="1">
      <alignment horizontal="right" vertical="center"/>
      <protection/>
    </xf>
    <xf numFmtId="181" fontId="2" fillId="12" borderId="11" xfId="0" applyNumberFormat="1" applyFont="1" applyFill="1" applyBorder="1" applyAlignment="1" applyProtection="1">
      <alignment horizontal="right" vertical="center"/>
      <protection/>
    </xf>
    <xf numFmtId="176" fontId="2" fillId="12" borderId="12" xfId="0" applyNumberFormat="1" applyFont="1" applyFill="1" applyBorder="1" applyAlignment="1" applyProtection="1">
      <alignment horizontal="right" vertical="center"/>
      <protection/>
    </xf>
    <xf numFmtId="181" fontId="2" fillId="12" borderId="12" xfId="0" applyNumberFormat="1" applyFont="1" applyFill="1" applyBorder="1" applyAlignment="1" applyProtection="1">
      <alignment horizontal="right" vertical="center"/>
      <protection/>
    </xf>
    <xf numFmtId="176" fontId="2" fillId="12" borderId="12" xfId="0" applyNumberFormat="1" applyFont="1" applyFill="1" applyBorder="1" applyAlignment="1" applyProtection="1">
      <alignment horizontal="distributed" vertical="center"/>
      <protection/>
    </xf>
    <xf numFmtId="176" fontId="2" fillId="12" borderId="11" xfId="0" applyNumberFormat="1" applyFont="1" applyFill="1" applyBorder="1" applyAlignment="1" applyProtection="1">
      <alignment horizontal="distributed" vertical="center"/>
      <protection/>
    </xf>
    <xf numFmtId="5" fontId="2" fillId="12" borderId="11" xfId="0" applyNumberFormat="1" applyFont="1" applyFill="1" applyBorder="1" applyAlignment="1" applyProtection="1">
      <alignment horizontal="right" vertical="center"/>
      <protection/>
    </xf>
    <xf numFmtId="0" fontId="78" fillId="12" borderId="12" xfId="0" applyFont="1" applyFill="1" applyBorder="1" applyAlignment="1" applyProtection="1">
      <alignment horizontal="right" vertical="center" shrinkToFit="1"/>
      <protection/>
    </xf>
    <xf numFmtId="5" fontId="78" fillId="12" borderId="12" xfId="0" applyNumberFormat="1" applyFont="1" applyFill="1" applyBorder="1" applyAlignment="1" applyProtection="1">
      <alignment horizontal="right" vertical="center" shrinkToFit="1"/>
      <protection/>
    </xf>
    <xf numFmtId="0" fontId="11" fillId="12" borderId="12" xfId="0" applyFont="1" applyFill="1" applyBorder="1" applyAlignment="1" applyProtection="1">
      <alignment horizontal="right" vertical="center" shrinkToFit="1"/>
      <protection/>
    </xf>
    <xf numFmtId="5" fontId="11" fillId="12" borderId="12" xfId="0" applyNumberFormat="1" applyFont="1" applyFill="1" applyBorder="1" applyAlignment="1" applyProtection="1">
      <alignment horizontal="right" vertical="center" shrinkToFit="1"/>
      <protection/>
    </xf>
    <xf numFmtId="0" fontId="2" fillId="0" borderId="0" xfId="0" applyFont="1" applyAlignment="1" applyProtection="1">
      <alignment horizontal="distributed" vertical="distributed"/>
      <protection/>
    </xf>
    <xf numFmtId="0" fontId="3" fillId="0" borderId="0" xfId="0" applyFont="1" applyAlignment="1" applyProtection="1">
      <alignment horizontal="distributed" vertical="distributed"/>
      <protection/>
    </xf>
    <xf numFmtId="0" fontId="2" fillId="0" borderId="12" xfId="0" applyFont="1" applyBorder="1" applyAlignment="1" applyProtection="1">
      <alignment horizontal="distributed" vertical="center"/>
      <protection/>
    </xf>
    <xf numFmtId="0" fontId="2" fillId="0" borderId="0" xfId="0" applyFont="1" applyAlignment="1" applyProtection="1">
      <alignment horizontal="distributed" vertical="center"/>
      <protection/>
    </xf>
    <xf numFmtId="0" fontId="2" fillId="0" borderId="17" xfId="0" applyFont="1" applyBorder="1" applyAlignment="1" applyProtection="1">
      <alignment horizontal="distributed" vertical="center"/>
      <protection/>
    </xf>
    <xf numFmtId="0" fontId="2" fillId="0" borderId="0" xfId="0" applyFont="1" applyAlignment="1" applyProtection="1">
      <alignment vertical="distributed"/>
      <protection/>
    </xf>
    <xf numFmtId="0" fontId="2" fillId="33" borderId="0" xfId="0" applyFont="1" applyFill="1" applyAlignment="1" applyProtection="1">
      <alignment horizontal="distributed" vertical="distributed"/>
      <protection/>
    </xf>
    <xf numFmtId="176" fontId="2" fillId="0" borderId="12" xfId="0" applyNumberFormat="1" applyFont="1" applyFill="1" applyBorder="1" applyAlignment="1" applyProtection="1">
      <alignment horizontal="distributed" vertical="center"/>
      <protection/>
    </xf>
    <xf numFmtId="176" fontId="5" fillId="0" borderId="12" xfId="0" applyNumberFormat="1" applyFont="1" applyFill="1" applyBorder="1" applyAlignment="1" applyProtection="1">
      <alignment horizontal="distributed"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6" fillId="0" borderId="15" xfId="0" applyNumberFormat="1" applyFont="1" applyFill="1" applyBorder="1" applyAlignment="1" applyProtection="1">
      <alignment horizontal="distributed" vertical="center"/>
      <protection/>
    </xf>
    <xf numFmtId="176" fontId="7" fillId="0" borderId="15" xfId="0" applyNumberFormat="1" applyFont="1" applyFill="1" applyBorder="1" applyAlignment="1" applyProtection="1">
      <alignment horizontal="distributed" vertical="center"/>
      <protection/>
    </xf>
    <xf numFmtId="176" fontId="4" fillId="0" borderId="10" xfId="0" applyNumberFormat="1" applyFont="1" applyFill="1" applyBorder="1" applyAlignment="1" applyProtection="1">
      <alignment horizontal="left" vertical="center" textRotation="255" wrapText="1"/>
      <protection/>
    </xf>
    <xf numFmtId="176" fontId="2" fillId="0" borderId="15" xfId="0" applyNumberFormat="1" applyFont="1" applyFill="1" applyBorder="1" applyAlignment="1" applyProtection="1">
      <alignment horizontal="distributed" vertical="center"/>
      <protection/>
    </xf>
    <xf numFmtId="176" fontId="4" fillId="0" borderId="15" xfId="0" applyNumberFormat="1" applyFont="1" applyFill="1" applyBorder="1" applyAlignment="1" applyProtection="1">
      <alignment horizontal="right" vertical="center"/>
      <protection/>
    </xf>
    <xf numFmtId="176" fontId="4" fillId="0" borderId="0" xfId="0" applyNumberFormat="1" applyFont="1" applyAlignment="1" applyProtection="1">
      <alignment horizontal="right" vertical="top"/>
      <protection/>
    </xf>
    <xf numFmtId="176" fontId="2" fillId="0" borderId="11" xfId="0" applyNumberFormat="1" applyFont="1" applyFill="1" applyBorder="1" applyAlignment="1" applyProtection="1">
      <alignment horizontal="distributed" vertical="center"/>
      <protection/>
    </xf>
    <xf numFmtId="186" fontId="2" fillId="0" borderId="11" xfId="0" applyNumberFormat="1" applyFont="1" applyFill="1" applyBorder="1" applyAlignment="1" applyProtection="1">
      <alignment horizontal="right" vertical="center"/>
      <protection/>
    </xf>
    <xf numFmtId="176" fontId="2" fillId="0" borderId="12" xfId="0" applyNumberFormat="1" applyFont="1" applyBorder="1" applyAlignment="1" applyProtection="1">
      <alignment horizontal="distributed" vertical="center"/>
      <protection/>
    </xf>
    <xf numFmtId="176" fontId="2" fillId="0" borderId="17" xfId="0" applyNumberFormat="1" applyFont="1" applyFill="1" applyBorder="1" applyAlignment="1" applyProtection="1">
      <alignment horizontal="right" vertical="center"/>
      <protection/>
    </xf>
    <xf numFmtId="176" fontId="2" fillId="0" borderId="11" xfId="0" applyNumberFormat="1" applyFont="1" applyBorder="1" applyAlignment="1" applyProtection="1">
      <alignment horizontal="distributed" vertical="center"/>
      <protection/>
    </xf>
    <xf numFmtId="176" fontId="2" fillId="0" borderId="18" xfId="0" applyNumberFormat="1" applyFont="1" applyFill="1" applyBorder="1" applyAlignment="1" applyProtection="1">
      <alignment horizontal="right" vertical="center"/>
      <protection/>
    </xf>
    <xf numFmtId="5" fontId="2" fillId="0" borderId="15" xfId="0" applyNumberFormat="1" applyFont="1" applyFill="1" applyBorder="1" applyAlignment="1" applyProtection="1">
      <alignment horizontal="right" vertical="center"/>
      <protection/>
    </xf>
    <xf numFmtId="5" fontId="2" fillId="0" borderId="11" xfId="0" applyNumberFormat="1" applyFont="1" applyFill="1" applyBorder="1" applyAlignment="1" applyProtection="1">
      <alignment horizontal="right" vertical="center"/>
      <protection/>
    </xf>
    <xf numFmtId="5" fontId="2" fillId="0" borderId="10" xfId="0" applyNumberFormat="1" applyFont="1" applyFill="1" applyBorder="1" applyAlignment="1" applyProtection="1">
      <alignment horizontal="right" vertical="center"/>
      <protection/>
    </xf>
    <xf numFmtId="176" fontId="2" fillId="0" borderId="10" xfId="0" applyNumberFormat="1" applyFont="1" applyFill="1" applyBorder="1" applyAlignment="1" applyProtection="1">
      <alignment horizontal="right" vertical="center"/>
      <protection/>
    </xf>
    <xf numFmtId="176" fontId="2" fillId="0" borderId="10" xfId="0" applyNumberFormat="1" applyFont="1" applyFill="1" applyBorder="1" applyAlignment="1" applyProtection="1">
      <alignment horizontal="distributed"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76" fontId="2" fillId="0" borderId="15" xfId="0" applyNumberFormat="1" applyFont="1" applyFill="1" applyBorder="1" applyAlignment="1" applyProtection="1">
      <alignment horizontal="right" vertical="center"/>
      <protection/>
    </xf>
    <xf numFmtId="5" fontId="2" fillId="0" borderId="11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vertical="center"/>
      <protection/>
    </xf>
    <xf numFmtId="5" fontId="2" fillId="0" borderId="0" xfId="0" applyNumberFormat="1" applyFont="1" applyAlignment="1" applyProtection="1">
      <alignment vertical="center"/>
      <protection/>
    </xf>
    <xf numFmtId="184" fontId="2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5" fontId="10" fillId="0" borderId="0" xfId="0" applyNumberFormat="1" applyFont="1" applyAlignment="1" applyProtection="1">
      <alignment horizontal="center" vertical="center"/>
      <protection/>
    </xf>
    <xf numFmtId="184" fontId="10" fillId="0" borderId="0" xfId="0" applyNumberFormat="1" applyFont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184" fontId="2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right" vertical="center"/>
      <protection/>
    </xf>
    <xf numFmtId="5" fontId="5" fillId="0" borderId="15" xfId="0" applyNumberFormat="1" applyFont="1" applyBorder="1" applyAlignment="1" applyProtection="1">
      <alignment horizontal="right" vertical="center" wrapText="1"/>
      <protection/>
    </xf>
    <xf numFmtId="184" fontId="5" fillId="0" borderId="15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vertical="center"/>
      <protection/>
    </xf>
    <xf numFmtId="5" fontId="2" fillId="0" borderId="11" xfId="0" applyNumberFormat="1" applyFont="1" applyBorder="1" applyAlignment="1" applyProtection="1">
      <alignment vertical="center"/>
      <protection/>
    </xf>
    <xf numFmtId="184" fontId="2" fillId="0" borderId="11" xfId="0" applyNumberFormat="1" applyFont="1" applyBorder="1" applyAlignment="1" applyProtection="1">
      <alignment vertical="center"/>
      <protection/>
    </xf>
    <xf numFmtId="0" fontId="2" fillId="12" borderId="11" xfId="0" applyFont="1" applyFill="1" applyBorder="1" applyAlignment="1" applyProtection="1">
      <alignment vertical="center"/>
      <protection/>
    </xf>
    <xf numFmtId="5" fontId="2" fillId="0" borderId="14" xfId="0" applyNumberFormat="1" applyFont="1" applyFill="1" applyBorder="1" applyAlignment="1" applyProtection="1">
      <alignment horizontal="center" vertical="center"/>
      <protection/>
    </xf>
    <xf numFmtId="5" fontId="2" fillId="0" borderId="12" xfId="0" applyNumberFormat="1" applyFont="1" applyBorder="1" applyAlignment="1" applyProtection="1">
      <alignment vertical="center"/>
      <protection/>
    </xf>
    <xf numFmtId="184" fontId="2" fillId="0" borderId="12" xfId="0" applyNumberFormat="1" applyFont="1" applyBorder="1" applyAlignment="1" applyProtection="1">
      <alignment vertical="center"/>
      <protection/>
    </xf>
    <xf numFmtId="0" fontId="11" fillId="0" borderId="12" xfId="0" applyFont="1" applyFill="1" applyBorder="1" applyAlignment="1" applyProtection="1">
      <alignment horizontal="right" vertical="center" shrinkToFit="1"/>
      <protection/>
    </xf>
    <xf numFmtId="5" fontId="11" fillId="0" borderId="12" xfId="0" applyNumberFormat="1" applyFont="1" applyFill="1" applyBorder="1" applyAlignment="1" applyProtection="1">
      <alignment horizontal="right" vertical="center" shrinkToFit="1"/>
      <protection/>
    </xf>
    <xf numFmtId="0" fontId="2" fillId="0" borderId="0" xfId="0" applyFont="1" applyAlignment="1" applyProtection="1">
      <alignment horizontal="right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12" borderId="16" xfId="0" applyFont="1" applyFill="1" applyBorder="1" applyAlignment="1" applyProtection="1">
      <alignment vertical="center" shrinkToFit="1"/>
      <protection/>
    </xf>
    <xf numFmtId="0" fontId="2" fillId="0" borderId="16" xfId="0" applyFont="1" applyBorder="1" applyAlignment="1" applyProtection="1">
      <alignment vertical="center" wrapText="1" shrinkToFit="1"/>
      <protection/>
    </xf>
    <xf numFmtId="185" fontId="2" fillId="12" borderId="16" xfId="0" applyNumberFormat="1" applyFont="1" applyFill="1" applyBorder="1" applyAlignment="1" applyProtection="1">
      <alignment horizontal="left" vertical="center" wrapText="1" shrinkToFit="1"/>
      <protection/>
    </xf>
    <xf numFmtId="5" fontId="2" fillId="12" borderId="10" xfId="0" applyNumberFormat="1" applyFont="1" applyFill="1" applyBorder="1" applyAlignment="1" applyProtection="1">
      <alignment vertical="center" wrapText="1" shrinkToFit="1"/>
      <protection/>
    </xf>
    <xf numFmtId="184" fontId="2" fillId="0" borderId="12" xfId="0" applyNumberFormat="1" applyFont="1" applyBorder="1" applyAlignment="1" applyProtection="1">
      <alignment vertical="center" wrapText="1" shrinkToFit="1"/>
      <protection/>
    </xf>
    <xf numFmtId="191" fontId="2" fillId="0" borderId="12" xfId="0" applyNumberFormat="1" applyFont="1" applyBorder="1" applyAlignment="1" applyProtection="1">
      <alignment vertical="center" wrapText="1" shrinkToFit="1"/>
      <protection/>
    </xf>
    <xf numFmtId="191" fontId="2" fillId="0" borderId="12" xfId="0" applyNumberFormat="1" applyFont="1" applyBorder="1" applyAlignment="1" applyProtection="1">
      <alignment horizontal="right" vertical="center" wrapText="1" shrinkToFit="1"/>
      <protection/>
    </xf>
    <xf numFmtId="0" fontId="76" fillId="12" borderId="16" xfId="0" applyFont="1" applyFill="1" applyBorder="1" applyAlignment="1" applyProtection="1">
      <alignment vertical="center" wrapText="1" shrinkToFit="1"/>
      <protection/>
    </xf>
    <xf numFmtId="0" fontId="2" fillId="12" borderId="16" xfId="0" applyFont="1" applyFill="1" applyBorder="1" applyAlignment="1" applyProtection="1">
      <alignment vertical="center" wrapText="1" shrinkToFit="1"/>
      <protection locked="0"/>
    </xf>
    <xf numFmtId="0" fontId="80" fillId="12" borderId="0" xfId="0" applyFont="1" applyFill="1" applyAlignment="1" applyProtection="1">
      <alignment horizontal="left" vertical="center"/>
      <protection locked="0"/>
    </xf>
    <xf numFmtId="0" fontId="79" fillId="0" borderId="0" xfId="0" applyFont="1" applyAlignment="1" applyProtection="1">
      <alignment vertical="center"/>
      <protection/>
    </xf>
    <xf numFmtId="0" fontId="79" fillId="0" borderId="0" xfId="0" applyFont="1" applyFill="1" applyAlignment="1" applyProtection="1">
      <alignment vertical="center"/>
      <protection/>
    </xf>
    <xf numFmtId="0" fontId="79" fillId="0" borderId="0" xfId="0" applyFont="1" applyAlignment="1" applyProtection="1">
      <alignment horizontal="right" vertical="center"/>
      <protection/>
    </xf>
    <xf numFmtId="0" fontId="79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81" fillId="0" borderId="0" xfId="0" applyFont="1" applyAlignment="1" applyProtection="1">
      <alignment horizontal="left" vertical="center" wrapText="1" shrinkToFit="1"/>
      <protection/>
    </xf>
    <xf numFmtId="0" fontId="80" fillId="0" borderId="0" xfId="0" applyFont="1" applyAlignment="1">
      <alignment vertical="center"/>
    </xf>
    <xf numFmtId="0" fontId="80" fillId="0" borderId="0" xfId="0" applyFont="1" applyAlignment="1">
      <alignment horizontal="center" vertical="center"/>
    </xf>
    <xf numFmtId="0" fontId="80" fillId="0" borderId="0" xfId="0" applyFont="1" applyAlignment="1">
      <alignment vertical="center" wrapText="1"/>
    </xf>
    <xf numFmtId="0" fontId="80" fillId="0" borderId="0" xfId="0" applyFont="1" applyAlignment="1">
      <alignment horizontal="center" vertical="center" wrapText="1"/>
    </xf>
    <xf numFmtId="0" fontId="79" fillId="12" borderId="0" xfId="0" applyFont="1" applyFill="1" applyAlignment="1" applyProtection="1">
      <alignment horizontal="center" vertical="center"/>
      <protection locked="0"/>
    </xf>
    <xf numFmtId="0" fontId="79" fillId="0" borderId="12" xfId="0" applyFont="1" applyBorder="1" applyAlignment="1">
      <alignment horizontal="center" vertical="center" wrapText="1"/>
    </xf>
    <xf numFmtId="5" fontId="79" fillId="12" borderId="12" xfId="0" applyNumberFormat="1" applyFont="1" applyFill="1" applyBorder="1" applyAlignment="1" applyProtection="1">
      <alignment horizontal="center" vertical="center"/>
      <protection locked="0"/>
    </xf>
    <xf numFmtId="5" fontId="79" fillId="0" borderId="12" xfId="0" applyNumberFormat="1" applyFont="1" applyBorder="1" applyAlignment="1" applyProtection="1">
      <alignment horizontal="center" vertical="center" wrapText="1"/>
      <protection/>
    </xf>
    <xf numFmtId="42" fontId="82" fillId="0" borderId="13" xfId="0" applyNumberFormat="1" applyFont="1" applyBorder="1" applyAlignment="1">
      <alignment vertical="center" wrapText="1"/>
    </xf>
    <xf numFmtId="0" fontId="81" fillId="0" borderId="15" xfId="0" applyFont="1" applyBorder="1" applyAlignment="1">
      <alignment horizontal="center" vertical="center"/>
    </xf>
    <xf numFmtId="0" fontId="79" fillId="0" borderId="10" xfId="0" applyFont="1" applyBorder="1" applyAlignment="1">
      <alignment vertical="center"/>
    </xf>
    <xf numFmtId="0" fontId="79" fillId="0" borderId="11" xfId="0" applyFont="1" applyBorder="1" applyAlignment="1">
      <alignment vertical="center"/>
    </xf>
    <xf numFmtId="0" fontId="79" fillId="0" borderId="0" xfId="0" applyFont="1" applyFill="1" applyAlignment="1">
      <alignment vertical="center"/>
    </xf>
    <xf numFmtId="0" fontId="79" fillId="0" borderId="0" xfId="0" applyFont="1" applyBorder="1" applyAlignment="1">
      <alignment horizontal="left" vertical="center"/>
    </xf>
    <xf numFmtId="0" fontId="83" fillId="0" borderId="0" xfId="0" applyFont="1" applyAlignment="1">
      <alignment vertical="center"/>
    </xf>
    <xf numFmtId="0" fontId="80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79" fillId="0" borderId="15" xfId="0" applyFont="1" applyBorder="1" applyAlignment="1">
      <alignment horizontal="center" vertical="top" wrapText="1"/>
    </xf>
    <xf numFmtId="0" fontId="79" fillId="0" borderId="10" xfId="0" applyFont="1" applyBorder="1" applyAlignment="1">
      <alignment horizontal="center" vertical="top" wrapText="1"/>
    </xf>
    <xf numFmtId="0" fontId="79" fillId="0" borderId="11" xfId="0" applyFont="1" applyBorder="1" applyAlignment="1">
      <alignment horizontal="center" vertical="top" wrapText="1"/>
    </xf>
    <xf numFmtId="0" fontId="84" fillId="0" borderId="0" xfId="0" applyFont="1" applyAlignment="1" applyProtection="1">
      <alignment horizontal="center" vertical="center"/>
      <protection/>
    </xf>
    <xf numFmtId="0" fontId="77" fillId="12" borderId="0" xfId="0" applyFont="1" applyFill="1" applyAlignment="1">
      <alignment horizontal="left" vertical="center"/>
    </xf>
    <xf numFmtId="0" fontId="77" fillId="12" borderId="0" xfId="0" applyFont="1" applyFill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58" fontId="2" fillId="12" borderId="12" xfId="0" applyNumberFormat="1" applyFont="1" applyFill="1" applyBorder="1" applyAlignment="1" applyProtection="1">
      <alignment horizontal="center" vertical="center"/>
      <protection locked="0"/>
    </xf>
    <xf numFmtId="0" fontId="2" fillId="12" borderId="14" xfId="0" applyFont="1" applyFill="1" applyBorder="1" applyAlignment="1" applyProtection="1">
      <alignment horizontal="center" vertical="center"/>
      <protection locked="0"/>
    </xf>
    <xf numFmtId="0" fontId="2" fillId="12" borderId="13" xfId="0" applyFont="1" applyFill="1" applyBorder="1" applyAlignment="1" applyProtection="1">
      <alignment horizontal="center" vertical="center"/>
      <protection locked="0"/>
    </xf>
    <xf numFmtId="5" fontId="85" fillId="12" borderId="14" xfId="0" applyNumberFormat="1" applyFont="1" applyFill="1" applyBorder="1" applyAlignment="1">
      <alignment horizontal="center" vertical="center" wrapText="1"/>
    </xf>
    <xf numFmtId="5" fontId="85" fillId="12" borderId="20" xfId="0" applyNumberFormat="1" applyFont="1" applyFill="1" applyBorder="1" applyAlignment="1">
      <alignment horizontal="center" vertical="center" wrapText="1"/>
    </xf>
    <xf numFmtId="0" fontId="79" fillId="0" borderId="21" xfId="0" applyFont="1" applyBorder="1" applyAlignment="1">
      <alignment horizontal="left" vertical="center"/>
    </xf>
    <xf numFmtId="0" fontId="79" fillId="0" borderId="22" xfId="0" applyFont="1" applyBorder="1" applyAlignment="1">
      <alignment horizontal="left" vertical="center"/>
    </xf>
    <xf numFmtId="0" fontId="79" fillId="0" borderId="23" xfId="0" applyFont="1" applyBorder="1" applyAlignment="1">
      <alignment horizontal="left" vertical="center"/>
    </xf>
    <xf numFmtId="0" fontId="80" fillId="12" borderId="0" xfId="0" applyFont="1" applyFill="1" applyAlignment="1" applyProtection="1">
      <alignment horizontal="left" vertical="center"/>
      <protection locked="0"/>
    </xf>
    <xf numFmtId="0" fontId="80" fillId="12" borderId="0" xfId="0" applyFont="1" applyFill="1" applyAlignment="1" applyProtection="1">
      <alignment horizontal="left" vertical="center" wrapText="1"/>
      <protection locked="0"/>
    </xf>
    <xf numFmtId="5" fontId="82" fillId="12" borderId="14" xfId="0" applyNumberFormat="1" applyFont="1" applyFill="1" applyBorder="1" applyAlignment="1" applyProtection="1">
      <alignment horizontal="center" vertical="center" wrapText="1"/>
      <protection locked="0"/>
    </xf>
    <xf numFmtId="42" fontId="82" fillId="12" borderId="20" xfId="0" applyNumberFormat="1" applyFont="1" applyFill="1" applyBorder="1" applyAlignment="1" applyProtection="1">
      <alignment horizontal="center" vertical="center" wrapText="1"/>
      <protection locked="0"/>
    </xf>
    <xf numFmtId="0" fontId="79" fillId="0" borderId="24" xfId="0" applyFont="1" applyBorder="1" applyAlignment="1">
      <alignment horizontal="left" vertical="center"/>
    </xf>
    <xf numFmtId="0" fontId="79" fillId="0" borderId="25" xfId="0" applyFont="1" applyBorder="1" applyAlignment="1">
      <alignment horizontal="left" vertical="center"/>
    </xf>
    <xf numFmtId="0" fontId="79" fillId="0" borderId="26" xfId="0" applyFont="1" applyBorder="1" applyAlignment="1">
      <alignment horizontal="left" vertical="center"/>
    </xf>
    <xf numFmtId="0" fontId="76" fillId="12" borderId="14" xfId="0" applyFont="1" applyFill="1" applyBorder="1" applyAlignment="1" applyProtection="1">
      <alignment horizontal="center" vertical="center" wrapText="1" shrinkToFit="1"/>
      <protection locked="0"/>
    </xf>
    <xf numFmtId="0" fontId="76" fillId="12" borderId="20" xfId="0" applyFont="1" applyFill="1" applyBorder="1" applyAlignment="1" applyProtection="1">
      <alignment horizontal="center" vertical="center" wrapText="1" shrinkToFit="1"/>
      <protection locked="0"/>
    </xf>
    <xf numFmtId="0" fontId="76" fillId="12" borderId="13" xfId="0" applyFont="1" applyFill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79" fillId="0" borderId="0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79" fillId="12" borderId="14" xfId="0" applyFont="1" applyFill="1" applyBorder="1" applyAlignment="1" applyProtection="1">
      <alignment horizontal="center" vertical="center" wrapText="1" shrinkToFit="1"/>
      <protection locked="0"/>
    </xf>
    <xf numFmtId="0" fontId="79" fillId="12" borderId="20" xfId="0" applyFont="1" applyFill="1" applyBorder="1" applyAlignment="1" applyProtection="1">
      <alignment horizontal="center" vertical="center" wrapText="1" shrinkToFit="1"/>
      <protection locked="0"/>
    </xf>
    <xf numFmtId="0" fontId="79" fillId="12" borderId="13" xfId="0" applyFont="1" applyFill="1" applyBorder="1" applyAlignment="1" applyProtection="1">
      <alignment horizontal="center" vertical="center" wrapText="1" shrinkToFit="1"/>
      <protection locked="0"/>
    </xf>
    <xf numFmtId="58" fontId="79" fillId="12" borderId="12" xfId="0" applyNumberFormat="1" applyFont="1" applyFill="1" applyBorder="1" applyAlignment="1" applyProtection="1">
      <alignment horizontal="center" vertical="center"/>
      <protection locked="0"/>
    </xf>
    <xf numFmtId="0" fontId="79" fillId="0" borderId="14" xfId="0" applyFont="1" applyBorder="1" applyAlignment="1">
      <alignment horizontal="center" vertical="center"/>
    </xf>
    <xf numFmtId="0" fontId="79" fillId="0" borderId="13" xfId="0" applyFont="1" applyBorder="1" applyAlignment="1">
      <alignment horizontal="center" vertical="center"/>
    </xf>
    <xf numFmtId="0" fontId="79" fillId="12" borderId="14" xfId="0" applyFont="1" applyFill="1" applyBorder="1" applyAlignment="1" applyProtection="1">
      <alignment horizontal="center" vertical="center"/>
      <protection locked="0"/>
    </xf>
    <xf numFmtId="0" fontId="79" fillId="12" borderId="13" xfId="0" applyFont="1" applyFill="1" applyBorder="1" applyAlignment="1" applyProtection="1">
      <alignment horizontal="center" vertical="center"/>
      <protection locked="0"/>
    </xf>
    <xf numFmtId="0" fontId="79" fillId="0" borderId="19" xfId="0" applyFont="1" applyBorder="1" applyAlignment="1">
      <alignment horizontal="left" vertical="center"/>
    </xf>
    <xf numFmtId="0" fontId="79" fillId="0" borderId="16" xfId="0" applyFont="1" applyBorder="1" applyAlignment="1">
      <alignment horizontal="left" vertical="center"/>
    </xf>
    <xf numFmtId="0" fontId="82" fillId="0" borderId="19" xfId="0" applyFont="1" applyBorder="1" applyAlignment="1">
      <alignment horizontal="left" vertical="center"/>
    </xf>
    <xf numFmtId="0" fontId="82" fillId="0" borderId="0" xfId="0" applyFont="1" applyBorder="1" applyAlignment="1">
      <alignment horizontal="left" vertical="center"/>
    </xf>
    <xf numFmtId="0" fontId="82" fillId="0" borderId="16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2" fillId="0" borderId="14" xfId="0" applyFont="1" applyBorder="1" applyAlignment="1" applyProtection="1">
      <alignment horizontal="left" vertical="center" wrapText="1" shrinkToFit="1"/>
      <protection/>
    </xf>
    <xf numFmtId="0" fontId="2" fillId="0" borderId="13" xfId="0" applyFont="1" applyBorder="1" applyAlignment="1" applyProtection="1">
      <alignment horizontal="left" vertical="center" wrapText="1" shrinkToFit="1"/>
      <protection/>
    </xf>
    <xf numFmtId="0" fontId="76" fillId="12" borderId="14" xfId="0" applyFont="1" applyFill="1" applyBorder="1" applyAlignment="1" applyProtection="1">
      <alignment horizontal="left" vertical="center" wrapText="1" shrinkToFit="1"/>
      <protection/>
    </xf>
    <xf numFmtId="0" fontId="76" fillId="12" borderId="13" xfId="0" applyFont="1" applyFill="1" applyBorder="1" applyAlignment="1" applyProtection="1">
      <alignment horizontal="left" vertical="center" wrapText="1" shrinkToFit="1"/>
      <protection/>
    </xf>
    <xf numFmtId="0" fontId="86" fillId="0" borderId="0" xfId="0" applyFont="1" applyAlignment="1">
      <alignment horizontal="left" vertical="center"/>
    </xf>
    <xf numFmtId="0" fontId="2" fillId="12" borderId="14" xfId="0" applyFont="1" applyFill="1" applyBorder="1" applyAlignment="1" applyProtection="1">
      <alignment horizontal="left" vertical="center" wrapText="1" shrinkToFit="1"/>
      <protection locked="0"/>
    </xf>
    <xf numFmtId="0" fontId="2" fillId="12" borderId="13" xfId="0" applyFont="1" applyFill="1" applyBorder="1" applyAlignment="1" applyProtection="1">
      <alignment horizontal="left" vertical="center" wrapText="1" shrinkToFit="1"/>
      <protection locked="0"/>
    </xf>
    <xf numFmtId="0" fontId="2" fillId="0" borderId="0" xfId="0" applyFont="1" applyAlignment="1" applyProtection="1">
      <alignment vertical="distributed"/>
      <protection/>
    </xf>
    <xf numFmtId="0" fontId="87" fillId="0" borderId="0" xfId="0" applyFont="1" applyAlignment="1" applyProtection="1">
      <alignment horizontal="center" vertical="distributed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distributed" vertical="distributed"/>
      <protection/>
    </xf>
    <xf numFmtId="0" fontId="2" fillId="0" borderId="14" xfId="0" applyFont="1" applyBorder="1" applyAlignment="1" applyProtection="1">
      <alignment horizontal="distributed" vertical="center"/>
      <protection/>
    </xf>
    <xf numFmtId="0" fontId="2" fillId="0" borderId="13" xfId="0" applyFont="1" applyBorder="1" applyAlignment="1" applyProtection="1">
      <alignment horizontal="distributed" vertical="center"/>
      <protection/>
    </xf>
    <xf numFmtId="0" fontId="2" fillId="0" borderId="12" xfId="0" applyFont="1" applyBorder="1" applyAlignment="1" applyProtection="1">
      <alignment horizontal="distributed" vertical="distributed" textRotation="255"/>
      <protection/>
    </xf>
    <xf numFmtId="0" fontId="2" fillId="0" borderId="12" xfId="0" applyFont="1" applyBorder="1" applyAlignment="1" applyProtection="1">
      <alignment horizontal="distributed" vertical="center"/>
      <protection/>
    </xf>
    <xf numFmtId="176" fontId="88" fillId="0" borderId="0" xfId="0" applyNumberFormat="1" applyFont="1" applyFill="1" applyAlignment="1" applyProtection="1">
      <alignment horizontal="center" vertical="center"/>
      <protection/>
    </xf>
    <xf numFmtId="176" fontId="2" fillId="0" borderId="15" xfId="0" applyNumberFormat="1" applyFont="1" applyBorder="1" applyAlignment="1" applyProtection="1">
      <alignment horizontal="distributed" vertical="center"/>
      <protection/>
    </xf>
    <xf numFmtId="176" fontId="2" fillId="0" borderId="11" xfId="0" applyNumberFormat="1" applyFont="1" applyBorder="1" applyAlignment="1" applyProtection="1">
      <alignment horizontal="distributed" vertical="center"/>
      <protection/>
    </xf>
    <xf numFmtId="176" fontId="2" fillId="0" borderId="27" xfId="0" applyNumberFormat="1" applyFont="1" applyFill="1" applyBorder="1" applyAlignment="1" applyProtection="1">
      <alignment horizontal="right" vertical="center"/>
      <protection/>
    </xf>
    <xf numFmtId="176" fontId="2" fillId="0" borderId="18" xfId="0" applyNumberFormat="1" applyFont="1" applyFill="1" applyBorder="1" applyAlignment="1" applyProtection="1">
      <alignment horizontal="right" vertical="center"/>
      <protection/>
    </xf>
    <xf numFmtId="176" fontId="2" fillId="0" borderId="0" xfId="0" applyNumberFormat="1" applyFont="1" applyFill="1" applyAlignment="1" applyProtection="1">
      <alignment horizontal="distributed" vertical="center"/>
      <protection/>
    </xf>
    <xf numFmtId="176" fontId="2" fillId="0" borderId="10" xfId="0" applyNumberFormat="1" applyFont="1" applyBorder="1" applyAlignment="1" applyProtection="1">
      <alignment horizontal="distributed" vertical="center"/>
      <protection/>
    </xf>
    <xf numFmtId="176" fontId="2" fillId="0" borderId="15" xfId="0" applyNumberFormat="1" applyFont="1" applyFill="1" applyBorder="1" applyAlignment="1" applyProtection="1">
      <alignment horizontal="distributed" vertical="distributed" textRotation="255"/>
      <protection/>
    </xf>
    <xf numFmtId="176" fontId="2" fillId="0" borderId="10" xfId="0" applyNumberFormat="1" applyFont="1" applyFill="1" applyBorder="1" applyAlignment="1" applyProtection="1">
      <alignment horizontal="distributed" vertical="distributed" textRotation="255"/>
      <protection/>
    </xf>
    <xf numFmtId="176" fontId="2" fillId="0" borderId="15" xfId="0" applyNumberFormat="1" applyFont="1" applyFill="1" applyBorder="1" applyAlignment="1" applyProtection="1">
      <alignment horizontal="distributed" vertical="center"/>
      <protection/>
    </xf>
    <xf numFmtId="176" fontId="2" fillId="0" borderId="11" xfId="0" applyNumberFormat="1" applyFont="1" applyFill="1" applyBorder="1" applyAlignment="1" applyProtection="1">
      <alignment horizontal="distributed" vertical="center"/>
      <protection/>
    </xf>
    <xf numFmtId="176" fontId="4" fillId="0" borderId="27" xfId="0" applyNumberFormat="1" applyFont="1" applyFill="1" applyBorder="1" applyAlignment="1" applyProtection="1">
      <alignment horizontal="right" vertical="center"/>
      <protection/>
    </xf>
    <xf numFmtId="176" fontId="2" fillId="0" borderId="18" xfId="0" applyNumberFormat="1" applyFont="1" applyFill="1" applyBorder="1" applyAlignment="1" applyProtection="1">
      <alignment horizontal="right" vertical="center"/>
      <protection/>
    </xf>
    <xf numFmtId="176" fontId="4" fillId="12" borderId="15" xfId="0" applyNumberFormat="1" applyFont="1" applyFill="1" applyBorder="1" applyAlignment="1" applyProtection="1">
      <alignment horizontal="right" vertical="center"/>
      <protection/>
    </xf>
    <xf numFmtId="0" fontId="2" fillId="12" borderId="11" xfId="0" applyFont="1" applyFill="1" applyBorder="1" applyAlignment="1" applyProtection="1">
      <alignment vertical="center"/>
      <protection/>
    </xf>
    <xf numFmtId="176" fontId="2" fillId="0" borderId="12" xfId="0" applyNumberFormat="1" applyFont="1" applyFill="1" applyBorder="1" applyAlignment="1" applyProtection="1">
      <alignment horizontal="distributed" vertical="distributed" textRotation="255"/>
      <protection/>
    </xf>
    <xf numFmtId="176" fontId="2" fillId="0" borderId="12" xfId="0" applyNumberFormat="1" applyFont="1" applyFill="1" applyBorder="1" applyAlignment="1" applyProtection="1">
      <alignment horizontal="distributed" vertical="distributed"/>
      <protection/>
    </xf>
    <xf numFmtId="176" fontId="2" fillId="0" borderId="15" xfId="0" applyNumberFormat="1" applyFont="1" applyFill="1" applyBorder="1" applyAlignment="1" applyProtection="1">
      <alignment horizontal="distributed" vertical="distributed"/>
      <protection/>
    </xf>
    <xf numFmtId="176" fontId="2" fillId="0" borderId="12" xfId="0" applyNumberFormat="1" applyFont="1" applyFill="1" applyBorder="1" applyAlignment="1" applyProtection="1">
      <alignment horizontal="distributed" vertical="center"/>
      <protection/>
    </xf>
    <xf numFmtId="176" fontId="4" fillId="0" borderId="12" xfId="0" applyNumberFormat="1" applyFont="1" applyFill="1" applyBorder="1" applyAlignment="1" applyProtection="1">
      <alignment horizontal="distributed" vertical="center"/>
      <protection/>
    </xf>
    <xf numFmtId="176" fontId="2" fillId="0" borderId="17" xfId="0" applyNumberFormat="1" applyFont="1" applyFill="1" applyBorder="1" applyAlignment="1" applyProtection="1">
      <alignment horizontal="distributed" vertical="center" textRotation="255"/>
      <protection/>
    </xf>
    <xf numFmtId="176" fontId="2" fillId="0" borderId="17" xfId="0" applyNumberFormat="1" applyFont="1" applyFill="1" applyBorder="1" applyAlignment="1" applyProtection="1">
      <alignment horizontal="distributed" vertical="center"/>
      <protection/>
    </xf>
    <xf numFmtId="176" fontId="2" fillId="0" borderId="15" xfId="0" applyNumberFormat="1" applyFont="1" applyFill="1" applyBorder="1" applyAlignment="1" applyProtection="1">
      <alignment horizontal="distributed" vertical="center" textRotation="255"/>
      <protection/>
    </xf>
    <xf numFmtId="176" fontId="2" fillId="0" borderId="10" xfId="0" applyNumberFormat="1" applyFont="1" applyFill="1" applyBorder="1" applyAlignment="1" applyProtection="1">
      <alignment horizontal="distributed" vertical="center" textRotation="255"/>
      <protection/>
    </xf>
    <xf numFmtId="176" fontId="2" fillId="0" borderId="20" xfId="0" applyNumberFormat="1" applyFont="1" applyFill="1" applyBorder="1" applyAlignment="1" applyProtection="1">
      <alignment horizontal="distributed" vertical="center"/>
      <protection/>
    </xf>
    <xf numFmtId="176" fontId="4" fillId="12" borderId="15" xfId="0" applyNumberFormat="1" applyFont="1" applyFill="1" applyBorder="1" applyAlignment="1" applyProtection="1">
      <alignment horizontal="right" vertical="center"/>
      <protection locked="0"/>
    </xf>
    <xf numFmtId="0" fontId="2" fillId="12" borderId="11" xfId="0" applyFont="1" applyFill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88" fillId="0" borderId="0" xfId="0" applyFont="1" applyAlignment="1" applyProtection="1">
      <alignment horizontal="center" vertical="center"/>
      <protection/>
    </xf>
    <xf numFmtId="5" fontId="2" fillId="0" borderId="15" xfId="0" applyNumberFormat="1" applyFont="1" applyFill="1" applyBorder="1" applyAlignment="1" applyProtection="1">
      <alignment horizontal="center" vertical="center"/>
      <protection/>
    </xf>
    <xf numFmtId="5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12" borderId="0" xfId="0" applyFont="1" applyFill="1" applyAlignment="1" applyProtection="1">
      <alignment horizontal="center" vertical="center"/>
      <protection locked="0"/>
    </xf>
    <xf numFmtId="0" fontId="8" fillId="12" borderId="0" xfId="0" applyFont="1" applyFill="1" applyAlignment="1" applyProtection="1">
      <alignment horizontal="center" vertical="center"/>
      <protection/>
    </xf>
    <xf numFmtId="5" fontId="76" fillId="12" borderId="21" xfId="0" applyNumberFormat="1" applyFont="1" applyFill="1" applyBorder="1" applyAlignment="1" applyProtection="1">
      <alignment horizontal="right" vertical="center"/>
      <protection/>
    </xf>
    <xf numFmtId="5" fontId="76" fillId="12" borderId="23" xfId="0" applyNumberFormat="1" applyFont="1" applyFill="1" applyBorder="1" applyAlignment="1" applyProtection="1">
      <alignment horizontal="right" vertical="center"/>
      <protection/>
    </xf>
    <xf numFmtId="191" fontId="2" fillId="0" borderId="19" xfId="0" applyNumberFormat="1" applyFont="1" applyBorder="1" applyAlignment="1" applyProtection="1">
      <alignment horizontal="right" vertical="center"/>
      <protection/>
    </xf>
    <xf numFmtId="191" fontId="2" fillId="0" borderId="16" xfId="0" applyNumberFormat="1" applyFont="1" applyBorder="1" applyAlignment="1" applyProtection="1">
      <alignment horizontal="right" vertical="center"/>
      <protection/>
    </xf>
    <xf numFmtId="5" fontId="2" fillId="12" borderId="19" xfId="0" applyNumberFormat="1" applyFont="1" applyFill="1" applyBorder="1" applyAlignment="1" applyProtection="1">
      <alignment horizontal="right" vertical="center"/>
      <protection/>
    </xf>
    <xf numFmtId="5" fontId="2" fillId="12" borderId="16" xfId="0" applyNumberFormat="1" applyFont="1" applyFill="1" applyBorder="1" applyAlignment="1" applyProtection="1">
      <alignment horizontal="right" vertical="center"/>
      <protection/>
    </xf>
    <xf numFmtId="5" fontId="2" fillId="12" borderId="24" xfId="0" applyNumberFormat="1" applyFont="1" applyFill="1" applyBorder="1" applyAlignment="1" applyProtection="1">
      <alignment horizontal="right" vertical="center"/>
      <protection/>
    </xf>
    <xf numFmtId="5" fontId="2" fillId="12" borderId="26" xfId="0" applyNumberFormat="1" applyFont="1" applyFill="1" applyBorder="1" applyAlignment="1" applyProtection="1">
      <alignment horizontal="right" vertical="center"/>
      <protection/>
    </xf>
    <xf numFmtId="5" fontId="2" fillId="0" borderId="14" xfId="0" applyNumberFormat="1" applyFont="1" applyBorder="1" applyAlignment="1" applyProtection="1">
      <alignment horizontal="right" vertical="center"/>
      <protection/>
    </xf>
    <xf numFmtId="5" fontId="2" fillId="0" borderId="13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12" borderId="21" xfId="0" applyFont="1" applyFill="1" applyBorder="1" applyAlignment="1" applyProtection="1">
      <alignment horizontal="center" vertical="center" wrapText="1" shrinkToFit="1"/>
      <protection locked="0"/>
    </xf>
    <xf numFmtId="0" fontId="2" fillId="12" borderId="23" xfId="0" applyFont="1" applyFill="1" applyBorder="1" applyAlignment="1" applyProtection="1">
      <alignment horizontal="center" vertical="center" wrapText="1" shrinkToFit="1"/>
      <protection locked="0"/>
    </xf>
    <xf numFmtId="0" fontId="2" fillId="0" borderId="19" xfId="0" applyFont="1" applyBorder="1" applyAlignment="1" applyProtection="1">
      <alignment horizontal="center" vertical="center" wrapText="1" shrinkToFit="1"/>
      <protection/>
    </xf>
    <xf numFmtId="0" fontId="2" fillId="0" borderId="16" xfId="0" applyFont="1" applyBorder="1" applyAlignment="1" applyProtection="1">
      <alignment horizontal="center" vertical="center" wrapText="1" shrinkToFit="1"/>
      <protection/>
    </xf>
    <xf numFmtId="0" fontId="2" fillId="12" borderId="19" xfId="0" applyFont="1" applyFill="1" applyBorder="1" applyAlignment="1" applyProtection="1">
      <alignment horizontal="center" vertical="center" wrapText="1" shrinkToFit="1"/>
      <protection locked="0"/>
    </xf>
    <xf numFmtId="0" fontId="2" fillId="12" borderId="16" xfId="0" applyFont="1" applyFill="1" applyBorder="1" applyAlignment="1" applyProtection="1">
      <alignment horizontal="center" vertical="center" wrapText="1" shrinkToFit="1"/>
      <protection locked="0"/>
    </xf>
    <xf numFmtId="0" fontId="2" fillId="12" borderId="24" xfId="0" applyFont="1" applyFill="1" applyBorder="1" applyAlignment="1" applyProtection="1">
      <alignment horizontal="center" vertical="center" wrapText="1" shrinkToFit="1"/>
      <protection locked="0"/>
    </xf>
    <xf numFmtId="0" fontId="2" fillId="12" borderId="26" xfId="0" applyFont="1" applyFill="1" applyBorder="1" applyAlignment="1" applyProtection="1">
      <alignment horizontal="center" vertical="center" wrapText="1" shrinkToFit="1"/>
      <protection locked="0"/>
    </xf>
    <xf numFmtId="5" fontId="2" fillId="12" borderId="21" xfId="0" applyNumberFormat="1" applyFont="1" applyFill="1" applyBorder="1" applyAlignment="1" applyProtection="1">
      <alignment horizontal="right" vertical="center"/>
      <protection locked="0"/>
    </xf>
    <xf numFmtId="5" fontId="2" fillId="12" borderId="23" xfId="0" applyNumberFormat="1" applyFont="1" applyFill="1" applyBorder="1" applyAlignment="1" applyProtection="1">
      <alignment horizontal="right" vertical="center"/>
      <protection locked="0"/>
    </xf>
    <xf numFmtId="5" fontId="2" fillId="12" borderId="19" xfId="0" applyNumberFormat="1" applyFont="1" applyFill="1" applyBorder="1" applyAlignment="1" applyProtection="1">
      <alignment horizontal="right" vertical="center"/>
      <protection locked="0"/>
    </xf>
    <xf numFmtId="5" fontId="2" fillId="12" borderId="16" xfId="0" applyNumberFormat="1" applyFont="1" applyFill="1" applyBorder="1" applyAlignment="1" applyProtection="1">
      <alignment horizontal="right" vertical="center"/>
      <protection locked="0"/>
    </xf>
    <xf numFmtId="5" fontId="2" fillId="12" borderId="24" xfId="0" applyNumberFormat="1" applyFont="1" applyFill="1" applyBorder="1" applyAlignment="1" applyProtection="1">
      <alignment horizontal="right" vertical="center"/>
      <protection locked="0"/>
    </xf>
    <xf numFmtId="5" fontId="2" fillId="12" borderId="26" xfId="0" applyNumberFormat="1" applyFont="1" applyFill="1" applyBorder="1" applyAlignment="1" applyProtection="1">
      <alignment horizontal="right" vertical="center"/>
      <protection locked="0"/>
    </xf>
    <xf numFmtId="0" fontId="2" fillId="12" borderId="21" xfId="0" applyFont="1" applyFill="1" applyBorder="1" applyAlignment="1" applyProtection="1">
      <alignment horizontal="center" vertical="center" wrapText="1" shrinkToFit="1"/>
      <protection/>
    </xf>
    <xf numFmtId="0" fontId="2" fillId="12" borderId="23" xfId="0" applyFont="1" applyFill="1" applyBorder="1" applyAlignment="1" applyProtection="1">
      <alignment horizontal="center" vertical="center" wrapText="1" shrinkToFit="1"/>
      <protection/>
    </xf>
    <xf numFmtId="0" fontId="2" fillId="12" borderId="19" xfId="0" applyFont="1" applyFill="1" applyBorder="1" applyAlignment="1" applyProtection="1">
      <alignment horizontal="center" vertical="center" wrapText="1" shrinkToFit="1"/>
      <protection/>
    </xf>
    <xf numFmtId="0" fontId="2" fillId="12" borderId="16" xfId="0" applyFont="1" applyFill="1" applyBorder="1" applyAlignment="1" applyProtection="1">
      <alignment horizontal="center" vertical="center" wrapText="1" shrinkToFit="1"/>
      <protection/>
    </xf>
    <xf numFmtId="0" fontId="2" fillId="12" borderId="24" xfId="0" applyFont="1" applyFill="1" applyBorder="1" applyAlignment="1" applyProtection="1">
      <alignment horizontal="center" vertical="center" wrapText="1" shrinkToFit="1"/>
      <protection/>
    </xf>
    <xf numFmtId="0" fontId="2" fillId="12" borderId="26" xfId="0" applyFont="1" applyFill="1" applyBorder="1" applyAlignment="1" applyProtection="1">
      <alignment horizontal="center" vertical="center" wrapText="1" shrinkToFit="1"/>
      <protection/>
    </xf>
    <xf numFmtId="0" fontId="76" fillId="12" borderId="21" xfId="0" applyFont="1" applyFill="1" applyBorder="1" applyAlignment="1" applyProtection="1">
      <alignment horizontal="left" vertical="center" wrapText="1" shrinkToFit="1"/>
      <protection/>
    </xf>
    <xf numFmtId="0" fontId="76" fillId="12" borderId="23" xfId="0" applyFont="1" applyFill="1" applyBorder="1" applyAlignment="1" applyProtection="1">
      <alignment horizontal="left" vertical="center" wrapText="1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11</xdr:row>
      <xdr:rowOff>76200</xdr:rowOff>
    </xdr:from>
    <xdr:to>
      <xdr:col>6</xdr:col>
      <xdr:colOff>66675</xdr:colOff>
      <xdr:row>14</xdr:row>
      <xdr:rowOff>47625</xdr:rowOff>
    </xdr:to>
    <xdr:sp>
      <xdr:nvSpPr>
        <xdr:cNvPr id="1" name="右大かっこ 2"/>
        <xdr:cNvSpPr>
          <a:spLocks/>
        </xdr:cNvSpPr>
      </xdr:nvSpPr>
      <xdr:spPr>
        <a:xfrm>
          <a:off x="6781800" y="2914650"/>
          <a:ext cx="57150" cy="723900"/>
        </a:xfrm>
        <a:prstGeom prst="rightBracket">
          <a:avLst>
            <a:gd name="adj" fmla="val -49351"/>
          </a:avLst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1428750</xdr:colOff>
      <xdr:row>11</xdr:row>
      <xdr:rowOff>57150</xdr:rowOff>
    </xdr:from>
    <xdr:to>
      <xdr:col>3</xdr:col>
      <xdr:colOff>1495425</xdr:colOff>
      <xdr:row>14</xdr:row>
      <xdr:rowOff>28575</xdr:rowOff>
    </xdr:to>
    <xdr:sp>
      <xdr:nvSpPr>
        <xdr:cNvPr id="2" name="左大かっこ 27"/>
        <xdr:cNvSpPr>
          <a:spLocks/>
        </xdr:cNvSpPr>
      </xdr:nvSpPr>
      <xdr:spPr>
        <a:xfrm>
          <a:off x="4019550" y="2895600"/>
          <a:ext cx="66675" cy="723900"/>
        </a:xfrm>
        <a:prstGeom prst="leftBracket">
          <a:avLst>
            <a:gd name="adj" fmla="val -49231"/>
          </a:avLst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11</xdr:row>
      <xdr:rowOff>57150</xdr:rowOff>
    </xdr:from>
    <xdr:to>
      <xdr:col>14</xdr:col>
      <xdr:colOff>171450</xdr:colOff>
      <xdr:row>14</xdr:row>
      <xdr:rowOff>28575</xdr:rowOff>
    </xdr:to>
    <xdr:sp>
      <xdr:nvSpPr>
        <xdr:cNvPr id="3" name="右大かっこ 28"/>
        <xdr:cNvSpPr>
          <a:spLocks/>
        </xdr:cNvSpPr>
      </xdr:nvSpPr>
      <xdr:spPr>
        <a:xfrm>
          <a:off x="13811250" y="2895600"/>
          <a:ext cx="85725" cy="723900"/>
        </a:xfrm>
        <a:prstGeom prst="rightBracket">
          <a:avLst>
            <a:gd name="adj" fmla="val -49023"/>
          </a:avLst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1323975</xdr:colOff>
      <xdr:row>11</xdr:row>
      <xdr:rowOff>66675</xdr:rowOff>
    </xdr:from>
    <xdr:to>
      <xdr:col>11</xdr:col>
      <xdr:colOff>1390650</xdr:colOff>
      <xdr:row>14</xdr:row>
      <xdr:rowOff>38100</xdr:rowOff>
    </xdr:to>
    <xdr:sp>
      <xdr:nvSpPr>
        <xdr:cNvPr id="4" name="左大かっこ 29"/>
        <xdr:cNvSpPr>
          <a:spLocks/>
        </xdr:cNvSpPr>
      </xdr:nvSpPr>
      <xdr:spPr>
        <a:xfrm>
          <a:off x="11010900" y="2905125"/>
          <a:ext cx="66675" cy="723900"/>
        </a:xfrm>
        <a:prstGeom prst="leftBracket">
          <a:avLst>
            <a:gd name="adj" fmla="val -49231"/>
          </a:avLst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11</xdr:row>
      <xdr:rowOff>57150</xdr:rowOff>
    </xdr:from>
    <xdr:to>
      <xdr:col>14</xdr:col>
      <xdr:colOff>171450</xdr:colOff>
      <xdr:row>14</xdr:row>
      <xdr:rowOff>28575</xdr:rowOff>
    </xdr:to>
    <xdr:sp>
      <xdr:nvSpPr>
        <xdr:cNvPr id="5" name="右大かっこ 32"/>
        <xdr:cNvSpPr>
          <a:spLocks/>
        </xdr:cNvSpPr>
      </xdr:nvSpPr>
      <xdr:spPr>
        <a:xfrm>
          <a:off x="13811250" y="2895600"/>
          <a:ext cx="85725" cy="723900"/>
        </a:xfrm>
        <a:prstGeom prst="rightBracket">
          <a:avLst>
            <a:gd name="adj" fmla="val -49023"/>
          </a:avLst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1323975</xdr:colOff>
      <xdr:row>11</xdr:row>
      <xdr:rowOff>66675</xdr:rowOff>
    </xdr:from>
    <xdr:to>
      <xdr:col>11</xdr:col>
      <xdr:colOff>1390650</xdr:colOff>
      <xdr:row>14</xdr:row>
      <xdr:rowOff>38100</xdr:rowOff>
    </xdr:to>
    <xdr:sp>
      <xdr:nvSpPr>
        <xdr:cNvPr id="6" name="左大かっこ 33"/>
        <xdr:cNvSpPr>
          <a:spLocks/>
        </xdr:cNvSpPr>
      </xdr:nvSpPr>
      <xdr:spPr>
        <a:xfrm>
          <a:off x="11010900" y="2905125"/>
          <a:ext cx="66675" cy="723900"/>
        </a:xfrm>
        <a:prstGeom prst="leftBracket">
          <a:avLst>
            <a:gd name="adj" fmla="val -49231"/>
          </a:avLst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171450</xdr:colOff>
      <xdr:row>12</xdr:row>
      <xdr:rowOff>142875</xdr:rowOff>
    </xdr:from>
    <xdr:to>
      <xdr:col>10</xdr:col>
      <xdr:colOff>247650</xdr:colOff>
      <xdr:row>13</xdr:row>
      <xdr:rowOff>57150</xdr:rowOff>
    </xdr:to>
    <xdr:sp>
      <xdr:nvSpPr>
        <xdr:cNvPr id="7" name="角丸四角形吹き出し 34"/>
        <xdr:cNvSpPr>
          <a:spLocks/>
        </xdr:cNvSpPr>
      </xdr:nvSpPr>
      <xdr:spPr>
        <a:xfrm>
          <a:off x="7543800" y="3057525"/>
          <a:ext cx="1171575" cy="523875"/>
        </a:xfrm>
        <a:prstGeom prst="wedgeRoundRectCallout">
          <a:avLst>
            <a:gd name="adj1" fmla="val 2189"/>
            <a:gd name="adj2" fmla="val 7035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忘れずに入力してください。</a:t>
          </a:r>
        </a:p>
      </xdr:txBody>
    </xdr:sp>
    <xdr:clientData/>
  </xdr:twoCellAnchor>
  <xdr:twoCellAnchor>
    <xdr:from>
      <xdr:col>11</xdr:col>
      <xdr:colOff>1152525</xdr:colOff>
      <xdr:row>22</xdr:row>
      <xdr:rowOff>95250</xdr:rowOff>
    </xdr:from>
    <xdr:to>
      <xdr:col>13</xdr:col>
      <xdr:colOff>1019175</xdr:colOff>
      <xdr:row>23</xdr:row>
      <xdr:rowOff>190500</xdr:rowOff>
    </xdr:to>
    <xdr:sp>
      <xdr:nvSpPr>
        <xdr:cNvPr id="8" name="角丸四角形吹き出し 10"/>
        <xdr:cNvSpPr>
          <a:spLocks/>
        </xdr:cNvSpPr>
      </xdr:nvSpPr>
      <xdr:spPr>
        <a:xfrm>
          <a:off x="10839450" y="6953250"/>
          <a:ext cx="2800350" cy="533400"/>
        </a:xfrm>
        <a:prstGeom prst="wedgeRoundRectCallout">
          <a:avLst>
            <a:gd name="adj1" fmla="val -38856"/>
            <a:gd name="adj2" fmla="val -8086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定期健康診断を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にあたり、得られる効果等を記入してください。</a:t>
          </a:r>
        </a:p>
      </xdr:txBody>
    </xdr:sp>
    <xdr:clientData/>
  </xdr:twoCellAnchor>
  <xdr:twoCellAnchor>
    <xdr:from>
      <xdr:col>10</xdr:col>
      <xdr:colOff>400050</xdr:colOff>
      <xdr:row>15</xdr:row>
      <xdr:rowOff>219075</xdr:rowOff>
    </xdr:from>
    <xdr:to>
      <xdr:col>11</xdr:col>
      <xdr:colOff>352425</xdr:colOff>
      <xdr:row>18</xdr:row>
      <xdr:rowOff>95250</xdr:rowOff>
    </xdr:to>
    <xdr:sp>
      <xdr:nvSpPr>
        <xdr:cNvPr id="9" name="角丸四角形吹き出し 11"/>
        <xdr:cNvSpPr>
          <a:spLocks/>
        </xdr:cNvSpPr>
      </xdr:nvSpPr>
      <xdr:spPr>
        <a:xfrm>
          <a:off x="8867775" y="3876675"/>
          <a:ext cx="1171575" cy="523875"/>
        </a:xfrm>
        <a:prstGeom prst="wedgeRoundRectCallout">
          <a:avLst>
            <a:gd name="adj1" fmla="val 2189"/>
            <a:gd name="adj2" fmla="val 7035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忘れずに入力してください。</a:t>
          </a:r>
        </a:p>
      </xdr:txBody>
    </xdr:sp>
    <xdr:clientData/>
  </xdr:twoCellAnchor>
  <xdr:twoCellAnchor>
    <xdr:from>
      <xdr:col>10</xdr:col>
      <xdr:colOff>180975</xdr:colOff>
      <xdr:row>19</xdr:row>
      <xdr:rowOff>95250</xdr:rowOff>
    </xdr:from>
    <xdr:to>
      <xdr:col>13</xdr:col>
      <xdr:colOff>723900</xdr:colOff>
      <xdr:row>20</xdr:row>
      <xdr:rowOff>561975</xdr:rowOff>
    </xdr:to>
    <xdr:sp>
      <xdr:nvSpPr>
        <xdr:cNvPr id="10" name="角丸四角形 1"/>
        <xdr:cNvSpPr>
          <a:spLocks/>
        </xdr:cNvSpPr>
      </xdr:nvSpPr>
      <xdr:spPr>
        <a:xfrm>
          <a:off x="8648700" y="5038725"/>
          <a:ext cx="4695825" cy="110490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1019175</xdr:colOff>
      <xdr:row>18</xdr:row>
      <xdr:rowOff>66675</xdr:rowOff>
    </xdr:from>
    <xdr:to>
      <xdr:col>13</xdr:col>
      <xdr:colOff>790575</xdr:colOff>
      <xdr:row>18</xdr:row>
      <xdr:rowOff>590550</xdr:rowOff>
    </xdr:to>
    <xdr:sp>
      <xdr:nvSpPr>
        <xdr:cNvPr id="11" name="角丸四角形吹き出し 14"/>
        <xdr:cNvSpPr>
          <a:spLocks/>
        </xdr:cNvSpPr>
      </xdr:nvSpPr>
      <xdr:spPr>
        <a:xfrm>
          <a:off x="10706100" y="4371975"/>
          <a:ext cx="2705100" cy="523875"/>
        </a:xfrm>
        <a:prstGeom prst="wedgeRoundRectCallout">
          <a:avLst>
            <a:gd name="adj1" fmla="val 2189"/>
            <a:gd name="adj2" fmla="val 7035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堺市結核対策費補助金交付決定通知書（様式第</a:t>
          </a:r>
          <a:r>
            <a:rPr lang="en-US" cap="none" sz="900" b="0" i="0" u="none" baseline="0">
              <a:solidFill>
                <a:srgbClr val="000000"/>
              </a:solidFill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号）の日付と文書番号及び金額をご記入ください。</a:t>
          </a:r>
        </a:p>
      </xdr:txBody>
    </xdr:sp>
    <xdr:clientData/>
  </xdr:twoCellAnchor>
  <xdr:twoCellAnchor>
    <xdr:from>
      <xdr:col>12</xdr:col>
      <xdr:colOff>504825</xdr:colOff>
      <xdr:row>5</xdr:row>
      <xdr:rowOff>38100</xdr:rowOff>
    </xdr:from>
    <xdr:to>
      <xdr:col>14</xdr:col>
      <xdr:colOff>19050</xdr:colOff>
      <xdr:row>7</xdr:row>
      <xdr:rowOff>66675</xdr:rowOff>
    </xdr:to>
    <xdr:sp>
      <xdr:nvSpPr>
        <xdr:cNvPr id="12" name="角丸四角形吹き出し 15"/>
        <xdr:cNvSpPr>
          <a:spLocks/>
        </xdr:cNvSpPr>
      </xdr:nvSpPr>
      <xdr:spPr>
        <a:xfrm>
          <a:off x="11630025" y="1095375"/>
          <a:ext cx="2114550" cy="409575"/>
        </a:xfrm>
        <a:prstGeom prst="wedgeRoundRectCallout">
          <a:avLst>
            <a:gd name="adj1" fmla="val 7212"/>
            <a:gd name="adj2" fmla="val -6766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日付は空欄に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しておいてください！</a:t>
          </a:r>
        </a:p>
      </xdr:txBody>
    </xdr:sp>
    <xdr:clientData/>
  </xdr:twoCellAnchor>
  <xdr:twoCellAnchor>
    <xdr:from>
      <xdr:col>10</xdr:col>
      <xdr:colOff>66675</xdr:colOff>
      <xdr:row>27</xdr:row>
      <xdr:rowOff>400050</xdr:rowOff>
    </xdr:from>
    <xdr:to>
      <xdr:col>13</xdr:col>
      <xdr:colOff>438150</xdr:colOff>
      <xdr:row>30</xdr:row>
      <xdr:rowOff>0</xdr:rowOff>
    </xdr:to>
    <xdr:sp>
      <xdr:nvSpPr>
        <xdr:cNvPr id="13" name="角丸四角形 4"/>
        <xdr:cNvSpPr>
          <a:spLocks/>
        </xdr:cNvSpPr>
      </xdr:nvSpPr>
      <xdr:spPr>
        <a:xfrm>
          <a:off x="8534400" y="9448800"/>
          <a:ext cx="4524375" cy="43815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対象経費の実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支出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額が確認できる</a:t>
          </a:r>
          <a:r>
            <a:rPr lang="en-US" cap="none" sz="10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領収書等の写しを提出してください。</a:t>
          </a:r>
          <a:r>
            <a:rPr lang="en-US" cap="none" sz="10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3</xdr:row>
      <xdr:rowOff>257175</xdr:rowOff>
    </xdr:from>
    <xdr:to>
      <xdr:col>9</xdr:col>
      <xdr:colOff>0</xdr:colOff>
      <xdr:row>4</xdr:row>
      <xdr:rowOff>152400</xdr:rowOff>
    </xdr:to>
    <xdr:sp>
      <xdr:nvSpPr>
        <xdr:cNvPr id="1" name="角丸四角形吹き出し 5"/>
        <xdr:cNvSpPr>
          <a:spLocks/>
        </xdr:cNvSpPr>
      </xdr:nvSpPr>
      <xdr:spPr>
        <a:xfrm>
          <a:off x="10382250" y="1952625"/>
          <a:ext cx="3076575" cy="590550"/>
        </a:xfrm>
        <a:prstGeom prst="wedgeRoundRectCallout">
          <a:avLst>
            <a:gd name="adj1" fmla="val -38652"/>
            <a:gd name="adj2" fmla="val 6657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自動表示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「様式第６号」の「代表者職氏名」と一致。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219075</xdr:colOff>
      <xdr:row>4</xdr:row>
      <xdr:rowOff>809625</xdr:rowOff>
    </xdr:from>
    <xdr:to>
      <xdr:col>8</xdr:col>
      <xdr:colOff>390525</xdr:colOff>
      <xdr:row>5</xdr:row>
      <xdr:rowOff>504825</xdr:rowOff>
    </xdr:to>
    <xdr:sp>
      <xdr:nvSpPr>
        <xdr:cNvPr id="2" name="角丸四角形吹き出し 6"/>
        <xdr:cNvSpPr>
          <a:spLocks/>
        </xdr:cNvSpPr>
      </xdr:nvSpPr>
      <xdr:spPr>
        <a:xfrm>
          <a:off x="10306050" y="3200400"/>
          <a:ext cx="3124200" cy="1066800"/>
        </a:xfrm>
        <a:prstGeom prst="wedgeRoundRectCallout">
          <a:avLst>
            <a:gd name="adj1" fmla="val 3013"/>
            <a:gd name="adj2" fmla="val 5964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自動表示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様式第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号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の「対象経費の実支出額」から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補助金交付決定額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」を差し引いた額を記入して下さい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　</a:t>
          </a:r>
          <a:r>
            <a:rPr lang="en-US" cap="none" sz="900" b="0" i="0" u="none" baseline="0">
              <a:solidFill>
                <a:srgbClr val="000000"/>
              </a:solidFill>
            </a:rPr>
            <a:t>119,700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円－</a:t>
          </a:r>
          <a:r>
            <a:rPr lang="en-US" cap="none" sz="900" b="0" i="0" u="none" baseline="0">
              <a:solidFill>
                <a:srgbClr val="000000"/>
              </a:solidFill>
            </a:rPr>
            <a:t>63,713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円＝</a:t>
          </a:r>
          <a:r>
            <a:rPr lang="en-US" cap="none" sz="900" b="0" i="0" u="none" baseline="0">
              <a:solidFill>
                <a:srgbClr val="000000"/>
              </a:solidFill>
            </a:rPr>
            <a:t>55,987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7</xdr:col>
      <xdr:colOff>161925</xdr:colOff>
      <xdr:row>6</xdr:row>
      <xdr:rowOff>1085850</xdr:rowOff>
    </xdr:from>
    <xdr:to>
      <xdr:col>8</xdr:col>
      <xdr:colOff>323850</xdr:colOff>
      <xdr:row>8</xdr:row>
      <xdr:rowOff>104775</xdr:rowOff>
    </xdr:to>
    <xdr:sp>
      <xdr:nvSpPr>
        <xdr:cNvPr id="3" name="角丸四角形吹き出し 7"/>
        <xdr:cNvSpPr>
          <a:spLocks/>
        </xdr:cNvSpPr>
      </xdr:nvSpPr>
      <xdr:spPr>
        <a:xfrm>
          <a:off x="10248900" y="6219825"/>
          <a:ext cx="3114675" cy="561975"/>
        </a:xfrm>
        <a:prstGeom prst="wedgeRoundRectCallout">
          <a:avLst>
            <a:gd name="adj1" fmla="val -41527"/>
            <a:gd name="adj2" fmla="val -7805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※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「負担者」及び「負担方法」が、複数にまたがる場合はすべて記入し、内訳もわかるようにして下さい。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18</xdr:row>
      <xdr:rowOff>571500</xdr:rowOff>
    </xdr:from>
    <xdr:to>
      <xdr:col>6</xdr:col>
      <xdr:colOff>1438275</xdr:colOff>
      <xdr:row>18</xdr:row>
      <xdr:rowOff>885825</xdr:rowOff>
    </xdr:to>
    <xdr:sp>
      <xdr:nvSpPr>
        <xdr:cNvPr id="1" name="角丸四角形 9"/>
        <xdr:cNvSpPr>
          <a:spLocks/>
        </xdr:cNvSpPr>
      </xdr:nvSpPr>
      <xdr:spPr>
        <a:xfrm>
          <a:off x="6400800" y="13716000"/>
          <a:ext cx="4895850" cy="314325"/>
        </a:xfrm>
        <a:prstGeom prst="roundRect">
          <a:avLst/>
        </a:prstGeom>
        <a:solidFill>
          <a:srgbClr val="FFFFFF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1485900</xdr:colOff>
      <xdr:row>18</xdr:row>
      <xdr:rowOff>400050</xdr:rowOff>
    </xdr:from>
    <xdr:to>
      <xdr:col>7</xdr:col>
      <xdr:colOff>685800</xdr:colOff>
      <xdr:row>18</xdr:row>
      <xdr:rowOff>1076325</xdr:rowOff>
    </xdr:to>
    <xdr:sp>
      <xdr:nvSpPr>
        <xdr:cNvPr id="2" name="下矢印 10"/>
        <xdr:cNvSpPr>
          <a:spLocks/>
        </xdr:cNvSpPr>
      </xdr:nvSpPr>
      <xdr:spPr>
        <a:xfrm rot="16200000">
          <a:off x="11344275" y="13544550"/>
          <a:ext cx="1085850" cy="676275"/>
        </a:xfrm>
        <a:prstGeom prst="downArrow">
          <a:avLst>
            <a:gd name="adj" fmla="val 18643"/>
          </a:avLst>
        </a:prstGeom>
        <a:solidFill>
          <a:srgbClr val="FFFFFF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最も少ない額</a:t>
          </a:r>
        </a:p>
      </xdr:txBody>
    </xdr:sp>
    <xdr:clientData/>
  </xdr:twoCellAnchor>
  <xdr:twoCellAnchor>
    <xdr:from>
      <xdr:col>5</xdr:col>
      <xdr:colOff>304800</xdr:colOff>
      <xdr:row>17</xdr:row>
      <xdr:rowOff>1123950</xdr:rowOff>
    </xdr:from>
    <xdr:to>
      <xdr:col>8</xdr:col>
      <xdr:colOff>1609725</xdr:colOff>
      <xdr:row>18</xdr:row>
      <xdr:rowOff>533400</xdr:rowOff>
    </xdr:to>
    <xdr:sp>
      <xdr:nvSpPr>
        <xdr:cNvPr id="3" name="左中かっこ 14"/>
        <xdr:cNvSpPr>
          <a:spLocks/>
        </xdr:cNvSpPr>
      </xdr:nvSpPr>
      <xdr:spPr>
        <a:xfrm rot="5400000">
          <a:off x="8277225" y="12982575"/>
          <a:ext cx="6962775" cy="695325"/>
        </a:xfrm>
        <a:prstGeom prst="leftBrace">
          <a:avLst>
            <a:gd name="adj1" fmla="val -50000"/>
            <a:gd name="adj2" fmla="val -601"/>
          </a:avLst>
        </a:prstGeom>
        <a:noFill/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17</xdr:row>
      <xdr:rowOff>495300</xdr:rowOff>
    </xdr:from>
    <xdr:to>
      <xdr:col>7</xdr:col>
      <xdr:colOff>1838325</xdr:colOff>
      <xdr:row>17</xdr:row>
      <xdr:rowOff>1114425</xdr:rowOff>
    </xdr:to>
    <xdr:sp>
      <xdr:nvSpPr>
        <xdr:cNvPr id="4" name="角丸四角形吹き出し 15"/>
        <xdr:cNvSpPr>
          <a:spLocks/>
        </xdr:cNvSpPr>
      </xdr:nvSpPr>
      <xdr:spPr>
        <a:xfrm>
          <a:off x="9934575" y="12353925"/>
          <a:ext cx="3648075" cy="619125"/>
        </a:xfrm>
        <a:prstGeom prst="wedgeRoundRectCallout">
          <a:avLst>
            <a:gd name="adj1" fmla="val -3509"/>
            <a:gd name="adj2" fmla="val 48425"/>
          </a:avLst>
        </a:prstGeom>
        <a:solidFill>
          <a:srgbClr val="FFFFFF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自動表示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（「様式第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号」への入力後に、反映される）</a:t>
          </a:r>
        </a:p>
      </xdr:txBody>
    </xdr:sp>
    <xdr:clientData/>
  </xdr:twoCellAnchor>
  <xdr:twoCellAnchor>
    <xdr:from>
      <xdr:col>5</xdr:col>
      <xdr:colOff>47625</xdr:colOff>
      <xdr:row>18</xdr:row>
      <xdr:rowOff>1019175</xdr:rowOff>
    </xdr:from>
    <xdr:to>
      <xdr:col>5</xdr:col>
      <xdr:colOff>1876425</xdr:colOff>
      <xdr:row>21</xdr:row>
      <xdr:rowOff>66675</xdr:rowOff>
    </xdr:to>
    <xdr:sp>
      <xdr:nvSpPr>
        <xdr:cNvPr id="5" name="角丸四角形吹き出し 16"/>
        <xdr:cNvSpPr>
          <a:spLocks/>
        </xdr:cNvSpPr>
      </xdr:nvSpPr>
      <xdr:spPr>
        <a:xfrm>
          <a:off x="8020050" y="14163675"/>
          <a:ext cx="1828800" cy="762000"/>
        </a:xfrm>
        <a:prstGeom prst="wedgeRoundRectCallout">
          <a:avLst>
            <a:gd name="adj1" fmla="val -3092"/>
            <a:gd name="adj2" fmla="val -6976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要確認！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「様式第８号」の「支出済額」の合計と一致。</a:t>
          </a:r>
        </a:p>
      </xdr:txBody>
    </xdr:sp>
    <xdr:clientData/>
  </xdr:twoCellAnchor>
  <xdr:twoCellAnchor>
    <xdr:from>
      <xdr:col>6</xdr:col>
      <xdr:colOff>47625</xdr:colOff>
      <xdr:row>18</xdr:row>
      <xdr:rowOff>1076325</xdr:rowOff>
    </xdr:from>
    <xdr:to>
      <xdr:col>6</xdr:col>
      <xdr:colOff>1809750</xdr:colOff>
      <xdr:row>21</xdr:row>
      <xdr:rowOff>123825</xdr:rowOff>
    </xdr:to>
    <xdr:sp>
      <xdr:nvSpPr>
        <xdr:cNvPr id="6" name="角丸四角形吹き出し 17"/>
        <xdr:cNvSpPr>
          <a:spLocks/>
        </xdr:cNvSpPr>
      </xdr:nvSpPr>
      <xdr:spPr>
        <a:xfrm>
          <a:off x="9906000" y="14220825"/>
          <a:ext cx="1762125" cy="762000"/>
        </a:xfrm>
        <a:prstGeom prst="wedgeRoundRectCallout">
          <a:avLst>
            <a:gd name="adj1" fmla="val -3092"/>
            <a:gd name="adj2" fmla="val -6976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要確認！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「様式第８号」の「基準算定額」の合計と一致。</a:t>
          </a:r>
        </a:p>
      </xdr:txBody>
    </xdr:sp>
    <xdr:clientData/>
  </xdr:twoCellAnchor>
  <xdr:twoCellAnchor>
    <xdr:from>
      <xdr:col>7</xdr:col>
      <xdr:colOff>19050</xdr:colOff>
      <xdr:row>18</xdr:row>
      <xdr:rowOff>1104900</xdr:rowOff>
    </xdr:from>
    <xdr:to>
      <xdr:col>8</xdr:col>
      <xdr:colOff>104775</xdr:colOff>
      <xdr:row>23</xdr:row>
      <xdr:rowOff>47625</xdr:rowOff>
    </xdr:to>
    <xdr:sp>
      <xdr:nvSpPr>
        <xdr:cNvPr id="7" name="角丸四角形吹き出し 18"/>
        <xdr:cNvSpPr>
          <a:spLocks/>
        </xdr:cNvSpPr>
      </xdr:nvSpPr>
      <xdr:spPr>
        <a:xfrm>
          <a:off x="11763375" y="14249400"/>
          <a:ext cx="1971675" cy="1171575"/>
        </a:xfrm>
        <a:prstGeom prst="wedgeRoundRectCallout">
          <a:avLst>
            <a:gd name="adj1" fmla="val -3092"/>
            <a:gd name="adj2" fmla="val -6976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要確認！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「差引額」の合計、「対象経費の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実支出額」の合計、「交付基準による算定額」の合計、を比較し、最も少ない額が表示。</a:t>
          </a:r>
        </a:p>
      </xdr:txBody>
    </xdr:sp>
    <xdr:clientData/>
  </xdr:twoCellAnchor>
  <xdr:twoCellAnchor>
    <xdr:from>
      <xdr:col>8</xdr:col>
      <xdr:colOff>219075</xdr:colOff>
      <xdr:row>18</xdr:row>
      <xdr:rowOff>1162050</xdr:rowOff>
    </xdr:from>
    <xdr:to>
      <xdr:col>8</xdr:col>
      <xdr:colOff>1866900</xdr:colOff>
      <xdr:row>22</xdr:row>
      <xdr:rowOff>180975</xdr:rowOff>
    </xdr:to>
    <xdr:sp>
      <xdr:nvSpPr>
        <xdr:cNvPr id="8" name="角丸四角形吹き出し 19"/>
        <xdr:cNvSpPr>
          <a:spLocks/>
        </xdr:cNvSpPr>
      </xdr:nvSpPr>
      <xdr:spPr>
        <a:xfrm>
          <a:off x="13849350" y="14306550"/>
          <a:ext cx="1647825" cy="990600"/>
        </a:xfrm>
        <a:prstGeom prst="wedgeRoundRectCallout">
          <a:avLst>
            <a:gd name="adj1" fmla="val -33453"/>
            <a:gd name="adj2" fmla="val -7998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要確認！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「補助基本額」に２</a:t>
          </a:r>
          <a:r>
            <a:rPr lang="en-US" cap="none" sz="900" b="0" i="0" u="none" baseline="0">
              <a:solidFill>
                <a:srgbClr val="000000"/>
              </a:solidFill>
            </a:rPr>
            <a:t>/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３を乗じた額であり、１円未満の端数は切り捨て。</a:t>
          </a:r>
        </a:p>
      </xdr:txBody>
    </xdr:sp>
    <xdr:clientData/>
  </xdr:twoCellAnchor>
  <xdr:twoCellAnchor>
    <xdr:from>
      <xdr:col>9</xdr:col>
      <xdr:colOff>104775</xdr:colOff>
      <xdr:row>18</xdr:row>
      <xdr:rowOff>1200150</xdr:rowOff>
    </xdr:from>
    <xdr:to>
      <xdr:col>9</xdr:col>
      <xdr:colOff>1752600</xdr:colOff>
      <xdr:row>22</xdr:row>
      <xdr:rowOff>209550</xdr:rowOff>
    </xdr:to>
    <xdr:sp>
      <xdr:nvSpPr>
        <xdr:cNvPr id="9" name="角丸四角形吹き出し 11"/>
        <xdr:cNvSpPr>
          <a:spLocks/>
        </xdr:cNvSpPr>
      </xdr:nvSpPr>
      <xdr:spPr>
        <a:xfrm>
          <a:off x="15621000" y="14344650"/>
          <a:ext cx="1647825" cy="981075"/>
        </a:xfrm>
        <a:prstGeom prst="wedgeRoundRectCallout">
          <a:avLst>
            <a:gd name="adj1" fmla="val -8662"/>
            <a:gd name="adj2" fmla="val -7455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要確認！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本市から示された</a:t>
          </a:r>
          <a:r>
            <a:rPr lang="en-US" cap="none" sz="900" b="0" i="0" u="none" baseline="0">
              <a:solidFill>
                <a:srgbClr val="000000"/>
              </a:solidFill>
            </a:rPr>
            <a:t>,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補助金交付決定額を入力すること。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6</xdr:row>
      <xdr:rowOff>209550</xdr:rowOff>
    </xdr:from>
    <xdr:to>
      <xdr:col>4</xdr:col>
      <xdr:colOff>371475</xdr:colOff>
      <xdr:row>7</xdr:row>
      <xdr:rowOff>180975</xdr:rowOff>
    </xdr:to>
    <xdr:sp>
      <xdr:nvSpPr>
        <xdr:cNvPr id="1" name="Line 3"/>
        <xdr:cNvSpPr>
          <a:spLocks/>
        </xdr:cNvSpPr>
      </xdr:nvSpPr>
      <xdr:spPr>
        <a:xfrm flipV="1">
          <a:off x="3867150" y="1876425"/>
          <a:ext cx="2000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28</xdr:row>
      <xdr:rowOff>209550</xdr:rowOff>
    </xdr:from>
    <xdr:to>
      <xdr:col>4</xdr:col>
      <xdr:colOff>371475</xdr:colOff>
      <xdr:row>29</xdr:row>
      <xdr:rowOff>180975</xdr:rowOff>
    </xdr:to>
    <xdr:sp>
      <xdr:nvSpPr>
        <xdr:cNvPr id="2" name="Line 3"/>
        <xdr:cNvSpPr>
          <a:spLocks/>
        </xdr:cNvSpPr>
      </xdr:nvSpPr>
      <xdr:spPr>
        <a:xfrm flipV="1">
          <a:off x="3867150" y="9258300"/>
          <a:ext cx="2000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29</xdr:row>
      <xdr:rowOff>581025</xdr:rowOff>
    </xdr:from>
    <xdr:to>
      <xdr:col>7</xdr:col>
      <xdr:colOff>466725</xdr:colOff>
      <xdr:row>32</xdr:row>
      <xdr:rowOff>123825</xdr:rowOff>
    </xdr:to>
    <xdr:sp>
      <xdr:nvSpPr>
        <xdr:cNvPr id="3" name="角丸四角形吹き出し 12"/>
        <xdr:cNvSpPr>
          <a:spLocks/>
        </xdr:cNvSpPr>
      </xdr:nvSpPr>
      <xdr:spPr>
        <a:xfrm>
          <a:off x="4591050" y="9858375"/>
          <a:ext cx="1762125" cy="752475"/>
        </a:xfrm>
        <a:prstGeom prst="wedgeRoundRectCallout">
          <a:avLst>
            <a:gd name="adj1" fmla="val -53291"/>
            <a:gd name="adj2" fmla="val 6935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自動表示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小数点第１位まで記入。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（小数点第２位を四捨五入）</a:t>
          </a:r>
        </a:p>
      </xdr:txBody>
    </xdr:sp>
    <xdr:clientData/>
  </xdr:twoCellAnchor>
  <xdr:twoCellAnchor>
    <xdr:from>
      <xdr:col>11</xdr:col>
      <xdr:colOff>752475</xdr:colOff>
      <xdr:row>35</xdr:row>
      <xdr:rowOff>238125</xdr:rowOff>
    </xdr:from>
    <xdr:to>
      <xdr:col>13</xdr:col>
      <xdr:colOff>1085850</xdr:colOff>
      <xdr:row>38</xdr:row>
      <xdr:rowOff>0</xdr:rowOff>
    </xdr:to>
    <xdr:sp>
      <xdr:nvSpPr>
        <xdr:cNvPr id="4" name="角丸四角形吹き出し 13"/>
        <xdr:cNvSpPr>
          <a:spLocks/>
        </xdr:cNvSpPr>
      </xdr:nvSpPr>
      <xdr:spPr>
        <a:xfrm>
          <a:off x="9544050" y="12211050"/>
          <a:ext cx="1857375" cy="876300"/>
        </a:xfrm>
        <a:prstGeom prst="wedgeRoundRectCallout">
          <a:avLst>
            <a:gd name="adj1" fmla="val 722"/>
            <a:gd name="adj2" fmla="val 6529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自動表示・要確認！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「様式第７号」の「交付基準による算定額」の合計と一致。</a:t>
          </a:r>
        </a:p>
      </xdr:txBody>
    </xdr:sp>
    <xdr:clientData/>
  </xdr:twoCellAnchor>
  <xdr:twoCellAnchor>
    <xdr:from>
      <xdr:col>11</xdr:col>
      <xdr:colOff>485775</xdr:colOff>
      <xdr:row>42</xdr:row>
      <xdr:rowOff>47625</xdr:rowOff>
    </xdr:from>
    <xdr:to>
      <xdr:col>13</xdr:col>
      <xdr:colOff>1143000</xdr:colOff>
      <xdr:row>45</xdr:row>
      <xdr:rowOff>47625</xdr:rowOff>
    </xdr:to>
    <xdr:sp>
      <xdr:nvSpPr>
        <xdr:cNvPr id="5" name="角丸四角形吹き出し 14"/>
        <xdr:cNvSpPr>
          <a:spLocks/>
        </xdr:cNvSpPr>
      </xdr:nvSpPr>
      <xdr:spPr>
        <a:xfrm>
          <a:off x="9277350" y="14430375"/>
          <a:ext cx="2181225" cy="514350"/>
        </a:xfrm>
        <a:prstGeom prst="wedgeRoundRectCallout">
          <a:avLst>
            <a:gd name="adj1" fmla="val -9245"/>
            <a:gd name="adj2" fmla="val -6378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自動表示・要確認！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「様式第２号」の「対象経費の支出予定額」の合計と一致。</a:t>
          </a:r>
        </a:p>
      </xdr:txBody>
    </xdr:sp>
    <xdr:clientData/>
  </xdr:twoCellAnchor>
  <xdr:twoCellAnchor>
    <xdr:from>
      <xdr:col>7</xdr:col>
      <xdr:colOff>628650</xdr:colOff>
      <xdr:row>43</xdr:row>
      <xdr:rowOff>123825</xdr:rowOff>
    </xdr:from>
    <xdr:to>
      <xdr:col>11</xdr:col>
      <xdr:colOff>171450</xdr:colOff>
      <xdr:row>45</xdr:row>
      <xdr:rowOff>104775</xdr:rowOff>
    </xdr:to>
    <xdr:sp>
      <xdr:nvSpPr>
        <xdr:cNvPr id="6" name="角丸四角形 15"/>
        <xdr:cNvSpPr>
          <a:spLocks/>
        </xdr:cNvSpPr>
      </xdr:nvSpPr>
      <xdr:spPr>
        <a:xfrm>
          <a:off x="6515100" y="14678025"/>
          <a:ext cx="2447925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該当項目あれば、忘れずに入力すること！</a:t>
          </a:r>
        </a:p>
      </xdr:txBody>
    </xdr:sp>
    <xdr:clientData/>
  </xdr:twoCellAnchor>
  <xdr:twoCellAnchor>
    <xdr:from>
      <xdr:col>7</xdr:col>
      <xdr:colOff>638175</xdr:colOff>
      <xdr:row>42</xdr:row>
      <xdr:rowOff>47625</xdr:rowOff>
    </xdr:from>
    <xdr:to>
      <xdr:col>9</xdr:col>
      <xdr:colOff>419100</xdr:colOff>
      <xdr:row>43</xdr:row>
      <xdr:rowOff>123825</xdr:rowOff>
    </xdr:to>
    <xdr:sp>
      <xdr:nvSpPr>
        <xdr:cNvPr id="7" name="直線矢印コネクタ 16"/>
        <xdr:cNvSpPr>
          <a:spLocks/>
        </xdr:cNvSpPr>
      </xdr:nvSpPr>
      <xdr:spPr>
        <a:xfrm flipH="1" flipV="1">
          <a:off x="6524625" y="14430375"/>
          <a:ext cx="1209675" cy="247650"/>
        </a:xfrm>
        <a:prstGeom prst="straightConnector1">
          <a:avLst/>
        </a:prstGeom>
        <a:noFill/>
        <a:ln w="9525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561975</xdr:colOff>
      <xdr:row>42</xdr:row>
      <xdr:rowOff>19050</xdr:rowOff>
    </xdr:from>
    <xdr:to>
      <xdr:col>9</xdr:col>
      <xdr:colOff>419100</xdr:colOff>
      <xdr:row>43</xdr:row>
      <xdr:rowOff>123825</xdr:rowOff>
    </xdr:to>
    <xdr:sp>
      <xdr:nvSpPr>
        <xdr:cNvPr id="8" name="直線矢印コネクタ 17"/>
        <xdr:cNvSpPr>
          <a:spLocks/>
        </xdr:cNvSpPr>
      </xdr:nvSpPr>
      <xdr:spPr>
        <a:xfrm flipH="1" flipV="1">
          <a:off x="7162800" y="14401800"/>
          <a:ext cx="571500" cy="276225"/>
        </a:xfrm>
        <a:prstGeom prst="straightConnector1">
          <a:avLst/>
        </a:prstGeom>
        <a:noFill/>
        <a:ln w="9525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419100</xdr:colOff>
      <xdr:row>42</xdr:row>
      <xdr:rowOff>9525</xdr:rowOff>
    </xdr:from>
    <xdr:to>
      <xdr:col>9</xdr:col>
      <xdr:colOff>428625</xdr:colOff>
      <xdr:row>43</xdr:row>
      <xdr:rowOff>123825</xdr:rowOff>
    </xdr:to>
    <xdr:sp>
      <xdr:nvSpPr>
        <xdr:cNvPr id="9" name="直線矢印コネクタ 18"/>
        <xdr:cNvSpPr>
          <a:spLocks/>
        </xdr:cNvSpPr>
      </xdr:nvSpPr>
      <xdr:spPr>
        <a:xfrm flipV="1">
          <a:off x="7734300" y="14392275"/>
          <a:ext cx="9525" cy="285750"/>
        </a:xfrm>
        <a:prstGeom prst="straightConnector1">
          <a:avLst/>
        </a:prstGeom>
        <a:noFill/>
        <a:ln w="9525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419100</xdr:colOff>
      <xdr:row>42</xdr:row>
      <xdr:rowOff>47625</xdr:rowOff>
    </xdr:from>
    <xdr:to>
      <xdr:col>11</xdr:col>
      <xdr:colOff>295275</xdr:colOff>
      <xdr:row>43</xdr:row>
      <xdr:rowOff>123825</xdr:rowOff>
    </xdr:to>
    <xdr:sp>
      <xdr:nvSpPr>
        <xdr:cNvPr id="10" name="直線矢印コネクタ 19"/>
        <xdr:cNvSpPr>
          <a:spLocks/>
        </xdr:cNvSpPr>
      </xdr:nvSpPr>
      <xdr:spPr>
        <a:xfrm flipV="1">
          <a:off x="7734300" y="14430375"/>
          <a:ext cx="1352550" cy="247650"/>
        </a:xfrm>
        <a:prstGeom prst="straightConnector1">
          <a:avLst/>
        </a:prstGeom>
        <a:noFill/>
        <a:ln w="9525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447675</xdr:colOff>
      <xdr:row>42</xdr:row>
      <xdr:rowOff>47625</xdr:rowOff>
    </xdr:from>
    <xdr:to>
      <xdr:col>13</xdr:col>
      <xdr:colOff>1104900</xdr:colOff>
      <xdr:row>46</xdr:row>
      <xdr:rowOff>171450</xdr:rowOff>
    </xdr:to>
    <xdr:sp>
      <xdr:nvSpPr>
        <xdr:cNvPr id="11" name="角丸四角形吹き出し 20"/>
        <xdr:cNvSpPr>
          <a:spLocks/>
        </xdr:cNvSpPr>
      </xdr:nvSpPr>
      <xdr:spPr>
        <a:xfrm>
          <a:off x="9239250" y="14430375"/>
          <a:ext cx="2181225" cy="809625"/>
        </a:xfrm>
        <a:prstGeom prst="wedgeRoundRectCallout">
          <a:avLst>
            <a:gd name="adj1" fmla="val -9245"/>
            <a:gd name="adj2" fmla="val -6378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自動表示・要確認！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「様式第７号」の「対象経費の実支出額」の合計と一致。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25</xdr:row>
      <xdr:rowOff>304800</xdr:rowOff>
    </xdr:from>
    <xdr:to>
      <xdr:col>16</xdr:col>
      <xdr:colOff>352425</xdr:colOff>
      <xdr:row>27</xdr:row>
      <xdr:rowOff>361950</xdr:rowOff>
    </xdr:to>
    <xdr:sp>
      <xdr:nvSpPr>
        <xdr:cNvPr id="1" name="角丸四角形吹き出し 5"/>
        <xdr:cNvSpPr>
          <a:spLocks/>
        </xdr:cNvSpPr>
      </xdr:nvSpPr>
      <xdr:spPr>
        <a:xfrm>
          <a:off x="10239375" y="8401050"/>
          <a:ext cx="2600325" cy="800100"/>
        </a:xfrm>
        <a:prstGeom prst="wedgeRoundRectCallout">
          <a:avLst>
            <a:gd name="adj1" fmla="val -39361"/>
            <a:gd name="adj2" fmla="val 6405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自動表示・要確認！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様式第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号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」の「対象経費の実支出額」の合計及び、「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様式第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号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支出済額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と一致する。</a:t>
          </a:r>
        </a:p>
      </xdr:txBody>
    </xdr:sp>
    <xdr:clientData/>
  </xdr:twoCellAnchor>
  <xdr:twoCellAnchor>
    <xdr:from>
      <xdr:col>10</xdr:col>
      <xdr:colOff>552450</xdr:colOff>
      <xdr:row>26</xdr:row>
      <xdr:rowOff>152400</xdr:rowOff>
    </xdr:from>
    <xdr:to>
      <xdr:col>12</xdr:col>
      <xdr:colOff>609600</xdr:colOff>
      <xdr:row>28</xdr:row>
      <xdr:rowOff>228600</xdr:rowOff>
    </xdr:to>
    <xdr:sp>
      <xdr:nvSpPr>
        <xdr:cNvPr id="2" name="角丸四角形吹き出し 8"/>
        <xdr:cNvSpPr>
          <a:spLocks/>
        </xdr:cNvSpPr>
      </xdr:nvSpPr>
      <xdr:spPr>
        <a:xfrm>
          <a:off x="8315325" y="8620125"/>
          <a:ext cx="1752600" cy="819150"/>
        </a:xfrm>
        <a:prstGeom prst="wedgeRoundRectCallout">
          <a:avLst>
            <a:gd name="adj1" fmla="val 42287"/>
            <a:gd name="adj2" fmla="val -78439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要確認！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「様式第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号」の「受診人員（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の「計（人員</a:t>
          </a:r>
          <a:r>
            <a:rPr lang="en-US" cap="none" sz="900" b="0" i="0" u="none" baseline="0">
              <a:solidFill>
                <a:srgbClr val="000000"/>
              </a:solidFill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と一致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10</xdr:col>
      <xdr:colOff>533400</xdr:colOff>
      <xdr:row>14</xdr:row>
      <xdr:rowOff>123825</xdr:rowOff>
    </xdr:from>
    <xdr:to>
      <xdr:col>12</xdr:col>
      <xdr:colOff>466725</xdr:colOff>
      <xdr:row>15</xdr:row>
      <xdr:rowOff>285750</xdr:rowOff>
    </xdr:to>
    <xdr:sp>
      <xdr:nvSpPr>
        <xdr:cNvPr id="3" name="角丸四角形吹き出し 10"/>
        <xdr:cNvSpPr>
          <a:spLocks/>
        </xdr:cNvSpPr>
      </xdr:nvSpPr>
      <xdr:spPr>
        <a:xfrm>
          <a:off x="8296275" y="4133850"/>
          <a:ext cx="1628775" cy="533400"/>
        </a:xfrm>
        <a:prstGeom prst="wedgeRoundRectCallout">
          <a:avLst>
            <a:gd name="adj1" fmla="val 37754"/>
            <a:gd name="adj2" fmla="val -8086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健康診断を受診した人数を記入してください。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12</xdr:col>
      <xdr:colOff>123825</xdr:colOff>
      <xdr:row>11</xdr:row>
      <xdr:rowOff>47625</xdr:rowOff>
    </xdr:from>
    <xdr:to>
      <xdr:col>14</xdr:col>
      <xdr:colOff>285750</xdr:colOff>
      <xdr:row>12</xdr:row>
      <xdr:rowOff>295275</xdr:rowOff>
    </xdr:to>
    <xdr:sp>
      <xdr:nvSpPr>
        <xdr:cNvPr id="4" name="角丸四角形吹き出し 11"/>
        <xdr:cNvSpPr>
          <a:spLocks/>
        </xdr:cNvSpPr>
      </xdr:nvSpPr>
      <xdr:spPr>
        <a:xfrm>
          <a:off x="9582150" y="2943225"/>
          <a:ext cx="1676400" cy="619125"/>
        </a:xfrm>
        <a:prstGeom prst="wedgeRoundRectCallout">
          <a:avLst>
            <a:gd name="adj1" fmla="val 768"/>
            <a:gd name="adj2" fmla="val 7420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健康診断に要した支出額を記入してください。</a:t>
          </a:r>
        </a:p>
      </xdr:txBody>
    </xdr:sp>
    <xdr:clientData/>
  </xdr:twoCellAnchor>
  <xdr:twoCellAnchor>
    <xdr:from>
      <xdr:col>14</xdr:col>
      <xdr:colOff>542925</xdr:colOff>
      <xdr:row>11</xdr:row>
      <xdr:rowOff>47625</xdr:rowOff>
    </xdr:from>
    <xdr:to>
      <xdr:col>16</xdr:col>
      <xdr:colOff>790575</xdr:colOff>
      <xdr:row>12</xdr:row>
      <xdr:rowOff>247650</xdr:rowOff>
    </xdr:to>
    <xdr:sp>
      <xdr:nvSpPr>
        <xdr:cNvPr id="5" name="角丸四角形吹き出し 13"/>
        <xdr:cNvSpPr>
          <a:spLocks/>
        </xdr:cNvSpPr>
      </xdr:nvSpPr>
      <xdr:spPr>
        <a:xfrm>
          <a:off x="11515725" y="2943225"/>
          <a:ext cx="1762125" cy="571500"/>
        </a:xfrm>
        <a:prstGeom prst="wedgeRoundRectCallout">
          <a:avLst>
            <a:gd name="adj1" fmla="val 41736"/>
            <a:gd name="adj2" fmla="val 8145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自動表示・要確認！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１円未満の端数は四捨五入。</a:t>
          </a:r>
        </a:p>
      </xdr:txBody>
    </xdr:sp>
    <xdr:clientData/>
  </xdr:twoCellAnchor>
  <xdr:twoCellAnchor>
    <xdr:from>
      <xdr:col>13</xdr:col>
      <xdr:colOff>38100</xdr:colOff>
      <xdr:row>14</xdr:row>
      <xdr:rowOff>161925</xdr:rowOff>
    </xdr:from>
    <xdr:to>
      <xdr:col>15</xdr:col>
      <xdr:colOff>371475</xdr:colOff>
      <xdr:row>16</xdr:row>
      <xdr:rowOff>228600</xdr:rowOff>
    </xdr:to>
    <xdr:sp>
      <xdr:nvSpPr>
        <xdr:cNvPr id="6" name="角丸四角形吹き出し 7"/>
        <xdr:cNvSpPr>
          <a:spLocks/>
        </xdr:cNvSpPr>
      </xdr:nvSpPr>
      <xdr:spPr>
        <a:xfrm>
          <a:off x="10182225" y="4171950"/>
          <a:ext cx="1990725" cy="809625"/>
        </a:xfrm>
        <a:prstGeom prst="wedgeRoundRectCallout">
          <a:avLst>
            <a:gd name="adj1" fmla="val 22106"/>
            <a:gd name="adj2" fmla="val -7819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健康診断を行うにあたり、他に収入があった場合（受診者からの実費徴収額等）は記入してください。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1190625</xdr:colOff>
      <xdr:row>7</xdr:row>
      <xdr:rowOff>200025</xdr:rowOff>
    </xdr:from>
    <xdr:to>
      <xdr:col>12</xdr:col>
      <xdr:colOff>1581150</xdr:colOff>
      <xdr:row>8</xdr:row>
      <xdr:rowOff>76200</xdr:rowOff>
    </xdr:to>
    <xdr:sp>
      <xdr:nvSpPr>
        <xdr:cNvPr id="1" name="角丸四角形吹き出し 11"/>
        <xdr:cNvSpPr>
          <a:spLocks/>
        </xdr:cNvSpPr>
      </xdr:nvSpPr>
      <xdr:spPr>
        <a:xfrm>
          <a:off x="12820650" y="2143125"/>
          <a:ext cx="1971675" cy="533400"/>
        </a:xfrm>
        <a:prstGeom prst="wedgeRoundRectCallout">
          <a:avLst>
            <a:gd name="adj1" fmla="val -41884"/>
            <a:gd name="adj2" fmla="val 6722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「様式第２号」の「負担額」と一致するように入力してください。</a:t>
          </a:r>
        </a:p>
      </xdr:txBody>
    </xdr:sp>
    <xdr:clientData/>
  </xdr:twoCellAnchor>
  <xdr:twoCellAnchor>
    <xdr:from>
      <xdr:col>12</xdr:col>
      <xdr:colOff>371475</xdr:colOff>
      <xdr:row>0</xdr:row>
      <xdr:rowOff>114300</xdr:rowOff>
    </xdr:from>
    <xdr:to>
      <xdr:col>13</xdr:col>
      <xdr:colOff>1000125</xdr:colOff>
      <xdr:row>3</xdr:row>
      <xdr:rowOff>66675</xdr:rowOff>
    </xdr:to>
    <xdr:sp>
      <xdr:nvSpPr>
        <xdr:cNvPr id="2" name="角丸四角形吹き出し 14"/>
        <xdr:cNvSpPr>
          <a:spLocks/>
        </xdr:cNvSpPr>
      </xdr:nvSpPr>
      <xdr:spPr>
        <a:xfrm>
          <a:off x="13582650" y="114300"/>
          <a:ext cx="2209800" cy="647700"/>
        </a:xfrm>
        <a:prstGeom prst="wedgeRoundRectCallout">
          <a:avLst>
            <a:gd name="adj1" fmla="val -41884"/>
            <a:gd name="adj2" fmla="val 6722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自動表示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「様式第６号」の「団体名」と一致。</a:t>
          </a:r>
        </a:p>
      </xdr:txBody>
    </xdr:sp>
    <xdr:clientData/>
  </xdr:twoCellAnchor>
  <xdr:twoCellAnchor>
    <xdr:from>
      <xdr:col>10</xdr:col>
      <xdr:colOff>200025</xdr:colOff>
      <xdr:row>4</xdr:row>
      <xdr:rowOff>9525</xdr:rowOff>
    </xdr:from>
    <xdr:to>
      <xdr:col>11</xdr:col>
      <xdr:colOff>419100</xdr:colOff>
      <xdr:row>4</xdr:row>
      <xdr:rowOff>419100</xdr:rowOff>
    </xdr:to>
    <xdr:sp>
      <xdr:nvSpPr>
        <xdr:cNvPr id="3" name="角丸四角形吹き出し 15"/>
        <xdr:cNvSpPr>
          <a:spLocks/>
        </xdr:cNvSpPr>
      </xdr:nvSpPr>
      <xdr:spPr>
        <a:xfrm>
          <a:off x="10248900" y="828675"/>
          <a:ext cx="1800225" cy="409575"/>
        </a:xfrm>
        <a:prstGeom prst="wedgeRoundRectCallout">
          <a:avLst>
            <a:gd name="adj1" fmla="val 45763"/>
            <a:gd name="adj2" fmla="val -70069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忘れずに入力してください。</a:t>
          </a:r>
        </a:p>
      </xdr:txBody>
    </xdr:sp>
    <xdr:clientData/>
  </xdr:twoCellAnchor>
  <xdr:twoCellAnchor>
    <xdr:from>
      <xdr:col>12</xdr:col>
      <xdr:colOff>152400</xdr:colOff>
      <xdr:row>8</xdr:row>
      <xdr:rowOff>295275</xdr:rowOff>
    </xdr:from>
    <xdr:to>
      <xdr:col>13</xdr:col>
      <xdr:colOff>152400</xdr:colOff>
      <xdr:row>9</xdr:row>
      <xdr:rowOff>419100</xdr:rowOff>
    </xdr:to>
    <xdr:sp>
      <xdr:nvSpPr>
        <xdr:cNvPr id="4" name="角丸四角形吹き出し 16"/>
        <xdr:cNvSpPr>
          <a:spLocks/>
        </xdr:cNvSpPr>
      </xdr:nvSpPr>
      <xdr:spPr>
        <a:xfrm>
          <a:off x="13363575" y="2895600"/>
          <a:ext cx="1581150" cy="752475"/>
        </a:xfrm>
        <a:prstGeom prst="wedgeRoundRectCallout">
          <a:avLst>
            <a:gd name="adj1" fmla="val -54240"/>
            <a:gd name="adj2" fmla="val 2945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自動表示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「様式第７号」の「補助金交付決定額」と一致。</a:t>
          </a:r>
        </a:p>
      </xdr:txBody>
    </xdr:sp>
    <xdr:clientData/>
  </xdr:twoCellAnchor>
  <xdr:twoCellAnchor>
    <xdr:from>
      <xdr:col>11</xdr:col>
      <xdr:colOff>1238250</xdr:colOff>
      <xdr:row>18</xdr:row>
      <xdr:rowOff>485775</xdr:rowOff>
    </xdr:from>
    <xdr:to>
      <xdr:col>12</xdr:col>
      <xdr:colOff>971550</xdr:colOff>
      <xdr:row>23</xdr:row>
      <xdr:rowOff>104775</xdr:rowOff>
    </xdr:to>
    <xdr:sp>
      <xdr:nvSpPr>
        <xdr:cNvPr id="5" name="AutoShape 84"/>
        <xdr:cNvSpPr>
          <a:spLocks/>
        </xdr:cNvSpPr>
      </xdr:nvSpPr>
      <xdr:spPr>
        <a:xfrm flipH="1">
          <a:off x="12868275" y="9372600"/>
          <a:ext cx="1314450" cy="2762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1066800</xdr:colOff>
      <xdr:row>9</xdr:row>
      <xdr:rowOff>495300</xdr:rowOff>
    </xdr:from>
    <xdr:to>
      <xdr:col>12</xdr:col>
      <xdr:colOff>971550</xdr:colOff>
      <xdr:row>18</xdr:row>
      <xdr:rowOff>133350</xdr:rowOff>
    </xdr:to>
    <xdr:sp>
      <xdr:nvSpPr>
        <xdr:cNvPr id="6" name="AutoShape 84"/>
        <xdr:cNvSpPr>
          <a:spLocks/>
        </xdr:cNvSpPr>
      </xdr:nvSpPr>
      <xdr:spPr>
        <a:xfrm flipH="1" flipV="1">
          <a:off x="12696825" y="3724275"/>
          <a:ext cx="1485900" cy="5295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600075</xdr:colOff>
      <xdr:row>18</xdr:row>
      <xdr:rowOff>133350</xdr:rowOff>
    </xdr:from>
    <xdr:to>
      <xdr:col>12</xdr:col>
      <xdr:colOff>1352550</xdr:colOff>
      <xdr:row>18</xdr:row>
      <xdr:rowOff>485775</xdr:rowOff>
    </xdr:to>
    <xdr:sp>
      <xdr:nvSpPr>
        <xdr:cNvPr id="7" name="AutoShape 83"/>
        <xdr:cNvSpPr>
          <a:spLocks/>
        </xdr:cNvSpPr>
      </xdr:nvSpPr>
      <xdr:spPr>
        <a:xfrm>
          <a:off x="13811250" y="9020175"/>
          <a:ext cx="752475" cy="352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金額一致</a:t>
          </a:r>
        </a:p>
      </xdr:txBody>
    </xdr:sp>
    <xdr:clientData/>
  </xdr:twoCellAnchor>
  <xdr:twoCellAnchor>
    <xdr:from>
      <xdr:col>9</xdr:col>
      <xdr:colOff>57150</xdr:colOff>
      <xdr:row>18</xdr:row>
      <xdr:rowOff>114300</xdr:rowOff>
    </xdr:from>
    <xdr:to>
      <xdr:col>10</xdr:col>
      <xdr:colOff>866775</xdr:colOff>
      <xdr:row>19</xdr:row>
      <xdr:rowOff>419100</xdr:rowOff>
    </xdr:to>
    <xdr:sp>
      <xdr:nvSpPr>
        <xdr:cNvPr id="8" name="AutoShape 83"/>
        <xdr:cNvSpPr>
          <a:spLocks/>
        </xdr:cNvSpPr>
      </xdr:nvSpPr>
      <xdr:spPr>
        <a:xfrm>
          <a:off x="8686800" y="9001125"/>
          <a:ext cx="2228850" cy="933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自動表示・要確認！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「様式第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号」の「対象経費の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実支出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額」の合計と一致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　　　　　　　　　　　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また、収入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と支出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合計も一致。</a:t>
          </a:r>
        </a:p>
      </xdr:txBody>
    </xdr:sp>
    <xdr:clientData/>
  </xdr:twoCellAnchor>
  <xdr:twoCellAnchor>
    <xdr:from>
      <xdr:col>9</xdr:col>
      <xdr:colOff>1095375</xdr:colOff>
      <xdr:row>12</xdr:row>
      <xdr:rowOff>276225</xdr:rowOff>
    </xdr:from>
    <xdr:to>
      <xdr:col>11</xdr:col>
      <xdr:colOff>647700</xdr:colOff>
      <xdr:row>18</xdr:row>
      <xdr:rowOff>104775</xdr:rowOff>
    </xdr:to>
    <xdr:sp>
      <xdr:nvSpPr>
        <xdr:cNvPr id="9" name="AutoShape 84"/>
        <xdr:cNvSpPr>
          <a:spLocks/>
        </xdr:cNvSpPr>
      </xdr:nvSpPr>
      <xdr:spPr>
        <a:xfrm flipV="1">
          <a:off x="9725025" y="5391150"/>
          <a:ext cx="2552700" cy="3600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1095375</xdr:colOff>
      <xdr:row>19</xdr:row>
      <xdr:rowOff>419100</xdr:rowOff>
    </xdr:from>
    <xdr:to>
      <xdr:col>10</xdr:col>
      <xdr:colOff>971550</xdr:colOff>
      <xdr:row>22</xdr:row>
      <xdr:rowOff>523875</xdr:rowOff>
    </xdr:to>
    <xdr:sp>
      <xdr:nvSpPr>
        <xdr:cNvPr id="10" name="AutoShape 85"/>
        <xdr:cNvSpPr>
          <a:spLocks/>
        </xdr:cNvSpPr>
      </xdr:nvSpPr>
      <xdr:spPr>
        <a:xfrm>
          <a:off x="9725025" y="9934575"/>
          <a:ext cx="1295400" cy="1990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1200150</xdr:colOff>
      <xdr:row>7</xdr:row>
      <xdr:rowOff>180975</xdr:rowOff>
    </xdr:from>
    <xdr:to>
      <xdr:col>11</xdr:col>
      <xdr:colOff>561975</xdr:colOff>
      <xdr:row>8</xdr:row>
      <xdr:rowOff>57150</xdr:rowOff>
    </xdr:to>
    <xdr:sp>
      <xdr:nvSpPr>
        <xdr:cNvPr id="11" name="角丸四角形吹き出し 12"/>
        <xdr:cNvSpPr>
          <a:spLocks/>
        </xdr:cNvSpPr>
      </xdr:nvSpPr>
      <xdr:spPr>
        <a:xfrm>
          <a:off x="9829800" y="2124075"/>
          <a:ext cx="2362200" cy="533400"/>
        </a:xfrm>
        <a:prstGeom prst="wedgeRoundRectCallout">
          <a:avLst>
            <a:gd name="adj1" fmla="val -41884"/>
            <a:gd name="adj2" fmla="val 6722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「様式第２号」の「負担方法」として挙げた内容と一致するように入力してください。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34"/>
  <sheetViews>
    <sheetView tabSelected="1" view="pageBreakPreview" zoomScale="85" zoomScaleSheetLayoutView="85" zoomScalePageLayoutView="0" workbookViewId="0" topLeftCell="A7">
      <selection activeCell="E10" sqref="E10:F10"/>
    </sheetView>
  </sheetViews>
  <sheetFormatPr defaultColWidth="9.00390625" defaultRowHeight="13.5"/>
  <cols>
    <col min="1" max="1" width="3.625" style="1" customWidth="1"/>
    <col min="2" max="2" width="14.375" style="1" customWidth="1"/>
    <col min="3" max="3" width="16.00390625" style="1" customWidth="1"/>
    <col min="4" max="4" width="20.00390625" style="1" customWidth="1"/>
    <col min="5" max="5" width="19.625" style="1" customWidth="1"/>
    <col min="6" max="6" width="15.25390625" style="1" customWidth="1"/>
    <col min="7" max="7" width="3.00390625" style="47" customWidth="1"/>
    <col min="8" max="8" width="1.25" style="54" customWidth="1"/>
    <col min="9" max="9" width="3.625" style="47" customWidth="1"/>
    <col min="10" max="10" width="14.375" style="1" customWidth="1"/>
    <col min="11" max="11" width="16.00390625" style="1" customWidth="1"/>
    <col min="12" max="12" width="18.875" style="1" bestFit="1" customWidth="1"/>
    <col min="13" max="13" width="19.625" style="1" customWidth="1"/>
    <col min="14" max="14" width="14.50390625" style="1" customWidth="1"/>
    <col min="15" max="15" width="3.00390625" style="47" customWidth="1"/>
    <col min="16" max="16384" width="9.00390625" style="1" customWidth="1"/>
  </cols>
  <sheetData>
    <row r="1" spans="1:15" s="9" customFormat="1" ht="24" customHeight="1">
      <c r="A1" s="141" t="s">
        <v>75</v>
      </c>
      <c r="B1" s="141"/>
      <c r="C1" s="141"/>
      <c r="D1" s="141"/>
      <c r="E1" s="141"/>
      <c r="F1" s="141"/>
      <c r="G1" s="142"/>
      <c r="H1" s="53"/>
      <c r="I1" s="141" t="s">
        <v>75</v>
      </c>
      <c r="J1" s="141"/>
      <c r="K1" s="141"/>
      <c r="L1" s="141"/>
      <c r="M1" s="141"/>
      <c r="N1" s="141"/>
      <c r="O1" s="46"/>
    </row>
    <row r="2" spans="1:15" s="9" customFormat="1" ht="6" customHeight="1">
      <c r="A2" s="141"/>
      <c r="B2" s="141"/>
      <c r="C2" s="141"/>
      <c r="D2" s="141"/>
      <c r="E2" s="141"/>
      <c r="F2" s="141"/>
      <c r="G2" s="142"/>
      <c r="H2" s="53"/>
      <c r="I2" s="142"/>
      <c r="J2" s="141"/>
      <c r="K2" s="141"/>
      <c r="L2" s="141"/>
      <c r="M2" s="141"/>
      <c r="N2" s="141"/>
      <c r="O2" s="46"/>
    </row>
    <row r="3" spans="1:15" s="9" customFormat="1" ht="24.75" customHeight="1">
      <c r="A3" s="141"/>
      <c r="B3" s="168" t="s">
        <v>135</v>
      </c>
      <c r="C3" s="168"/>
      <c r="D3" s="168"/>
      <c r="E3" s="168"/>
      <c r="F3" s="168"/>
      <c r="G3" s="142"/>
      <c r="H3" s="53"/>
      <c r="I3" s="142"/>
      <c r="J3" s="168" t="s">
        <v>135</v>
      </c>
      <c r="K3" s="168"/>
      <c r="L3" s="168"/>
      <c r="M3" s="168"/>
      <c r="N3" s="168"/>
      <c r="O3" s="46"/>
    </row>
    <row r="4" spans="1:15" s="9" customFormat="1" ht="6" customHeight="1">
      <c r="A4" s="141"/>
      <c r="B4" s="141"/>
      <c r="C4" s="141"/>
      <c r="D4" s="141"/>
      <c r="E4" s="141"/>
      <c r="F4" s="141"/>
      <c r="G4" s="142"/>
      <c r="H4" s="53"/>
      <c r="I4" s="46"/>
      <c r="O4" s="46"/>
    </row>
    <row r="5" spans="1:15" s="9" customFormat="1" ht="22.5" customHeight="1">
      <c r="A5" s="141"/>
      <c r="B5" s="141"/>
      <c r="C5" s="141"/>
      <c r="D5" s="141"/>
      <c r="E5" s="141"/>
      <c r="F5" s="143" t="s">
        <v>118</v>
      </c>
      <c r="G5" s="142"/>
      <c r="H5" s="53"/>
      <c r="I5" s="46"/>
      <c r="N5" s="10" t="s">
        <v>122</v>
      </c>
      <c r="O5" s="46"/>
    </row>
    <row r="6" spans="1:15" s="9" customFormat="1" ht="6" customHeight="1">
      <c r="A6" s="141"/>
      <c r="B6" s="141"/>
      <c r="C6" s="141"/>
      <c r="D6" s="141"/>
      <c r="E6" s="141"/>
      <c r="F6" s="141"/>
      <c r="G6" s="142"/>
      <c r="H6" s="53"/>
      <c r="I6" s="46"/>
      <c r="O6" s="46"/>
    </row>
    <row r="7" spans="1:15" s="9" customFormat="1" ht="24" customHeight="1">
      <c r="A7" s="141"/>
      <c r="B7" s="141" t="s">
        <v>37</v>
      </c>
      <c r="C7" s="141"/>
      <c r="D7" s="141"/>
      <c r="E7" s="141"/>
      <c r="F7" s="141"/>
      <c r="G7" s="142"/>
      <c r="H7" s="53"/>
      <c r="I7" s="46"/>
      <c r="J7" s="9" t="s">
        <v>37</v>
      </c>
      <c r="O7" s="46"/>
    </row>
    <row r="8" spans="1:15" ht="14.25" customHeight="1">
      <c r="A8" s="144"/>
      <c r="B8" s="144"/>
      <c r="C8" s="144"/>
      <c r="D8" s="145"/>
      <c r="E8" s="145"/>
      <c r="F8" s="146"/>
      <c r="G8" s="142"/>
      <c r="H8" s="53"/>
      <c r="I8" s="46"/>
      <c r="L8" s="50"/>
      <c r="M8" s="50"/>
      <c r="N8" s="13"/>
      <c r="O8" s="46"/>
    </row>
    <row r="9" spans="1:15" ht="24" customHeight="1">
      <c r="A9" s="144"/>
      <c r="B9" s="144"/>
      <c r="C9" s="147"/>
      <c r="D9" s="148" t="s">
        <v>38</v>
      </c>
      <c r="E9" s="181"/>
      <c r="F9" s="181"/>
      <c r="G9" s="142"/>
      <c r="H9" s="53"/>
      <c r="I9" s="46"/>
      <c r="K9" s="2"/>
      <c r="L9" s="51" t="s">
        <v>38</v>
      </c>
      <c r="M9" s="169" t="s">
        <v>95</v>
      </c>
      <c r="N9" s="169"/>
      <c r="O9" s="46"/>
    </row>
    <row r="10" spans="1:15" ht="24" customHeight="1">
      <c r="A10" s="144"/>
      <c r="B10" s="144"/>
      <c r="C10" s="147"/>
      <c r="D10" s="148" t="s">
        <v>39</v>
      </c>
      <c r="E10" s="181"/>
      <c r="F10" s="181"/>
      <c r="G10" s="142"/>
      <c r="H10" s="53"/>
      <c r="I10" s="46"/>
      <c r="K10" s="2"/>
      <c r="L10" s="51" t="s">
        <v>39</v>
      </c>
      <c r="M10" s="169" t="s">
        <v>115</v>
      </c>
      <c r="N10" s="169"/>
      <c r="O10" s="46"/>
    </row>
    <row r="11" spans="1:15" ht="48" customHeight="1">
      <c r="A11" s="144"/>
      <c r="B11" s="144"/>
      <c r="C11" s="147"/>
      <c r="D11" s="148" t="s">
        <v>50</v>
      </c>
      <c r="E11" s="181"/>
      <c r="F11" s="181"/>
      <c r="G11" s="142"/>
      <c r="H11" s="53"/>
      <c r="I11" s="46"/>
      <c r="K11" s="2"/>
      <c r="L11" s="51" t="s">
        <v>50</v>
      </c>
      <c r="M11" s="169" t="s">
        <v>114</v>
      </c>
      <c r="N11" s="169"/>
      <c r="O11" s="46"/>
    </row>
    <row r="12" spans="1:15" ht="6" customHeight="1">
      <c r="A12" s="144"/>
      <c r="B12" s="144"/>
      <c r="C12" s="147"/>
      <c r="D12" s="148"/>
      <c r="E12" s="140"/>
      <c r="F12" s="63"/>
      <c r="G12" s="142"/>
      <c r="H12" s="53"/>
      <c r="I12" s="46"/>
      <c r="K12" s="2"/>
      <c r="L12" s="51"/>
      <c r="M12" s="56"/>
      <c r="N12" s="55"/>
      <c r="O12" s="46"/>
    </row>
    <row r="13" spans="1:15" ht="48" customHeight="1">
      <c r="A13" s="144"/>
      <c r="B13" s="144"/>
      <c r="C13" s="149"/>
      <c r="D13" s="150" t="s">
        <v>69</v>
      </c>
      <c r="E13" s="182"/>
      <c r="F13" s="182"/>
      <c r="G13" s="142"/>
      <c r="H13" s="53"/>
      <c r="I13" s="46"/>
      <c r="K13" s="8"/>
      <c r="L13" s="52" t="s">
        <v>69</v>
      </c>
      <c r="M13" s="170" t="s">
        <v>96</v>
      </c>
      <c r="N13" s="170"/>
      <c r="O13" s="46"/>
    </row>
    <row r="14" spans="1:15" ht="5.25" customHeight="1">
      <c r="A14" s="144"/>
      <c r="B14" s="144"/>
      <c r="C14" s="144"/>
      <c r="D14" s="144"/>
      <c r="E14" s="144"/>
      <c r="F14" s="144"/>
      <c r="G14" s="142"/>
      <c r="H14" s="53"/>
      <c r="I14" s="46"/>
      <c r="O14" s="46"/>
    </row>
    <row r="15" spans="1:15" ht="5.25" customHeight="1">
      <c r="A15" s="144"/>
      <c r="B15" s="144"/>
      <c r="C15" s="144"/>
      <c r="D15" s="144"/>
      <c r="E15" s="144"/>
      <c r="F15" s="144"/>
      <c r="G15" s="142"/>
      <c r="H15" s="53"/>
      <c r="I15" s="46"/>
      <c r="O15" s="46"/>
    </row>
    <row r="16" spans="1:15" ht="25.5" customHeight="1">
      <c r="A16" s="144"/>
      <c r="B16" s="151" t="s">
        <v>119</v>
      </c>
      <c r="C16" s="144" t="s">
        <v>106</v>
      </c>
      <c r="D16" s="144"/>
      <c r="E16" s="144"/>
      <c r="F16" s="144"/>
      <c r="G16" s="142"/>
      <c r="H16" s="53"/>
      <c r="I16" s="46"/>
      <c r="J16" s="44" t="s">
        <v>125</v>
      </c>
      <c r="K16" s="1" t="s">
        <v>106</v>
      </c>
      <c r="O16" s="46"/>
    </row>
    <row r="17" spans="1:15" ht="15.75" customHeight="1">
      <c r="A17" s="144"/>
      <c r="B17" s="144"/>
      <c r="C17" s="144"/>
      <c r="D17" s="144"/>
      <c r="E17" s="144"/>
      <c r="F17" s="144"/>
      <c r="G17" s="142"/>
      <c r="H17" s="53"/>
      <c r="I17" s="46"/>
      <c r="O17" s="46"/>
    </row>
    <row r="18" spans="1:15" ht="9.75" customHeight="1">
      <c r="A18" s="144"/>
      <c r="B18" s="144"/>
      <c r="C18" s="144"/>
      <c r="D18" s="144"/>
      <c r="E18" s="144"/>
      <c r="F18" s="144"/>
      <c r="G18" s="142"/>
      <c r="H18" s="53"/>
      <c r="I18" s="46"/>
      <c r="O18" s="46"/>
    </row>
    <row r="19" spans="1:15" ht="50.25" customHeight="1">
      <c r="A19" s="144"/>
      <c r="B19" s="152" t="s">
        <v>63</v>
      </c>
      <c r="C19" s="153" t="s">
        <v>120</v>
      </c>
      <c r="D19" s="154" t="s">
        <v>62</v>
      </c>
      <c r="E19" s="210" t="s">
        <v>64</v>
      </c>
      <c r="F19" s="211"/>
      <c r="G19" s="142"/>
      <c r="H19" s="53"/>
      <c r="I19" s="46"/>
      <c r="J19" s="5" t="s">
        <v>63</v>
      </c>
      <c r="K19" s="57" t="s">
        <v>125</v>
      </c>
      <c r="L19" s="45" t="s">
        <v>62</v>
      </c>
      <c r="M19" s="171" t="s">
        <v>64</v>
      </c>
      <c r="N19" s="172"/>
      <c r="O19" s="46"/>
    </row>
    <row r="20" spans="1:15" ht="50.25" customHeight="1">
      <c r="A20" s="144"/>
      <c r="B20" s="152" t="s">
        <v>65</v>
      </c>
      <c r="C20" s="209" t="s">
        <v>121</v>
      </c>
      <c r="D20" s="209"/>
      <c r="E20" s="212" t="s">
        <v>66</v>
      </c>
      <c r="F20" s="213"/>
      <c r="G20" s="142"/>
      <c r="H20" s="53"/>
      <c r="I20" s="46"/>
      <c r="J20" s="5" t="s">
        <v>65</v>
      </c>
      <c r="K20" s="173" t="s">
        <v>126</v>
      </c>
      <c r="L20" s="173"/>
      <c r="M20" s="174" t="s">
        <v>112</v>
      </c>
      <c r="N20" s="175"/>
      <c r="O20" s="46"/>
    </row>
    <row r="21" spans="1:15" ht="50.25" customHeight="1">
      <c r="A21" s="144"/>
      <c r="B21" s="152" t="s">
        <v>67</v>
      </c>
      <c r="C21" s="183"/>
      <c r="D21" s="184"/>
      <c r="E21" s="184"/>
      <c r="F21" s="155" t="s">
        <v>30</v>
      </c>
      <c r="G21" s="142"/>
      <c r="H21" s="53"/>
      <c r="I21" s="46"/>
      <c r="J21" s="5" t="s">
        <v>67</v>
      </c>
      <c r="K21" s="176">
        <v>63713</v>
      </c>
      <c r="L21" s="177"/>
      <c r="M21" s="177"/>
      <c r="N21" s="49" t="s">
        <v>30</v>
      </c>
      <c r="O21" s="46"/>
    </row>
    <row r="22" spans="1:15" ht="50.25" customHeight="1">
      <c r="A22" s="144"/>
      <c r="B22" s="152" t="s">
        <v>68</v>
      </c>
      <c r="C22" s="206"/>
      <c r="D22" s="207"/>
      <c r="E22" s="207"/>
      <c r="F22" s="208"/>
      <c r="G22" s="142"/>
      <c r="H22" s="53"/>
      <c r="I22" s="46"/>
      <c r="J22" s="5" t="s">
        <v>68</v>
      </c>
      <c r="K22" s="188" t="s">
        <v>113</v>
      </c>
      <c r="L22" s="189"/>
      <c r="M22" s="189"/>
      <c r="N22" s="190"/>
      <c r="O22" s="46"/>
    </row>
    <row r="23" spans="1:15" ht="34.5" customHeight="1">
      <c r="A23" s="144"/>
      <c r="B23" s="165" t="s">
        <v>70</v>
      </c>
      <c r="C23" s="178" t="s">
        <v>131</v>
      </c>
      <c r="D23" s="179"/>
      <c r="E23" s="180"/>
      <c r="F23" s="156" t="s">
        <v>40</v>
      </c>
      <c r="G23" s="142"/>
      <c r="H23" s="53"/>
      <c r="I23" s="46"/>
      <c r="J23" s="191" t="s">
        <v>70</v>
      </c>
      <c r="K23" s="194" t="s">
        <v>131</v>
      </c>
      <c r="L23" s="195"/>
      <c r="M23" s="196"/>
      <c r="N23" s="18" t="s">
        <v>40</v>
      </c>
      <c r="O23" s="46"/>
    </row>
    <row r="24" spans="1:15" ht="34.5" customHeight="1">
      <c r="A24" s="144"/>
      <c r="B24" s="166"/>
      <c r="C24" s="214" t="s">
        <v>132</v>
      </c>
      <c r="D24" s="202"/>
      <c r="E24" s="215"/>
      <c r="F24" s="157"/>
      <c r="G24" s="142"/>
      <c r="H24" s="53"/>
      <c r="I24" s="46"/>
      <c r="J24" s="192"/>
      <c r="K24" s="197" t="s">
        <v>132</v>
      </c>
      <c r="L24" s="164"/>
      <c r="M24" s="198"/>
      <c r="N24" s="3"/>
      <c r="O24" s="46"/>
    </row>
    <row r="25" spans="1:15" ht="34.5" customHeight="1">
      <c r="A25" s="144"/>
      <c r="B25" s="166"/>
      <c r="C25" s="216" t="s">
        <v>133</v>
      </c>
      <c r="D25" s="217"/>
      <c r="E25" s="218"/>
      <c r="F25" s="157"/>
      <c r="G25" s="142"/>
      <c r="H25" s="53"/>
      <c r="I25" s="46"/>
      <c r="J25" s="192"/>
      <c r="K25" s="199" t="s">
        <v>133</v>
      </c>
      <c r="L25" s="200"/>
      <c r="M25" s="201"/>
      <c r="N25" s="3"/>
      <c r="O25" s="46"/>
    </row>
    <row r="26" spans="1:15" ht="34.5" customHeight="1">
      <c r="A26" s="144"/>
      <c r="B26" s="166"/>
      <c r="C26" s="214" t="s">
        <v>134</v>
      </c>
      <c r="D26" s="202"/>
      <c r="E26" s="215"/>
      <c r="F26" s="157"/>
      <c r="G26" s="142"/>
      <c r="H26" s="53"/>
      <c r="I26" s="46"/>
      <c r="J26" s="192"/>
      <c r="K26" s="197" t="s">
        <v>134</v>
      </c>
      <c r="L26" s="164"/>
      <c r="M26" s="198"/>
      <c r="N26" s="3"/>
      <c r="O26" s="46"/>
    </row>
    <row r="27" spans="1:15" ht="34.5" customHeight="1">
      <c r="A27" s="144"/>
      <c r="B27" s="166"/>
      <c r="C27" s="214" t="s">
        <v>101</v>
      </c>
      <c r="D27" s="202"/>
      <c r="E27" s="215"/>
      <c r="F27" s="157"/>
      <c r="G27" s="142"/>
      <c r="H27" s="53"/>
      <c r="I27" s="46"/>
      <c r="J27" s="192"/>
      <c r="K27" s="197" t="s">
        <v>101</v>
      </c>
      <c r="L27" s="164"/>
      <c r="M27" s="198"/>
      <c r="N27" s="3"/>
      <c r="O27" s="46"/>
    </row>
    <row r="28" spans="1:14" ht="38.25" customHeight="1">
      <c r="A28" s="144"/>
      <c r="B28" s="167"/>
      <c r="C28" s="185" t="s">
        <v>117</v>
      </c>
      <c r="D28" s="186"/>
      <c r="E28" s="187"/>
      <c r="F28" s="158"/>
      <c r="G28" s="159"/>
      <c r="J28" s="193"/>
      <c r="K28" s="203" t="s">
        <v>117</v>
      </c>
      <c r="L28" s="204"/>
      <c r="M28" s="205"/>
      <c r="N28" s="4"/>
    </row>
    <row r="29" spans="1:15" ht="14.25" customHeight="1">
      <c r="A29" s="144"/>
      <c r="B29" s="162"/>
      <c r="C29" s="162"/>
      <c r="D29" s="162"/>
      <c r="E29" s="162"/>
      <c r="F29" s="162"/>
      <c r="G29" s="162"/>
      <c r="H29" s="53"/>
      <c r="I29" s="46"/>
      <c r="J29" s="163"/>
      <c r="K29" s="163"/>
      <c r="L29" s="163"/>
      <c r="M29" s="163"/>
      <c r="N29" s="163"/>
      <c r="O29" s="163"/>
    </row>
    <row r="30" spans="1:13" ht="13.5">
      <c r="A30" s="144"/>
      <c r="B30" s="144"/>
      <c r="C30" s="202"/>
      <c r="D30" s="202"/>
      <c r="E30" s="160"/>
      <c r="F30" s="144"/>
      <c r="G30" s="159"/>
      <c r="K30" s="164"/>
      <c r="L30" s="164"/>
      <c r="M30" s="11"/>
    </row>
    <row r="31" spans="3:13" ht="13.5">
      <c r="C31" s="200"/>
      <c r="D31" s="200"/>
      <c r="E31" s="48"/>
      <c r="K31" s="200"/>
      <c r="L31" s="200"/>
      <c r="M31" s="48"/>
    </row>
    <row r="32" spans="3:13" ht="13.5">
      <c r="C32" s="164"/>
      <c r="D32" s="164"/>
      <c r="E32" s="11"/>
      <c r="K32" s="164"/>
      <c r="L32" s="164"/>
      <c r="M32" s="11"/>
    </row>
    <row r="33" spans="3:13" ht="13.5">
      <c r="C33" s="164"/>
      <c r="D33" s="164"/>
      <c r="E33" s="11"/>
      <c r="K33" s="164"/>
      <c r="L33" s="164"/>
      <c r="M33" s="11"/>
    </row>
    <row r="34" spans="3:13" ht="13.5">
      <c r="C34" s="164"/>
      <c r="D34" s="164"/>
      <c r="E34" s="11"/>
      <c r="K34" s="164"/>
      <c r="L34" s="164"/>
      <c r="M34" s="11"/>
    </row>
  </sheetData>
  <sheetProtection password="DD4F" sheet="1" selectLockedCells="1"/>
  <mergeCells count="46">
    <mergeCell ref="B3:F3"/>
    <mergeCell ref="C22:F22"/>
    <mergeCell ref="C20:D20"/>
    <mergeCell ref="E19:F19"/>
    <mergeCell ref="E20:F20"/>
    <mergeCell ref="K32:L32"/>
    <mergeCell ref="C24:E24"/>
    <mergeCell ref="C25:E25"/>
    <mergeCell ref="C26:E26"/>
    <mergeCell ref="C27:E27"/>
    <mergeCell ref="C33:D33"/>
    <mergeCell ref="C34:D34"/>
    <mergeCell ref="C30:D30"/>
    <mergeCell ref="C31:D31"/>
    <mergeCell ref="C32:D32"/>
    <mergeCell ref="K26:M26"/>
    <mergeCell ref="K27:M27"/>
    <mergeCell ref="K28:M28"/>
    <mergeCell ref="K30:L30"/>
    <mergeCell ref="K31:L31"/>
    <mergeCell ref="C28:E28"/>
    <mergeCell ref="K22:N22"/>
    <mergeCell ref="J23:J28"/>
    <mergeCell ref="K23:M23"/>
    <mergeCell ref="K24:M24"/>
    <mergeCell ref="K25:M25"/>
    <mergeCell ref="M19:N19"/>
    <mergeCell ref="K20:L20"/>
    <mergeCell ref="M20:N20"/>
    <mergeCell ref="K21:M21"/>
    <mergeCell ref="C23:E23"/>
    <mergeCell ref="E9:F9"/>
    <mergeCell ref="E10:F10"/>
    <mergeCell ref="E11:F11"/>
    <mergeCell ref="E13:F13"/>
    <mergeCell ref="C21:E21"/>
    <mergeCell ref="B29:G29"/>
    <mergeCell ref="J29:O29"/>
    <mergeCell ref="K33:L33"/>
    <mergeCell ref="K34:L34"/>
    <mergeCell ref="B23:B28"/>
    <mergeCell ref="J3:N3"/>
    <mergeCell ref="M9:N9"/>
    <mergeCell ref="M10:N10"/>
    <mergeCell ref="M11:N11"/>
    <mergeCell ref="M13:N13"/>
  </mergeCells>
  <printOptions/>
  <pageMargins left="0.7874015748031497" right="0.7874015748031497" top="0.984251968503937" bottom="0.984251968503937" header="0.5118110236220472" footer="0.5118110236220472"/>
  <pageSetup blackAndWhite="1" cellComments="asDisplayed" horizontalDpi="600" verticalDpi="600" orientation="portrait" paperSize="9" scale="94" r:id="rId2"/>
  <colBreaks count="1" manualBreakCount="1">
    <brk id="7" max="2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7"/>
  <sheetViews>
    <sheetView view="pageBreakPreview" zoomScale="85" zoomScaleSheetLayoutView="85" zoomScalePageLayoutView="0" workbookViewId="0" topLeftCell="A7">
      <selection activeCell="C7" sqref="C7:D7"/>
    </sheetView>
  </sheetViews>
  <sheetFormatPr defaultColWidth="9.00390625" defaultRowHeight="13.5"/>
  <cols>
    <col min="1" max="1" width="23.00390625" style="1" customWidth="1"/>
    <col min="2" max="2" width="19.625" style="1" customWidth="1"/>
    <col min="3" max="3" width="38.75390625" style="1" customWidth="1"/>
    <col min="4" max="4" width="5.50390625" style="1" customWidth="1"/>
    <col min="5" max="5" width="2.875" style="32" customWidth="1"/>
    <col min="6" max="6" width="23.00390625" style="1" customWidth="1"/>
    <col min="7" max="7" width="19.625" style="1" customWidth="1"/>
    <col min="8" max="8" width="38.75390625" style="1" customWidth="1"/>
    <col min="9" max="9" width="5.50390625" style="1" customWidth="1"/>
    <col min="10" max="16384" width="9.00390625" style="1" customWidth="1"/>
  </cols>
  <sheetData>
    <row r="1" spans="1:8" ht="44.25" customHeight="1">
      <c r="A1" s="161" t="s">
        <v>136</v>
      </c>
      <c r="E1" s="33"/>
      <c r="F1" s="161" t="s">
        <v>136</v>
      </c>
      <c r="G1" s="227" t="s">
        <v>98</v>
      </c>
      <c r="H1" s="227"/>
    </row>
    <row r="2" ht="42.75" customHeight="1">
      <c r="E2" s="33"/>
    </row>
    <row r="3" spans="1:9" ht="46.5" customHeight="1">
      <c r="A3" s="219" t="s">
        <v>33</v>
      </c>
      <c r="B3" s="219"/>
      <c r="C3" s="219"/>
      <c r="D3" s="219"/>
      <c r="E3" s="33"/>
      <c r="F3" s="219" t="s">
        <v>33</v>
      </c>
      <c r="G3" s="219"/>
      <c r="H3" s="219"/>
      <c r="I3" s="219"/>
    </row>
    <row r="4" ht="54.75" customHeight="1">
      <c r="E4" s="33"/>
    </row>
    <row r="5" spans="1:9" ht="108" customHeight="1">
      <c r="A5" s="220" t="s">
        <v>108</v>
      </c>
      <c r="B5" s="6" t="s">
        <v>34</v>
      </c>
      <c r="C5" s="223">
        <f>IF('様式第6号'!E11=0,"",'様式第6号'!E11)</f>
      </c>
      <c r="D5" s="224"/>
      <c r="E5" s="33"/>
      <c r="F5" s="220" t="s">
        <v>108</v>
      </c>
      <c r="G5" s="6" t="s">
        <v>34</v>
      </c>
      <c r="H5" s="223" t="str">
        <f>'様式第6号'!M11</f>
        <v>理事長　　○○　○○</v>
      </c>
      <c r="I5" s="224"/>
    </row>
    <row r="6" spans="1:9" ht="108" customHeight="1">
      <c r="A6" s="221"/>
      <c r="B6" s="6" t="s">
        <v>35</v>
      </c>
      <c r="C6" s="16">
        <f>'様式第7号（※先に「様式第8号」の入力推奨）'!F7-'様式第7号（※先に「様式第8号」の入力推奨）'!I7</f>
        <v>0</v>
      </c>
      <c r="D6" s="7" t="s">
        <v>30</v>
      </c>
      <c r="E6" s="33"/>
      <c r="F6" s="221"/>
      <c r="G6" s="6" t="s">
        <v>35</v>
      </c>
      <c r="H6" s="16">
        <f>'様式第7号（※先に「様式第8号」の入力推奨）'!F19-'様式第7号（※先に「様式第8号」の入力推奨）'!J19</f>
        <v>55987</v>
      </c>
      <c r="I6" s="7" t="s">
        <v>30</v>
      </c>
    </row>
    <row r="7" spans="1:9" ht="108" customHeight="1">
      <c r="A7" s="222"/>
      <c r="B7" s="6" t="s">
        <v>36</v>
      </c>
      <c r="C7" s="228"/>
      <c r="D7" s="229"/>
      <c r="E7" s="33"/>
      <c r="F7" s="222"/>
      <c r="G7" s="6" t="s">
        <v>36</v>
      </c>
      <c r="H7" s="225" t="s">
        <v>57</v>
      </c>
      <c r="I7" s="226"/>
    </row>
  </sheetData>
  <sheetProtection password="DD4F" sheet="1" selectLockedCells="1"/>
  <mergeCells count="9">
    <mergeCell ref="F3:I3"/>
    <mergeCell ref="F5:F7"/>
    <mergeCell ref="H5:I5"/>
    <mergeCell ref="H7:I7"/>
    <mergeCell ref="G1:H1"/>
    <mergeCell ref="A5:A7"/>
    <mergeCell ref="A3:D3"/>
    <mergeCell ref="C5:D5"/>
    <mergeCell ref="C7:D7"/>
  </mergeCells>
  <printOptions/>
  <pageMargins left="0.7874015748031497" right="0.7874015748031497" top="0.984251968503937" bottom="0.984251968503937" header="0.5118110236220472" footer="0.5118110236220472"/>
  <pageSetup blackAndWhite="1" cellComments="asDisplayed" horizontalDpi="600" verticalDpi="600" orientation="portrait" paperSize="9" scale="96" r:id="rId2"/>
  <colBreaks count="1" manualBreakCount="1">
    <brk id="4" max="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K23"/>
  <sheetViews>
    <sheetView view="pageBreakPreview" zoomScale="66" zoomScaleNormal="75" zoomScaleSheetLayoutView="66" zoomScalePageLayoutView="0" workbookViewId="0" topLeftCell="A16">
      <selection activeCell="C6" sqref="C6"/>
    </sheetView>
  </sheetViews>
  <sheetFormatPr defaultColWidth="9.00390625" defaultRowHeight="13.5"/>
  <cols>
    <col min="1" max="1" width="4.25390625" style="77" customWidth="1"/>
    <col min="2" max="2" width="26.125" style="77" customWidth="1"/>
    <col min="3" max="11" width="24.75390625" style="77" customWidth="1"/>
    <col min="12" max="16384" width="9.00390625" style="77" customWidth="1"/>
  </cols>
  <sheetData>
    <row r="1" spans="1:2" ht="26.25" customHeight="1">
      <c r="A1" s="232" t="s">
        <v>128</v>
      </c>
      <c r="B1" s="232"/>
    </row>
    <row r="2" spans="2:10" ht="33.75" customHeight="1">
      <c r="B2" s="233" t="s">
        <v>102</v>
      </c>
      <c r="C2" s="233"/>
      <c r="D2" s="233"/>
      <c r="E2" s="233"/>
      <c r="F2" s="233"/>
      <c r="G2" s="233"/>
      <c r="H2" s="233"/>
      <c r="I2" s="233"/>
      <c r="J2" s="78"/>
    </row>
    <row r="3" ht="57" customHeight="1"/>
    <row r="4" spans="1:11" s="80" customFormat="1" ht="101.25" customHeight="1">
      <c r="A4" s="234" t="s">
        <v>1</v>
      </c>
      <c r="B4" s="235"/>
      <c r="C4" s="79" t="s">
        <v>2</v>
      </c>
      <c r="D4" s="79" t="s">
        <v>71</v>
      </c>
      <c r="E4" s="79" t="s">
        <v>0</v>
      </c>
      <c r="F4" s="17" t="s">
        <v>72</v>
      </c>
      <c r="G4" s="79" t="s">
        <v>55</v>
      </c>
      <c r="H4" s="79" t="s">
        <v>3</v>
      </c>
      <c r="I4" s="79" t="s">
        <v>73</v>
      </c>
      <c r="J4" s="79" t="s">
        <v>74</v>
      </c>
      <c r="K4" s="79" t="s">
        <v>4</v>
      </c>
    </row>
    <row r="5" spans="1:11" ht="101.25" customHeight="1">
      <c r="A5" s="236" t="s">
        <v>7</v>
      </c>
      <c r="B5" s="79" t="s">
        <v>5</v>
      </c>
      <c r="C5" s="19"/>
      <c r="D5" s="19"/>
      <c r="E5" s="12">
        <f>C5-D5</f>
        <v>0</v>
      </c>
      <c r="F5" s="12">
        <f>SUM('様式第8号'!H20:J20)</f>
        <v>0</v>
      </c>
      <c r="G5" s="12">
        <f>SUM('様式第8号'!H18:J18)</f>
        <v>0</v>
      </c>
      <c r="H5" s="81"/>
      <c r="I5" s="81"/>
      <c r="J5" s="81"/>
      <c r="K5" s="20"/>
    </row>
    <row r="6" spans="1:11" ht="101.25" customHeight="1">
      <c r="A6" s="236"/>
      <c r="B6" s="79" t="s">
        <v>8</v>
      </c>
      <c r="C6" s="19"/>
      <c r="D6" s="19"/>
      <c r="E6" s="12">
        <f>C6-D6</f>
        <v>0</v>
      </c>
      <c r="F6" s="12">
        <f>'様式第8号'!L20</f>
        <v>0</v>
      </c>
      <c r="G6" s="12">
        <f>'様式第8号'!L18</f>
        <v>0</v>
      </c>
      <c r="H6" s="81"/>
      <c r="I6" s="81"/>
      <c r="J6" s="81"/>
      <c r="K6" s="20"/>
    </row>
    <row r="7" spans="1:11" ht="101.25" customHeight="1">
      <c r="A7" s="237" t="s">
        <v>6</v>
      </c>
      <c r="B7" s="237"/>
      <c r="C7" s="12">
        <f>SUM(C5:C6)</f>
        <v>0</v>
      </c>
      <c r="D7" s="12">
        <f>SUM(D5:D6)</f>
        <v>0</v>
      </c>
      <c r="E7" s="12">
        <f>SUM(E5:E6)</f>
        <v>0</v>
      </c>
      <c r="F7" s="12">
        <f>SUM(F5:F6)</f>
        <v>0</v>
      </c>
      <c r="G7" s="12">
        <f>SUM(G5:G6)</f>
        <v>0</v>
      </c>
      <c r="H7" s="12">
        <f>MIN(E7:G7)</f>
        <v>0</v>
      </c>
      <c r="I7" s="12">
        <f>ROUNDDOWN(H7*2/3,0)</f>
        <v>0</v>
      </c>
      <c r="J7" s="19"/>
      <c r="K7" s="17"/>
    </row>
    <row r="9" spans="1:11" s="82" customFormat="1" ht="20.25" customHeight="1">
      <c r="A9" s="230" t="s">
        <v>109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</row>
    <row r="10" spans="1:11" s="82" customFormat="1" ht="20.25" customHeight="1">
      <c r="A10" s="230" t="s">
        <v>51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</row>
    <row r="11" spans="1:11" ht="20.25" customHeight="1">
      <c r="A11" s="230" t="s">
        <v>110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</row>
    <row r="12" spans="1:11" s="83" customFormat="1" ht="18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9" ht="26.25" customHeight="1">
      <c r="A13" s="232" t="s">
        <v>128</v>
      </c>
      <c r="B13" s="232"/>
      <c r="C13" s="231" t="s">
        <v>97</v>
      </c>
      <c r="D13" s="231"/>
      <c r="E13" s="231"/>
      <c r="F13" s="231"/>
      <c r="G13" s="231"/>
      <c r="H13" s="231"/>
      <c r="I13" s="231"/>
    </row>
    <row r="14" spans="2:10" ht="33.75" customHeight="1">
      <c r="B14" s="233" t="s">
        <v>102</v>
      </c>
      <c r="C14" s="233"/>
      <c r="D14" s="233"/>
      <c r="E14" s="233"/>
      <c r="F14" s="233"/>
      <c r="G14" s="233"/>
      <c r="H14" s="233"/>
      <c r="I14" s="233"/>
      <c r="J14" s="78"/>
    </row>
    <row r="15" ht="57" customHeight="1"/>
    <row r="16" spans="1:11" s="80" customFormat="1" ht="101.25" customHeight="1">
      <c r="A16" s="234" t="s">
        <v>1</v>
      </c>
      <c r="B16" s="235"/>
      <c r="C16" s="79" t="s">
        <v>2</v>
      </c>
      <c r="D16" s="79" t="s">
        <v>71</v>
      </c>
      <c r="E16" s="79" t="s">
        <v>0</v>
      </c>
      <c r="F16" s="17" t="s">
        <v>72</v>
      </c>
      <c r="G16" s="79" t="s">
        <v>55</v>
      </c>
      <c r="H16" s="79" t="s">
        <v>3</v>
      </c>
      <c r="I16" s="79" t="s">
        <v>73</v>
      </c>
      <c r="J16" s="79" t="s">
        <v>74</v>
      </c>
      <c r="K16" s="79" t="s">
        <v>4</v>
      </c>
    </row>
    <row r="17" spans="1:11" ht="101.25" customHeight="1">
      <c r="A17" s="236" t="s">
        <v>7</v>
      </c>
      <c r="B17" s="79" t="s">
        <v>5</v>
      </c>
      <c r="C17" s="35">
        <v>119700</v>
      </c>
      <c r="D17" s="35">
        <v>0</v>
      </c>
      <c r="E17" s="12">
        <f>C17-D17</f>
        <v>119700</v>
      </c>
      <c r="F17" s="12">
        <f>SUM('様式第8号'!H42:J42)</f>
        <v>119700</v>
      </c>
      <c r="G17" s="12">
        <f>SUM('様式第8号'!H40:J40)</f>
        <v>96140</v>
      </c>
      <c r="H17" s="81"/>
      <c r="I17" s="81"/>
      <c r="J17" s="81"/>
      <c r="K17" s="65"/>
    </row>
    <row r="18" spans="1:11" ht="101.25" customHeight="1">
      <c r="A18" s="236"/>
      <c r="B18" s="79" t="s">
        <v>8</v>
      </c>
      <c r="C18" s="64"/>
      <c r="D18" s="64"/>
      <c r="E18" s="12">
        <f>C18-D18</f>
        <v>0</v>
      </c>
      <c r="F18" s="12">
        <f>'様式第8号'!L42</f>
        <v>0</v>
      </c>
      <c r="G18" s="12">
        <f>'様式第8号'!L40</f>
        <v>0</v>
      </c>
      <c r="H18" s="81"/>
      <c r="I18" s="81"/>
      <c r="J18" s="81"/>
      <c r="K18" s="65"/>
    </row>
    <row r="19" spans="1:11" ht="101.25" customHeight="1">
      <c r="A19" s="237" t="s">
        <v>6</v>
      </c>
      <c r="B19" s="237"/>
      <c r="C19" s="12">
        <f>SUM(C17:C18)</f>
        <v>119700</v>
      </c>
      <c r="D19" s="12">
        <f>SUM(D17:D18)</f>
        <v>0</v>
      </c>
      <c r="E19" s="12">
        <f>SUM(E17:E18)</f>
        <v>119700</v>
      </c>
      <c r="F19" s="12">
        <f>SUM(F17:F18)</f>
        <v>119700</v>
      </c>
      <c r="G19" s="12">
        <f>SUM(G17:G18)</f>
        <v>96140</v>
      </c>
      <c r="H19" s="12">
        <f>MIN(E19:G19)</f>
        <v>96140</v>
      </c>
      <c r="I19" s="12">
        <f>ROUNDDOWN(H19*2/3,0)</f>
        <v>64093</v>
      </c>
      <c r="J19" s="35">
        <v>63713</v>
      </c>
      <c r="K19" s="17"/>
    </row>
    <row r="21" spans="1:11" s="82" customFormat="1" ht="20.25" customHeight="1">
      <c r="A21" s="230" t="s">
        <v>109</v>
      </c>
      <c r="B21" s="230"/>
      <c r="C21" s="230"/>
      <c r="D21" s="230"/>
      <c r="E21" s="230"/>
      <c r="F21" s="230"/>
      <c r="G21" s="230"/>
      <c r="H21" s="230"/>
      <c r="I21" s="230"/>
      <c r="J21" s="230"/>
      <c r="K21" s="230"/>
    </row>
    <row r="22" spans="1:11" s="82" customFormat="1" ht="20.25" customHeight="1">
      <c r="A22" s="230" t="s">
        <v>51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0"/>
    </row>
    <row r="23" spans="1:11" ht="20.25" customHeight="1">
      <c r="A23" s="230" t="s">
        <v>110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</row>
  </sheetData>
  <sheetProtection password="DD4F" sheet="1" selectLockedCells="1"/>
  <mergeCells count="17">
    <mergeCell ref="A11:K11"/>
    <mergeCell ref="B2:I2"/>
    <mergeCell ref="A1:B1"/>
    <mergeCell ref="A9:K9"/>
    <mergeCell ref="A10:K10"/>
    <mergeCell ref="A5:A6"/>
    <mergeCell ref="A4:B4"/>
    <mergeCell ref="A7:B7"/>
    <mergeCell ref="A22:K22"/>
    <mergeCell ref="A23:K23"/>
    <mergeCell ref="C13:I13"/>
    <mergeCell ref="A13:B13"/>
    <mergeCell ref="B14:I14"/>
    <mergeCell ref="A16:B16"/>
    <mergeCell ref="A17:A18"/>
    <mergeCell ref="A19:B19"/>
    <mergeCell ref="A21:K21"/>
  </mergeCells>
  <printOptions/>
  <pageMargins left="0.5905511811023623" right="0.1968503937007874" top="0.984251968503937" bottom="0.984251968503937" header="0.5118110236220472" footer="0.5118110236220472"/>
  <pageSetup blackAndWhite="1" horizontalDpi="300" verticalDpi="300" orientation="landscape" paperSize="9" scale="53" r:id="rId2"/>
  <rowBreaks count="1" manualBreakCount="1">
    <brk id="1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42"/>
  <sheetViews>
    <sheetView view="pageBreakPreview" zoomScale="85" zoomScaleNormal="75" zoomScaleSheetLayoutView="85" zoomScalePageLayoutView="0" workbookViewId="0" topLeftCell="A10">
      <selection activeCell="L20" sqref="L20"/>
    </sheetView>
  </sheetViews>
  <sheetFormatPr defaultColWidth="9.00390625" defaultRowHeight="13.5"/>
  <cols>
    <col min="1" max="1" width="18.50390625" style="38" customWidth="1"/>
    <col min="2" max="5" width="10.00390625" style="38" customWidth="1"/>
    <col min="6" max="10" width="9.375" style="38" customWidth="1"/>
    <col min="11" max="13" width="10.00390625" style="38" customWidth="1"/>
    <col min="14" max="14" width="15.00390625" style="38" customWidth="1"/>
    <col min="15" max="16384" width="9.00390625" style="38" customWidth="1"/>
  </cols>
  <sheetData>
    <row r="1" spans="4:12" ht="33.75" customHeight="1">
      <c r="D1" s="243" t="s">
        <v>103</v>
      </c>
      <c r="E1" s="243"/>
      <c r="F1" s="243"/>
      <c r="G1" s="243"/>
      <c r="H1" s="243"/>
      <c r="I1" s="243"/>
      <c r="J1" s="243"/>
      <c r="K1" s="243"/>
      <c r="L1" s="243"/>
    </row>
    <row r="2" ht="13.5">
      <c r="A2" s="37" t="s">
        <v>129</v>
      </c>
    </row>
    <row r="4" spans="1:14" ht="21.75" customHeight="1">
      <c r="A4" s="239"/>
      <c r="B4" s="245" t="s">
        <v>9</v>
      </c>
      <c r="C4" s="245" t="s">
        <v>10</v>
      </c>
      <c r="D4" s="245" t="s">
        <v>11</v>
      </c>
      <c r="E4" s="260" t="s">
        <v>12</v>
      </c>
      <c r="F4" s="262" t="s">
        <v>7</v>
      </c>
      <c r="G4" s="262"/>
      <c r="H4" s="262"/>
      <c r="I4" s="262"/>
      <c r="J4" s="262"/>
      <c r="K4" s="262"/>
      <c r="L4" s="262"/>
      <c r="M4" s="253" t="s">
        <v>13</v>
      </c>
      <c r="N4" s="253" t="s">
        <v>14</v>
      </c>
    </row>
    <row r="5" spans="1:14" ht="30.75" customHeight="1">
      <c r="A5" s="244"/>
      <c r="B5" s="246"/>
      <c r="C5" s="246"/>
      <c r="D5" s="246"/>
      <c r="E5" s="261"/>
      <c r="F5" s="256" t="s">
        <v>15</v>
      </c>
      <c r="G5" s="256"/>
      <c r="H5" s="256"/>
      <c r="I5" s="256"/>
      <c r="J5" s="256"/>
      <c r="K5" s="256" t="s">
        <v>16</v>
      </c>
      <c r="L5" s="256"/>
      <c r="M5" s="254"/>
      <c r="N5" s="254"/>
    </row>
    <row r="6" spans="1:14" ht="18" customHeight="1">
      <c r="A6" s="244"/>
      <c r="B6" s="246"/>
      <c r="C6" s="246"/>
      <c r="D6" s="246"/>
      <c r="E6" s="261"/>
      <c r="F6" s="257" t="s">
        <v>17</v>
      </c>
      <c r="G6" s="257"/>
      <c r="H6" s="257" t="s">
        <v>18</v>
      </c>
      <c r="I6" s="257"/>
      <c r="J6" s="257"/>
      <c r="K6" s="85" t="s">
        <v>17</v>
      </c>
      <c r="L6" s="86" t="s">
        <v>18</v>
      </c>
      <c r="M6" s="254"/>
      <c r="N6" s="254"/>
    </row>
    <row r="7" spans="1:14" ht="18" customHeight="1">
      <c r="A7" s="244"/>
      <c r="B7" s="246"/>
      <c r="C7" s="246"/>
      <c r="D7" s="246"/>
      <c r="E7" s="261"/>
      <c r="F7" s="87" t="s">
        <v>19</v>
      </c>
      <c r="G7" s="88" t="s">
        <v>20</v>
      </c>
      <c r="H7" s="87"/>
      <c r="I7" s="87" t="s">
        <v>19</v>
      </c>
      <c r="J7" s="88" t="s">
        <v>20</v>
      </c>
      <c r="K7" s="258"/>
      <c r="L7" s="258"/>
      <c r="M7" s="254"/>
      <c r="N7" s="254"/>
    </row>
    <row r="8" spans="1:14" ht="55.5" customHeight="1">
      <c r="A8" s="244"/>
      <c r="B8" s="246"/>
      <c r="C8" s="246"/>
      <c r="D8" s="246"/>
      <c r="E8" s="261"/>
      <c r="F8" s="89" t="s">
        <v>76</v>
      </c>
      <c r="G8" s="89" t="s">
        <v>76</v>
      </c>
      <c r="H8" s="89" t="s">
        <v>77</v>
      </c>
      <c r="I8" s="89" t="s">
        <v>76</v>
      </c>
      <c r="J8" s="89" t="s">
        <v>76</v>
      </c>
      <c r="K8" s="259"/>
      <c r="L8" s="259"/>
      <c r="M8" s="255"/>
      <c r="N8" s="254"/>
    </row>
    <row r="9" spans="1:14" s="92" customFormat="1" ht="12.75" customHeight="1">
      <c r="A9" s="247" t="s">
        <v>21</v>
      </c>
      <c r="B9" s="91" t="s">
        <v>22</v>
      </c>
      <c r="C9" s="91" t="s">
        <v>23</v>
      </c>
      <c r="D9" s="91" t="s">
        <v>23</v>
      </c>
      <c r="E9" s="91" t="s">
        <v>24</v>
      </c>
      <c r="F9" s="91" t="s">
        <v>23</v>
      </c>
      <c r="G9" s="91" t="s">
        <v>23</v>
      </c>
      <c r="H9" s="91" t="s">
        <v>23</v>
      </c>
      <c r="I9" s="91" t="s">
        <v>23</v>
      </c>
      <c r="J9" s="91" t="s">
        <v>23</v>
      </c>
      <c r="K9" s="91" t="s">
        <v>23</v>
      </c>
      <c r="L9" s="91" t="s">
        <v>23</v>
      </c>
      <c r="M9" s="249"/>
      <c r="N9" s="263"/>
    </row>
    <row r="10" spans="1:14" ht="27" customHeight="1">
      <c r="A10" s="248"/>
      <c r="B10" s="21"/>
      <c r="C10" s="22"/>
      <c r="D10" s="22"/>
      <c r="E10" s="94">
        <f>_xlfn.IFERROR(D10/C10,"")</f>
      </c>
      <c r="F10" s="14" t="s">
        <v>56</v>
      </c>
      <c r="G10" s="14" t="s">
        <v>56</v>
      </c>
      <c r="H10" s="22"/>
      <c r="I10" s="22"/>
      <c r="J10" s="22"/>
      <c r="K10" s="14" t="s">
        <v>56</v>
      </c>
      <c r="L10" s="22"/>
      <c r="M10" s="250"/>
      <c r="N10" s="264"/>
    </row>
    <row r="11" spans="1:14" ht="39" customHeight="1">
      <c r="A11" s="95" t="s">
        <v>25</v>
      </c>
      <c r="B11" s="23"/>
      <c r="C11" s="24"/>
      <c r="D11" s="24"/>
      <c r="E11" s="94">
        <f>_xlfn.IFERROR(D11/C11,"")</f>
      </c>
      <c r="F11" s="15" t="s">
        <v>56</v>
      </c>
      <c r="G11" s="15" t="s">
        <v>56</v>
      </c>
      <c r="H11" s="24"/>
      <c r="I11" s="24"/>
      <c r="J11" s="24"/>
      <c r="K11" s="15" t="s">
        <v>52</v>
      </c>
      <c r="L11" s="24"/>
      <c r="M11" s="96"/>
      <c r="N11" s="25"/>
    </row>
    <row r="12" spans="1:14" ht="39" customHeight="1">
      <c r="A12" s="84" t="s">
        <v>26</v>
      </c>
      <c r="B12" s="23"/>
      <c r="C12" s="24"/>
      <c r="D12" s="24"/>
      <c r="E12" s="94">
        <f>_xlfn.IFERROR(D12/C12,"")</f>
      </c>
      <c r="F12" s="15" t="s">
        <v>52</v>
      </c>
      <c r="G12" s="15" t="s">
        <v>52</v>
      </c>
      <c r="H12" s="24"/>
      <c r="I12" s="24"/>
      <c r="J12" s="24"/>
      <c r="K12" s="15" t="s">
        <v>56</v>
      </c>
      <c r="L12" s="24"/>
      <c r="M12" s="96"/>
      <c r="N12" s="25"/>
    </row>
    <row r="13" spans="1:14" ht="39" customHeight="1">
      <c r="A13" s="95" t="s">
        <v>27</v>
      </c>
      <c r="B13" s="23"/>
      <c r="C13" s="24"/>
      <c r="D13" s="24"/>
      <c r="E13" s="94">
        <f>_xlfn.IFERROR(D13/C13,"")</f>
      </c>
      <c r="F13" s="15" t="s">
        <v>56</v>
      </c>
      <c r="G13" s="15" t="s">
        <v>56</v>
      </c>
      <c r="H13" s="24"/>
      <c r="I13" s="24"/>
      <c r="J13" s="24"/>
      <c r="K13" s="15" t="s">
        <v>56</v>
      </c>
      <c r="L13" s="24"/>
      <c r="M13" s="96"/>
      <c r="N13" s="25"/>
    </row>
    <row r="14" spans="1:14" ht="39" customHeight="1">
      <c r="A14" s="97" t="s">
        <v>28</v>
      </c>
      <c r="B14" s="96"/>
      <c r="C14" s="14">
        <f>SUM(C10:C13)</f>
        <v>0</v>
      </c>
      <c r="D14" s="14">
        <f>SUM(D10:D13)</f>
        <v>0</v>
      </c>
      <c r="E14" s="94">
        <f>_xlfn.IFERROR(D14/C14,"")</f>
      </c>
      <c r="F14" s="14">
        <f aca="true" t="shared" si="0" ref="F14:K14">SUM(F10:F13)</f>
        <v>0</v>
      </c>
      <c r="G14" s="14">
        <f>SUM(G10:G13)</f>
        <v>0</v>
      </c>
      <c r="H14" s="14">
        <f t="shared" si="0"/>
        <v>0</v>
      </c>
      <c r="I14" s="14">
        <f t="shared" si="0"/>
        <v>0</v>
      </c>
      <c r="J14" s="14">
        <f t="shared" si="0"/>
        <v>0</v>
      </c>
      <c r="K14" s="14">
        <f t="shared" si="0"/>
        <v>0</v>
      </c>
      <c r="L14" s="14">
        <f>SUM(L10:L13)</f>
        <v>0</v>
      </c>
      <c r="M14" s="98"/>
      <c r="N14" s="26"/>
    </row>
    <row r="15" spans="1:14" ht="12.75" customHeight="1">
      <c r="A15" s="239" t="s">
        <v>29</v>
      </c>
      <c r="B15" s="241"/>
      <c r="C15" s="241"/>
      <c r="D15" s="241"/>
      <c r="E15" s="241"/>
      <c r="F15" s="99" t="s">
        <v>30</v>
      </c>
      <c r="G15" s="99" t="s">
        <v>30</v>
      </c>
      <c r="H15" s="99" t="s">
        <v>30</v>
      </c>
      <c r="I15" s="99" t="s">
        <v>30</v>
      </c>
      <c r="J15" s="99" t="s">
        <v>30</v>
      </c>
      <c r="K15" s="99" t="s">
        <v>30</v>
      </c>
      <c r="L15" s="99" t="s">
        <v>30</v>
      </c>
      <c r="M15" s="241"/>
      <c r="N15" s="90"/>
    </row>
    <row r="16" spans="1:14" ht="36" customHeight="1">
      <c r="A16" s="240"/>
      <c r="B16" s="242"/>
      <c r="C16" s="242"/>
      <c r="D16" s="242"/>
      <c r="E16" s="242"/>
      <c r="F16" s="100" t="s">
        <v>52</v>
      </c>
      <c r="G16" s="100" t="s">
        <v>52</v>
      </c>
      <c r="H16" s="100">
        <v>454</v>
      </c>
      <c r="I16" s="100">
        <v>478</v>
      </c>
      <c r="J16" s="100">
        <v>506</v>
      </c>
      <c r="K16" s="100" t="s">
        <v>52</v>
      </c>
      <c r="L16" s="100">
        <v>1767</v>
      </c>
      <c r="M16" s="242"/>
      <c r="N16" s="93"/>
    </row>
    <row r="17" spans="1:14" ht="15" customHeight="1">
      <c r="A17" s="239" t="s">
        <v>31</v>
      </c>
      <c r="B17" s="241"/>
      <c r="C17" s="241"/>
      <c r="D17" s="241"/>
      <c r="E17" s="241"/>
      <c r="F17" s="101" t="s">
        <v>30</v>
      </c>
      <c r="G17" s="101" t="s">
        <v>30</v>
      </c>
      <c r="H17" s="101" t="s">
        <v>30</v>
      </c>
      <c r="I17" s="101" t="s">
        <v>30</v>
      </c>
      <c r="J17" s="101" t="s">
        <v>30</v>
      </c>
      <c r="K17" s="101" t="s">
        <v>30</v>
      </c>
      <c r="L17" s="101" t="s">
        <v>30</v>
      </c>
      <c r="M17" s="102" t="s">
        <v>30</v>
      </c>
      <c r="N17" s="103"/>
    </row>
    <row r="18" spans="1:14" ht="36" customHeight="1">
      <c r="A18" s="240"/>
      <c r="B18" s="242"/>
      <c r="C18" s="242"/>
      <c r="D18" s="242"/>
      <c r="E18" s="242"/>
      <c r="F18" s="101" t="s">
        <v>52</v>
      </c>
      <c r="G18" s="101" t="s">
        <v>52</v>
      </c>
      <c r="H18" s="101">
        <f>H14*H16</f>
        <v>0</v>
      </c>
      <c r="I18" s="101">
        <f>I14*I16</f>
        <v>0</v>
      </c>
      <c r="J18" s="101">
        <f>J14*J16</f>
        <v>0</v>
      </c>
      <c r="K18" s="101" t="s">
        <v>54</v>
      </c>
      <c r="L18" s="101">
        <f>L14*L16</f>
        <v>0</v>
      </c>
      <c r="M18" s="104">
        <f>SUM(F18:L18)</f>
        <v>0</v>
      </c>
      <c r="N18" s="103"/>
    </row>
    <row r="19" spans="1:14" ht="15" customHeight="1">
      <c r="A19" s="239" t="s">
        <v>94</v>
      </c>
      <c r="B19" s="241"/>
      <c r="C19" s="241"/>
      <c r="D19" s="241"/>
      <c r="E19" s="241"/>
      <c r="F19" s="99" t="s">
        <v>30</v>
      </c>
      <c r="G19" s="99" t="s">
        <v>30</v>
      </c>
      <c r="H19" s="99" t="s">
        <v>30</v>
      </c>
      <c r="I19" s="99" t="s">
        <v>30</v>
      </c>
      <c r="J19" s="99" t="s">
        <v>30</v>
      </c>
      <c r="K19" s="99" t="s">
        <v>30</v>
      </c>
      <c r="L19" s="99" t="s">
        <v>30</v>
      </c>
      <c r="M19" s="105" t="s">
        <v>30</v>
      </c>
      <c r="N19" s="90"/>
    </row>
    <row r="20" spans="1:14" ht="36" customHeight="1">
      <c r="A20" s="240"/>
      <c r="B20" s="242"/>
      <c r="C20" s="242"/>
      <c r="D20" s="242"/>
      <c r="E20" s="242"/>
      <c r="F20" s="106" t="s">
        <v>52</v>
      </c>
      <c r="G20" s="106" t="s">
        <v>53</v>
      </c>
      <c r="H20" s="27"/>
      <c r="I20" s="27"/>
      <c r="J20" s="27"/>
      <c r="K20" s="106" t="s">
        <v>52</v>
      </c>
      <c r="L20" s="27"/>
      <c r="M20" s="106">
        <f>SUM(F20:L20)</f>
        <v>0</v>
      </c>
      <c r="N20" s="93"/>
    </row>
    <row r="21" s="36" customFormat="1" ht="4.5" customHeight="1"/>
    <row r="22" spans="6:9" s="37" customFormat="1" ht="25.5" customHeight="1">
      <c r="F22" s="238" t="s">
        <v>99</v>
      </c>
      <c r="G22" s="238"/>
      <c r="H22" s="238"/>
      <c r="I22" s="238"/>
    </row>
    <row r="23" spans="4:12" ht="33.75" customHeight="1">
      <c r="D23" s="243" t="s">
        <v>78</v>
      </c>
      <c r="E23" s="243"/>
      <c r="F23" s="243"/>
      <c r="G23" s="243"/>
      <c r="H23" s="243"/>
      <c r="I23" s="243"/>
      <c r="J23" s="243"/>
      <c r="K23" s="243"/>
      <c r="L23" s="243"/>
    </row>
    <row r="24" ht="13.5">
      <c r="A24" s="37" t="s">
        <v>129</v>
      </c>
    </row>
    <row r="26" spans="1:14" ht="21.75" customHeight="1">
      <c r="A26" s="239"/>
      <c r="B26" s="245" t="s">
        <v>9</v>
      </c>
      <c r="C26" s="245" t="s">
        <v>10</v>
      </c>
      <c r="D26" s="245" t="s">
        <v>11</v>
      </c>
      <c r="E26" s="260" t="s">
        <v>12</v>
      </c>
      <c r="F26" s="262" t="s">
        <v>7</v>
      </c>
      <c r="G26" s="262"/>
      <c r="H26" s="262"/>
      <c r="I26" s="262"/>
      <c r="J26" s="262"/>
      <c r="K26" s="262"/>
      <c r="L26" s="262"/>
      <c r="M26" s="253" t="s">
        <v>13</v>
      </c>
      <c r="N26" s="253" t="s">
        <v>14</v>
      </c>
    </row>
    <row r="27" spans="1:14" ht="30.75" customHeight="1">
      <c r="A27" s="244"/>
      <c r="B27" s="246"/>
      <c r="C27" s="246"/>
      <c r="D27" s="246"/>
      <c r="E27" s="261"/>
      <c r="F27" s="256" t="s">
        <v>15</v>
      </c>
      <c r="G27" s="256"/>
      <c r="H27" s="256"/>
      <c r="I27" s="256"/>
      <c r="J27" s="256"/>
      <c r="K27" s="256" t="s">
        <v>16</v>
      </c>
      <c r="L27" s="256"/>
      <c r="M27" s="254"/>
      <c r="N27" s="254"/>
    </row>
    <row r="28" spans="1:14" ht="18" customHeight="1">
      <c r="A28" s="244"/>
      <c r="B28" s="246"/>
      <c r="C28" s="246"/>
      <c r="D28" s="246"/>
      <c r="E28" s="261"/>
      <c r="F28" s="257" t="s">
        <v>17</v>
      </c>
      <c r="G28" s="257"/>
      <c r="H28" s="257" t="s">
        <v>18</v>
      </c>
      <c r="I28" s="257"/>
      <c r="J28" s="257"/>
      <c r="K28" s="85" t="s">
        <v>17</v>
      </c>
      <c r="L28" s="86" t="s">
        <v>18</v>
      </c>
      <c r="M28" s="254"/>
      <c r="N28" s="254"/>
    </row>
    <row r="29" spans="1:14" ht="18" customHeight="1">
      <c r="A29" s="244"/>
      <c r="B29" s="246"/>
      <c r="C29" s="246"/>
      <c r="D29" s="246"/>
      <c r="E29" s="261"/>
      <c r="F29" s="87" t="s">
        <v>19</v>
      </c>
      <c r="G29" s="88" t="s">
        <v>20</v>
      </c>
      <c r="H29" s="87"/>
      <c r="I29" s="87" t="s">
        <v>19</v>
      </c>
      <c r="J29" s="88" t="s">
        <v>20</v>
      </c>
      <c r="K29" s="258"/>
      <c r="L29" s="258"/>
      <c r="M29" s="254"/>
      <c r="N29" s="254"/>
    </row>
    <row r="30" spans="1:14" ht="55.5" customHeight="1">
      <c r="A30" s="244"/>
      <c r="B30" s="246"/>
      <c r="C30" s="246"/>
      <c r="D30" s="246"/>
      <c r="E30" s="261"/>
      <c r="F30" s="89" t="s">
        <v>76</v>
      </c>
      <c r="G30" s="89" t="s">
        <v>76</v>
      </c>
      <c r="H30" s="89" t="s">
        <v>77</v>
      </c>
      <c r="I30" s="89" t="s">
        <v>76</v>
      </c>
      <c r="J30" s="89" t="s">
        <v>76</v>
      </c>
      <c r="K30" s="259"/>
      <c r="L30" s="259"/>
      <c r="M30" s="255"/>
      <c r="N30" s="254"/>
    </row>
    <row r="31" spans="1:14" s="92" customFormat="1" ht="12.75" customHeight="1">
      <c r="A31" s="247" t="s">
        <v>21</v>
      </c>
      <c r="B31" s="91" t="s">
        <v>22</v>
      </c>
      <c r="C31" s="91" t="s">
        <v>23</v>
      </c>
      <c r="D31" s="91" t="s">
        <v>23</v>
      </c>
      <c r="E31" s="91" t="s">
        <v>24</v>
      </c>
      <c r="F31" s="91" t="s">
        <v>23</v>
      </c>
      <c r="G31" s="91" t="s">
        <v>23</v>
      </c>
      <c r="H31" s="91" t="s">
        <v>23</v>
      </c>
      <c r="I31" s="91" t="s">
        <v>23</v>
      </c>
      <c r="J31" s="91" t="s">
        <v>23</v>
      </c>
      <c r="K31" s="91" t="s">
        <v>23</v>
      </c>
      <c r="L31" s="91" t="s">
        <v>23</v>
      </c>
      <c r="M31" s="249"/>
      <c r="N31" s="251"/>
    </row>
    <row r="32" spans="1:14" ht="27" customHeight="1">
      <c r="A32" s="248"/>
      <c r="B32" s="66"/>
      <c r="C32" s="67"/>
      <c r="D32" s="67"/>
      <c r="E32" s="94">
        <f>_xlfn.IFERROR(D32/C32,"")</f>
      </c>
      <c r="F32" s="14" t="s">
        <v>52</v>
      </c>
      <c r="G32" s="14" t="s">
        <v>52</v>
      </c>
      <c r="H32" s="67"/>
      <c r="I32" s="67"/>
      <c r="J32" s="67"/>
      <c r="K32" s="14" t="s">
        <v>52</v>
      </c>
      <c r="L32" s="67"/>
      <c r="M32" s="250"/>
      <c r="N32" s="252"/>
    </row>
    <row r="33" spans="1:14" ht="39" customHeight="1">
      <c r="A33" s="95" t="s">
        <v>25</v>
      </c>
      <c r="B33" s="39">
        <v>1</v>
      </c>
      <c r="C33" s="40">
        <v>200</v>
      </c>
      <c r="D33" s="40">
        <v>190</v>
      </c>
      <c r="E33" s="94">
        <f>_xlfn.IFERROR(D33/C33,"")</f>
        <v>0.95</v>
      </c>
      <c r="F33" s="15" t="s">
        <v>52</v>
      </c>
      <c r="G33" s="15" t="s">
        <v>52</v>
      </c>
      <c r="H33" s="69"/>
      <c r="I33" s="69"/>
      <c r="J33" s="40">
        <v>190</v>
      </c>
      <c r="K33" s="15" t="s">
        <v>52</v>
      </c>
      <c r="L33" s="69"/>
      <c r="M33" s="96"/>
      <c r="N33" s="70"/>
    </row>
    <row r="34" spans="1:14" ht="39" customHeight="1">
      <c r="A34" s="84" t="s">
        <v>26</v>
      </c>
      <c r="B34" s="68"/>
      <c r="C34" s="69"/>
      <c r="D34" s="69"/>
      <c r="E34" s="94">
        <f>_xlfn.IFERROR(D34/C34,"")</f>
      </c>
      <c r="F34" s="15" t="s">
        <v>52</v>
      </c>
      <c r="G34" s="15" t="s">
        <v>52</v>
      </c>
      <c r="H34" s="69"/>
      <c r="I34" s="69"/>
      <c r="J34" s="69"/>
      <c r="K34" s="15" t="s">
        <v>52</v>
      </c>
      <c r="L34" s="69"/>
      <c r="M34" s="96"/>
      <c r="N34" s="70"/>
    </row>
    <row r="35" spans="1:14" ht="39" customHeight="1">
      <c r="A35" s="95" t="s">
        <v>27</v>
      </c>
      <c r="B35" s="68"/>
      <c r="C35" s="69"/>
      <c r="D35" s="69"/>
      <c r="E35" s="94">
        <f>_xlfn.IFERROR(D35/C35,"")</f>
      </c>
      <c r="F35" s="15" t="s">
        <v>52</v>
      </c>
      <c r="G35" s="15" t="s">
        <v>52</v>
      </c>
      <c r="H35" s="69"/>
      <c r="I35" s="69"/>
      <c r="J35" s="69"/>
      <c r="K35" s="15" t="s">
        <v>52</v>
      </c>
      <c r="L35" s="69"/>
      <c r="M35" s="96"/>
      <c r="N35" s="70"/>
    </row>
    <row r="36" spans="1:14" ht="39" customHeight="1">
      <c r="A36" s="97" t="s">
        <v>28</v>
      </c>
      <c r="B36" s="96"/>
      <c r="C36" s="14">
        <f>SUM(C32:C35)</f>
        <v>200</v>
      </c>
      <c r="D36" s="14">
        <f>SUM(D32:D35)</f>
        <v>190</v>
      </c>
      <c r="E36" s="94">
        <f>_xlfn.IFERROR(D36/C36,"")</f>
        <v>0.95</v>
      </c>
      <c r="F36" s="14">
        <f aca="true" t="shared" si="1" ref="F36:L36">SUM(F32:F35)</f>
        <v>0</v>
      </c>
      <c r="G36" s="14">
        <f t="shared" si="1"/>
        <v>0</v>
      </c>
      <c r="H36" s="14">
        <f t="shared" si="1"/>
        <v>0</v>
      </c>
      <c r="I36" s="14">
        <f t="shared" si="1"/>
        <v>0</v>
      </c>
      <c r="J36" s="14">
        <f t="shared" si="1"/>
        <v>190</v>
      </c>
      <c r="K36" s="14">
        <f t="shared" si="1"/>
        <v>0</v>
      </c>
      <c r="L36" s="14">
        <f t="shared" si="1"/>
        <v>0</v>
      </c>
      <c r="M36" s="98"/>
      <c r="N36" s="71"/>
    </row>
    <row r="37" spans="1:14" ht="12.75" customHeight="1">
      <c r="A37" s="239" t="s">
        <v>29</v>
      </c>
      <c r="B37" s="241"/>
      <c r="C37" s="241"/>
      <c r="D37" s="241"/>
      <c r="E37" s="241"/>
      <c r="F37" s="99" t="s">
        <v>30</v>
      </c>
      <c r="G37" s="99" t="s">
        <v>30</v>
      </c>
      <c r="H37" s="99" t="s">
        <v>30</v>
      </c>
      <c r="I37" s="99" t="s">
        <v>30</v>
      </c>
      <c r="J37" s="99" t="s">
        <v>30</v>
      </c>
      <c r="K37" s="99" t="s">
        <v>30</v>
      </c>
      <c r="L37" s="99" t="s">
        <v>30</v>
      </c>
      <c r="M37" s="241"/>
      <c r="N37" s="90"/>
    </row>
    <row r="38" spans="1:14" ht="36" customHeight="1">
      <c r="A38" s="240"/>
      <c r="B38" s="242"/>
      <c r="C38" s="242"/>
      <c r="D38" s="242"/>
      <c r="E38" s="242"/>
      <c r="F38" s="100" t="s">
        <v>52</v>
      </c>
      <c r="G38" s="100" t="s">
        <v>52</v>
      </c>
      <c r="H38" s="100">
        <v>454</v>
      </c>
      <c r="I38" s="100">
        <v>478</v>
      </c>
      <c r="J38" s="100">
        <v>506</v>
      </c>
      <c r="K38" s="100" t="s">
        <v>52</v>
      </c>
      <c r="L38" s="100">
        <v>1767</v>
      </c>
      <c r="M38" s="242"/>
      <c r="N38" s="93"/>
    </row>
    <row r="39" spans="1:14" ht="15" customHeight="1">
      <c r="A39" s="239" t="s">
        <v>31</v>
      </c>
      <c r="B39" s="241"/>
      <c r="C39" s="241"/>
      <c r="D39" s="241"/>
      <c r="E39" s="241"/>
      <c r="F39" s="101" t="s">
        <v>30</v>
      </c>
      <c r="G39" s="101" t="s">
        <v>30</v>
      </c>
      <c r="H39" s="101" t="s">
        <v>30</v>
      </c>
      <c r="I39" s="101" t="s">
        <v>30</v>
      </c>
      <c r="J39" s="101" t="s">
        <v>30</v>
      </c>
      <c r="K39" s="101" t="s">
        <v>30</v>
      </c>
      <c r="L39" s="101" t="s">
        <v>30</v>
      </c>
      <c r="M39" s="102" t="s">
        <v>30</v>
      </c>
      <c r="N39" s="103"/>
    </row>
    <row r="40" spans="1:14" ht="36" customHeight="1">
      <c r="A40" s="240"/>
      <c r="B40" s="242"/>
      <c r="C40" s="242"/>
      <c r="D40" s="242"/>
      <c r="E40" s="242"/>
      <c r="F40" s="101" t="s">
        <v>52</v>
      </c>
      <c r="G40" s="101" t="s">
        <v>52</v>
      </c>
      <c r="H40" s="101">
        <f>H36*H38</f>
        <v>0</v>
      </c>
      <c r="I40" s="101">
        <f>I36*I38</f>
        <v>0</v>
      </c>
      <c r="J40" s="101">
        <f>J36*J38</f>
        <v>96140</v>
      </c>
      <c r="K40" s="101" t="s">
        <v>52</v>
      </c>
      <c r="L40" s="101">
        <f>L36*L38</f>
        <v>0</v>
      </c>
      <c r="M40" s="104">
        <f>SUM(F40:L40)</f>
        <v>96140</v>
      </c>
      <c r="N40" s="103"/>
    </row>
    <row r="41" spans="1:14" ht="15" customHeight="1">
      <c r="A41" s="239" t="s">
        <v>94</v>
      </c>
      <c r="B41" s="241"/>
      <c r="C41" s="241"/>
      <c r="D41" s="241"/>
      <c r="E41" s="241"/>
      <c r="F41" s="99" t="s">
        <v>30</v>
      </c>
      <c r="G41" s="99" t="s">
        <v>30</v>
      </c>
      <c r="H41" s="99" t="s">
        <v>30</v>
      </c>
      <c r="I41" s="99" t="s">
        <v>30</v>
      </c>
      <c r="J41" s="99" t="s">
        <v>30</v>
      </c>
      <c r="K41" s="99" t="s">
        <v>30</v>
      </c>
      <c r="L41" s="99" t="s">
        <v>30</v>
      </c>
      <c r="M41" s="105" t="s">
        <v>30</v>
      </c>
      <c r="N41" s="90"/>
    </row>
    <row r="42" spans="1:14" ht="36" customHeight="1">
      <c r="A42" s="240"/>
      <c r="B42" s="242"/>
      <c r="C42" s="242"/>
      <c r="D42" s="242"/>
      <c r="E42" s="242"/>
      <c r="F42" s="106" t="s">
        <v>52</v>
      </c>
      <c r="G42" s="106" t="s">
        <v>52</v>
      </c>
      <c r="H42" s="72"/>
      <c r="I42" s="72"/>
      <c r="J42" s="41">
        <v>119700</v>
      </c>
      <c r="K42" s="106" t="s">
        <v>52</v>
      </c>
      <c r="L42" s="72"/>
      <c r="M42" s="106">
        <f>SUM(F42:L42)</f>
        <v>119700</v>
      </c>
      <c r="N42" s="93"/>
    </row>
  </sheetData>
  <sheetProtection password="DD4F" sheet="1" selectLockedCells="1"/>
  <mergeCells count="69">
    <mergeCell ref="D1:L1"/>
    <mergeCell ref="A4:A8"/>
    <mergeCell ref="B4:B8"/>
    <mergeCell ref="C4:C8"/>
    <mergeCell ref="D4:D8"/>
    <mergeCell ref="E4:E8"/>
    <mergeCell ref="F4:L4"/>
    <mergeCell ref="E15:E16"/>
    <mergeCell ref="M15:M16"/>
    <mergeCell ref="M4:M8"/>
    <mergeCell ref="N4:N8"/>
    <mergeCell ref="F5:J5"/>
    <mergeCell ref="K5:L5"/>
    <mergeCell ref="F6:G6"/>
    <mergeCell ref="H6:J6"/>
    <mergeCell ref="K7:K8"/>
    <mergeCell ref="L7:L8"/>
    <mergeCell ref="C19:C20"/>
    <mergeCell ref="D19:D20"/>
    <mergeCell ref="E19:E20"/>
    <mergeCell ref="A9:A10"/>
    <mergeCell ref="M9:M10"/>
    <mergeCell ref="N9:N10"/>
    <mergeCell ref="A15:A16"/>
    <mergeCell ref="B15:B16"/>
    <mergeCell ref="C15:C16"/>
    <mergeCell ref="D15:D16"/>
    <mergeCell ref="D26:D30"/>
    <mergeCell ref="E26:E30"/>
    <mergeCell ref="F26:L26"/>
    <mergeCell ref="A17:A18"/>
    <mergeCell ref="B17:B18"/>
    <mergeCell ref="C17:C18"/>
    <mergeCell ref="D17:D18"/>
    <mergeCell ref="E17:E18"/>
    <mergeCell ref="A19:A20"/>
    <mergeCell ref="B19:B20"/>
    <mergeCell ref="M26:M30"/>
    <mergeCell ref="N26:N30"/>
    <mergeCell ref="F27:J27"/>
    <mergeCell ref="K27:L27"/>
    <mergeCell ref="F28:G28"/>
    <mergeCell ref="H28:J28"/>
    <mergeCell ref="K29:K30"/>
    <mergeCell ref="L29:L30"/>
    <mergeCell ref="M31:M32"/>
    <mergeCell ref="N31:N32"/>
    <mergeCell ref="A37:A38"/>
    <mergeCell ref="B37:B38"/>
    <mergeCell ref="C37:C38"/>
    <mergeCell ref="D37:D38"/>
    <mergeCell ref="E37:E38"/>
    <mergeCell ref="M37:M38"/>
    <mergeCell ref="A41:A42"/>
    <mergeCell ref="B41:B42"/>
    <mergeCell ref="C41:C42"/>
    <mergeCell ref="D41:D42"/>
    <mergeCell ref="E41:E42"/>
    <mergeCell ref="A31:A32"/>
    <mergeCell ref="F22:I22"/>
    <mergeCell ref="A39:A40"/>
    <mergeCell ref="B39:B40"/>
    <mergeCell ref="C39:C40"/>
    <mergeCell ref="D39:D40"/>
    <mergeCell ref="E39:E40"/>
    <mergeCell ref="D23:L23"/>
    <mergeCell ref="A26:A30"/>
    <mergeCell ref="B26:B30"/>
    <mergeCell ref="C26:C30"/>
  </mergeCells>
  <printOptions/>
  <pageMargins left="0.5118110236220472" right="0.3937007874015748" top="0.7086614173228347" bottom="0.4330708661417323" header="0.4724409448818898" footer="0.5118110236220472"/>
  <pageSetup blackAndWhite="1" cellComments="asDisplayed" horizontalDpi="300" verticalDpi="300" orientation="landscape" paperSize="9" scale="86" r:id="rId2"/>
  <rowBreaks count="1" manualBreakCount="1">
    <brk id="20" max="1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R31"/>
  <sheetViews>
    <sheetView view="pageBreakPreview" zoomScaleSheetLayoutView="100" zoomScalePageLayoutView="0" workbookViewId="0" topLeftCell="D19">
      <selection activeCell="D9" sqref="D9"/>
    </sheetView>
  </sheetViews>
  <sheetFormatPr defaultColWidth="9.00390625" defaultRowHeight="13.5"/>
  <cols>
    <col min="1" max="1" width="10.125" style="9" customWidth="1"/>
    <col min="2" max="2" width="8.125" style="9" customWidth="1"/>
    <col min="3" max="3" width="14.125" style="9" customWidth="1"/>
    <col min="4" max="4" width="10.125" style="9" customWidth="1"/>
    <col min="5" max="6" width="12.375" style="9" customWidth="1"/>
    <col min="7" max="7" width="9.75390625" style="9" customWidth="1"/>
    <col min="8" max="8" width="10.875" style="9" bestFit="1" customWidth="1"/>
    <col min="9" max="9" width="3.875" style="33" customWidth="1"/>
    <col min="10" max="10" width="10.125" style="9" customWidth="1"/>
    <col min="11" max="11" width="8.125" style="9" customWidth="1"/>
    <col min="12" max="12" width="14.125" style="9" customWidth="1"/>
    <col min="13" max="13" width="9.00390625" style="9" bestFit="1" customWidth="1"/>
    <col min="14" max="15" width="10.875" style="9" bestFit="1" customWidth="1"/>
    <col min="16" max="16" width="9.00390625" style="108" bestFit="1" customWidth="1"/>
    <col min="17" max="17" width="10.875" style="109" bestFit="1" customWidth="1"/>
    <col min="18" max="16384" width="9.00390625" style="9" customWidth="1"/>
  </cols>
  <sheetData>
    <row r="1" spans="1:14" ht="15" customHeight="1">
      <c r="A1" s="107" t="s">
        <v>130</v>
      </c>
      <c r="J1" s="107" t="s">
        <v>130</v>
      </c>
      <c r="M1" s="272" t="s">
        <v>58</v>
      </c>
      <c r="N1" s="272"/>
    </row>
    <row r="2" spans="1:14" ht="15" customHeight="1">
      <c r="A2" s="107"/>
      <c r="J2" s="107"/>
      <c r="M2" s="272"/>
      <c r="N2" s="272"/>
    </row>
    <row r="4" spans="1:17" ht="24.75" customHeight="1">
      <c r="A4" s="269" t="s">
        <v>104</v>
      </c>
      <c r="B4" s="269"/>
      <c r="C4" s="269"/>
      <c r="D4" s="269"/>
      <c r="E4" s="269"/>
      <c r="F4" s="269"/>
      <c r="G4" s="269"/>
      <c r="H4" s="269"/>
      <c r="J4" s="269" t="s">
        <v>100</v>
      </c>
      <c r="K4" s="269"/>
      <c r="L4" s="269"/>
      <c r="M4" s="269"/>
      <c r="N4" s="269"/>
      <c r="O4" s="269"/>
      <c r="P4" s="269"/>
      <c r="Q4" s="269"/>
    </row>
    <row r="5" spans="1:17" ht="24.75" customHeight="1">
      <c r="A5" s="110"/>
      <c r="B5" s="110"/>
      <c r="C5" s="110"/>
      <c r="D5" s="110"/>
      <c r="E5" s="110"/>
      <c r="F5" s="110"/>
      <c r="G5" s="110"/>
      <c r="H5" s="110"/>
      <c r="J5" s="110"/>
      <c r="K5" s="110"/>
      <c r="L5" s="110"/>
      <c r="M5" s="110"/>
      <c r="N5" s="110"/>
      <c r="O5" s="110"/>
      <c r="P5" s="111"/>
      <c r="Q5" s="112"/>
    </row>
    <row r="7" spans="1:17" ht="29.25" customHeight="1">
      <c r="A7" s="113" t="s">
        <v>79</v>
      </c>
      <c r="B7" s="113" t="s">
        <v>59</v>
      </c>
      <c r="C7" s="114"/>
      <c r="D7" s="113" t="s">
        <v>80</v>
      </c>
      <c r="E7" s="115" t="s">
        <v>81</v>
      </c>
      <c r="F7" s="115" t="s">
        <v>82</v>
      </c>
      <c r="G7" s="115" t="s">
        <v>83</v>
      </c>
      <c r="H7" s="115" t="s">
        <v>84</v>
      </c>
      <c r="J7" s="113" t="s">
        <v>79</v>
      </c>
      <c r="K7" s="113" t="s">
        <v>59</v>
      </c>
      <c r="L7" s="114"/>
      <c r="M7" s="113" t="s">
        <v>80</v>
      </c>
      <c r="N7" s="115" t="s">
        <v>81</v>
      </c>
      <c r="O7" s="115" t="s">
        <v>82</v>
      </c>
      <c r="P7" s="45" t="s">
        <v>83</v>
      </c>
      <c r="Q7" s="116" t="s">
        <v>84</v>
      </c>
    </row>
    <row r="8" spans="1:18" ht="12" customHeight="1">
      <c r="A8" s="267" t="s">
        <v>21</v>
      </c>
      <c r="B8" s="265" t="s">
        <v>86</v>
      </c>
      <c r="C8" s="273" t="s">
        <v>85</v>
      </c>
      <c r="D8" s="117" t="s">
        <v>105</v>
      </c>
      <c r="E8" s="117" t="s">
        <v>30</v>
      </c>
      <c r="F8" s="117" t="s">
        <v>30</v>
      </c>
      <c r="G8" s="118" t="s">
        <v>30</v>
      </c>
      <c r="H8" s="119" t="s">
        <v>30</v>
      </c>
      <c r="J8" s="267" t="s">
        <v>21</v>
      </c>
      <c r="K8" s="265" t="s">
        <v>86</v>
      </c>
      <c r="L8" s="273" t="s">
        <v>85</v>
      </c>
      <c r="M8" s="117" t="s">
        <v>105</v>
      </c>
      <c r="N8" s="117" t="s">
        <v>30</v>
      </c>
      <c r="O8" s="117" t="s">
        <v>30</v>
      </c>
      <c r="P8" s="118" t="s">
        <v>30</v>
      </c>
      <c r="Q8" s="119" t="s">
        <v>30</v>
      </c>
      <c r="R8" s="120"/>
    </row>
    <row r="9" spans="1:17" ht="21.75" customHeight="1">
      <c r="A9" s="268"/>
      <c r="B9" s="275"/>
      <c r="C9" s="274"/>
      <c r="D9" s="61"/>
      <c r="E9" s="62"/>
      <c r="F9" s="61"/>
      <c r="G9" s="121">
        <f aca="true" t="shared" si="0" ref="G9:G29">E9-F9</f>
        <v>0</v>
      </c>
      <c r="H9" s="122">
        <f aca="true" t="shared" si="1" ref="H9:H28">_xlfn.IFERROR(G9/D9,"")</f>
      </c>
      <c r="J9" s="268"/>
      <c r="K9" s="275"/>
      <c r="L9" s="274"/>
      <c r="M9" s="123"/>
      <c r="N9" s="123"/>
      <c r="O9" s="123"/>
      <c r="P9" s="121">
        <f aca="true" t="shared" si="2" ref="P9:P29">N9-O9</f>
        <v>0</v>
      </c>
      <c r="Q9" s="122">
        <f aca="true" t="shared" si="3" ref="Q9:Q28">_xlfn.IFERROR(P9/M9,"")</f>
      </c>
    </row>
    <row r="10" spans="1:17" ht="29.25" customHeight="1">
      <c r="A10" s="268"/>
      <c r="B10" s="276"/>
      <c r="C10" s="124" t="s">
        <v>18</v>
      </c>
      <c r="D10" s="58"/>
      <c r="E10" s="60"/>
      <c r="F10" s="58"/>
      <c r="G10" s="125">
        <f t="shared" si="0"/>
        <v>0</v>
      </c>
      <c r="H10" s="126">
        <f t="shared" si="1"/>
      </c>
      <c r="J10" s="268"/>
      <c r="K10" s="276"/>
      <c r="L10" s="124" t="s">
        <v>18</v>
      </c>
      <c r="M10" s="73"/>
      <c r="N10" s="74"/>
      <c r="O10" s="73"/>
      <c r="P10" s="125">
        <f t="shared" si="2"/>
        <v>0</v>
      </c>
      <c r="Q10" s="126">
        <f t="shared" si="3"/>
      </c>
    </row>
    <row r="11" spans="1:17" ht="29.25" customHeight="1">
      <c r="A11" s="268"/>
      <c r="B11" s="265" t="s">
        <v>87</v>
      </c>
      <c r="C11" s="124" t="s">
        <v>85</v>
      </c>
      <c r="D11" s="28"/>
      <c r="E11" s="59"/>
      <c r="F11" s="28"/>
      <c r="G11" s="125">
        <f t="shared" si="0"/>
        <v>0</v>
      </c>
      <c r="H11" s="126">
        <f t="shared" si="1"/>
      </c>
      <c r="J11" s="268"/>
      <c r="K11" s="265" t="s">
        <v>87</v>
      </c>
      <c r="L11" s="124" t="s">
        <v>85</v>
      </c>
      <c r="M11" s="75"/>
      <c r="N11" s="76"/>
      <c r="O11" s="75"/>
      <c r="P11" s="125">
        <f t="shared" si="2"/>
        <v>0</v>
      </c>
      <c r="Q11" s="126">
        <f t="shared" si="3"/>
      </c>
    </row>
    <row r="12" spans="1:17" ht="29.25" customHeight="1">
      <c r="A12" s="266"/>
      <c r="B12" s="266"/>
      <c r="C12" s="124" t="s">
        <v>18</v>
      </c>
      <c r="D12" s="28"/>
      <c r="E12" s="59"/>
      <c r="F12" s="28"/>
      <c r="G12" s="125">
        <f t="shared" si="0"/>
        <v>0</v>
      </c>
      <c r="H12" s="126">
        <f t="shared" si="1"/>
      </c>
      <c r="J12" s="266"/>
      <c r="K12" s="266"/>
      <c r="L12" s="124" t="s">
        <v>18</v>
      </c>
      <c r="M12" s="75"/>
      <c r="N12" s="76"/>
      <c r="O12" s="75"/>
      <c r="P12" s="125">
        <f t="shared" si="2"/>
        <v>0</v>
      </c>
      <c r="Q12" s="126">
        <f t="shared" si="3"/>
      </c>
    </row>
    <row r="13" spans="1:17" ht="29.25" customHeight="1">
      <c r="A13" s="267" t="s">
        <v>88</v>
      </c>
      <c r="B13" s="265" t="s">
        <v>86</v>
      </c>
      <c r="C13" s="124" t="s">
        <v>85</v>
      </c>
      <c r="D13" s="28"/>
      <c r="E13" s="59"/>
      <c r="F13" s="28"/>
      <c r="G13" s="125">
        <f t="shared" si="0"/>
        <v>0</v>
      </c>
      <c r="H13" s="126">
        <f t="shared" si="1"/>
      </c>
      <c r="J13" s="267" t="s">
        <v>88</v>
      </c>
      <c r="K13" s="265" t="s">
        <v>86</v>
      </c>
      <c r="L13" s="124" t="s">
        <v>85</v>
      </c>
      <c r="M13" s="75"/>
      <c r="N13" s="76"/>
      <c r="O13" s="75"/>
      <c r="P13" s="125">
        <f>N13-O13</f>
        <v>0</v>
      </c>
      <c r="Q13" s="126">
        <f>_xlfn.IFERROR(P13/M13,"")</f>
      </c>
    </row>
    <row r="14" spans="1:17" ht="29.25" customHeight="1">
      <c r="A14" s="268"/>
      <c r="B14" s="266"/>
      <c r="C14" s="124" t="s">
        <v>18</v>
      </c>
      <c r="D14" s="28"/>
      <c r="E14" s="59"/>
      <c r="F14" s="28"/>
      <c r="G14" s="125">
        <f t="shared" si="0"/>
        <v>0</v>
      </c>
      <c r="H14" s="126">
        <f t="shared" si="1"/>
      </c>
      <c r="J14" s="268"/>
      <c r="K14" s="266"/>
      <c r="L14" s="124" t="s">
        <v>18</v>
      </c>
      <c r="M14" s="73">
        <v>190</v>
      </c>
      <c r="N14" s="74">
        <v>119700</v>
      </c>
      <c r="O14" s="73">
        <v>0</v>
      </c>
      <c r="P14" s="125">
        <f>N14-O14</f>
        <v>119700</v>
      </c>
      <c r="Q14" s="126">
        <f>_xlfn.IFERROR(P14/M14,"")</f>
        <v>630</v>
      </c>
    </row>
    <row r="15" spans="1:17" ht="29.25" customHeight="1">
      <c r="A15" s="268"/>
      <c r="B15" s="265" t="s">
        <v>87</v>
      </c>
      <c r="C15" s="124" t="s">
        <v>85</v>
      </c>
      <c r="D15" s="28"/>
      <c r="E15" s="59"/>
      <c r="F15" s="28"/>
      <c r="G15" s="125">
        <f t="shared" si="0"/>
        <v>0</v>
      </c>
      <c r="H15" s="126">
        <f t="shared" si="1"/>
      </c>
      <c r="J15" s="268"/>
      <c r="K15" s="265" t="s">
        <v>87</v>
      </c>
      <c r="L15" s="124" t="s">
        <v>85</v>
      </c>
      <c r="M15" s="75"/>
      <c r="N15" s="76"/>
      <c r="O15" s="75"/>
      <c r="P15" s="125">
        <f t="shared" si="2"/>
        <v>0</v>
      </c>
      <c r="Q15" s="126">
        <f t="shared" si="3"/>
      </c>
    </row>
    <row r="16" spans="1:17" ht="29.25" customHeight="1">
      <c r="A16" s="266"/>
      <c r="B16" s="266"/>
      <c r="C16" s="124" t="s">
        <v>18</v>
      </c>
      <c r="D16" s="28"/>
      <c r="E16" s="59"/>
      <c r="F16" s="28"/>
      <c r="G16" s="125">
        <f t="shared" si="0"/>
        <v>0</v>
      </c>
      <c r="H16" s="126">
        <f t="shared" si="1"/>
      </c>
      <c r="J16" s="266"/>
      <c r="K16" s="266"/>
      <c r="L16" s="124" t="s">
        <v>18</v>
      </c>
      <c r="M16" s="75"/>
      <c r="N16" s="76"/>
      <c r="O16" s="75"/>
      <c r="P16" s="125">
        <f t="shared" si="2"/>
        <v>0</v>
      </c>
      <c r="Q16" s="126">
        <f t="shared" si="3"/>
      </c>
    </row>
    <row r="17" spans="1:17" ht="29.25" customHeight="1">
      <c r="A17" s="265" t="s">
        <v>89</v>
      </c>
      <c r="B17" s="265" t="s">
        <v>86</v>
      </c>
      <c r="C17" s="124" t="s">
        <v>85</v>
      </c>
      <c r="D17" s="28"/>
      <c r="E17" s="59"/>
      <c r="F17" s="28"/>
      <c r="G17" s="125">
        <f t="shared" si="0"/>
        <v>0</v>
      </c>
      <c r="H17" s="126">
        <f t="shared" si="1"/>
      </c>
      <c r="J17" s="265" t="s">
        <v>89</v>
      </c>
      <c r="K17" s="265" t="s">
        <v>86</v>
      </c>
      <c r="L17" s="124" t="s">
        <v>85</v>
      </c>
      <c r="M17" s="75"/>
      <c r="N17" s="76"/>
      <c r="O17" s="75"/>
      <c r="P17" s="125">
        <f t="shared" si="2"/>
        <v>0</v>
      </c>
      <c r="Q17" s="126">
        <f t="shared" si="3"/>
      </c>
    </row>
    <row r="18" spans="1:17" ht="29.25" customHeight="1">
      <c r="A18" s="268"/>
      <c r="B18" s="266"/>
      <c r="C18" s="124" t="s">
        <v>18</v>
      </c>
      <c r="D18" s="28"/>
      <c r="E18" s="59"/>
      <c r="F18" s="28"/>
      <c r="G18" s="125">
        <f t="shared" si="0"/>
        <v>0</v>
      </c>
      <c r="H18" s="126">
        <f t="shared" si="1"/>
      </c>
      <c r="J18" s="268"/>
      <c r="K18" s="266"/>
      <c r="L18" s="124" t="s">
        <v>18</v>
      </c>
      <c r="M18" s="75"/>
      <c r="N18" s="76"/>
      <c r="O18" s="75"/>
      <c r="P18" s="125">
        <f t="shared" si="2"/>
        <v>0</v>
      </c>
      <c r="Q18" s="126">
        <f t="shared" si="3"/>
      </c>
    </row>
    <row r="19" spans="1:17" ht="29.25" customHeight="1">
      <c r="A19" s="268"/>
      <c r="B19" s="265" t="s">
        <v>87</v>
      </c>
      <c r="C19" s="124" t="s">
        <v>85</v>
      </c>
      <c r="D19" s="28"/>
      <c r="E19" s="59"/>
      <c r="F19" s="28"/>
      <c r="G19" s="125">
        <f t="shared" si="0"/>
        <v>0</v>
      </c>
      <c r="H19" s="126">
        <f t="shared" si="1"/>
      </c>
      <c r="J19" s="268"/>
      <c r="K19" s="265" t="s">
        <v>87</v>
      </c>
      <c r="L19" s="124" t="s">
        <v>85</v>
      </c>
      <c r="M19" s="75"/>
      <c r="N19" s="76"/>
      <c r="O19" s="75"/>
      <c r="P19" s="125">
        <f t="shared" si="2"/>
        <v>0</v>
      </c>
      <c r="Q19" s="126">
        <f t="shared" si="3"/>
      </c>
    </row>
    <row r="20" spans="1:17" ht="29.25" customHeight="1">
      <c r="A20" s="266"/>
      <c r="B20" s="266"/>
      <c r="C20" s="124" t="s">
        <v>18</v>
      </c>
      <c r="D20" s="28"/>
      <c r="E20" s="59"/>
      <c r="F20" s="28"/>
      <c r="G20" s="125">
        <f t="shared" si="0"/>
        <v>0</v>
      </c>
      <c r="H20" s="126">
        <f t="shared" si="1"/>
      </c>
      <c r="J20" s="266"/>
      <c r="K20" s="266"/>
      <c r="L20" s="124" t="s">
        <v>18</v>
      </c>
      <c r="M20" s="75"/>
      <c r="N20" s="76"/>
      <c r="O20" s="75"/>
      <c r="P20" s="125">
        <f t="shared" si="2"/>
        <v>0</v>
      </c>
      <c r="Q20" s="126">
        <f t="shared" si="3"/>
      </c>
    </row>
    <row r="21" spans="1:17" ht="29.25" customHeight="1">
      <c r="A21" s="267" t="s">
        <v>90</v>
      </c>
      <c r="B21" s="265" t="s">
        <v>86</v>
      </c>
      <c r="C21" s="124" t="s">
        <v>85</v>
      </c>
      <c r="D21" s="28"/>
      <c r="E21" s="59"/>
      <c r="F21" s="28"/>
      <c r="G21" s="125">
        <f t="shared" si="0"/>
        <v>0</v>
      </c>
      <c r="H21" s="126">
        <f t="shared" si="1"/>
      </c>
      <c r="J21" s="267" t="s">
        <v>90</v>
      </c>
      <c r="K21" s="265" t="s">
        <v>86</v>
      </c>
      <c r="L21" s="124" t="s">
        <v>85</v>
      </c>
      <c r="M21" s="75"/>
      <c r="N21" s="76"/>
      <c r="O21" s="75"/>
      <c r="P21" s="125">
        <f t="shared" si="2"/>
        <v>0</v>
      </c>
      <c r="Q21" s="126">
        <f t="shared" si="3"/>
      </c>
    </row>
    <row r="22" spans="1:17" ht="29.25" customHeight="1">
      <c r="A22" s="268"/>
      <c r="B22" s="266"/>
      <c r="C22" s="124" t="s">
        <v>18</v>
      </c>
      <c r="D22" s="28"/>
      <c r="E22" s="59"/>
      <c r="F22" s="28"/>
      <c r="G22" s="125">
        <f t="shared" si="0"/>
        <v>0</v>
      </c>
      <c r="H22" s="126">
        <f t="shared" si="1"/>
      </c>
      <c r="J22" s="268"/>
      <c r="K22" s="266"/>
      <c r="L22" s="124" t="s">
        <v>18</v>
      </c>
      <c r="M22" s="75"/>
      <c r="N22" s="76"/>
      <c r="O22" s="75"/>
      <c r="P22" s="125">
        <f t="shared" si="2"/>
        <v>0</v>
      </c>
      <c r="Q22" s="126">
        <f t="shared" si="3"/>
      </c>
    </row>
    <row r="23" spans="1:17" ht="29.25" customHeight="1">
      <c r="A23" s="268"/>
      <c r="B23" s="265" t="s">
        <v>87</v>
      </c>
      <c r="C23" s="124" t="s">
        <v>85</v>
      </c>
      <c r="D23" s="28"/>
      <c r="E23" s="59"/>
      <c r="F23" s="28"/>
      <c r="G23" s="125">
        <f t="shared" si="0"/>
        <v>0</v>
      </c>
      <c r="H23" s="126">
        <f t="shared" si="1"/>
      </c>
      <c r="J23" s="268"/>
      <c r="K23" s="265" t="s">
        <v>87</v>
      </c>
      <c r="L23" s="124" t="s">
        <v>85</v>
      </c>
      <c r="M23" s="75"/>
      <c r="N23" s="76"/>
      <c r="O23" s="75"/>
      <c r="P23" s="125">
        <f t="shared" si="2"/>
        <v>0</v>
      </c>
      <c r="Q23" s="126">
        <f t="shared" si="3"/>
      </c>
    </row>
    <row r="24" spans="1:17" ht="29.25" customHeight="1">
      <c r="A24" s="266"/>
      <c r="B24" s="266"/>
      <c r="C24" s="124" t="s">
        <v>18</v>
      </c>
      <c r="D24" s="28"/>
      <c r="E24" s="59"/>
      <c r="F24" s="28"/>
      <c r="G24" s="125">
        <f t="shared" si="0"/>
        <v>0</v>
      </c>
      <c r="H24" s="126">
        <f t="shared" si="1"/>
      </c>
      <c r="J24" s="266"/>
      <c r="K24" s="266"/>
      <c r="L24" s="124" t="s">
        <v>18</v>
      </c>
      <c r="M24" s="75"/>
      <c r="N24" s="76"/>
      <c r="O24" s="75"/>
      <c r="P24" s="125">
        <f t="shared" si="2"/>
        <v>0</v>
      </c>
      <c r="Q24" s="126">
        <f t="shared" si="3"/>
      </c>
    </row>
    <row r="25" spans="1:17" ht="29.25" customHeight="1">
      <c r="A25" s="267" t="s">
        <v>13</v>
      </c>
      <c r="B25" s="265" t="s">
        <v>86</v>
      </c>
      <c r="C25" s="124" t="s">
        <v>85</v>
      </c>
      <c r="D25" s="127">
        <f aca="true" t="shared" si="4" ref="D25:F28">(D9+D13+D17+D21)</f>
        <v>0</v>
      </c>
      <c r="E25" s="128">
        <f t="shared" si="4"/>
        <v>0</v>
      </c>
      <c r="F25" s="127">
        <f t="shared" si="4"/>
        <v>0</v>
      </c>
      <c r="G25" s="125">
        <f t="shared" si="0"/>
        <v>0</v>
      </c>
      <c r="H25" s="126">
        <f t="shared" si="1"/>
      </c>
      <c r="J25" s="267" t="s">
        <v>13</v>
      </c>
      <c r="K25" s="265" t="s">
        <v>86</v>
      </c>
      <c r="L25" s="124" t="s">
        <v>85</v>
      </c>
      <c r="M25" s="127">
        <f aca="true" t="shared" si="5" ref="M25:O28">(M9+M13+M17+M21)</f>
        <v>0</v>
      </c>
      <c r="N25" s="128">
        <f t="shared" si="5"/>
        <v>0</v>
      </c>
      <c r="O25" s="127">
        <f t="shared" si="5"/>
        <v>0</v>
      </c>
      <c r="P25" s="125">
        <f>N25-O25</f>
        <v>0</v>
      </c>
      <c r="Q25" s="126">
        <f t="shared" si="3"/>
      </c>
    </row>
    <row r="26" spans="1:17" ht="29.25" customHeight="1">
      <c r="A26" s="268"/>
      <c r="B26" s="266"/>
      <c r="C26" s="124" t="s">
        <v>18</v>
      </c>
      <c r="D26" s="127">
        <f t="shared" si="4"/>
        <v>0</v>
      </c>
      <c r="E26" s="128">
        <f t="shared" si="4"/>
        <v>0</v>
      </c>
      <c r="F26" s="127">
        <f t="shared" si="4"/>
        <v>0</v>
      </c>
      <c r="G26" s="125">
        <f t="shared" si="0"/>
        <v>0</v>
      </c>
      <c r="H26" s="126">
        <f t="shared" si="1"/>
      </c>
      <c r="J26" s="268"/>
      <c r="K26" s="266"/>
      <c r="L26" s="124" t="s">
        <v>18</v>
      </c>
      <c r="M26" s="127">
        <f t="shared" si="5"/>
        <v>190</v>
      </c>
      <c r="N26" s="128">
        <f t="shared" si="5"/>
        <v>119700</v>
      </c>
      <c r="O26" s="127">
        <f t="shared" si="5"/>
        <v>0</v>
      </c>
      <c r="P26" s="125">
        <f t="shared" si="2"/>
        <v>119700</v>
      </c>
      <c r="Q26" s="126">
        <f t="shared" si="3"/>
        <v>630</v>
      </c>
    </row>
    <row r="27" spans="1:17" ht="29.25" customHeight="1">
      <c r="A27" s="268"/>
      <c r="B27" s="265" t="s">
        <v>87</v>
      </c>
      <c r="C27" s="124" t="s">
        <v>85</v>
      </c>
      <c r="D27" s="127">
        <f t="shared" si="4"/>
        <v>0</v>
      </c>
      <c r="E27" s="128">
        <f t="shared" si="4"/>
        <v>0</v>
      </c>
      <c r="F27" s="127">
        <f t="shared" si="4"/>
        <v>0</v>
      </c>
      <c r="G27" s="125">
        <f t="shared" si="0"/>
        <v>0</v>
      </c>
      <c r="H27" s="126">
        <f t="shared" si="1"/>
      </c>
      <c r="J27" s="268"/>
      <c r="K27" s="265" t="s">
        <v>87</v>
      </c>
      <c r="L27" s="124" t="s">
        <v>85</v>
      </c>
      <c r="M27" s="127">
        <f t="shared" si="5"/>
        <v>0</v>
      </c>
      <c r="N27" s="128">
        <f t="shared" si="5"/>
        <v>0</v>
      </c>
      <c r="O27" s="127">
        <f t="shared" si="5"/>
        <v>0</v>
      </c>
      <c r="P27" s="125">
        <f t="shared" si="2"/>
        <v>0</v>
      </c>
      <c r="Q27" s="126">
        <f t="shared" si="3"/>
      </c>
    </row>
    <row r="28" spans="1:17" ht="29.25" customHeight="1">
      <c r="A28" s="268"/>
      <c r="B28" s="266"/>
      <c r="C28" s="124" t="s">
        <v>18</v>
      </c>
      <c r="D28" s="127">
        <f t="shared" si="4"/>
        <v>0</v>
      </c>
      <c r="E28" s="128">
        <f t="shared" si="4"/>
        <v>0</v>
      </c>
      <c r="F28" s="127">
        <f t="shared" si="4"/>
        <v>0</v>
      </c>
      <c r="G28" s="125">
        <f t="shared" si="0"/>
        <v>0</v>
      </c>
      <c r="H28" s="126">
        <f t="shared" si="1"/>
      </c>
      <c r="J28" s="268"/>
      <c r="K28" s="266"/>
      <c r="L28" s="124" t="s">
        <v>18</v>
      </c>
      <c r="M28" s="127">
        <f t="shared" si="5"/>
        <v>0</v>
      </c>
      <c r="N28" s="128">
        <f t="shared" si="5"/>
        <v>0</v>
      </c>
      <c r="O28" s="127">
        <f t="shared" si="5"/>
        <v>0</v>
      </c>
      <c r="P28" s="125">
        <f t="shared" si="2"/>
        <v>0</v>
      </c>
      <c r="Q28" s="126">
        <f t="shared" si="3"/>
      </c>
    </row>
    <row r="29" spans="1:17" ht="29.25" customHeight="1">
      <c r="A29" s="266"/>
      <c r="B29" s="270" t="s">
        <v>32</v>
      </c>
      <c r="C29" s="271"/>
      <c r="D29" s="127">
        <f>SUM(D25:D28)</f>
        <v>0</v>
      </c>
      <c r="E29" s="128">
        <f>SUM(E25:E28)</f>
        <v>0</v>
      </c>
      <c r="F29" s="127">
        <f>SUM(F25:F28)</f>
        <v>0</v>
      </c>
      <c r="G29" s="125">
        <f t="shared" si="0"/>
        <v>0</v>
      </c>
      <c r="H29" s="126"/>
      <c r="J29" s="266"/>
      <c r="K29" s="270" t="s">
        <v>32</v>
      </c>
      <c r="L29" s="271"/>
      <c r="M29" s="127"/>
      <c r="N29" s="128">
        <f>SUM(N25:N28)</f>
        <v>119700</v>
      </c>
      <c r="O29" s="127">
        <f>SUM(O25:O28)</f>
        <v>0</v>
      </c>
      <c r="P29" s="125">
        <f t="shared" si="2"/>
        <v>119700</v>
      </c>
      <c r="Q29" s="126"/>
    </row>
    <row r="31" spans="1:17" ht="24" customHeight="1">
      <c r="A31" s="269"/>
      <c r="B31" s="269"/>
      <c r="C31" s="269"/>
      <c r="D31" s="269"/>
      <c r="E31" s="269"/>
      <c r="F31" s="269"/>
      <c r="G31" s="269"/>
      <c r="H31" s="110"/>
      <c r="J31" s="269"/>
      <c r="K31" s="269"/>
      <c r="L31" s="269"/>
      <c r="M31" s="269"/>
      <c r="N31" s="269"/>
      <c r="O31" s="269"/>
      <c r="P31" s="269"/>
      <c r="Q31" s="112"/>
    </row>
  </sheetData>
  <sheetProtection password="DD4F" sheet="1" selectLockedCells="1"/>
  <mergeCells count="39">
    <mergeCell ref="M1:N2"/>
    <mergeCell ref="B11:B12"/>
    <mergeCell ref="B27:B28"/>
    <mergeCell ref="A25:A29"/>
    <mergeCell ref="B29:C29"/>
    <mergeCell ref="L8:L9"/>
    <mergeCell ref="K8:K10"/>
    <mergeCell ref="A8:A12"/>
    <mergeCell ref="B8:B10"/>
    <mergeCell ref="C8:C9"/>
    <mergeCell ref="K11:K12"/>
    <mergeCell ref="J13:J16"/>
    <mergeCell ref="K15:K16"/>
    <mergeCell ref="A21:A24"/>
    <mergeCell ref="A31:G31"/>
    <mergeCell ref="J25:J29"/>
    <mergeCell ref="K25:K26"/>
    <mergeCell ref="K27:K28"/>
    <mergeCell ref="K29:L29"/>
    <mergeCell ref="J31:P31"/>
    <mergeCell ref="B25:B26"/>
    <mergeCell ref="A4:H4"/>
    <mergeCell ref="J4:Q4"/>
    <mergeCell ref="A13:A16"/>
    <mergeCell ref="A17:A20"/>
    <mergeCell ref="B17:B18"/>
    <mergeCell ref="B19:B20"/>
    <mergeCell ref="J17:J20"/>
    <mergeCell ref="J8:J12"/>
    <mergeCell ref="K19:K20"/>
    <mergeCell ref="B21:B22"/>
    <mergeCell ref="B23:B24"/>
    <mergeCell ref="K13:K14"/>
    <mergeCell ref="B13:B14"/>
    <mergeCell ref="B15:B16"/>
    <mergeCell ref="K17:K18"/>
    <mergeCell ref="J21:J24"/>
    <mergeCell ref="K21:K22"/>
    <mergeCell ref="K23:K24"/>
  </mergeCells>
  <printOptions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scale="97" r:id="rId2"/>
  <colBreaks count="1" manualBreakCount="1">
    <brk id="8" max="29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1:N25"/>
  <sheetViews>
    <sheetView view="pageBreakPreview" zoomScale="80" zoomScaleSheetLayoutView="80" zoomScalePageLayoutView="0" workbookViewId="0" topLeftCell="B1">
      <selection activeCell="B3" sqref="B3:G3"/>
    </sheetView>
  </sheetViews>
  <sheetFormatPr defaultColWidth="9.00390625" defaultRowHeight="13.5"/>
  <cols>
    <col min="1" max="1" width="2.25390625" style="9" customWidth="1"/>
    <col min="2" max="2" width="3.125" style="9" customWidth="1"/>
    <col min="3" max="3" width="18.625" style="9" customWidth="1"/>
    <col min="4" max="7" width="20.75390625" style="9" customWidth="1"/>
    <col min="8" max="8" width="3.125" style="33" customWidth="1"/>
    <col min="9" max="9" width="3.125" style="9" customWidth="1"/>
    <col min="10" max="10" width="18.625" style="9" customWidth="1"/>
    <col min="11" max="14" width="20.75390625" style="9" customWidth="1"/>
    <col min="15" max="16384" width="9.00390625" style="9" customWidth="1"/>
  </cols>
  <sheetData>
    <row r="1" spans="2:9" ht="21" customHeight="1">
      <c r="B1" s="9" t="s">
        <v>92</v>
      </c>
      <c r="I1" s="9" t="s">
        <v>92</v>
      </c>
    </row>
    <row r="2" ht="9.75" customHeight="1"/>
    <row r="3" spans="2:14" ht="24" customHeight="1">
      <c r="B3" s="277" t="s">
        <v>123</v>
      </c>
      <c r="C3" s="277"/>
      <c r="D3" s="277"/>
      <c r="E3" s="277"/>
      <c r="F3" s="277"/>
      <c r="G3" s="277"/>
      <c r="I3" s="278" t="s">
        <v>127</v>
      </c>
      <c r="J3" s="278"/>
      <c r="K3" s="278"/>
      <c r="L3" s="278"/>
      <c r="M3" s="278"/>
      <c r="N3" s="278"/>
    </row>
    <row r="4" ht="9.75" customHeight="1"/>
    <row r="5" spans="5:13" ht="33.75" customHeight="1">
      <c r="E5" s="10" t="s">
        <v>48</v>
      </c>
      <c r="F5" s="13">
        <f>IF('様式第6号'!E10=0,"",'様式第6号'!E10)</f>
      </c>
      <c r="G5" s="13"/>
      <c r="L5" s="10" t="s">
        <v>48</v>
      </c>
      <c r="M5" s="13" t="str">
        <f>'様式第6号'!M10</f>
        <v>学校法人○○学園</v>
      </c>
    </row>
    <row r="6" spans="5:12" ht="33.75" customHeight="1">
      <c r="E6" s="129"/>
      <c r="L6" s="129"/>
    </row>
    <row r="7" spans="2:14" ht="21" customHeight="1">
      <c r="B7" s="9" t="s">
        <v>41</v>
      </c>
      <c r="F7" s="10"/>
      <c r="G7" s="10" t="s">
        <v>107</v>
      </c>
      <c r="I7" s="9" t="s">
        <v>41</v>
      </c>
      <c r="M7" s="10"/>
      <c r="N7" s="10" t="s">
        <v>107</v>
      </c>
    </row>
    <row r="8" spans="2:14" ht="51.75" customHeight="1">
      <c r="B8" s="270" t="s">
        <v>42</v>
      </c>
      <c r="C8" s="271"/>
      <c r="D8" s="270" t="s">
        <v>91</v>
      </c>
      <c r="E8" s="271"/>
      <c r="F8" s="289" t="s">
        <v>43</v>
      </c>
      <c r="G8" s="290"/>
      <c r="I8" s="270" t="s">
        <v>42</v>
      </c>
      <c r="J8" s="271"/>
      <c r="K8" s="270" t="s">
        <v>91</v>
      </c>
      <c r="L8" s="271"/>
      <c r="M8" s="289" t="s">
        <v>43</v>
      </c>
      <c r="N8" s="290"/>
    </row>
    <row r="9" spans="2:14" ht="49.5" customHeight="1">
      <c r="B9" s="130">
        <v>1</v>
      </c>
      <c r="C9" s="139"/>
      <c r="D9" s="299"/>
      <c r="E9" s="300"/>
      <c r="F9" s="291"/>
      <c r="G9" s="292"/>
      <c r="I9" s="130">
        <v>1</v>
      </c>
      <c r="J9" s="138" t="s">
        <v>124</v>
      </c>
      <c r="K9" s="279">
        <v>55987</v>
      </c>
      <c r="L9" s="280"/>
      <c r="M9" s="305"/>
      <c r="N9" s="306"/>
    </row>
    <row r="10" spans="2:14" ht="49.5" customHeight="1">
      <c r="B10" s="130">
        <v>2</v>
      </c>
      <c r="C10" s="132" t="s">
        <v>49</v>
      </c>
      <c r="D10" s="281">
        <f>IF('様式第7号（※先に「様式第8号」の入力推奨）'!I7=0,"",'様式第7号（※先に「様式第8号」の入力推奨）'!I7)</f>
      </c>
      <c r="E10" s="282"/>
      <c r="F10" s="293"/>
      <c r="G10" s="294"/>
      <c r="I10" s="130">
        <v>2</v>
      </c>
      <c r="J10" s="132" t="s">
        <v>49</v>
      </c>
      <c r="K10" s="281">
        <f>'様式第7号（※先に「様式第8号」の入力推奨）'!$J$19</f>
        <v>63713</v>
      </c>
      <c r="L10" s="282"/>
      <c r="M10" s="293"/>
      <c r="N10" s="294"/>
    </row>
    <row r="11" spans="2:14" ht="49.5" customHeight="1">
      <c r="B11" s="130">
        <v>3</v>
      </c>
      <c r="C11" s="29"/>
      <c r="D11" s="301"/>
      <c r="E11" s="302"/>
      <c r="F11" s="295"/>
      <c r="G11" s="296"/>
      <c r="I11" s="130">
        <v>3</v>
      </c>
      <c r="J11" s="131"/>
      <c r="K11" s="283"/>
      <c r="L11" s="284"/>
      <c r="M11" s="307"/>
      <c r="N11" s="308"/>
    </row>
    <row r="12" spans="2:14" ht="49.5" customHeight="1">
      <c r="B12" s="130">
        <v>4</v>
      </c>
      <c r="C12" s="29"/>
      <c r="D12" s="303"/>
      <c r="E12" s="304"/>
      <c r="F12" s="297"/>
      <c r="G12" s="298"/>
      <c r="I12" s="130">
        <v>4</v>
      </c>
      <c r="J12" s="131"/>
      <c r="K12" s="285"/>
      <c r="L12" s="286"/>
      <c r="M12" s="309"/>
      <c r="N12" s="310"/>
    </row>
    <row r="13" spans="2:14" ht="49.5" customHeight="1">
      <c r="B13" s="270" t="s">
        <v>44</v>
      </c>
      <c r="C13" s="271"/>
      <c r="D13" s="287">
        <f>SUM(D9:E12)</f>
        <v>0</v>
      </c>
      <c r="E13" s="288"/>
      <c r="F13" s="270"/>
      <c r="G13" s="271"/>
      <c r="I13" s="270" t="s">
        <v>44</v>
      </c>
      <c r="J13" s="271"/>
      <c r="K13" s="287">
        <f>SUM(K9:L12)</f>
        <v>119700</v>
      </c>
      <c r="L13" s="288"/>
      <c r="M13" s="270"/>
      <c r="N13" s="271"/>
    </row>
    <row r="14" ht="49.5" customHeight="1"/>
    <row r="15" ht="49.5" customHeight="1"/>
    <row r="16" spans="2:14" ht="49.5" customHeight="1">
      <c r="B16" s="9" t="s">
        <v>45</v>
      </c>
      <c r="F16" s="10"/>
      <c r="G16" s="10" t="s">
        <v>111</v>
      </c>
      <c r="I16" s="9" t="s">
        <v>45</v>
      </c>
      <c r="M16" s="10"/>
      <c r="N16" s="10" t="s">
        <v>111</v>
      </c>
    </row>
    <row r="17" spans="2:14" ht="49.5" customHeight="1">
      <c r="B17" s="270" t="s">
        <v>46</v>
      </c>
      <c r="C17" s="271"/>
      <c r="D17" s="113" t="s">
        <v>91</v>
      </c>
      <c r="E17" s="115" t="s">
        <v>93</v>
      </c>
      <c r="F17" s="289" t="s">
        <v>43</v>
      </c>
      <c r="G17" s="290"/>
      <c r="I17" s="270" t="s">
        <v>46</v>
      </c>
      <c r="J17" s="271"/>
      <c r="K17" s="113" t="s">
        <v>91</v>
      </c>
      <c r="L17" s="115" t="s">
        <v>93</v>
      </c>
      <c r="M17" s="289" t="s">
        <v>43</v>
      </c>
      <c r="N17" s="290"/>
    </row>
    <row r="18" spans="2:14" ht="49.5" customHeight="1">
      <c r="B18" s="130">
        <v>1</v>
      </c>
      <c r="C18" s="30"/>
      <c r="D18" s="31"/>
      <c r="E18" s="31"/>
      <c r="F18" s="295"/>
      <c r="G18" s="296"/>
      <c r="I18" s="130">
        <v>1</v>
      </c>
      <c r="J18" s="42" t="s">
        <v>60</v>
      </c>
      <c r="K18" s="43">
        <v>119700</v>
      </c>
      <c r="L18" s="43">
        <v>63713</v>
      </c>
      <c r="M18" s="311" t="s">
        <v>61</v>
      </c>
      <c r="N18" s="312"/>
    </row>
    <row r="19" spans="2:14" ht="49.5" customHeight="1">
      <c r="B19" s="130">
        <v>2</v>
      </c>
      <c r="C19" s="30"/>
      <c r="D19" s="31"/>
      <c r="E19" s="31"/>
      <c r="F19" s="295"/>
      <c r="G19" s="296"/>
      <c r="I19" s="130">
        <v>2</v>
      </c>
      <c r="J19" s="133"/>
      <c r="K19" s="134"/>
      <c r="L19" s="134"/>
      <c r="M19" s="307"/>
      <c r="N19" s="308"/>
    </row>
    <row r="20" spans="2:14" ht="49.5" customHeight="1">
      <c r="B20" s="130">
        <v>3</v>
      </c>
      <c r="C20" s="30"/>
      <c r="D20" s="31"/>
      <c r="E20" s="31"/>
      <c r="F20" s="295"/>
      <c r="G20" s="296"/>
      <c r="I20" s="130">
        <v>3</v>
      </c>
      <c r="J20" s="133"/>
      <c r="K20" s="134"/>
      <c r="L20" s="134"/>
      <c r="M20" s="307"/>
      <c r="N20" s="308"/>
    </row>
    <row r="21" spans="2:14" ht="49.5" customHeight="1">
      <c r="B21" s="130">
        <v>4</v>
      </c>
      <c r="C21" s="30"/>
      <c r="D21" s="31"/>
      <c r="E21" s="31"/>
      <c r="F21" s="295"/>
      <c r="G21" s="296"/>
      <c r="I21" s="130">
        <v>4</v>
      </c>
      <c r="J21" s="133"/>
      <c r="K21" s="134"/>
      <c r="L21" s="134"/>
      <c r="M21" s="307"/>
      <c r="N21" s="308"/>
    </row>
    <row r="22" spans="2:14" ht="49.5" customHeight="1">
      <c r="B22" s="130">
        <v>5</v>
      </c>
      <c r="C22" s="30"/>
      <c r="D22" s="31"/>
      <c r="E22" s="31"/>
      <c r="F22" s="295"/>
      <c r="G22" s="296"/>
      <c r="I22" s="130">
        <v>5</v>
      </c>
      <c r="J22" s="133"/>
      <c r="K22" s="134"/>
      <c r="L22" s="134"/>
      <c r="M22" s="307"/>
      <c r="N22" s="308"/>
    </row>
    <row r="23" spans="2:14" ht="49.5" customHeight="1">
      <c r="B23" s="130">
        <v>6</v>
      </c>
      <c r="C23" s="30"/>
      <c r="D23" s="31"/>
      <c r="E23" s="31"/>
      <c r="F23" s="295"/>
      <c r="G23" s="296"/>
      <c r="I23" s="130">
        <v>6</v>
      </c>
      <c r="J23" s="133"/>
      <c r="K23" s="134"/>
      <c r="L23" s="134"/>
      <c r="M23" s="307"/>
      <c r="N23" s="308"/>
    </row>
    <row r="24" spans="2:14" ht="49.5" customHeight="1">
      <c r="B24" s="270" t="s">
        <v>47</v>
      </c>
      <c r="C24" s="271"/>
      <c r="D24" s="135">
        <f>SUM(D18:D23)</f>
        <v>0</v>
      </c>
      <c r="E24" s="137">
        <f>IF(SUM(E18:E23)=0,"",SUM(E18:E23))</f>
      </c>
      <c r="F24" s="270"/>
      <c r="G24" s="271"/>
      <c r="I24" s="270" t="s">
        <v>47</v>
      </c>
      <c r="J24" s="271"/>
      <c r="K24" s="135">
        <f>SUM(K18:K23)</f>
        <v>119700</v>
      </c>
      <c r="L24" s="136">
        <f>SUM(L18:L23)</f>
        <v>63713</v>
      </c>
      <c r="M24" s="270"/>
      <c r="N24" s="271"/>
    </row>
    <row r="25" spans="3:10" ht="13.5">
      <c r="C25" s="9" t="s">
        <v>116</v>
      </c>
      <c r="J25" s="9" t="s">
        <v>116</v>
      </c>
    </row>
  </sheetData>
  <sheetProtection password="DD4F" sheet="1" selectLockedCells="1"/>
  <mergeCells count="50">
    <mergeCell ref="M24:N24"/>
    <mergeCell ref="M18:N18"/>
    <mergeCell ref="M19:N19"/>
    <mergeCell ref="M20:N20"/>
    <mergeCell ref="M21:N21"/>
    <mergeCell ref="M22:N22"/>
    <mergeCell ref="M23:N23"/>
    <mergeCell ref="F22:G22"/>
    <mergeCell ref="F23:G23"/>
    <mergeCell ref="F24:G24"/>
    <mergeCell ref="M8:N8"/>
    <mergeCell ref="M9:N9"/>
    <mergeCell ref="M10:N10"/>
    <mergeCell ref="M11:N11"/>
    <mergeCell ref="M12:N12"/>
    <mergeCell ref="M17:N17"/>
    <mergeCell ref="M13:N13"/>
    <mergeCell ref="F13:G13"/>
    <mergeCell ref="F17:G17"/>
    <mergeCell ref="F18:G18"/>
    <mergeCell ref="F19:G19"/>
    <mergeCell ref="F20:G20"/>
    <mergeCell ref="F21:G21"/>
    <mergeCell ref="B24:C24"/>
    <mergeCell ref="D9:E9"/>
    <mergeCell ref="D10:E10"/>
    <mergeCell ref="D11:E11"/>
    <mergeCell ref="D12:E12"/>
    <mergeCell ref="B13:C13"/>
    <mergeCell ref="D13:E13"/>
    <mergeCell ref="B8:C8"/>
    <mergeCell ref="D8:E8"/>
    <mergeCell ref="B17:C17"/>
    <mergeCell ref="I8:J8"/>
    <mergeCell ref="I17:J17"/>
    <mergeCell ref="F8:G8"/>
    <mergeCell ref="F9:G9"/>
    <mergeCell ref="F10:G10"/>
    <mergeCell ref="F11:G11"/>
    <mergeCell ref="F12:G12"/>
    <mergeCell ref="B3:G3"/>
    <mergeCell ref="I3:N3"/>
    <mergeCell ref="I24:J24"/>
    <mergeCell ref="K8:L8"/>
    <mergeCell ref="K9:L9"/>
    <mergeCell ref="K10:L10"/>
    <mergeCell ref="K11:L11"/>
    <mergeCell ref="K12:L12"/>
    <mergeCell ref="I13:J13"/>
    <mergeCell ref="K13:L13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76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鈴村　幸 (741271)</dc:creator>
  <cp:keywords/>
  <dc:description/>
  <cp:lastModifiedBy>堺市</cp:lastModifiedBy>
  <cp:lastPrinted>2024-03-19T09:40:10Z</cp:lastPrinted>
  <dcterms:created xsi:type="dcterms:W3CDTF">1997-01-08T22:48:59Z</dcterms:created>
  <dcterms:modified xsi:type="dcterms:W3CDTF">2024-03-22T10:22:56Z</dcterms:modified>
  <cp:category/>
  <cp:version/>
  <cp:contentType/>
  <cp:contentStatus/>
</cp:coreProperties>
</file>