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子ども家庭課\管理G\○障害児支援専門部会\R1\第2回\"/>
    </mc:Choice>
  </mc:AlternateContent>
  <bookViews>
    <workbookView xWindow="0" yWindow="0" windowWidth="20490" windowHeight="7635"/>
  </bookViews>
  <sheets>
    <sheet name="全市分（表面）" sheetId="1" r:id="rId1"/>
    <sheet name="全市分（裏面）" sheetId="2" r:id="rId2"/>
  </sheets>
  <externalReferences>
    <externalReference r:id="rId3"/>
  </externalReferences>
  <definedNames>
    <definedName name="_xlnm.Print_Area" localSheetId="0">'全市分（表面）'!$A$1:$O$39</definedName>
    <definedName name="_xlnm.Print_Area" localSheetId="1">'全市分（裏面）'!$A$1:$T$38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2" l="1"/>
  <c r="N31" i="2"/>
  <c r="L31" i="2"/>
  <c r="J31" i="2"/>
  <c r="H31" i="2"/>
  <c r="R31" i="2" s="1"/>
  <c r="F31" i="2"/>
  <c r="D31" i="2"/>
  <c r="R30" i="2"/>
  <c r="R26" i="2"/>
  <c r="R25" i="2"/>
  <c r="R21" i="2"/>
  <c r="O21" i="2"/>
  <c r="I21" i="2"/>
  <c r="C21" i="2"/>
  <c r="S20" i="2"/>
  <c r="R19" i="2"/>
  <c r="O19" i="2"/>
  <c r="S18" i="2" s="1"/>
  <c r="I19" i="2"/>
  <c r="C19" i="2"/>
  <c r="O13" i="2"/>
  <c r="L13" i="2"/>
  <c r="I13" i="2"/>
  <c r="F13" i="2"/>
  <c r="C13" i="2"/>
  <c r="O12" i="2"/>
  <c r="L12" i="2"/>
  <c r="I12" i="2"/>
  <c r="F12" i="2"/>
  <c r="C12" i="2"/>
  <c r="R12" i="2" s="1"/>
  <c r="O11" i="2"/>
  <c r="L11" i="2"/>
  <c r="I11" i="2"/>
  <c r="F11" i="2"/>
  <c r="C11" i="2"/>
  <c r="R10" i="2"/>
  <c r="R9" i="2"/>
  <c r="R11" i="2" s="1"/>
  <c r="O5" i="2"/>
  <c r="F14" i="2" l="1"/>
  <c r="R13" i="2"/>
  <c r="L14" i="2"/>
  <c r="I14" i="2"/>
  <c r="R14" i="2"/>
  <c r="C14" i="2"/>
  <c r="J39" i="1" l="1"/>
  <c r="I39" i="1"/>
  <c r="H39" i="1"/>
  <c r="G39" i="1"/>
  <c r="F39" i="1"/>
  <c r="E39" i="1"/>
  <c r="D39" i="1"/>
  <c r="C39" i="1"/>
  <c r="K38" i="1"/>
  <c r="K39" i="1" s="1"/>
  <c r="K37" i="1"/>
  <c r="J36" i="1"/>
  <c r="I36" i="1"/>
  <c r="H36" i="1"/>
  <c r="G36" i="1"/>
  <c r="F36" i="1"/>
  <c r="E36" i="1"/>
  <c r="D36" i="1"/>
  <c r="C36" i="1"/>
  <c r="K35" i="1"/>
  <c r="K34" i="1"/>
  <c r="K36" i="1" s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O28" i="1"/>
  <c r="O30" i="1" s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O25" i="1"/>
  <c r="L18" i="1"/>
  <c r="J18" i="1"/>
  <c r="H18" i="1"/>
  <c r="F18" i="1"/>
  <c r="D18" i="1"/>
  <c r="N17" i="1"/>
  <c r="N16" i="1"/>
  <c r="N18" i="1" s="1"/>
  <c r="N15" i="1"/>
  <c r="L15" i="1"/>
  <c r="J15" i="1"/>
  <c r="H15" i="1"/>
  <c r="F15" i="1"/>
  <c r="D15" i="1"/>
  <c r="N14" i="1"/>
  <c r="N13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<sst xmlns="http://schemas.openxmlformats.org/spreadsheetml/2006/main" count="153" uniqueCount="102">
  <si>
    <t xml:space="preserve">    平成30年度　堺市における児童虐待に関する状況</t>
    <rPh sb="4" eb="6">
      <t>ヘイセイ</t>
    </rPh>
    <rPh sb="8" eb="9">
      <t>ネン</t>
    </rPh>
    <rPh sb="9" eb="10">
      <t>ド</t>
    </rPh>
    <rPh sb="22" eb="23">
      <t>カン</t>
    </rPh>
    <phoneticPr fontId="7"/>
  </si>
  <si>
    <t>１．児童虐待通告受理件数</t>
    <rPh sb="8" eb="10">
      <t>ジュリ</t>
    </rPh>
    <phoneticPr fontId="7"/>
  </si>
  <si>
    <t xml:space="preserve">（１）児童虐待通告件数の推移（平成26～30年度）                 </t>
    <rPh sb="3" eb="5">
      <t>ジドウ</t>
    </rPh>
    <rPh sb="5" eb="7">
      <t>ギャクタイ</t>
    </rPh>
    <rPh sb="7" eb="9">
      <t>ツウコク</t>
    </rPh>
    <rPh sb="9" eb="11">
      <t>ケンスウ</t>
    </rPh>
    <rPh sb="12" eb="14">
      <t>スイイ</t>
    </rPh>
    <rPh sb="15" eb="17">
      <t>ヘイセイ</t>
    </rPh>
    <rPh sb="22" eb="23">
      <t>ネン</t>
    </rPh>
    <rPh sb="23" eb="24">
      <t>ド</t>
    </rPh>
    <phoneticPr fontId="3"/>
  </si>
  <si>
    <t xml:space="preserve"> （単位：世帯数）</t>
  </si>
  <si>
    <t>26年度</t>
    <phoneticPr fontId="3"/>
  </si>
  <si>
    <t>27年度</t>
    <phoneticPr fontId="3"/>
  </si>
  <si>
    <t>28年度</t>
    <phoneticPr fontId="3"/>
  </si>
  <si>
    <t>29年度</t>
    <phoneticPr fontId="3"/>
  </si>
  <si>
    <t>30年度</t>
    <rPh sb="2" eb="3">
      <t>ネン</t>
    </rPh>
    <rPh sb="3" eb="4">
      <t>ド</t>
    </rPh>
    <phoneticPr fontId="3"/>
  </si>
  <si>
    <t>子ども相談所</t>
    <rPh sb="0" eb="1">
      <t>コ</t>
    </rPh>
    <rPh sb="3" eb="6">
      <t>ソウダンショ</t>
    </rPh>
    <phoneticPr fontId="3"/>
  </si>
  <si>
    <t>家庭児童相談室</t>
    <rPh sb="0" eb="2">
      <t>カテイ</t>
    </rPh>
    <rPh sb="2" eb="4">
      <t>ジドウ</t>
    </rPh>
    <rPh sb="4" eb="6">
      <t>ソウダン</t>
    </rPh>
    <rPh sb="6" eb="7">
      <t>シツ</t>
    </rPh>
    <phoneticPr fontId="3"/>
  </si>
  <si>
    <t>全市合計</t>
    <rPh sb="0" eb="2">
      <t>ゼンシ</t>
    </rPh>
    <rPh sb="2" eb="4">
      <t>ゴウケイ</t>
    </rPh>
    <phoneticPr fontId="3"/>
  </si>
  <si>
    <t>（２）対応別内訳</t>
    <rPh sb="3" eb="5">
      <t>タイオウ</t>
    </rPh>
    <rPh sb="5" eb="6">
      <t>ベツ</t>
    </rPh>
    <phoneticPr fontId="7"/>
  </si>
  <si>
    <t>（単位：世帯数）</t>
    <phoneticPr fontId="3"/>
  </si>
  <si>
    <t>一時保護</t>
    <phoneticPr fontId="7"/>
  </si>
  <si>
    <t>子ども相談所への緊急依頼</t>
    <rPh sb="0" eb="1">
      <t>コ</t>
    </rPh>
    <rPh sb="3" eb="4">
      <t>ソウ</t>
    </rPh>
    <rPh sb="4" eb="5">
      <t>ダン</t>
    </rPh>
    <rPh sb="5" eb="6">
      <t>ショ</t>
    </rPh>
    <rPh sb="8" eb="10">
      <t>キンキュウ</t>
    </rPh>
    <rPh sb="10" eb="12">
      <t>イライ</t>
    </rPh>
    <phoneticPr fontId="7"/>
  </si>
  <si>
    <t>在宅で見守り</t>
    <rPh sb="3" eb="5">
      <t>ミマモ</t>
    </rPh>
    <phoneticPr fontId="3"/>
  </si>
  <si>
    <t>虐待なし</t>
  </si>
  <si>
    <t>その他</t>
  </si>
  <si>
    <t>合計</t>
    <rPh sb="0" eb="2">
      <t>ゴウケイ</t>
    </rPh>
    <phoneticPr fontId="7"/>
  </si>
  <si>
    <t>29年度</t>
    <phoneticPr fontId="3"/>
  </si>
  <si>
    <t>子ども相談所</t>
  </si>
  <si>
    <t>―</t>
    <phoneticPr fontId="3"/>
  </si>
  <si>
    <t>家庭児童相談室</t>
  </si>
  <si>
    <t>全市合計</t>
  </si>
  <si>
    <t>30年度</t>
    <phoneticPr fontId="3"/>
  </si>
  <si>
    <t>（３）経路別内訳</t>
    <phoneticPr fontId="7"/>
  </si>
  <si>
    <t>家族・親戚</t>
  </si>
  <si>
    <t>近隣・知人</t>
  </si>
  <si>
    <t>児童本人</t>
  </si>
  <si>
    <t>保健福祉総合  センター</t>
    <phoneticPr fontId="7"/>
  </si>
  <si>
    <t>児童委員</t>
  </si>
  <si>
    <t>医療機関</t>
  </si>
  <si>
    <t>児童福祉施設</t>
  </si>
  <si>
    <t>警察</t>
  </si>
  <si>
    <t>学校</t>
  </si>
  <si>
    <t>教育委員会</t>
  </si>
  <si>
    <t>県市町村</t>
  </si>
  <si>
    <t>合計</t>
    <rPh sb="0" eb="2">
      <t>ゴウケイ</t>
    </rPh>
    <phoneticPr fontId="3"/>
  </si>
  <si>
    <t>（４）区域別内訳</t>
    <phoneticPr fontId="7"/>
  </si>
  <si>
    <t>堺</t>
  </si>
  <si>
    <t>中</t>
  </si>
  <si>
    <t>東</t>
  </si>
  <si>
    <t>西</t>
  </si>
  <si>
    <t>南</t>
  </si>
  <si>
    <t>北</t>
  </si>
  <si>
    <t>美原</t>
  </si>
  <si>
    <t>※区は、通告された子どもの居住区。
※その他は、「通告者（虐待者本人も含む）が氏名・居所を名乗らず子どもの氏名・居所の情報もない。」、「子どもの居所が調査の結果、市外であった。」、「通告者は特定されているが、スーパーで見た。」など、子どもの特定が出来ず、区が分からないものなど。</t>
    <phoneticPr fontId="3"/>
  </si>
  <si>
    <t>２．児童虐待ケースとして見守っている子どもの実人数</t>
    <rPh sb="2" eb="4">
      <t>ジドウ</t>
    </rPh>
    <rPh sb="4" eb="6">
      <t>ギャクタイ</t>
    </rPh>
    <rPh sb="12" eb="14">
      <t>ミマモ</t>
    </rPh>
    <rPh sb="18" eb="19">
      <t>コ</t>
    </rPh>
    <rPh sb="22" eb="23">
      <t>ジツ</t>
    </rPh>
    <rPh sb="23" eb="25">
      <t>ニンズウ</t>
    </rPh>
    <phoneticPr fontId="3"/>
  </si>
  <si>
    <t>（１）児童虐待ケースとして見守っている対象児童数の推移（平成２６～３０年度）</t>
    <rPh sb="3" eb="5">
      <t>ジドウ</t>
    </rPh>
    <rPh sb="5" eb="7">
      <t>ギャクタイ</t>
    </rPh>
    <rPh sb="13" eb="15">
      <t>ミマモ</t>
    </rPh>
    <rPh sb="19" eb="21">
      <t>タイショウ</t>
    </rPh>
    <rPh sb="21" eb="23">
      <t>ジドウ</t>
    </rPh>
    <rPh sb="23" eb="24">
      <t>スウ</t>
    </rPh>
    <rPh sb="25" eb="27">
      <t>スイイ</t>
    </rPh>
    <rPh sb="28" eb="30">
      <t>ヘイセイ</t>
    </rPh>
    <rPh sb="35" eb="36">
      <t>ネン</t>
    </rPh>
    <rPh sb="36" eb="37">
      <t>ド</t>
    </rPh>
    <phoneticPr fontId="7"/>
  </si>
  <si>
    <t>（単位：人）</t>
    <phoneticPr fontId="3"/>
  </si>
  <si>
    <t>２６年度</t>
    <rPh sb="2" eb="3">
      <t>ネン</t>
    </rPh>
    <rPh sb="3" eb="4">
      <t>ド</t>
    </rPh>
    <phoneticPr fontId="7"/>
  </si>
  <si>
    <t>２７年度</t>
    <rPh sb="2" eb="3">
      <t>ネン</t>
    </rPh>
    <rPh sb="3" eb="4">
      <t>ド</t>
    </rPh>
    <phoneticPr fontId="7"/>
  </si>
  <si>
    <t>２８年度</t>
    <rPh sb="2" eb="3">
      <t>ネン</t>
    </rPh>
    <rPh sb="3" eb="4">
      <t>ド</t>
    </rPh>
    <phoneticPr fontId="7"/>
  </si>
  <si>
    <t>２９年度</t>
    <rPh sb="2" eb="3">
      <t>ネン</t>
    </rPh>
    <rPh sb="3" eb="4">
      <t>ド</t>
    </rPh>
    <phoneticPr fontId="7"/>
  </si>
  <si>
    <t>３０年度</t>
    <rPh sb="2" eb="3">
      <t>ネン</t>
    </rPh>
    <rPh sb="3" eb="4">
      <t>ド</t>
    </rPh>
    <phoneticPr fontId="7"/>
  </si>
  <si>
    <t>児童数</t>
    <rPh sb="0" eb="2">
      <t>ジドウ</t>
    </rPh>
    <rPh sb="2" eb="3">
      <t>スウ</t>
    </rPh>
    <phoneticPr fontId="3"/>
  </si>
  <si>
    <t>（２）虐待種別内訳</t>
    <phoneticPr fontId="7"/>
  </si>
  <si>
    <t>　（単位：人）</t>
    <phoneticPr fontId="3"/>
  </si>
  <si>
    <t>身体的虐待</t>
    <phoneticPr fontId="7"/>
  </si>
  <si>
    <t>ネグレクト</t>
    <phoneticPr fontId="7"/>
  </si>
  <si>
    <t>性的虐待</t>
  </si>
  <si>
    <t>心理的虐待</t>
    <phoneticPr fontId="7"/>
  </si>
  <si>
    <t>２９年度</t>
    <rPh sb="2" eb="4">
      <t>ネンド</t>
    </rPh>
    <phoneticPr fontId="3"/>
  </si>
  <si>
    <t>新規</t>
    <rPh sb="0" eb="2">
      <t>シンキ</t>
    </rPh>
    <phoneticPr fontId="3"/>
  </si>
  <si>
    <t>継続</t>
    <rPh sb="0" eb="2">
      <t>ケイゾク</t>
    </rPh>
    <phoneticPr fontId="3"/>
  </si>
  <si>
    <t>３０年度</t>
    <rPh sb="2" eb="3">
      <t>ネン</t>
    </rPh>
    <rPh sb="3" eb="4">
      <t>ド</t>
    </rPh>
    <phoneticPr fontId="3"/>
  </si>
  <si>
    <t>（３）年齢別内訳</t>
    <rPh sb="6" eb="8">
      <t>ウチワケ</t>
    </rPh>
    <phoneticPr fontId="3"/>
  </si>
  <si>
    <t>0歳児</t>
    <rPh sb="1" eb="3">
      <t>サイジ</t>
    </rPh>
    <phoneticPr fontId="7"/>
  </si>
  <si>
    <t>1歳児</t>
    <rPh sb="1" eb="3">
      <t>サイジ</t>
    </rPh>
    <phoneticPr fontId="7"/>
  </si>
  <si>
    <t>2歳児</t>
    <rPh sb="1" eb="3">
      <t>サイジ</t>
    </rPh>
    <phoneticPr fontId="7"/>
  </si>
  <si>
    <t>3歳児</t>
    <rPh sb="1" eb="3">
      <t>サイジ</t>
    </rPh>
    <phoneticPr fontId="7"/>
  </si>
  <si>
    <t>4歳児</t>
    <rPh sb="1" eb="2">
      <t>サイ</t>
    </rPh>
    <rPh sb="2" eb="3">
      <t>ジ</t>
    </rPh>
    <phoneticPr fontId="7"/>
  </si>
  <si>
    <t>5歳児</t>
    <rPh sb="1" eb="3">
      <t>サイジ</t>
    </rPh>
    <phoneticPr fontId="7"/>
  </si>
  <si>
    <t>小1</t>
    <rPh sb="0" eb="1">
      <t>ショウ</t>
    </rPh>
    <phoneticPr fontId="7"/>
  </si>
  <si>
    <t>小2</t>
    <rPh sb="0" eb="1">
      <t>ショウ</t>
    </rPh>
    <phoneticPr fontId="7"/>
  </si>
  <si>
    <t>小3</t>
    <rPh sb="0" eb="1">
      <t>ショウ</t>
    </rPh>
    <phoneticPr fontId="7"/>
  </si>
  <si>
    <t>小4</t>
    <rPh sb="0" eb="1">
      <t>ショウ</t>
    </rPh>
    <phoneticPr fontId="7"/>
  </si>
  <si>
    <t>小5</t>
    <rPh sb="0" eb="1">
      <t>ショウ</t>
    </rPh>
    <phoneticPr fontId="7"/>
  </si>
  <si>
    <t>小6</t>
    <rPh sb="0" eb="1">
      <t>ショウ</t>
    </rPh>
    <phoneticPr fontId="7"/>
  </si>
  <si>
    <t>中1</t>
    <rPh sb="0" eb="1">
      <t>チュウ</t>
    </rPh>
    <phoneticPr fontId="7"/>
  </si>
  <si>
    <t>中2</t>
    <rPh sb="0" eb="1">
      <t>チュウ</t>
    </rPh>
    <phoneticPr fontId="7"/>
  </si>
  <si>
    <t>中3</t>
    <rPh sb="0" eb="1">
      <t>チュウ</t>
    </rPh>
    <phoneticPr fontId="7"/>
  </si>
  <si>
    <t>高校生
以上</t>
    <rPh sb="0" eb="3">
      <t>コウコウセイ</t>
    </rPh>
    <rPh sb="4" eb="6">
      <t>イジョウ</t>
    </rPh>
    <phoneticPr fontId="7"/>
  </si>
  <si>
    <t>２９年度</t>
    <rPh sb="2" eb="3">
      <t>ネン</t>
    </rPh>
    <rPh sb="3" eb="4">
      <t>ド</t>
    </rPh>
    <phoneticPr fontId="3"/>
  </si>
  <si>
    <t>（４）虐待者別内訳</t>
    <rPh sb="3" eb="5">
      <t>ギャクタイ</t>
    </rPh>
    <rPh sb="5" eb="6">
      <t>シャ</t>
    </rPh>
    <rPh sb="6" eb="7">
      <t>ベツ</t>
    </rPh>
    <rPh sb="7" eb="9">
      <t>ウチワケ</t>
    </rPh>
    <phoneticPr fontId="7"/>
  </si>
  <si>
    <t>　（単位：人）</t>
    <phoneticPr fontId="3"/>
  </si>
  <si>
    <t>実父</t>
    <rPh sb="0" eb="2">
      <t>ジップ</t>
    </rPh>
    <phoneticPr fontId="7"/>
  </si>
  <si>
    <t>実母</t>
    <rPh sb="0" eb="2">
      <t>ジツボ</t>
    </rPh>
    <phoneticPr fontId="7"/>
  </si>
  <si>
    <t>実父以外の父親</t>
    <rPh sb="0" eb="2">
      <t>ジップ</t>
    </rPh>
    <rPh sb="2" eb="4">
      <t>イガイ</t>
    </rPh>
    <rPh sb="5" eb="7">
      <t>チチオヤ</t>
    </rPh>
    <phoneticPr fontId="3"/>
  </si>
  <si>
    <t>実母以外の母親</t>
    <rPh sb="0" eb="2">
      <t>ジツボ</t>
    </rPh>
    <rPh sb="2" eb="4">
      <t>イガイ</t>
    </rPh>
    <rPh sb="5" eb="7">
      <t>ハハオヤ</t>
    </rPh>
    <phoneticPr fontId="7"/>
  </si>
  <si>
    <t>（５）区域別内訳</t>
    <phoneticPr fontId="7"/>
  </si>
  <si>
    <t>（単位：人）</t>
    <phoneticPr fontId="3"/>
  </si>
  <si>
    <t>３．児童虐待相談対応件数</t>
    <rPh sb="2" eb="4">
      <t>ジドウ</t>
    </rPh>
    <rPh sb="4" eb="6">
      <t>ギャクタイ</t>
    </rPh>
    <rPh sb="6" eb="8">
      <t>ソウダン</t>
    </rPh>
    <rPh sb="8" eb="10">
      <t>タイオウ</t>
    </rPh>
    <rPh sb="10" eb="12">
      <t>ケンスウ</t>
    </rPh>
    <phoneticPr fontId="3"/>
  </si>
  <si>
    <t>（１）児童虐待相談対応件数の推移（平成26～30年度）</t>
    <rPh sb="3" eb="5">
      <t>ジドウ</t>
    </rPh>
    <rPh sb="5" eb="7">
      <t>ギャクタイ</t>
    </rPh>
    <rPh sb="7" eb="9">
      <t>ソウダン</t>
    </rPh>
    <rPh sb="9" eb="11">
      <t>タイオウ</t>
    </rPh>
    <rPh sb="11" eb="13">
      <t>ケンスウ</t>
    </rPh>
    <rPh sb="14" eb="16">
      <t>スイイ</t>
    </rPh>
    <rPh sb="17" eb="19">
      <t>ヘイセイ</t>
    </rPh>
    <rPh sb="24" eb="25">
      <t>ネン</t>
    </rPh>
    <rPh sb="25" eb="26">
      <t>ド</t>
    </rPh>
    <phoneticPr fontId="7"/>
  </si>
  <si>
    <t>（単位：件）</t>
    <rPh sb="4" eb="5">
      <t>ケン</t>
    </rPh>
    <phoneticPr fontId="3"/>
  </si>
  <si>
    <t>26年度</t>
    <rPh sb="2" eb="3">
      <t>ネン</t>
    </rPh>
    <rPh sb="3" eb="4">
      <t>ド</t>
    </rPh>
    <phoneticPr fontId="7"/>
  </si>
  <si>
    <t>27年度</t>
    <rPh sb="2" eb="3">
      <t>ネン</t>
    </rPh>
    <rPh sb="3" eb="4">
      <t>ド</t>
    </rPh>
    <phoneticPr fontId="7"/>
  </si>
  <si>
    <t>28年度</t>
    <rPh sb="2" eb="3">
      <t>ネン</t>
    </rPh>
    <rPh sb="3" eb="4">
      <t>ド</t>
    </rPh>
    <phoneticPr fontId="7"/>
  </si>
  <si>
    <t>29年度</t>
    <rPh sb="2" eb="3">
      <t>ネン</t>
    </rPh>
    <rPh sb="3" eb="4">
      <t>ド</t>
    </rPh>
    <phoneticPr fontId="7"/>
  </si>
  <si>
    <t>30年度</t>
    <rPh sb="2" eb="3">
      <t>ネン</t>
    </rPh>
    <rPh sb="3" eb="4">
      <t>ド</t>
    </rPh>
    <phoneticPr fontId="7"/>
  </si>
  <si>
    <t>家庭児童相談室</t>
    <rPh sb="0" eb="2">
      <t>カテイ</t>
    </rPh>
    <rPh sb="2" eb="4">
      <t>ジドウ</t>
    </rPh>
    <rPh sb="4" eb="7">
      <t>ソウダンシツ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</si>
</sst>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,##0&quot;歳&quot;"/>
  </numFmts>
  <fonts count="2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9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0" fontId="15" fillId="0" borderId="7" xfId="0" applyFont="1" applyFill="1" applyBorder="1" applyAlignment="1">
      <alignment horizontal="center" vertical="center" shrinkToFit="1"/>
    </xf>
    <xf numFmtId="177" fontId="11" fillId="0" borderId="35" xfId="1" applyNumberFormat="1" applyFont="1" applyFill="1" applyBorder="1" applyAlignment="1">
      <alignment horizontal="right" vertical="center" wrapText="1"/>
    </xf>
    <xf numFmtId="177" fontId="11" fillId="0" borderId="6" xfId="1" applyNumberFormat="1" applyFont="1" applyFill="1" applyBorder="1" applyAlignment="1">
      <alignment horizontal="right" vertical="center" wrapText="1"/>
    </xf>
    <xf numFmtId="177" fontId="11" fillId="0" borderId="7" xfId="1" applyNumberFormat="1" applyFont="1" applyFill="1" applyBorder="1" applyAlignment="1">
      <alignment horizontal="right" vertical="center" wrapText="1"/>
    </xf>
    <xf numFmtId="177" fontId="11" fillId="0" borderId="44" xfId="1" applyNumberFormat="1" applyFont="1" applyFill="1" applyBorder="1" applyAlignment="1">
      <alignment horizontal="right" vertical="center" wrapText="1"/>
    </xf>
    <xf numFmtId="0" fontId="16" fillId="0" borderId="38" xfId="0" applyFont="1" applyFill="1" applyBorder="1" applyAlignment="1">
      <alignment horizontal="center" vertical="center" shrinkToFit="1"/>
    </xf>
    <xf numFmtId="177" fontId="11" fillId="0" borderId="40" xfId="1" applyNumberFormat="1" applyFont="1" applyFill="1" applyBorder="1" applyAlignment="1">
      <alignment horizontal="right" vertical="center" wrapText="1"/>
    </xf>
    <xf numFmtId="177" fontId="11" fillId="0" borderId="37" xfId="1" applyNumberFormat="1" applyFont="1" applyFill="1" applyBorder="1" applyAlignment="1">
      <alignment horizontal="right" vertical="center" wrapText="1"/>
    </xf>
    <xf numFmtId="177" fontId="11" fillId="0" borderId="38" xfId="1" applyNumberFormat="1" applyFont="1" applyFill="1" applyBorder="1" applyAlignment="1">
      <alignment horizontal="right" vertical="center" wrapText="1"/>
    </xf>
    <xf numFmtId="177" fontId="11" fillId="0" borderId="42" xfId="1" applyNumberFormat="1" applyFont="1" applyFill="1" applyBorder="1" applyAlignment="1">
      <alignment horizontal="right" vertical="center" wrapText="1"/>
    </xf>
    <xf numFmtId="0" fontId="15" fillId="0" borderId="29" xfId="0" applyFont="1" applyFill="1" applyBorder="1" applyAlignment="1">
      <alignment horizontal="center" vertical="center" shrinkToFit="1"/>
    </xf>
    <xf numFmtId="177" fontId="11" fillId="0" borderId="15" xfId="1" applyNumberFormat="1" applyFont="1" applyFill="1" applyBorder="1" applyAlignment="1">
      <alignment horizontal="right" vertical="center" wrapText="1"/>
    </xf>
    <xf numFmtId="177" fontId="11" fillId="0" borderId="28" xfId="1" applyNumberFormat="1" applyFont="1" applyFill="1" applyBorder="1" applyAlignment="1">
      <alignment horizontal="right" vertical="center" wrapText="1"/>
    </xf>
    <xf numFmtId="177" fontId="11" fillId="0" borderId="29" xfId="1" applyNumberFormat="1" applyFont="1" applyFill="1" applyBorder="1" applyAlignment="1">
      <alignment horizontal="right" vertical="center" wrapText="1"/>
    </xf>
    <xf numFmtId="177" fontId="11" fillId="0" borderId="43" xfId="1" applyNumberFormat="1" applyFont="1" applyFill="1" applyBorder="1" applyAlignment="1">
      <alignment horizontal="right" vertical="center" wrapText="1"/>
    </xf>
    <xf numFmtId="38" fontId="11" fillId="0" borderId="40" xfId="1" applyFont="1" applyBorder="1" applyAlignment="1">
      <alignment horizontal="right" vertical="center" wrapText="1"/>
    </xf>
    <xf numFmtId="38" fontId="11" fillId="0" borderId="37" xfId="1" applyFont="1" applyBorder="1" applyAlignment="1">
      <alignment horizontal="right" vertical="center" wrapText="1"/>
    </xf>
    <xf numFmtId="0" fontId="11" fillId="2" borderId="37" xfId="2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 shrinkToFit="1"/>
    </xf>
    <xf numFmtId="177" fontId="11" fillId="0" borderId="35" xfId="1" applyNumberFormat="1" applyFont="1" applyFill="1" applyBorder="1" applyAlignment="1">
      <alignment horizontal="right" vertical="center" wrapText="1" shrinkToFit="1"/>
    </xf>
    <xf numFmtId="177" fontId="11" fillId="0" borderId="6" xfId="1" applyNumberFormat="1" applyFont="1" applyFill="1" applyBorder="1" applyAlignment="1">
      <alignment horizontal="right" vertical="center" wrapText="1" shrinkToFit="1"/>
    </xf>
    <xf numFmtId="177" fontId="11" fillId="0" borderId="7" xfId="1" applyNumberFormat="1" applyFont="1" applyFill="1" applyBorder="1" applyAlignment="1">
      <alignment horizontal="right" vertical="center" wrapText="1" shrinkToFit="1"/>
    </xf>
    <xf numFmtId="177" fontId="11" fillId="0" borderId="44" xfId="1" applyNumberFormat="1" applyFont="1" applyFill="1" applyBorder="1" applyAlignment="1">
      <alignment horizontal="right" vertical="center" wrapText="1" shrinkToFit="1"/>
    </xf>
    <xf numFmtId="177" fontId="11" fillId="0" borderId="40" xfId="1" applyNumberFormat="1" applyFont="1" applyFill="1" applyBorder="1" applyAlignment="1">
      <alignment horizontal="right" vertical="center" wrapText="1" shrinkToFit="1"/>
    </xf>
    <xf numFmtId="177" fontId="11" fillId="0" borderId="37" xfId="1" applyNumberFormat="1" applyFont="1" applyFill="1" applyBorder="1" applyAlignment="1">
      <alignment horizontal="right" vertical="center" wrapText="1" shrinkToFit="1"/>
    </xf>
    <xf numFmtId="177" fontId="11" fillId="0" borderId="38" xfId="1" applyNumberFormat="1" applyFont="1" applyFill="1" applyBorder="1" applyAlignment="1">
      <alignment horizontal="right" vertical="center" wrapText="1" shrinkToFit="1"/>
    </xf>
    <xf numFmtId="177" fontId="11" fillId="0" borderId="42" xfId="1" applyNumberFormat="1" applyFont="1" applyFill="1" applyBorder="1" applyAlignment="1">
      <alignment horizontal="right" vertical="center" wrapText="1" shrinkToFit="1"/>
    </xf>
    <xf numFmtId="177" fontId="11" fillId="0" borderId="15" xfId="1" applyNumberFormat="1" applyFont="1" applyFill="1" applyBorder="1" applyAlignment="1">
      <alignment horizontal="right" vertical="center" wrapText="1" shrinkToFit="1"/>
    </xf>
    <xf numFmtId="177" fontId="11" fillId="0" borderId="28" xfId="1" applyNumberFormat="1" applyFont="1" applyFill="1" applyBorder="1" applyAlignment="1">
      <alignment horizontal="right" vertical="center" wrapText="1" shrinkToFit="1"/>
    </xf>
    <xf numFmtId="177" fontId="11" fillId="0" borderId="29" xfId="1" applyNumberFormat="1" applyFont="1" applyFill="1" applyBorder="1" applyAlignment="1">
      <alignment horizontal="right" vertical="center" wrapText="1" shrinkToFit="1"/>
    </xf>
    <xf numFmtId="177" fontId="11" fillId="0" borderId="43" xfId="1" applyNumberFormat="1" applyFont="1" applyFill="1" applyBorder="1" applyAlignment="1">
      <alignment horizontal="right" vertical="center" wrapText="1" shrinkToFit="1"/>
    </xf>
    <xf numFmtId="38" fontId="11" fillId="0" borderId="40" xfId="1" applyFont="1" applyBorder="1" applyAlignment="1">
      <alignment horizontal="right" vertical="center" wrapText="1" shrinkToFit="1"/>
    </xf>
    <xf numFmtId="38" fontId="11" fillId="0" borderId="37" xfId="1" applyFont="1" applyBorder="1" applyAlignment="1">
      <alignment horizontal="right" vertical="center" wrapText="1" shrinkToFi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shrinkToFit="1"/>
    </xf>
    <xf numFmtId="0" fontId="19" fillId="0" borderId="0" xfId="0" applyFont="1" applyFill="1" applyBorder="1" applyAlignment="1">
      <alignment shrinkToFit="1"/>
    </xf>
    <xf numFmtId="0" fontId="19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38" fontId="9" fillId="0" borderId="0" xfId="0" applyNumberFormat="1" applyFont="1" applyFill="1" applyAlignment="1">
      <alignment vertical="center" shrinkToFit="1"/>
    </xf>
    <xf numFmtId="0" fontId="19" fillId="0" borderId="0" xfId="0" applyFont="1" applyFill="1" applyAlignment="1">
      <alignment shrinkToFit="1"/>
    </xf>
    <xf numFmtId="178" fontId="20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20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21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177" fontId="20" fillId="0" borderId="35" xfId="1" applyNumberFormat="1" applyFont="1" applyFill="1" applyBorder="1" applyAlignment="1">
      <alignment horizontal="right" vertical="center" shrinkToFit="1"/>
    </xf>
    <xf numFmtId="177" fontId="20" fillId="0" borderId="6" xfId="1" applyNumberFormat="1" applyFont="1" applyFill="1" applyBorder="1" applyAlignment="1">
      <alignment horizontal="right" vertical="center" shrinkToFit="1"/>
    </xf>
    <xf numFmtId="177" fontId="20" fillId="0" borderId="34" xfId="1" applyNumberFormat="1" applyFont="1" applyFill="1" applyBorder="1" applyAlignment="1">
      <alignment horizontal="right" vertical="center" shrinkToFit="1"/>
    </xf>
    <xf numFmtId="177" fontId="20" fillId="0" borderId="16" xfId="1" applyNumberFormat="1" applyFont="1" applyFill="1" applyBorder="1" applyAlignment="1">
      <alignment horizontal="right" vertical="center" shrinkToFit="1"/>
    </xf>
    <xf numFmtId="177" fontId="20" fillId="0" borderId="0" xfId="1" applyNumberFormat="1" applyFont="1" applyFill="1" applyBorder="1" applyAlignment="1">
      <alignment horizontal="right" vertical="center" shrinkToFit="1"/>
    </xf>
    <xf numFmtId="177" fontId="19" fillId="0" borderId="0" xfId="1" applyNumberFormat="1" applyFont="1" applyFill="1" applyBorder="1" applyAlignment="1">
      <alignment horizontal="right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36" xfId="0" applyFon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7" fillId="0" borderId="46" xfId="0" applyFont="1" applyFill="1" applyBorder="1" applyAlignment="1">
      <alignment horizontal="left" wrapText="1" shrinkToFit="1"/>
    </xf>
    <xf numFmtId="0" fontId="17" fillId="0" borderId="0" xfId="0" applyFont="1" applyFill="1" applyAlignment="1">
      <alignment horizontal="left" wrapText="1" shrinkToFit="1"/>
    </xf>
    <xf numFmtId="0" fontId="11" fillId="0" borderId="21" xfId="0" applyFont="1" applyFill="1" applyBorder="1" applyAlignment="1">
      <alignment horizontal="center" vertical="center" textRotation="255" wrapText="1"/>
    </xf>
    <xf numFmtId="0" fontId="11" fillId="0" borderId="37" xfId="0" applyFont="1" applyFill="1" applyBorder="1" applyAlignment="1">
      <alignment horizontal="center" vertical="center" textRotation="255" wrapText="1"/>
    </xf>
    <xf numFmtId="0" fontId="11" fillId="0" borderId="28" xfId="0" applyFont="1" applyFill="1" applyBorder="1" applyAlignment="1">
      <alignment horizontal="center" vertical="center" textRotation="255" wrapText="1"/>
    </xf>
    <xf numFmtId="0" fontId="11" fillId="0" borderId="22" xfId="0" applyFont="1" applyFill="1" applyBorder="1" applyAlignment="1">
      <alignment horizontal="center" vertical="center" textRotation="255" wrapText="1"/>
    </xf>
    <xf numFmtId="0" fontId="11" fillId="0" borderId="38" xfId="0" applyFont="1" applyFill="1" applyBorder="1" applyAlignment="1">
      <alignment horizontal="center" vertical="center" textRotation="255" wrapText="1"/>
    </xf>
    <xf numFmtId="0" fontId="11" fillId="0" borderId="29" xfId="0" applyFont="1" applyFill="1" applyBorder="1" applyAlignment="1">
      <alignment horizontal="center" vertical="center" textRotation="255" wrapText="1"/>
    </xf>
    <xf numFmtId="177" fontId="11" fillId="0" borderId="27" xfId="1" applyNumberFormat="1" applyFont="1" applyFill="1" applyBorder="1" applyAlignment="1">
      <alignment horizontal="right" vertical="center" shrinkToFit="1"/>
    </xf>
    <xf numFmtId="177" fontId="11" fillId="0" borderId="29" xfId="1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right" vertical="center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textRotation="255" wrapText="1"/>
    </xf>
    <xf numFmtId="0" fontId="11" fillId="0" borderId="40" xfId="0" applyFont="1" applyFill="1" applyBorder="1" applyAlignment="1">
      <alignment horizontal="center" vertical="center" textRotation="255" wrapText="1"/>
    </xf>
    <xf numFmtId="0" fontId="11" fillId="0" borderId="15" xfId="0" applyFont="1" applyFill="1" applyBorder="1" applyAlignment="1">
      <alignment horizontal="center" vertical="center" textRotation="255" wrapText="1"/>
    </xf>
    <xf numFmtId="0" fontId="15" fillId="0" borderId="28" xfId="0" applyFont="1" applyFill="1" applyBorder="1" applyAlignment="1">
      <alignment horizontal="center" vertical="center" shrinkToFit="1"/>
    </xf>
    <xf numFmtId="0" fontId="15" fillId="0" borderId="29" xfId="0" applyFont="1" applyFill="1" applyBorder="1" applyAlignment="1">
      <alignment horizontal="center" vertical="center" shrinkToFit="1"/>
    </xf>
    <xf numFmtId="177" fontId="11" fillId="0" borderId="28" xfId="1" applyNumberFormat="1" applyFont="1" applyFill="1" applyBorder="1" applyAlignment="1">
      <alignment horizontal="right" vertical="center" shrinkToFit="1"/>
    </xf>
    <xf numFmtId="0" fontId="11" fillId="0" borderId="41" xfId="0" applyFont="1" applyFill="1" applyBorder="1" applyAlignment="1">
      <alignment horizontal="center" vertical="center" textRotation="255" wrapText="1"/>
    </xf>
    <xf numFmtId="0" fontId="11" fillId="0" borderId="42" xfId="0" applyFont="1" applyFill="1" applyBorder="1" applyAlignment="1">
      <alignment horizontal="center" vertical="center" textRotation="255" wrapText="1"/>
    </xf>
    <xf numFmtId="0" fontId="11" fillId="0" borderId="43" xfId="0" applyFont="1" applyFill="1" applyBorder="1" applyAlignment="1">
      <alignment horizontal="center" vertical="center" textRotation="255" wrapText="1"/>
    </xf>
    <xf numFmtId="177" fontId="11" fillId="0" borderId="5" xfId="1" applyNumberFormat="1" applyFont="1" applyFill="1" applyBorder="1" applyAlignment="1">
      <alignment horizontal="right" vertical="center" shrinkToFit="1"/>
    </xf>
    <xf numFmtId="177" fontId="11" fillId="0" borderId="7" xfId="1" applyNumberFormat="1" applyFont="1" applyFill="1" applyBorder="1" applyAlignment="1">
      <alignment horizontal="right"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15" fillId="0" borderId="38" xfId="0" applyFont="1" applyFill="1" applyBorder="1" applyAlignment="1">
      <alignment horizontal="center" vertical="center" shrinkToFit="1"/>
    </xf>
    <xf numFmtId="177" fontId="11" fillId="0" borderId="39" xfId="1" applyNumberFormat="1" applyFont="1" applyFill="1" applyBorder="1" applyAlignment="1">
      <alignment horizontal="center" vertical="center" shrinkToFit="1"/>
    </xf>
    <xf numFmtId="177" fontId="11" fillId="0" borderId="40" xfId="1" applyNumberFormat="1" applyFont="1" applyFill="1" applyBorder="1" applyAlignment="1">
      <alignment horizontal="center" vertical="center" shrinkToFit="1"/>
    </xf>
    <xf numFmtId="177" fontId="11" fillId="0" borderId="37" xfId="1" applyNumberFormat="1" applyFont="1" applyFill="1" applyBorder="1" applyAlignment="1">
      <alignment horizontal="right" vertical="center" shrinkToFit="1"/>
    </xf>
    <xf numFmtId="177" fontId="11" fillId="0" borderId="38" xfId="1" applyNumberFormat="1" applyFont="1" applyFill="1" applyBorder="1" applyAlignment="1">
      <alignment horizontal="right" vertical="center" shrinkToFit="1"/>
    </xf>
    <xf numFmtId="177" fontId="11" fillId="0" borderId="36" xfId="1" applyNumberFormat="1" applyFont="1" applyFill="1" applyBorder="1" applyAlignment="1">
      <alignment horizontal="right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177" fontId="11" fillId="0" borderId="6" xfId="1" applyNumberFormat="1" applyFont="1" applyFill="1" applyBorder="1" applyAlignment="1">
      <alignment horizontal="right" vertical="center" shrinkToFit="1"/>
    </xf>
    <xf numFmtId="177" fontId="11" fillId="0" borderId="10" xfId="1" applyNumberFormat="1" applyFont="1" applyFill="1" applyBorder="1" applyAlignment="1">
      <alignment horizontal="center" vertical="center" shrinkToFit="1"/>
    </xf>
    <xf numFmtId="177" fontId="11" fillId="0" borderId="9" xfId="1" applyNumberFormat="1" applyFont="1" applyFill="1" applyBorder="1" applyAlignment="1">
      <alignment horizontal="center" vertical="center" shrinkToFit="1"/>
    </xf>
    <xf numFmtId="177" fontId="11" fillId="0" borderId="34" xfId="1" applyNumberFormat="1" applyFont="1" applyFill="1" applyBorder="1" applyAlignment="1">
      <alignment horizontal="center" vertical="center" shrinkToFit="1"/>
    </xf>
    <xf numFmtId="177" fontId="11" fillId="0" borderId="35" xfId="1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right" vertical="center" shrinkToFit="1"/>
    </xf>
    <xf numFmtId="0" fontId="15" fillId="0" borderId="20" xfId="0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22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 shrinkToFit="1"/>
    </xf>
    <xf numFmtId="0" fontId="15" fillId="0" borderId="24" xfId="0" applyFont="1" applyFill="1" applyBorder="1" applyAlignment="1">
      <alignment horizontal="center" vertical="center" wrapText="1" shrinkToFit="1"/>
    </xf>
    <xf numFmtId="0" fontId="15" fillId="0" borderId="30" xfId="0" applyFont="1" applyFill="1" applyBorder="1" applyAlignment="1">
      <alignment horizontal="center" vertical="center" wrapText="1" shrinkToFit="1"/>
    </xf>
    <xf numFmtId="0" fontId="15" fillId="0" borderId="31" xfId="0" applyFont="1" applyFill="1" applyBorder="1" applyAlignment="1">
      <alignment horizontal="center" vertical="center" wrapText="1" shrinkToFit="1"/>
    </xf>
    <xf numFmtId="0" fontId="15" fillId="0" borderId="25" xfId="0" applyFont="1" applyFill="1" applyBorder="1" applyAlignment="1">
      <alignment horizontal="center" vertical="center" wrapText="1" shrinkToFit="1"/>
    </xf>
    <xf numFmtId="0" fontId="15" fillId="0" borderId="32" xfId="0" applyFont="1" applyFill="1" applyBorder="1" applyAlignment="1">
      <alignment horizontal="center" vertical="center" wrapText="1" shrinkToFit="1"/>
    </xf>
    <xf numFmtId="0" fontId="15" fillId="0" borderId="26" xfId="0" applyFont="1" applyFill="1" applyBorder="1" applyAlignment="1">
      <alignment horizontal="center" vertical="center" wrapText="1" shrinkToFit="1"/>
    </xf>
    <xf numFmtId="0" fontId="15" fillId="0" borderId="33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horizontal="right" vertical="center"/>
    </xf>
    <xf numFmtId="176" fontId="13" fillId="0" borderId="18" xfId="1" applyNumberFormat="1" applyFont="1" applyFill="1" applyBorder="1" applyAlignment="1">
      <alignment horizontal="right" vertical="center"/>
    </xf>
    <xf numFmtId="176" fontId="13" fillId="0" borderId="19" xfId="1" applyNumberFormat="1" applyFont="1" applyFill="1" applyBorder="1" applyAlignment="1">
      <alignment horizontal="right" vertical="center"/>
    </xf>
    <xf numFmtId="176" fontId="13" fillId="0" borderId="3" xfId="0" applyNumberFormat="1" applyFont="1" applyFill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176" fontId="13" fillId="0" borderId="14" xfId="1" applyNumberFormat="1" applyFont="1" applyFill="1" applyBorder="1" applyAlignment="1">
      <alignment horizontal="right" vertical="center"/>
    </xf>
    <xf numFmtId="176" fontId="13" fillId="0" borderId="15" xfId="1" applyNumberFormat="1" applyFont="1" applyFill="1" applyBorder="1" applyAlignment="1">
      <alignment horizontal="right" vertical="center"/>
    </xf>
    <xf numFmtId="176" fontId="13" fillId="0" borderId="16" xfId="1" applyNumberFormat="1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horizontal="right" vertical="center"/>
    </xf>
    <xf numFmtId="176" fontId="13" fillId="0" borderId="13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76" fontId="13" fillId="0" borderId="8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6" fontId="13" fillId="0" borderId="10" xfId="1" applyNumberFormat="1" applyFont="1" applyFill="1" applyBorder="1" applyAlignment="1">
      <alignment horizontal="right" vertical="center"/>
    </xf>
    <xf numFmtId="176" fontId="13" fillId="0" borderId="6" xfId="0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right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176" fontId="20" fillId="0" borderId="14" xfId="1" applyNumberFormat="1" applyFont="1" applyFill="1" applyBorder="1" applyAlignment="1">
      <alignment horizontal="right" vertical="center" shrinkToFit="1"/>
    </xf>
    <xf numFmtId="176" fontId="20" fillId="0" borderId="59" xfId="1" applyNumberFormat="1" applyFont="1" applyFill="1" applyBorder="1" applyAlignment="1">
      <alignment horizontal="right" vertical="center" shrinkToFit="1"/>
    </xf>
    <xf numFmtId="176" fontId="20" fillId="0" borderId="15" xfId="1" applyNumberFormat="1" applyFont="1" applyFill="1" applyBorder="1" applyAlignment="1">
      <alignment horizontal="right" vertical="center" shrinkToFit="1"/>
    </xf>
    <xf numFmtId="176" fontId="20" fillId="0" borderId="16" xfId="1" applyNumberFormat="1" applyFont="1" applyFill="1" applyBorder="1" applyAlignment="1">
      <alignment horizontal="right" vertical="center" shrinkToFit="1"/>
    </xf>
    <xf numFmtId="176" fontId="9" fillId="0" borderId="28" xfId="0" applyNumberFormat="1" applyFont="1" applyFill="1" applyBorder="1" applyAlignment="1">
      <alignment horizontal="right" vertical="center" shrinkToFit="1"/>
    </xf>
    <xf numFmtId="176" fontId="9" fillId="0" borderId="29" xfId="0" applyNumberFormat="1" applyFont="1" applyFill="1" applyBorder="1" applyAlignment="1">
      <alignment horizontal="right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176" fontId="20" fillId="0" borderId="8" xfId="1" applyNumberFormat="1" applyFont="1" applyFill="1" applyBorder="1" applyAlignment="1">
      <alignment horizontal="right" vertical="center" shrinkToFit="1"/>
    </xf>
    <xf numFmtId="176" fontId="20" fillId="0" borderId="58" xfId="1" applyNumberFormat="1" applyFont="1" applyFill="1" applyBorder="1" applyAlignment="1">
      <alignment horizontal="right" vertical="center" shrinkToFit="1"/>
    </xf>
    <xf numFmtId="176" fontId="20" fillId="0" borderId="9" xfId="1" applyNumberFormat="1" applyFont="1" applyFill="1" applyBorder="1" applyAlignment="1">
      <alignment horizontal="right" vertical="center" shrinkToFit="1"/>
    </xf>
    <xf numFmtId="176" fontId="20" fillId="0" borderId="10" xfId="1" applyNumberFormat="1" applyFont="1" applyFill="1" applyBorder="1" applyAlignment="1">
      <alignment horizontal="right" vertical="center" shrinkToFit="1"/>
    </xf>
    <xf numFmtId="176" fontId="9" fillId="0" borderId="6" xfId="0" applyNumberFormat="1" applyFont="1" applyFill="1" applyBorder="1" applyAlignment="1">
      <alignment horizontal="right" vertical="center" shrinkToFit="1"/>
    </xf>
    <xf numFmtId="176" fontId="9" fillId="0" borderId="7" xfId="0" applyNumberFormat="1" applyFont="1" applyFill="1" applyBorder="1" applyAlignment="1">
      <alignment horizontal="right" vertical="center" shrinkToFit="1"/>
    </xf>
    <xf numFmtId="0" fontId="18" fillId="0" borderId="0" xfId="0" applyFont="1" applyFill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7" xfId="0" applyFont="1" applyFill="1" applyBorder="1" applyAlignment="1">
      <alignment horizontal="center" vertical="center" shrinkToFit="1"/>
    </xf>
    <xf numFmtId="0" fontId="19" fillId="0" borderId="50" xfId="0" applyFont="1" applyFill="1" applyBorder="1" applyAlignment="1">
      <alignment horizontal="center" vertical="center" shrinkToFit="1"/>
    </xf>
    <xf numFmtId="0" fontId="19" fillId="0" borderId="48" xfId="0" applyFont="1" applyFill="1" applyBorder="1" applyAlignment="1">
      <alignment horizontal="center" vertical="center" shrinkToFit="1"/>
    </xf>
    <xf numFmtId="177" fontId="20" fillId="0" borderId="31" xfId="1" applyNumberFormat="1" applyFont="1" applyFill="1" applyBorder="1" applyAlignment="1">
      <alignment horizontal="right" vertical="center" shrinkToFit="1"/>
    </xf>
    <xf numFmtId="177" fontId="20" fillId="0" borderId="50" xfId="1" applyNumberFormat="1" applyFont="1" applyFill="1" applyBorder="1" applyAlignment="1">
      <alignment horizontal="right" vertical="center" shrinkToFit="1"/>
    </xf>
    <xf numFmtId="177" fontId="20" fillId="0" borderId="30" xfId="1" applyNumberFormat="1" applyFont="1" applyFill="1" applyBorder="1" applyAlignment="1">
      <alignment horizontal="right" vertical="center" shrinkToFit="1"/>
    </xf>
    <xf numFmtId="177" fontId="19" fillId="0" borderId="47" xfId="1" applyNumberFormat="1" applyFont="1" applyFill="1" applyBorder="1" applyAlignment="1">
      <alignment horizontal="right" vertical="center" shrinkToFit="1"/>
    </xf>
    <xf numFmtId="177" fontId="19" fillId="0" borderId="50" xfId="1" applyNumberFormat="1" applyFont="1" applyFill="1" applyBorder="1" applyAlignment="1">
      <alignment horizontal="right" vertical="center" shrinkToFit="1"/>
    </xf>
    <xf numFmtId="177" fontId="19" fillId="0" borderId="48" xfId="1" applyNumberFormat="1" applyFont="1" applyFill="1" applyBorder="1" applyAlignment="1">
      <alignment horizontal="right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center" vertical="center" shrinkToFit="1"/>
    </xf>
    <xf numFmtId="177" fontId="20" fillId="0" borderId="20" xfId="1" applyNumberFormat="1" applyFont="1" applyFill="1" applyBorder="1" applyAlignment="1">
      <alignment horizontal="right" vertical="center" shrinkToFit="1"/>
    </xf>
    <xf numFmtId="177" fontId="20" fillId="0" borderId="21" xfId="1" applyNumberFormat="1" applyFont="1" applyFill="1" applyBorder="1" applyAlignment="1">
      <alignment horizontal="right" vertical="center" shrinkToFit="1"/>
    </xf>
    <xf numFmtId="177" fontId="20" fillId="0" borderId="22" xfId="1" applyNumberFormat="1" applyFont="1" applyFill="1" applyBorder="1" applyAlignment="1">
      <alignment horizontal="right" vertical="center" shrinkToFit="1"/>
    </xf>
    <xf numFmtId="177" fontId="19" fillId="0" borderId="20" xfId="1" applyNumberFormat="1" applyFont="1" applyFill="1" applyBorder="1" applyAlignment="1">
      <alignment horizontal="right" vertical="center" shrinkToFit="1"/>
    </xf>
    <xf numFmtId="177" fontId="19" fillId="0" borderId="21" xfId="1" applyNumberFormat="1" applyFont="1" applyFill="1" applyBorder="1" applyAlignment="1">
      <alignment horizontal="right" vertical="center" shrinkToFit="1"/>
    </xf>
    <xf numFmtId="177" fontId="19" fillId="0" borderId="22" xfId="1" applyNumberFormat="1" applyFont="1" applyFill="1" applyBorder="1" applyAlignment="1">
      <alignment horizontal="right" vertical="center" shrinkToFit="1"/>
    </xf>
    <xf numFmtId="177" fontId="20" fillId="0" borderId="47" xfId="1" applyNumberFormat="1" applyFont="1" applyFill="1" applyBorder="1" applyAlignment="1">
      <alignment horizontal="right" vertical="center" shrinkToFit="1"/>
    </xf>
    <xf numFmtId="177" fontId="20" fillId="0" borderId="48" xfId="1" applyNumberFormat="1" applyFont="1" applyFill="1" applyBorder="1" applyAlignment="1">
      <alignment horizontal="right" vertical="center" shrinkToFit="1"/>
    </xf>
    <xf numFmtId="0" fontId="19" fillId="0" borderId="0" xfId="0" applyFont="1" applyFill="1" applyBorder="1" applyAlignment="1">
      <alignment horizontal="left" vertical="center"/>
    </xf>
    <xf numFmtId="0" fontId="19" fillId="0" borderId="52" xfId="0" applyFont="1" applyFill="1" applyBorder="1" applyAlignment="1">
      <alignment horizontal="center" vertical="center" shrinkToFit="1"/>
    </xf>
    <xf numFmtId="0" fontId="19" fillId="0" borderId="51" xfId="0" applyFont="1" applyFill="1" applyBorder="1" applyAlignment="1">
      <alignment horizontal="center" vertical="center" shrinkToFit="1"/>
    </xf>
    <xf numFmtId="0" fontId="19" fillId="0" borderId="53" xfId="0" applyFont="1" applyFill="1" applyBorder="1" applyAlignment="1">
      <alignment horizontal="center" vertical="center" shrinkToFit="1"/>
    </xf>
    <xf numFmtId="0" fontId="19" fillId="0" borderId="24" xfId="0" applyFont="1" applyFill="1" applyBorder="1" applyAlignment="1">
      <alignment horizontal="center" vertical="center" shrinkToFit="1"/>
    </xf>
    <xf numFmtId="0" fontId="19" fillId="0" borderId="33" xfId="0" applyFont="1" applyFill="1" applyBorder="1" applyAlignment="1">
      <alignment horizontal="center" vertical="center" shrinkToFit="1"/>
    </xf>
    <xf numFmtId="0" fontId="19" fillId="0" borderId="32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center" vertical="center" shrinkToFit="1"/>
    </xf>
    <xf numFmtId="0" fontId="19" fillId="0" borderId="26" xfId="0" applyFont="1" applyFill="1" applyBorder="1" applyAlignment="1">
      <alignment horizontal="center" vertical="center" shrinkToFit="1"/>
    </xf>
    <xf numFmtId="0" fontId="19" fillId="0" borderId="57" xfId="0" applyFont="1" applyFill="1" applyBorder="1" applyAlignment="1">
      <alignment horizontal="center" vertical="center" shrinkToFit="1"/>
    </xf>
    <xf numFmtId="0" fontId="19" fillId="0" borderId="25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56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177" fontId="20" fillId="0" borderId="5" xfId="1" applyNumberFormat="1" applyFont="1" applyFill="1" applyBorder="1" applyAlignment="1">
      <alignment horizontal="right" vertical="center" shrinkToFit="1"/>
    </xf>
    <xf numFmtId="177" fontId="20" fillId="0" borderId="7" xfId="1" applyNumberFormat="1" applyFont="1" applyFill="1" applyBorder="1" applyAlignment="1">
      <alignment horizontal="right" vertical="center" shrinkToFit="1"/>
    </xf>
    <xf numFmtId="177" fontId="20" fillId="0" borderId="27" xfId="1" applyNumberFormat="1" applyFont="1" applyFill="1" applyBorder="1" applyAlignment="1">
      <alignment horizontal="right" vertical="center" shrinkToFit="1"/>
    </xf>
    <xf numFmtId="177" fontId="20" fillId="0" borderId="29" xfId="1" applyNumberFormat="1" applyFont="1" applyFill="1" applyBorder="1" applyAlignment="1">
      <alignment horizontal="right" vertical="center" shrinkToFit="1"/>
    </xf>
    <xf numFmtId="177" fontId="20" fillId="0" borderId="15" xfId="1" applyNumberFormat="1" applyFont="1" applyFill="1" applyBorder="1" applyAlignment="1">
      <alignment horizontal="right" vertical="center" shrinkToFit="1"/>
    </xf>
    <xf numFmtId="177" fontId="20" fillId="0" borderId="28" xfId="1" applyNumberFormat="1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178" fontId="20" fillId="0" borderId="17" xfId="0" applyNumberFormat="1" applyFont="1" applyFill="1" applyBorder="1" applyAlignment="1" applyProtection="1">
      <alignment horizontal="center" vertical="center" shrinkToFit="1"/>
      <protection locked="0"/>
    </xf>
    <xf numFmtId="178" fontId="20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6" xfId="0" applyFont="1" applyFill="1" applyBorder="1" applyAlignment="1">
      <alignment horizontal="center" vertical="center" shrinkToFit="1"/>
    </xf>
    <xf numFmtId="177" fontId="20" fillId="0" borderId="35" xfId="1" applyNumberFormat="1" applyFont="1" applyFill="1" applyBorder="1" applyAlignment="1">
      <alignment horizontal="right" vertical="center" shrinkToFit="1"/>
    </xf>
    <xf numFmtId="177" fontId="20" fillId="0" borderId="6" xfId="1" applyNumberFormat="1" applyFont="1" applyFill="1" applyBorder="1" applyAlignment="1">
      <alignment horizontal="right" vertical="center" shrinkToFit="1"/>
    </xf>
    <xf numFmtId="177" fontId="20" fillId="0" borderId="40" xfId="1" applyNumberFormat="1" applyFont="1" applyFill="1" applyBorder="1" applyAlignment="1">
      <alignment horizontal="right" vertical="center" shrinkToFit="1"/>
    </xf>
    <xf numFmtId="177" fontId="20" fillId="0" borderId="37" xfId="1" applyNumberFormat="1" applyFont="1" applyFill="1" applyBorder="1" applyAlignment="1">
      <alignment horizontal="right" vertical="center" shrinkToFit="1"/>
    </xf>
    <xf numFmtId="177" fontId="20" fillId="0" borderId="36" xfId="1" applyNumberFormat="1" applyFont="1" applyFill="1" applyBorder="1" applyAlignment="1">
      <alignment horizontal="right" vertical="center" shrinkToFit="1"/>
    </xf>
    <xf numFmtId="177" fontId="20" fillId="0" borderId="38" xfId="1" applyNumberFormat="1" applyFont="1" applyFill="1" applyBorder="1" applyAlignment="1">
      <alignment horizontal="right" vertical="center" shrinkToFit="1"/>
    </xf>
    <xf numFmtId="177" fontId="20" fillId="0" borderId="16" xfId="1" applyNumberFormat="1" applyFont="1" applyFill="1" applyBorder="1" applyAlignment="1">
      <alignment horizontal="right" vertical="center" shrinkToFit="1"/>
    </xf>
    <xf numFmtId="177" fontId="20" fillId="0" borderId="39" xfId="1" applyNumberFormat="1" applyFont="1" applyFill="1" applyBorder="1" applyAlignment="1">
      <alignment horizontal="right" vertical="center" shrinkToFit="1"/>
    </xf>
    <xf numFmtId="177" fontId="20" fillId="0" borderId="10" xfId="1" applyNumberFormat="1" applyFont="1" applyFill="1" applyBorder="1" applyAlignment="1">
      <alignment horizontal="right" vertical="center" shrinkToFit="1"/>
    </xf>
    <xf numFmtId="176" fontId="20" fillId="0" borderId="17" xfId="1" applyNumberFormat="1" applyFont="1" applyFill="1" applyBorder="1" applyAlignment="1">
      <alignment horizontal="right" vertical="center"/>
    </xf>
    <xf numFmtId="0" fontId="14" fillId="0" borderId="49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right" vertical="center"/>
    </xf>
    <xf numFmtId="176" fontId="20" fillId="0" borderId="19" xfId="1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 shrinkToFit="1"/>
    </xf>
    <xf numFmtId="176" fontId="9" fillId="0" borderId="31" xfId="0" applyNumberFormat="1" applyFont="1" applyFill="1" applyBorder="1" applyAlignment="1">
      <alignment horizontal="right" vertical="center" shrinkToFit="1"/>
    </xf>
    <xf numFmtId="176" fontId="9" fillId="0" borderId="50" xfId="0" applyNumberFormat="1" applyFont="1" applyFill="1" applyBorder="1" applyAlignment="1">
      <alignment horizontal="right" vertical="center" shrinkToFit="1"/>
    </xf>
    <xf numFmtId="176" fontId="9" fillId="0" borderId="48" xfId="0" applyNumberFormat="1" applyFont="1" applyFill="1" applyBorder="1" applyAlignment="1">
      <alignment horizontal="right" vertical="center" shrinkToFit="1"/>
    </xf>
    <xf numFmtId="0" fontId="18" fillId="0" borderId="0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0</xdr:row>
      <xdr:rowOff>0</xdr:rowOff>
    </xdr:from>
    <xdr:to>
      <xdr:col>14</xdr:col>
      <xdr:colOff>504826</xdr:colOff>
      <xdr:row>1</xdr:row>
      <xdr:rowOff>152400</xdr:rowOff>
    </xdr:to>
    <xdr:sp macro="" textlink="">
      <xdr:nvSpPr>
        <xdr:cNvPr id="3" name="テキスト ボックス 14"/>
        <xdr:cNvSpPr txBox="1"/>
      </xdr:nvSpPr>
      <xdr:spPr>
        <a:xfrm>
          <a:off x="6229351" y="0"/>
          <a:ext cx="952500" cy="428625"/>
        </a:xfrm>
        <a:prstGeom prst="rect">
          <a:avLst/>
        </a:prstGeom>
        <a:noFill/>
        <a:ln w="25400">
          <a:solidFill>
            <a:sysClr val="windowText" lastClr="000000"/>
          </a:solidFill>
        </a:ln>
        <a:effectLst/>
      </xdr:spPr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sz="1800" b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別紙</a:t>
          </a:r>
          <a:r>
            <a:rPr lang="ja-JP" altLang="en-US" sz="1800" b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３</a:t>
          </a:r>
          <a:endParaRPr lang="ja-JP" sz="18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3478;&#24237;&#35506;/&#23376;&#12393;&#12418;&#39178;&#35703;&#20418;/&#23478;&#24237;&#20816;&#31461;&#30456;&#35527;&#23460;&#38306;&#20418;/&#9734;&#9734;&#32113;&#35336;&#38306;&#20418;/&#21306;&#34384;&#24453;&#32113;&#35336;H30/2&#23455;&#20154;&#25968;/&#12298;&#20840;&#24066;&#21450;&#12403;&#21306;&#21029;&#12299;H30&#23455;&#20154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堺区"/>
      <sheetName val="中区"/>
      <sheetName val="東区"/>
      <sheetName val="西区"/>
      <sheetName val="南区"/>
      <sheetName val="北区"/>
      <sheetName val="美原区"/>
      <sheetName val="全区合計"/>
    </sheetNames>
    <sheetDataSet>
      <sheetData sheetId="0">
        <row r="5">
          <cell r="P5">
            <v>592</v>
          </cell>
        </row>
        <row r="13">
          <cell r="D13">
            <v>69</v>
          </cell>
          <cell r="G13">
            <v>71</v>
          </cell>
          <cell r="J13">
            <v>5</v>
          </cell>
          <cell r="M13">
            <v>173</v>
          </cell>
          <cell r="P13">
            <v>0</v>
          </cell>
        </row>
        <row r="14">
          <cell r="D14">
            <v>61</v>
          </cell>
          <cell r="G14">
            <v>123</v>
          </cell>
          <cell r="J14">
            <v>1</v>
          </cell>
          <cell r="M14">
            <v>89</v>
          </cell>
          <cell r="P14">
            <v>0</v>
          </cell>
        </row>
        <row r="35">
          <cell r="D35">
            <v>592</v>
          </cell>
        </row>
      </sheetData>
      <sheetData sheetId="1">
        <row r="5">
          <cell r="P5">
            <v>590</v>
          </cell>
        </row>
        <row r="13">
          <cell r="D13">
            <v>75</v>
          </cell>
          <cell r="G13">
            <v>66</v>
          </cell>
          <cell r="J13">
            <v>0</v>
          </cell>
          <cell r="M13">
            <v>147</v>
          </cell>
          <cell r="P13">
            <v>0</v>
          </cell>
        </row>
        <row r="14">
          <cell r="D14">
            <v>59</v>
          </cell>
          <cell r="G14">
            <v>135</v>
          </cell>
          <cell r="J14">
            <v>7</v>
          </cell>
          <cell r="M14">
            <v>101</v>
          </cell>
          <cell r="P14">
            <v>0</v>
          </cell>
        </row>
        <row r="35">
          <cell r="F35">
            <v>590</v>
          </cell>
        </row>
      </sheetData>
      <sheetData sheetId="2">
        <row r="5">
          <cell r="P5">
            <v>303</v>
          </cell>
        </row>
        <row r="13">
          <cell r="D13">
            <v>39</v>
          </cell>
          <cell r="G13">
            <v>23</v>
          </cell>
          <cell r="J13">
            <v>3</v>
          </cell>
          <cell r="M13">
            <v>90</v>
          </cell>
          <cell r="P13">
            <v>0</v>
          </cell>
        </row>
        <row r="14">
          <cell r="D14">
            <v>34</v>
          </cell>
          <cell r="G14">
            <v>47</v>
          </cell>
          <cell r="J14">
            <v>4</v>
          </cell>
          <cell r="M14">
            <v>63</v>
          </cell>
          <cell r="P14">
            <v>0</v>
          </cell>
        </row>
        <row r="35">
          <cell r="H35">
            <v>303</v>
          </cell>
        </row>
      </sheetData>
      <sheetData sheetId="3">
        <row r="5">
          <cell r="P5">
            <v>554</v>
          </cell>
        </row>
        <row r="13">
          <cell r="D13">
            <v>59</v>
          </cell>
          <cell r="G13">
            <v>52</v>
          </cell>
          <cell r="J13">
            <v>1</v>
          </cell>
          <cell r="M13">
            <v>137</v>
          </cell>
          <cell r="P13">
            <v>0</v>
          </cell>
        </row>
        <row r="14">
          <cell r="D14">
            <v>76</v>
          </cell>
          <cell r="G14">
            <v>115</v>
          </cell>
          <cell r="J14">
            <v>3</v>
          </cell>
          <cell r="M14">
            <v>111</v>
          </cell>
          <cell r="P14">
            <v>0</v>
          </cell>
        </row>
        <row r="35">
          <cell r="J35">
            <v>554</v>
          </cell>
        </row>
      </sheetData>
      <sheetData sheetId="4">
        <row r="5">
          <cell r="P5">
            <v>619</v>
          </cell>
        </row>
        <row r="13">
          <cell r="D13">
            <v>64</v>
          </cell>
          <cell r="G13">
            <v>34</v>
          </cell>
          <cell r="J13">
            <v>3</v>
          </cell>
          <cell r="M13">
            <v>120</v>
          </cell>
          <cell r="P13">
            <v>0</v>
          </cell>
        </row>
        <row r="14">
          <cell r="D14">
            <v>75</v>
          </cell>
          <cell r="G14">
            <v>163</v>
          </cell>
          <cell r="J14">
            <v>3</v>
          </cell>
          <cell r="M14">
            <v>157</v>
          </cell>
          <cell r="P14">
            <v>0</v>
          </cell>
        </row>
        <row r="35">
          <cell r="L35">
            <v>619</v>
          </cell>
        </row>
      </sheetData>
      <sheetData sheetId="5">
        <row r="5">
          <cell r="P5">
            <v>601</v>
          </cell>
        </row>
        <row r="13">
          <cell r="D13">
            <v>82</v>
          </cell>
          <cell r="G13">
            <v>43</v>
          </cell>
          <cell r="J13">
            <v>0</v>
          </cell>
          <cell r="M13">
            <v>126</v>
          </cell>
          <cell r="P13">
            <v>0</v>
          </cell>
        </row>
        <row r="14">
          <cell r="D14">
            <v>108</v>
          </cell>
          <cell r="G14">
            <v>145</v>
          </cell>
          <cell r="J14">
            <v>5</v>
          </cell>
          <cell r="M14">
            <v>92</v>
          </cell>
          <cell r="P14">
            <v>0</v>
          </cell>
        </row>
        <row r="35">
          <cell r="N35">
            <v>601</v>
          </cell>
        </row>
      </sheetData>
      <sheetData sheetId="6">
        <row r="5">
          <cell r="P5">
            <v>196</v>
          </cell>
        </row>
        <row r="13">
          <cell r="D13">
            <v>27</v>
          </cell>
          <cell r="G13">
            <v>11</v>
          </cell>
          <cell r="J13">
            <v>0</v>
          </cell>
          <cell r="M13">
            <v>44</v>
          </cell>
          <cell r="P13">
            <v>0</v>
          </cell>
        </row>
        <row r="14">
          <cell r="D14">
            <v>24</v>
          </cell>
          <cell r="G14">
            <v>35</v>
          </cell>
          <cell r="J14">
            <v>2</v>
          </cell>
          <cell r="M14">
            <v>53</v>
          </cell>
          <cell r="P14">
            <v>0</v>
          </cell>
        </row>
        <row r="35">
          <cell r="P35">
            <v>196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zoomScaleNormal="100" zoomScaleSheetLayoutView="100" workbookViewId="0">
      <selection activeCell="A2" sqref="A2:M2"/>
    </sheetView>
  </sheetViews>
  <sheetFormatPr defaultColWidth="6.625" defaultRowHeight="21.75" customHeight="1" x14ac:dyDescent="0.4"/>
  <cols>
    <col min="1" max="1" width="6.5" style="12" bestFit="1" customWidth="1"/>
    <col min="2" max="2" width="10.625" style="12" customWidth="1"/>
    <col min="3" max="3" width="5.875" style="12" bestFit="1" customWidth="1"/>
    <col min="4" max="14" width="5.875" style="12" customWidth="1"/>
    <col min="15" max="15" width="7.375" style="12" customWidth="1"/>
    <col min="16" max="16384" width="6.625" style="12"/>
  </cols>
  <sheetData>
    <row r="1" spans="1:15" s="2" customFormat="1" ht="21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61"/>
      <c r="O1" s="161"/>
    </row>
    <row r="2" spans="1:15" s="4" customFormat="1" ht="21.75" customHeight="1" x14ac:dyDescent="0.4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"/>
      <c r="O2" s="3"/>
    </row>
    <row r="3" spans="1:15" s="4" customFormat="1" ht="21.75" customHeight="1" x14ac:dyDescent="0.4">
      <c r="A3" s="163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15" s="4" customFormat="1" ht="21.75" customHeight="1" thickBot="1" x14ac:dyDescent="0.45">
      <c r="A4" s="164" t="s">
        <v>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5" t="s">
        <v>3</v>
      </c>
      <c r="M4" s="165"/>
      <c r="N4" s="5"/>
      <c r="O4" s="5"/>
    </row>
    <row r="5" spans="1:15" s="7" customFormat="1" ht="21.75" customHeight="1" thickBot="1" x14ac:dyDescent="0.45">
      <c r="A5" s="166"/>
      <c r="B5" s="167"/>
      <c r="C5" s="168"/>
      <c r="D5" s="138" t="s">
        <v>4</v>
      </c>
      <c r="E5" s="138"/>
      <c r="F5" s="138" t="s">
        <v>5</v>
      </c>
      <c r="G5" s="138"/>
      <c r="H5" s="138" t="s">
        <v>6</v>
      </c>
      <c r="I5" s="138"/>
      <c r="J5" s="138" t="s">
        <v>7</v>
      </c>
      <c r="K5" s="138"/>
      <c r="L5" s="138" t="s">
        <v>8</v>
      </c>
      <c r="M5" s="139"/>
      <c r="N5" s="6"/>
      <c r="O5" s="6"/>
    </row>
    <row r="6" spans="1:15" s="7" customFormat="1" ht="21.75" customHeight="1" x14ac:dyDescent="0.4">
      <c r="A6" s="153" t="s">
        <v>9</v>
      </c>
      <c r="B6" s="154"/>
      <c r="C6" s="155"/>
      <c r="D6" s="156">
        <v>742</v>
      </c>
      <c r="E6" s="157"/>
      <c r="F6" s="158">
        <v>807</v>
      </c>
      <c r="G6" s="157"/>
      <c r="H6" s="158">
        <v>870</v>
      </c>
      <c r="I6" s="157"/>
      <c r="J6" s="158">
        <v>954</v>
      </c>
      <c r="K6" s="157"/>
      <c r="L6" s="159">
        <v>1304</v>
      </c>
      <c r="M6" s="160"/>
      <c r="N6" s="6"/>
      <c r="O6" s="6"/>
    </row>
    <row r="7" spans="1:15" s="7" customFormat="1" ht="21.75" customHeight="1" thickBot="1" x14ac:dyDescent="0.45">
      <c r="A7" s="145" t="s">
        <v>10</v>
      </c>
      <c r="B7" s="146"/>
      <c r="C7" s="147"/>
      <c r="D7" s="148">
        <v>573</v>
      </c>
      <c r="E7" s="149"/>
      <c r="F7" s="150">
        <v>552</v>
      </c>
      <c r="G7" s="149"/>
      <c r="H7" s="150">
        <v>579</v>
      </c>
      <c r="I7" s="149"/>
      <c r="J7" s="150">
        <v>628</v>
      </c>
      <c r="K7" s="149"/>
      <c r="L7" s="151">
        <v>616</v>
      </c>
      <c r="M7" s="152"/>
      <c r="N7" s="6"/>
      <c r="O7" s="6"/>
    </row>
    <row r="8" spans="1:15" s="7" customFormat="1" ht="21.75" customHeight="1" thickBot="1" x14ac:dyDescent="0.45">
      <c r="A8" s="137" t="s">
        <v>11</v>
      </c>
      <c r="B8" s="138"/>
      <c r="C8" s="139"/>
      <c r="D8" s="140">
        <f>SUM(D6:D7)</f>
        <v>1315</v>
      </c>
      <c r="E8" s="141"/>
      <c r="F8" s="142">
        <f>SUM(F6:F7)</f>
        <v>1359</v>
      </c>
      <c r="G8" s="141"/>
      <c r="H8" s="142">
        <f>SUM(H6:H7)</f>
        <v>1449</v>
      </c>
      <c r="I8" s="141"/>
      <c r="J8" s="142">
        <f>SUM(J6:J7)</f>
        <v>1582</v>
      </c>
      <c r="K8" s="141"/>
      <c r="L8" s="143">
        <f>SUM(L6:M7)</f>
        <v>1920</v>
      </c>
      <c r="M8" s="144"/>
      <c r="N8" s="6"/>
      <c r="O8" s="6"/>
    </row>
    <row r="9" spans="1:15" s="4" customFormat="1" ht="21.75" customHeight="1" x14ac:dyDescent="0.4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s="4" customFormat="1" ht="21.75" customHeight="1" thickBot="1" x14ac:dyDescent="0.45">
      <c r="A10" s="76" t="s">
        <v>12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121" t="s">
        <v>13</v>
      </c>
      <c r="M10" s="121"/>
      <c r="N10" s="121"/>
      <c r="O10" s="121"/>
    </row>
    <row r="11" spans="1:15" s="4" customFormat="1" ht="21.75" customHeight="1" x14ac:dyDescent="0.4">
      <c r="A11" s="122"/>
      <c r="B11" s="123"/>
      <c r="C11" s="124"/>
      <c r="D11" s="125" t="s">
        <v>14</v>
      </c>
      <c r="E11" s="126"/>
      <c r="F11" s="125" t="s">
        <v>15</v>
      </c>
      <c r="G11" s="126"/>
      <c r="H11" s="129" t="s">
        <v>16</v>
      </c>
      <c r="I11" s="130"/>
      <c r="J11" s="129" t="s">
        <v>17</v>
      </c>
      <c r="K11" s="130"/>
      <c r="L11" s="129" t="s">
        <v>18</v>
      </c>
      <c r="M11" s="133"/>
      <c r="N11" s="135" t="s">
        <v>19</v>
      </c>
      <c r="O11" s="133"/>
    </row>
    <row r="12" spans="1:15" s="4" customFormat="1" ht="21.75" customHeight="1" thickBot="1" x14ac:dyDescent="0.45">
      <c r="A12" s="75"/>
      <c r="B12" s="99"/>
      <c r="C12" s="100"/>
      <c r="D12" s="127"/>
      <c r="E12" s="128"/>
      <c r="F12" s="127"/>
      <c r="G12" s="128"/>
      <c r="H12" s="131"/>
      <c r="I12" s="132"/>
      <c r="J12" s="131"/>
      <c r="K12" s="132"/>
      <c r="L12" s="131"/>
      <c r="M12" s="134"/>
      <c r="N12" s="136"/>
      <c r="O12" s="134"/>
    </row>
    <row r="13" spans="1:15" s="4" customFormat="1" ht="21.75" customHeight="1" x14ac:dyDescent="0.4">
      <c r="A13" s="73" t="s">
        <v>20</v>
      </c>
      <c r="B13" s="114" t="s">
        <v>21</v>
      </c>
      <c r="C13" s="115"/>
      <c r="D13" s="116">
        <v>65</v>
      </c>
      <c r="E13" s="116"/>
      <c r="F13" s="119" t="s">
        <v>22</v>
      </c>
      <c r="G13" s="120"/>
      <c r="H13" s="116">
        <v>749</v>
      </c>
      <c r="I13" s="116"/>
      <c r="J13" s="116">
        <v>93</v>
      </c>
      <c r="K13" s="116"/>
      <c r="L13" s="116">
        <v>47</v>
      </c>
      <c r="M13" s="106"/>
      <c r="N13" s="105">
        <f>D13+H13+J13+L13</f>
        <v>954</v>
      </c>
      <c r="O13" s="106"/>
    </row>
    <row r="14" spans="1:15" s="4" customFormat="1" ht="21.75" customHeight="1" x14ac:dyDescent="0.4">
      <c r="A14" s="74"/>
      <c r="B14" s="107" t="s">
        <v>23</v>
      </c>
      <c r="C14" s="108"/>
      <c r="D14" s="109" t="s">
        <v>22</v>
      </c>
      <c r="E14" s="110"/>
      <c r="F14" s="111">
        <v>37</v>
      </c>
      <c r="G14" s="111"/>
      <c r="H14" s="111">
        <v>550</v>
      </c>
      <c r="I14" s="111"/>
      <c r="J14" s="111">
        <v>32</v>
      </c>
      <c r="K14" s="111"/>
      <c r="L14" s="111">
        <v>9</v>
      </c>
      <c r="M14" s="112"/>
      <c r="N14" s="113">
        <f>SUM(D14:M14)</f>
        <v>628</v>
      </c>
      <c r="O14" s="112"/>
    </row>
    <row r="15" spans="1:15" s="4" customFormat="1" ht="21.75" customHeight="1" thickBot="1" x14ac:dyDescent="0.45">
      <c r="A15" s="75"/>
      <c r="B15" s="99" t="s">
        <v>24</v>
      </c>
      <c r="C15" s="100"/>
      <c r="D15" s="101">
        <f>SUM(D13:E14)</f>
        <v>65</v>
      </c>
      <c r="E15" s="101"/>
      <c r="F15" s="101">
        <f>SUM(F13:G14)</f>
        <v>37</v>
      </c>
      <c r="G15" s="101"/>
      <c r="H15" s="101">
        <f>SUM(H13:I14)</f>
        <v>1299</v>
      </c>
      <c r="I15" s="101"/>
      <c r="J15" s="101">
        <f>SUM(J13:K14)</f>
        <v>125</v>
      </c>
      <c r="K15" s="101"/>
      <c r="L15" s="101">
        <f>SUM(L13:M14)</f>
        <v>56</v>
      </c>
      <c r="M15" s="88"/>
      <c r="N15" s="87">
        <f>SUM(N13:O14)</f>
        <v>1582</v>
      </c>
      <c r="O15" s="88"/>
    </row>
    <row r="16" spans="1:15" s="4" customFormat="1" ht="21.75" customHeight="1" x14ac:dyDescent="0.4">
      <c r="A16" s="73" t="s">
        <v>25</v>
      </c>
      <c r="B16" s="114" t="s">
        <v>21</v>
      </c>
      <c r="C16" s="115"/>
      <c r="D16" s="116">
        <v>85</v>
      </c>
      <c r="E16" s="116"/>
      <c r="F16" s="117" t="s">
        <v>22</v>
      </c>
      <c r="G16" s="118"/>
      <c r="H16" s="116">
        <v>987</v>
      </c>
      <c r="I16" s="116"/>
      <c r="J16" s="116">
        <v>86</v>
      </c>
      <c r="K16" s="116"/>
      <c r="L16" s="116">
        <v>146</v>
      </c>
      <c r="M16" s="106"/>
      <c r="N16" s="105">
        <f>D16+H16+J16+L16</f>
        <v>1304</v>
      </c>
      <c r="O16" s="106"/>
    </row>
    <row r="17" spans="1:15" s="4" customFormat="1" ht="21.75" customHeight="1" x14ac:dyDescent="0.4">
      <c r="A17" s="74"/>
      <c r="B17" s="107" t="s">
        <v>23</v>
      </c>
      <c r="C17" s="108"/>
      <c r="D17" s="109" t="s">
        <v>22</v>
      </c>
      <c r="E17" s="110"/>
      <c r="F17" s="111">
        <v>36</v>
      </c>
      <c r="G17" s="111"/>
      <c r="H17" s="111">
        <v>540</v>
      </c>
      <c r="I17" s="111"/>
      <c r="J17" s="111">
        <v>38</v>
      </c>
      <c r="K17" s="111"/>
      <c r="L17" s="111">
        <v>2</v>
      </c>
      <c r="M17" s="112"/>
      <c r="N17" s="113">
        <f>SUM(F17:M17)</f>
        <v>616</v>
      </c>
      <c r="O17" s="112"/>
    </row>
    <row r="18" spans="1:15" s="4" customFormat="1" ht="21.75" customHeight="1" thickBot="1" x14ac:dyDescent="0.45">
      <c r="A18" s="75"/>
      <c r="B18" s="99" t="s">
        <v>24</v>
      </c>
      <c r="C18" s="100"/>
      <c r="D18" s="101">
        <f>SUM(D16:E17)</f>
        <v>85</v>
      </c>
      <c r="E18" s="101"/>
      <c r="F18" s="101">
        <f t="shared" ref="F18" si="0">SUM(F16:G17)</f>
        <v>36</v>
      </c>
      <c r="G18" s="101"/>
      <c r="H18" s="101">
        <f t="shared" ref="H18" si="1">SUM(H16:I17)</f>
        <v>1527</v>
      </c>
      <c r="I18" s="101"/>
      <c r="J18" s="101">
        <f t="shared" ref="J18" si="2">SUM(J16:K17)</f>
        <v>124</v>
      </c>
      <c r="K18" s="101"/>
      <c r="L18" s="101">
        <f t="shared" ref="L18" si="3">SUM(L16:M17)</f>
        <v>148</v>
      </c>
      <c r="M18" s="88"/>
      <c r="N18" s="87">
        <f>SUM(N16:O17)</f>
        <v>1920</v>
      </c>
      <c r="O18" s="88"/>
    </row>
    <row r="19" spans="1:15" s="4" customFormat="1" ht="21.75" customHeight="1" x14ac:dyDescent="0.4">
      <c r="A19" s="8"/>
      <c r="B19" s="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</row>
    <row r="20" spans="1:15" ht="21.75" customHeight="1" thickBot="1" x14ac:dyDescent="0.45">
      <c r="A20" s="76" t="s">
        <v>26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89" t="s">
        <v>13</v>
      </c>
      <c r="M20" s="89"/>
      <c r="N20" s="89"/>
      <c r="O20" s="89"/>
    </row>
    <row r="21" spans="1:15" ht="21.75" customHeight="1" x14ac:dyDescent="0.4">
      <c r="A21" s="90"/>
      <c r="B21" s="91"/>
      <c r="C21" s="96" t="s">
        <v>27</v>
      </c>
      <c r="D21" s="81" t="s">
        <v>28</v>
      </c>
      <c r="E21" s="81" t="s">
        <v>29</v>
      </c>
      <c r="F21" s="81" t="s">
        <v>30</v>
      </c>
      <c r="G21" s="81" t="s">
        <v>31</v>
      </c>
      <c r="H21" s="81" t="s">
        <v>32</v>
      </c>
      <c r="I21" s="81" t="s">
        <v>33</v>
      </c>
      <c r="J21" s="81" t="s">
        <v>34</v>
      </c>
      <c r="K21" s="81" t="s">
        <v>35</v>
      </c>
      <c r="L21" s="81" t="s">
        <v>36</v>
      </c>
      <c r="M21" s="81" t="s">
        <v>37</v>
      </c>
      <c r="N21" s="84" t="s">
        <v>18</v>
      </c>
      <c r="O21" s="102" t="s">
        <v>38</v>
      </c>
    </row>
    <row r="22" spans="1:15" ht="21.75" customHeight="1" x14ac:dyDescent="0.4">
      <c r="A22" s="92"/>
      <c r="B22" s="93"/>
      <c r="C22" s="97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5"/>
      <c r="O22" s="103"/>
    </row>
    <row r="23" spans="1:15" ht="21.75" customHeight="1" x14ac:dyDescent="0.4">
      <c r="A23" s="92"/>
      <c r="B23" s="93"/>
      <c r="C23" s="97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5"/>
      <c r="O23" s="103"/>
    </row>
    <row r="24" spans="1:15" ht="21.75" customHeight="1" thickBot="1" x14ac:dyDescent="0.45">
      <c r="A24" s="94"/>
      <c r="B24" s="95"/>
      <c r="C24" s="98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6"/>
      <c r="O24" s="104"/>
    </row>
    <row r="25" spans="1:15" ht="21.75" customHeight="1" x14ac:dyDescent="0.4">
      <c r="A25" s="73" t="s">
        <v>20</v>
      </c>
      <c r="B25" s="13" t="s">
        <v>21</v>
      </c>
      <c r="C25" s="14">
        <v>60</v>
      </c>
      <c r="D25" s="15">
        <v>161</v>
      </c>
      <c r="E25" s="15">
        <v>6</v>
      </c>
      <c r="F25" s="15">
        <v>1</v>
      </c>
      <c r="G25" s="15">
        <v>2</v>
      </c>
      <c r="H25" s="15">
        <v>37</v>
      </c>
      <c r="I25" s="15">
        <v>12</v>
      </c>
      <c r="J25" s="15">
        <v>536</v>
      </c>
      <c r="K25" s="15">
        <v>41</v>
      </c>
      <c r="L25" s="15">
        <v>3</v>
      </c>
      <c r="M25" s="15">
        <v>74</v>
      </c>
      <c r="N25" s="16">
        <v>21</v>
      </c>
      <c r="O25" s="17">
        <f>C25+D25+E25+F25+G25+H25+I25+J25+K25+L25+M25+N25</f>
        <v>954</v>
      </c>
    </row>
    <row r="26" spans="1:15" ht="21.75" customHeight="1" x14ac:dyDescent="0.4">
      <c r="A26" s="74"/>
      <c r="B26" s="18" t="s">
        <v>23</v>
      </c>
      <c r="C26" s="19">
        <v>37</v>
      </c>
      <c r="D26" s="20">
        <v>35</v>
      </c>
      <c r="E26" s="20">
        <v>1</v>
      </c>
      <c r="F26" s="20">
        <v>123</v>
      </c>
      <c r="G26" s="20">
        <v>6</v>
      </c>
      <c r="H26" s="20">
        <v>10</v>
      </c>
      <c r="I26" s="20">
        <v>167</v>
      </c>
      <c r="J26" s="20">
        <v>0</v>
      </c>
      <c r="K26" s="20">
        <v>150</v>
      </c>
      <c r="L26" s="20">
        <v>2</v>
      </c>
      <c r="M26" s="20">
        <v>69</v>
      </c>
      <c r="N26" s="21">
        <v>28</v>
      </c>
      <c r="O26" s="22">
        <f>SUM(C26:N26)</f>
        <v>628</v>
      </c>
    </row>
    <row r="27" spans="1:15" ht="21.75" customHeight="1" thickBot="1" x14ac:dyDescent="0.45">
      <c r="A27" s="75"/>
      <c r="B27" s="23" t="s">
        <v>24</v>
      </c>
      <c r="C27" s="24">
        <f t="shared" ref="C27:M27" si="4">SUM(C25:C26)</f>
        <v>97</v>
      </c>
      <c r="D27" s="25">
        <f t="shared" si="4"/>
        <v>196</v>
      </c>
      <c r="E27" s="25">
        <f t="shared" si="4"/>
        <v>7</v>
      </c>
      <c r="F27" s="25">
        <f t="shared" si="4"/>
        <v>124</v>
      </c>
      <c r="G27" s="25">
        <f t="shared" si="4"/>
        <v>8</v>
      </c>
      <c r="H27" s="25">
        <f t="shared" si="4"/>
        <v>47</v>
      </c>
      <c r="I27" s="25">
        <f t="shared" si="4"/>
        <v>179</v>
      </c>
      <c r="J27" s="25">
        <f t="shared" si="4"/>
        <v>536</v>
      </c>
      <c r="K27" s="25">
        <f t="shared" si="4"/>
        <v>191</v>
      </c>
      <c r="L27" s="25">
        <f t="shared" si="4"/>
        <v>5</v>
      </c>
      <c r="M27" s="25">
        <f t="shared" si="4"/>
        <v>143</v>
      </c>
      <c r="N27" s="26">
        <f>SUM(N25:N26)</f>
        <v>49</v>
      </c>
      <c r="O27" s="27">
        <f>SUM(O25:O26)</f>
        <v>1582</v>
      </c>
    </row>
    <row r="28" spans="1:15" ht="21.75" customHeight="1" x14ac:dyDescent="0.4">
      <c r="A28" s="73" t="s">
        <v>25</v>
      </c>
      <c r="B28" s="13" t="s">
        <v>21</v>
      </c>
      <c r="C28" s="28">
        <v>116</v>
      </c>
      <c r="D28" s="29">
        <v>249</v>
      </c>
      <c r="E28" s="29">
        <v>18</v>
      </c>
      <c r="F28" s="29">
        <v>0</v>
      </c>
      <c r="G28" s="29">
        <v>3</v>
      </c>
      <c r="H28" s="29">
        <v>51</v>
      </c>
      <c r="I28" s="29">
        <v>6</v>
      </c>
      <c r="J28" s="29">
        <v>675</v>
      </c>
      <c r="K28" s="29">
        <v>76</v>
      </c>
      <c r="L28" s="29">
        <v>3</v>
      </c>
      <c r="M28" s="29">
        <v>66</v>
      </c>
      <c r="N28" s="29">
        <v>41</v>
      </c>
      <c r="O28" s="17">
        <f>SUM(C28:N28)</f>
        <v>1304</v>
      </c>
    </row>
    <row r="29" spans="1:15" ht="21.75" customHeight="1" x14ac:dyDescent="0.4">
      <c r="A29" s="74"/>
      <c r="B29" s="18" t="s">
        <v>23</v>
      </c>
      <c r="C29" s="30">
        <v>32</v>
      </c>
      <c r="D29" s="30">
        <v>23</v>
      </c>
      <c r="E29" s="30">
        <v>2</v>
      </c>
      <c r="F29" s="30">
        <v>87</v>
      </c>
      <c r="G29" s="30">
        <v>3</v>
      </c>
      <c r="H29" s="30">
        <v>18</v>
      </c>
      <c r="I29" s="30">
        <v>224</v>
      </c>
      <c r="J29" s="30">
        <v>0</v>
      </c>
      <c r="K29" s="30">
        <v>146</v>
      </c>
      <c r="L29" s="30">
        <v>1</v>
      </c>
      <c r="M29" s="30">
        <v>63</v>
      </c>
      <c r="N29" s="30">
        <v>17</v>
      </c>
      <c r="O29" s="22">
        <f>SUM(C29:N29)</f>
        <v>616</v>
      </c>
    </row>
    <row r="30" spans="1:15" ht="21.75" customHeight="1" thickBot="1" x14ac:dyDescent="0.45">
      <c r="A30" s="75"/>
      <c r="B30" s="23" t="s">
        <v>24</v>
      </c>
      <c r="C30" s="24">
        <f t="shared" ref="C30:M30" si="5">SUM(C28:C29)</f>
        <v>148</v>
      </c>
      <c r="D30" s="25">
        <f t="shared" si="5"/>
        <v>272</v>
      </c>
      <c r="E30" s="25">
        <f t="shared" si="5"/>
        <v>20</v>
      </c>
      <c r="F30" s="25">
        <f t="shared" si="5"/>
        <v>87</v>
      </c>
      <c r="G30" s="25">
        <f t="shared" si="5"/>
        <v>6</v>
      </c>
      <c r="H30" s="25">
        <f t="shared" si="5"/>
        <v>69</v>
      </c>
      <c r="I30" s="25">
        <f t="shared" si="5"/>
        <v>230</v>
      </c>
      <c r="J30" s="25">
        <f t="shared" si="5"/>
        <v>675</v>
      </c>
      <c r="K30" s="25">
        <f t="shared" si="5"/>
        <v>222</v>
      </c>
      <c r="L30" s="25">
        <f t="shared" si="5"/>
        <v>4</v>
      </c>
      <c r="M30" s="25">
        <f t="shared" si="5"/>
        <v>129</v>
      </c>
      <c r="N30" s="26">
        <f>SUM(N28:N29)</f>
        <v>58</v>
      </c>
      <c r="O30" s="27">
        <f>SUM(O28:O29)</f>
        <v>1920</v>
      </c>
    </row>
    <row r="31" spans="1:15" ht="21.75" customHeight="1" x14ac:dyDescent="0.4">
      <c r="A31" s="8"/>
      <c r="B31" s="8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21.75" customHeight="1" thickBot="1" x14ac:dyDescent="0.45">
      <c r="A32" s="76" t="s">
        <v>39</v>
      </c>
      <c r="B32" s="76"/>
      <c r="C32" s="76"/>
      <c r="D32" s="76"/>
      <c r="E32" s="76"/>
      <c r="F32" s="76"/>
      <c r="G32" s="76"/>
      <c r="H32" s="76"/>
      <c r="I32" s="32"/>
      <c r="J32" s="32"/>
      <c r="K32" s="33" t="s">
        <v>13</v>
      </c>
      <c r="L32" s="32"/>
      <c r="M32" s="32"/>
      <c r="N32" s="32"/>
      <c r="O32" s="32"/>
    </row>
    <row r="33" spans="1:15" s="4" customFormat="1" ht="21.75" customHeight="1" thickBot="1" x14ac:dyDescent="0.45">
      <c r="A33" s="77"/>
      <c r="B33" s="78"/>
      <c r="C33" s="34" t="s">
        <v>40</v>
      </c>
      <c r="D33" s="35" t="s">
        <v>41</v>
      </c>
      <c r="E33" s="35" t="s">
        <v>42</v>
      </c>
      <c r="F33" s="35" t="s">
        <v>43</v>
      </c>
      <c r="G33" s="35" t="s">
        <v>44</v>
      </c>
      <c r="H33" s="35" t="s">
        <v>45</v>
      </c>
      <c r="I33" s="35" t="s">
        <v>46</v>
      </c>
      <c r="J33" s="36" t="s">
        <v>18</v>
      </c>
      <c r="K33" s="37" t="s">
        <v>38</v>
      </c>
      <c r="L33" s="79" t="s">
        <v>47</v>
      </c>
      <c r="M33" s="80"/>
      <c r="N33" s="80"/>
      <c r="O33" s="80"/>
    </row>
    <row r="34" spans="1:15" s="4" customFormat="1" ht="21.75" customHeight="1" x14ac:dyDescent="0.4">
      <c r="A34" s="73" t="s">
        <v>20</v>
      </c>
      <c r="B34" s="13" t="s">
        <v>21</v>
      </c>
      <c r="C34" s="38">
        <v>204</v>
      </c>
      <c r="D34" s="39">
        <v>162</v>
      </c>
      <c r="E34" s="39">
        <v>99</v>
      </c>
      <c r="F34" s="39">
        <v>158</v>
      </c>
      <c r="G34" s="39">
        <v>122</v>
      </c>
      <c r="H34" s="39">
        <v>161</v>
      </c>
      <c r="I34" s="39">
        <v>38</v>
      </c>
      <c r="J34" s="40">
        <v>10</v>
      </c>
      <c r="K34" s="41">
        <f>C34+D34+E34+F34+G34+H34+I34+J34</f>
        <v>954</v>
      </c>
      <c r="L34" s="79"/>
      <c r="M34" s="80"/>
      <c r="N34" s="80"/>
      <c r="O34" s="80"/>
    </row>
    <row r="35" spans="1:15" s="4" customFormat="1" ht="21.75" customHeight="1" x14ac:dyDescent="0.4">
      <c r="A35" s="74"/>
      <c r="B35" s="18" t="s">
        <v>23</v>
      </c>
      <c r="C35" s="42">
        <v>74</v>
      </c>
      <c r="D35" s="43">
        <v>82</v>
      </c>
      <c r="E35" s="43">
        <v>45</v>
      </c>
      <c r="F35" s="43">
        <v>106</v>
      </c>
      <c r="G35" s="43">
        <v>110</v>
      </c>
      <c r="H35" s="43">
        <v>161</v>
      </c>
      <c r="I35" s="43">
        <v>50</v>
      </c>
      <c r="J35" s="44">
        <v>0</v>
      </c>
      <c r="K35" s="45">
        <f>SUM(C35:J35)</f>
        <v>628</v>
      </c>
      <c r="L35" s="79"/>
      <c r="M35" s="80"/>
      <c r="N35" s="80"/>
      <c r="O35" s="80"/>
    </row>
    <row r="36" spans="1:15" s="4" customFormat="1" ht="21.75" customHeight="1" thickBot="1" x14ac:dyDescent="0.45">
      <c r="A36" s="75"/>
      <c r="B36" s="23" t="s">
        <v>24</v>
      </c>
      <c r="C36" s="46">
        <f t="shared" ref="C36:J36" si="6">SUM(C34:C35)</f>
        <v>278</v>
      </c>
      <c r="D36" s="47">
        <f t="shared" si="6"/>
        <v>244</v>
      </c>
      <c r="E36" s="47">
        <f t="shared" si="6"/>
        <v>144</v>
      </c>
      <c r="F36" s="47">
        <f t="shared" si="6"/>
        <v>264</v>
      </c>
      <c r="G36" s="47">
        <f t="shared" si="6"/>
        <v>232</v>
      </c>
      <c r="H36" s="47">
        <f t="shared" si="6"/>
        <v>322</v>
      </c>
      <c r="I36" s="47">
        <f t="shared" si="6"/>
        <v>88</v>
      </c>
      <c r="J36" s="48">
        <f t="shared" si="6"/>
        <v>10</v>
      </c>
      <c r="K36" s="49">
        <f>SUM(K34:K35)</f>
        <v>1582</v>
      </c>
      <c r="L36" s="79"/>
      <c r="M36" s="80"/>
      <c r="N36" s="80"/>
      <c r="O36" s="80"/>
    </row>
    <row r="37" spans="1:15" s="4" customFormat="1" ht="21.75" customHeight="1" x14ac:dyDescent="0.4">
      <c r="A37" s="73" t="s">
        <v>25</v>
      </c>
      <c r="B37" s="13" t="s">
        <v>21</v>
      </c>
      <c r="C37" s="50">
        <v>291</v>
      </c>
      <c r="D37" s="51">
        <v>198</v>
      </c>
      <c r="E37" s="51">
        <v>127</v>
      </c>
      <c r="F37" s="51">
        <v>232</v>
      </c>
      <c r="G37" s="51">
        <v>171</v>
      </c>
      <c r="H37" s="51">
        <v>220</v>
      </c>
      <c r="I37" s="51">
        <v>55</v>
      </c>
      <c r="J37" s="51">
        <v>10</v>
      </c>
      <c r="K37" s="41">
        <f>C37+D37+E37+F37+G37+H37+I37+J37</f>
        <v>1304</v>
      </c>
      <c r="L37" s="79"/>
      <c r="M37" s="80"/>
      <c r="N37" s="80"/>
      <c r="O37" s="80"/>
    </row>
    <row r="38" spans="1:15" s="4" customFormat="1" ht="21.75" customHeight="1" x14ac:dyDescent="0.4">
      <c r="A38" s="74"/>
      <c r="B38" s="18" t="s">
        <v>23</v>
      </c>
      <c r="C38" s="42">
        <v>64</v>
      </c>
      <c r="D38" s="43">
        <v>110</v>
      </c>
      <c r="E38" s="43">
        <v>43</v>
      </c>
      <c r="F38" s="43">
        <v>115</v>
      </c>
      <c r="G38" s="43">
        <v>94</v>
      </c>
      <c r="H38" s="43">
        <v>144</v>
      </c>
      <c r="I38" s="43">
        <v>46</v>
      </c>
      <c r="J38" s="44">
        <v>0</v>
      </c>
      <c r="K38" s="45">
        <f>SUM(C38:J38)</f>
        <v>616</v>
      </c>
      <c r="L38" s="79"/>
      <c r="M38" s="80"/>
      <c r="N38" s="80"/>
      <c r="O38" s="80"/>
    </row>
    <row r="39" spans="1:15" s="4" customFormat="1" ht="21.75" customHeight="1" thickBot="1" x14ac:dyDescent="0.45">
      <c r="A39" s="75"/>
      <c r="B39" s="23" t="s">
        <v>24</v>
      </c>
      <c r="C39" s="46">
        <f t="shared" ref="C39:J39" si="7">SUM(C37:C38)</f>
        <v>355</v>
      </c>
      <c r="D39" s="47">
        <f t="shared" si="7"/>
        <v>308</v>
      </c>
      <c r="E39" s="47">
        <f t="shared" si="7"/>
        <v>170</v>
      </c>
      <c r="F39" s="47">
        <f t="shared" si="7"/>
        <v>347</v>
      </c>
      <c r="G39" s="47">
        <f t="shared" si="7"/>
        <v>265</v>
      </c>
      <c r="H39" s="47">
        <f t="shared" si="7"/>
        <v>364</v>
      </c>
      <c r="I39" s="47">
        <f t="shared" si="7"/>
        <v>101</v>
      </c>
      <c r="J39" s="48">
        <f t="shared" si="7"/>
        <v>10</v>
      </c>
      <c r="K39" s="49">
        <f>SUM(K37:K38)</f>
        <v>1920</v>
      </c>
      <c r="L39" s="79"/>
      <c r="M39" s="80"/>
      <c r="N39" s="80"/>
      <c r="O39" s="80"/>
    </row>
  </sheetData>
  <mergeCells count="105">
    <mergeCell ref="L5:M5"/>
    <mergeCell ref="A6:C6"/>
    <mergeCell ref="D6:E6"/>
    <mergeCell ref="F6:G6"/>
    <mergeCell ref="H6:I6"/>
    <mergeCell ref="J6:K6"/>
    <mergeCell ref="L6:M6"/>
    <mergeCell ref="N1:O1"/>
    <mergeCell ref="A2:M2"/>
    <mergeCell ref="A3:O3"/>
    <mergeCell ref="A4:K4"/>
    <mergeCell ref="L4:M4"/>
    <mergeCell ref="A5:C5"/>
    <mergeCell ref="D5:E5"/>
    <mergeCell ref="F5:G5"/>
    <mergeCell ref="H5:I5"/>
    <mergeCell ref="J5:K5"/>
    <mergeCell ref="A8:C8"/>
    <mergeCell ref="D8:E8"/>
    <mergeCell ref="F8:G8"/>
    <mergeCell ref="H8:I8"/>
    <mergeCell ref="J8:K8"/>
    <mergeCell ref="L8:M8"/>
    <mergeCell ref="A7:C7"/>
    <mergeCell ref="D7:E7"/>
    <mergeCell ref="F7:G7"/>
    <mergeCell ref="H7:I7"/>
    <mergeCell ref="J7:K7"/>
    <mergeCell ref="L7:M7"/>
    <mergeCell ref="A10:K10"/>
    <mergeCell ref="L10:O10"/>
    <mergeCell ref="A11:C12"/>
    <mergeCell ref="D11:E12"/>
    <mergeCell ref="F11:G12"/>
    <mergeCell ref="H11:I12"/>
    <mergeCell ref="J11:K12"/>
    <mergeCell ref="L11:M12"/>
    <mergeCell ref="N11:O12"/>
    <mergeCell ref="A13:A15"/>
    <mergeCell ref="B13:C13"/>
    <mergeCell ref="D13:E13"/>
    <mergeCell ref="F13:G13"/>
    <mergeCell ref="H13:I13"/>
    <mergeCell ref="J13:K13"/>
    <mergeCell ref="B15:C15"/>
    <mergeCell ref="D15:E15"/>
    <mergeCell ref="F15:G15"/>
    <mergeCell ref="H15:I15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L17:M17"/>
    <mergeCell ref="N17:O17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8:O18"/>
    <mergeCell ref="A20:K20"/>
    <mergeCell ref="L20:O20"/>
    <mergeCell ref="A21:B24"/>
    <mergeCell ref="C21:C24"/>
    <mergeCell ref="D21:D24"/>
    <mergeCell ref="E21:E24"/>
    <mergeCell ref="F21:F24"/>
    <mergeCell ref="G21:G24"/>
    <mergeCell ref="H21:H24"/>
    <mergeCell ref="B18:C18"/>
    <mergeCell ref="D18:E18"/>
    <mergeCell ref="F18:G18"/>
    <mergeCell ref="H18:I18"/>
    <mergeCell ref="J18:K18"/>
    <mergeCell ref="L18:M18"/>
    <mergeCell ref="A16:A18"/>
    <mergeCell ref="O21:O24"/>
    <mergeCell ref="N16:O16"/>
    <mergeCell ref="B17:C17"/>
    <mergeCell ref="D17:E17"/>
    <mergeCell ref="F17:G17"/>
    <mergeCell ref="H17:I17"/>
    <mergeCell ref="J17:K17"/>
    <mergeCell ref="A25:A27"/>
    <mergeCell ref="A28:A30"/>
    <mergeCell ref="A32:H32"/>
    <mergeCell ref="A33:B33"/>
    <mergeCell ref="L33:O39"/>
    <mergeCell ref="A34:A36"/>
    <mergeCell ref="A37:A39"/>
    <mergeCell ref="I21:I24"/>
    <mergeCell ref="J21:J24"/>
    <mergeCell ref="K21:K24"/>
    <mergeCell ref="L21:L24"/>
    <mergeCell ref="M21:M24"/>
    <mergeCell ref="N21:N24"/>
  </mergeCells>
  <phoneticPr fontId="3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8"/>
  <sheetViews>
    <sheetView view="pageBreakPreview" zoomScaleNormal="100" zoomScaleSheetLayoutView="100" workbookViewId="0">
      <selection activeCell="O5" sqref="O5:Q5"/>
    </sheetView>
  </sheetViews>
  <sheetFormatPr defaultColWidth="5.5" defaultRowHeight="21.75" customHeight="1" x14ac:dyDescent="0.4"/>
  <cols>
    <col min="1" max="1" width="6.5" style="52" bestFit="1" customWidth="1"/>
    <col min="2" max="2" width="4.75" style="52" bestFit="1" customWidth="1"/>
    <col min="3" max="20" width="4.5" style="52" customWidth="1"/>
    <col min="21" max="23" width="5.25" style="52" customWidth="1"/>
    <col min="24" max="16384" width="5.5" style="52"/>
  </cols>
  <sheetData>
    <row r="2" spans="1:23" ht="21.75" customHeight="1" x14ac:dyDescent="0.4">
      <c r="A2" s="258" t="s">
        <v>48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</row>
    <row r="3" spans="1:23" s="53" customFormat="1" ht="21.75" customHeight="1" thickBot="1" x14ac:dyDescent="0.2">
      <c r="A3" s="186" t="s">
        <v>49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7" t="s">
        <v>50</v>
      </c>
      <c r="P3" s="187"/>
      <c r="Q3" s="187"/>
      <c r="U3" s="54"/>
      <c r="V3" s="54"/>
      <c r="W3" s="54"/>
    </row>
    <row r="4" spans="1:23" s="4" customFormat="1" ht="21.75" customHeight="1" thickBot="1" x14ac:dyDescent="0.45">
      <c r="A4" s="188"/>
      <c r="B4" s="189"/>
      <c r="C4" s="188" t="s">
        <v>51</v>
      </c>
      <c r="D4" s="194"/>
      <c r="E4" s="194"/>
      <c r="F4" s="194" t="s">
        <v>52</v>
      </c>
      <c r="G4" s="194"/>
      <c r="H4" s="194"/>
      <c r="I4" s="194" t="s">
        <v>53</v>
      </c>
      <c r="J4" s="194"/>
      <c r="K4" s="194"/>
      <c r="L4" s="194" t="s">
        <v>54</v>
      </c>
      <c r="M4" s="194"/>
      <c r="N4" s="194"/>
      <c r="O4" s="194" t="s">
        <v>55</v>
      </c>
      <c r="P4" s="194"/>
      <c r="Q4" s="189"/>
    </row>
    <row r="5" spans="1:23" s="4" customFormat="1" ht="21.75" customHeight="1" thickBot="1" x14ac:dyDescent="0.45">
      <c r="A5" s="195" t="s">
        <v>56</v>
      </c>
      <c r="B5" s="197"/>
      <c r="C5" s="250">
        <v>2756</v>
      </c>
      <c r="D5" s="251"/>
      <c r="E5" s="252"/>
      <c r="F5" s="253">
        <v>2838</v>
      </c>
      <c r="G5" s="251"/>
      <c r="H5" s="252"/>
      <c r="I5" s="253">
        <v>2924</v>
      </c>
      <c r="J5" s="251"/>
      <c r="K5" s="252"/>
      <c r="L5" s="254">
        <v>2999</v>
      </c>
      <c r="M5" s="254"/>
      <c r="N5" s="254"/>
      <c r="O5" s="255">
        <f>[1]堺区!P5+[1]中区!P5+[1]東区!P5+[1]西区!P5+[1]南区!P5+[1]北区!P5+[1]美原区!P5</f>
        <v>3455</v>
      </c>
      <c r="P5" s="256"/>
      <c r="Q5" s="257"/>
    </row>
    <row r="6" spans="1:23" s="4" customFormat="1" ht="21.75" customHeight="1" x14ac:dyDescent="0.4">
      <c r="A6" s="55"/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7"/>
    </row>
    <row r="7" spans="1:23" s="53" customFormat="1" ht="21.75" customHeight="1" thickBot="1" x14ac:dyDescent="0.2">
      <c r="A7" s="215" t="s">
        <v>57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187" t="s">
        <v>58</v>
      </c>
      <c r="S7" s="187"/>
      <c r="T7" s="187"/>
      <c r="U7" s="54"/>
      <c r="V7" s="54"/>
      <c r="W7" s="54"/>
    </row>
    <row r="8" spans="1:23" s="4" customFormat="1" ht="21.75" customHeight="1" thickBot="1" x14ac:dyDescent="0.45">
      <c r="A8" s="223"/>
      <c r="B8" s="225"/>
      <c r="C8" s="219" t="s">
        <v>59</v>
      </c>
      <c r="D8" s="217"/>
      <c r="E8" s="217"/>
      <c r="F8" s="217" t="s">
        <v>60</v>
      </c>
      <c r="G8" s="217"/>
      <c r="H8" s="217"/>
      <c r="I8" s="217" t="s">
        <v>61</v>
      </c>
      <c r="J8" s="217"/>
      <c r="K8" s="217"/>
      <c r="L8" s="217" t="s">
        <v>62</v>
      </c>
      <c r="M8" s="217"/>
      <c r="N8" s="217"/>
      <c r="O8" s="217" t="s">
        <v>18</v>
      </c>
      <c r="P8" s="217"/>
      <c r="Q8" s="222"/>
      <c r="R8" s="216" t="s">
        <v>19</v>
      </c>
      <c r="S8" s="217"/>
      <c r="T8" s="218"/>
    </row>
    <row r="9" spans="1:23" s="4" customFormat="1" ht="21.75" customHeight="1" x14ac:dyDescent="0.4">
      <c r="A9" s="204" t="s">
        <v>63</v>
      </c>
      <c r="B9" s="58" t="s">
        <v>64</v>
      </c>
      <c r="C9" s="207">
        <v>333</v>
      </c>
      <c r="D9" s="208"/>
      <c r="E9" s="208"/>
      <c r="F9" s="208">
        <v>256</v>
      </c>
      <c r="G9" s="208"/>
      <c r="H9" s="208"/>
      <c r="I9" s="208">
        <v>9</v>
      </c>
      <c r="J9" s="208"/>
      <c r="K9" s="208"/>
      <c r="L9" s="208">
        <v>712</v>
      </c>
      <c r="M9" s="208"/>
      <c r="N9" s="208"/>
      <c r="O9" s="208">
        <v>1</v>
      </c>
      <c r="P9" s="208"/>
      <c r="Q9" s="249"/>
      <c r="R9" s="207">
        <f>SUM(C9:Q9)</f>
        <v>1311</v>
      </c>
      <c r="S9" s="208"/>
      <c r="T9" s="209"/>
    </row>
    <row r="10" spans="1:23" s="4" customFormat="1" ht="21.75" customHeight="1" x14ac:dyDescent="0.4">
      <c r="A10" s="240"/>
      <c r="B10" s="59" t="s">
        <v>65</v>
      </c>
      <c r="C10" s="243">
        <v>414</v>
      </c>
      <c r="D10" s="244"/>
      <c r="E10" s="244"/>
      <c r="F10" s="244">
        <v>738</v>
      </c>
      <c r="G10" s="244"/>
      <c r="H10" s="244"/>
      <c r="I10" s="244">
        <v>21</v>
      </c>
      <c r="J10" s="244"/>
      <c r="K10" s="244"/>
      <c r="L10" s="244">
        <v>515</v>
      </c>
      <c r="M10" s="244"/>
      <c r="N10" s="244"/>
      <c r="O10" s="244">
        <v>0</v>
      </c>
      <c r="P10" s="244"/>
      <c r="Q10" s="248"/>
      <c r="R10" s="245">
        <f>SUM(C10:Q10)</f>
        <v>1688</v>
      </c>
      <c r="S10" s="244"/>
      <c r="T10" s="246"/>
    </row>
    <row r="11" spans="1:23" s="4" customFormat="1" ht="21.75" customHeight="1" thickBot="1" x14ac:dyDescent="0.45">
      <c r="A11" s="169"/>
      <c r="B11" s="60" t="s">
        <v>38</v>
      </c>
      <c r="C11" s="234">
        <f>SUM(C9:E10)</f>
        <v>747</v>
      </c>
      <c r="D11" s="235"/>
      <c r="E11" s="235"/>
      <c r="F11" s="235">
        <f t="shared" ref="F11" si="0">SUM(F9:H10)</f>
        <v>994</v>
      </c>
      <c r="G11" s="235"/>
      <c r="H11" s="235"/>
      <c r="I11" s="235">
        <f t="shared" ref="I11" si="1">SUM(I9:K10)</f>
        <v>30</v>
      </c>
      <c r="J11" s="235"/>
      <c r="K11" s="235"/>
      <c r="L11" s="235">
        <f t="shared" ref="L11" si="2">SUM(L9:N10)</f>
        <v>1227</v>
      </c>
      <c r="M11" s="235"/>
      <c r="N11" s="235"/>
      <c r="O11" s="235">
        <f t="shared" ref="O11" si="3">SUM(O9:Q10)</f>
        <v>1</v>
      </c>
      <c r="P11" s="235"/>
      <c r="Q11" s="247"/>
      <c r="R11" s="232">
        <f t="shared" ref="R11" si="4">SUM(R9:T10)</f>
        <v>2999</v>
      </c>
      <c r="S11" s="235"/>
      <c r="T11" s="233"/>
      <c r="U11" s="57"/>
    </row>
    <row r="12" spans="1:23" s="4" customFormat="1" ht="21.75" customHeight="1" x14ac:dyDescent="0.4">
      <c r="A12" s="177" t="s">
        <v>66</v>
      </c>
      <c r="B12" s="61" t="s">
        <v>64</v>
      </c>
      <c r="C12" s="241">
        <f>SUM([1]堺区!D13+[1]中区!D13+[1]東区!D13+[1]西区!D13+[1]南区!D13+[1]北区!D13+[1]美原区!D13)</f>
        <v>415</v>
      </c>
      <c r="D12" s="242"/>
      <c r="E12" s="242"/>
      <c r="F12" s="241">
        <f>SUM([1]堺区!G13+[1]中区!G13+[1]東区!G13+[1]西区!G13+[1]南区!G13+[1]北区!G13+[1]美原区!G13)</f>
        <v>300</v>
      </c>
      <c r="G12" s="242"/>
      <c r="H12" s="242"/>
      <c r="I12" s="241">
        <f>SUM([1]堺区!J13+[1]中区!J13+[1]東区!J13+[1]西区!J13+[1]南区!J13+[1]北区!J13+[1]美原区!J13)</f>
        <v>12</v>
      </c>
      <c r="J12" s="242"/>
      <c r="K12" s="242"/>
      <c r="L12" s="241">
        <f>SUM([1]堺区!M13+[1]中区!M13+[1]東区!M13+[1]西区!M13+[1]南区!M13+[1]北区!M13+[1]美原区!M13)</f>
        <v>837</v>
      </c>
      <c r="M12" s="242"/>
      <c r="N12" s="242"/>
      <c r="O12" s="241">
        <f>SUM([1]堺区!P13+[1]中区!P13+[1]東区!P13+[1]西区!P13+[1]南区!P13+[1]北区!P13+[1]美原区!P13)</f>
        <v>0</v>
      </c>
      <c r="P12" s="242"/>
      <c r="Q12" s="242"/>
      <c r="R12" s="230">
        <f>SUM(C12:Q12)</f>
        <v>1564</v>
      </c>
      <c r="S12" s="242"/>
      <c r="T12" s="231"/>
    </row>
    <row r="13" spans="1:23" s="4" customFormat="1" ht="21.75" customHeight="1" x14ac:dyDescent="0.4">
      <c r="A13" s="240"/>
      <c r="B13" s="59" t="s">
        <v>65</v>
      </c>
      <c r="C13" s="243">
        <f>SUM([1]堺区!D14+[1]中区!D14+[1]東区!D14+[1]西区!D14+[1]南区!D14+[1]北区!D14+[1]美原区!D14)</f>
        <v>437</v>
      </c>
      <c r="D13" s="244"/>
      <c r="E13" s="244"/>
      <c r="F13" s="243">
        <f>SUM([1]堺区!G14+[1]中区!G14+[1]東区!G14+[1]西区!G14+[1]南区!G14+[1]北区!G14+[1]美原区!G14)</f>
        <v>763</v>
      </c>
      <c r="G13" s="244"/>
      <c r="H13" s="244"/>
      <c r="I13" s="243">
        <f>SUM([1]堺区!J14+[1]中区!J14+[1]東区!J14+[1]西区!J14+[1]南区!J14+[1]北区!J14+[1]美原区!J14)</f>
        <v>25</v>
      </c>
      <c r="J13" s="244"/>
      <c r="K13" s="244"/>
      <c r="L13" s="243">
        <f>SUM([1]堺区!M14+[1]中区!M14+[1]東区!M14+[1]西区!M14+[1]南区!M14+[1]北区!M14+[1]美原区!M14)</f>
        <v>666</v>
      </c>
      <c r="M13" s="244"/>
      <c r="N13" s="244"/>
      <c r="O13" s="243">
        <f>SUM([1]堺区!P14+[1]中区!P14+[1]東区!P14+[1]西区!P14+[1]南区!P14+[1]北区!P14+[1]美原区!P14)</f>
        <v>0</v>
      </c>
      <c r="P13" s="244"/>
      <c r="Q13" s="244"/>
      <c r="R13" s="245">
        <f>SUM(C13:Q13)</f>
        <v>1891</v>
      </c>
      <c r="S13" s="244"/>
      <c r="T13" s="246"/>
      <c r="V13" s="62"/>
    </row>
    <row r="14" spans="1:23" s="4" customFormat="1" ht="21.75" customHeight="1" thickBot="1" x14ac:dyDescent="0.45">
      <c r="A14" s="169"/>
      <c r="B14" s="60" t="s">
        <v>38</v>
      </c>
      <c r="C14" s="234">
        <f>SUM(C12:E13)</f>
        <v>852</v>
      </c>
      <c r="D14" s="235"/>
      <c r="E14" s="235"/>
      <c r="F14" s="235">
        <f>SUM(F12:H13)</f>
        <v>1063</v>
      </c>
      <c r="G14" s="235"/>
      <c r="H14" s="235"/>
      <c r="I14" s="235">
        <f>SUM(I12:K13)</f>
        <v>37</v>
      </c>
      <c r="J14" s="235"/>
      <c r="K14" s="235"/>
      <c r="L14" s="235">
        <f>SUM(L12:N13)</f>
        <v>1503</v>
      </c>
      <c r="M14" s="235"/>
      <c r="N14" s="235"/>
      <c r="O14" s="235">
        <v>0</v>
      </c>
      <c r="P14" s="235"/>
      <c r="Q14" s="247"/>
      <c r="R14" s="232">
        <f t="shared" ref="R14" si="5">SUM(R12:T13)</f>
        <v>3455</v>
      </c>
      <c r="S14" s="235"/>
      <c r="T14" s="233"/>
    </row>
    <row r="15" spans="1:23" s="4" customFormat="1" ht="21.75" customHeight="1" x14ac:dyDescent="0.4">
      <c r="A15" s="55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3" s="53" customFormat="1" ht="21.75" customHeight="1" thickBot="1" x14ac:dyDescent="0.2">
      <c r="A16" s="215" t="s">
        <v>67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187" t="s">
        <v>58</v>
      </c>
      <c r="S16" s="187"/>
      <c r="T16" s="187"/>
      <c r="U16" s="63"/>
      <c r="V16" s="63"/>
      <c r="W16" s="63"/>
    </row>
    <row r="17" spans="1:23" s="4" customFormat="1" ht="21.75" customHeight="1" thickBot="1" x14ac:dyDescent="0.45">
      <c r="A17" s="188"/>
      <c r="B17" s="189"/>
      <c r="C17" s="64" t="s">
        <v>68</v>
      </c>
      <c r="D17" s="65" t="s">
        <v>69</v>
      </c>
      <c r="E17" s="65" t="s">
        <v>70</v>
      </c>
      <c r="F17" s="65" t="s">
        <v>71</v>
      </c>
      <c r="G17" s="65" t="s">
        <v>72</v>
      </c>
      <c r="H17" s="65" t="s">
        <v>73</v>
      </c>
      <c r="I17" s="65" t="s">
        <v>74</v>
      </c>
      <c r="J17" s="65" t="s">
        <v>75</v>
      </c>
      <c r="K17" s="65" t="s">
        <v>76</v>
      </c>
      <c r="L17" s="65" t="s">
        <v>77</v>
      </c>
      <c r="M17" s="65" t="s">
        <v>78</v>
      </c>
      <c r="N17" s="65" t="s">
        <v>79</v>
      </c>
      <c r="O17" s="65" t="s">
        <v>80</v>
      </c>
      <c r="P17" s="65" t="s">
        <v>81</v>
      </c>
      <c r="Q17" s="65" t="s">
        <v>82</v>
      </c>
      <c r="R17" s="66" t="s">
        <v>83</v>
      </c>
      <c r="S17" s="238" t="s">
        <v>19</v>
      </c>
      <c r="T17" s="239"/>
    </row>
    <row r="18" spans="1:23" s="4" customFormat="1" ht="21.75" customHeight="1" x14ac:dyDescent="0.4">
      <c r="A18" s="228" t="s">
        <v>84</v>
      </c>
      <c r="B18" s="229"/>
      <c r="C18" s="67">
        <v>272</v>
      </c>
      <c r="D18" s="68">
        <v>212</v>
      </c>
      <c r="E18" s="68">
        <v>215</v>
      </c>
      <c r="F18" s="68">
        <v>227</v>
      </c>
      <c r="G18" s="68">
        <v>210</v>
      </c>
      <c r="H18" s="68">
        <v>225</v>
      </c>
      <c r="I18" s="68">
        <v>203</v>
      </c>
      <c r="J18" s="68">
        <v>188</v>
      </c>
      <c r="K18" s="68">
        <v>168</v>
      </c>
      <c r="L18" s="68">
        <v>160</v>
      </c>
      <c r="M18" s="68">
        <v>171</v>
      </c>
      <c r="N18" s="68">
        <v>134</v>
      </c>
      <c r="O18" s="68">
        <v>155</v>
      </c>
      <c r="P18" s="68">
        <v>133</v>
      </c>
      <c r="Q18" s="68">
        <v>135</v>
      </c>
      <c r="R18" s="69">
        <v>191</v>
      </c>
      <c r="S18" s="230">
        <f>SUM(C19:R19)</f>
        <v>2999</v>
      </c>
      <c r="T18" s="231"/>
    </row>
    <row r="19" spans="1:23" s="4" customFormat="1" ht="21.75" customHeight="1" thickBot="1" x14ac:dyDescent="0.45">
      <c r="A19" s="220"/>
      <c r="B19" s="221"/>
      <c r="C19" s="234">
        <f>SUM(C18:H18)</f>
        <v>1361</v>
      </c>
      <c r="D19" s="235"/>
      <c r="E19" s="235"/>
      <c r="F19" s="235"/>
      <c r="G19" s="235"/>
      <c r="H19" s="235"/>
      <c r="I19" s="235">
        <f>SUM(I18:N18)</f>
        <v>1024</v>
      </c>
      <c r="J19" s="235"/>
      <c r="K19" s="235"/>
      <c r="L19" s="235"/>
      <c r="M19" s="235"/>
      <c r="N19" s="235"/>
      <c r="O19" s="235">
        <f>SUM(O18:Q18)</f>
        <v>423</v>
      </c>
      <c r="P19" s="235"/>
      <c r="Q19" s="235"/>
      <c r="R19" s="70">
        <f>R18</f>
        <v>191</v>
      </c>
      <c r="S19" s="232"/>
      <c r="T19" s="233"/>
    </row>
    <row r="20" spans="1:23" s="4" customFormat="1" ht="21.75" customHeight="1" x14ac:dyDescent="0.4">
      <c r="A20" s="228" t="s">
        <v>66</v>
      </c>
      <c r="B20" s="229"/>
      <c r="C20" s="67">
        <v>295</v>
      </c>
      <c r="D20" s="68">
        <v>245</v>
      </c>
      <c r="E20" s="68">
        <v>241</v>
      </c>
      <c r="F20" s="68">
        <v>268</v>
      </c>
      <c r="G20" s="68">
        <v>266</v>
      </c>
      <c r="H20" s="68">
        <v>210</v>
      </c>
      <c r="I20" s="68">
        <v>237</v>
      </c>
      <c r="J20" s="68">
        <v>201</v>
      </c>
      <c r="K20" s="68">
        <v>211</v>
      </c>
      <c r="L20" s="68">
        <v>200</v>
      </c>
      <c r="M20" s="68">
        <v>170</v>
      </c>
      <c r="N20" s="68">
        <v>177</v>
      </c>
      <c r="O20" s="68">
        <v>166</v>
      </c>
      <c r="P20" s="68">
        <v>166</v>
      </c>
      <c r="Q20" s="68">
        <v>161</v>
      </c>
      <c r="R20" s="69">
        <v>241</v>
      </c>
      <c r="S20" s="230">
        <f>SUM(C20:R20)</f>
        <v>3455</v>
      </c>
      <c r="T20" s="231"/>
    </row>
    <row r="21" spans="1:23" s="4" customFormat="1" ht="21.75" customHeight="1" thickBot="1" x14ac:dyDescent="0.45">
      <c r="A21" s="220"/>
      <c r="B21" s="221"/>
      <c r="C21" s="234">
        <f>SUM(C20:H20)</f>
        <v>1525</v>
      </c>
      <c r="D21" s="235"/>
      <c r="E21" s="235"/>
      <c r="F21" s="235"/>
      <c r="G21" s="235"/>
      <c r="H21" s="235"/>
      <c r="I21" s="235">
        <f>SUM(I20:N20)</f>
        <v>1196</v>
      </c>
      <c r="J21" s="235"/>
      <c r="K21" s="235"/>
      <c r="L21" s="235"/>
      <c r="M21" s="235"/>
      <c r="N21" s="235"/>
      <c r="O21" s="235">
        <f>SUM(O20:Q20)</f>
        <v>493</v>
      </c>
      <c r="P21" s="235"/>
      <c r="Q21" s="235"/>
      <c r="R21" s="70">
        <f>R20</f>
        <v>241</v>
      </c>
      <c r="S21" s="232"/>
      <c r="T21" s="233"/>
    </row>
    <row r="22" spans="1:23" s="4" customFormat="1" ht="21.75" customHeight="1" x14ac:dyDescent="0.4">
      <c r="A22" s="55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  <row r="23" spans="1:23" ht="21.75" customHeight="1" thickBot="1" x14ac:dyDescent="0.45">
      <c r="A23" s="236" t="s">
        <v>85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7" t="s">
        <v>86</v>
      </c>
      <c r="S23" s="237"/>
      <c r="T23" s="237"/>
    </row>
    <row r="24" spans="1:23" s="4" customFormat="1" ht="21.75" customHeight="1" thickBot="1" x14ac:dyDescent="0.45">
      <c r="A24" s="216"/>
      <c r="B24" s="218"/>
      <c r="C24" s="219" t="s">
        <v>87</v>
      </c>
      <c r="D24" s="217"/>
      <c r="E24" s="217"/>
      <c r="F24" s="217" t="s">
        <v>88</v>
      </c>
      <c r="G24" s="217"/>
      <c r="H24" s="217"/>
      <c r="I24" s="217" t="s">
        <v>89</v>
      </c>
      <c r="J24" s="217"/>
      <c r="K24" s="217"/>
      <c r="L24" s="217" t="s">
        <v>90</v>
      </c>
      <c r="M24" s="217"/>
      <c r="N24" s="217"/>
      <c r="O24" s="217" t="s">
        <v>18</v>
      </c>
      <c r="P24" s="217"/>
      <c r="Q24" s="222"/>
      <c r="R24" s="216" t="s">
        <v>19</v>
      </c>
      <c r="S24" s="217"/>
      <c r="T24" s="218"/>
    </row>
    <row r="25" spans="1:23" s="4" customFormat="1" ht="21.75" customHeight="1" x14ac:dyDescent="0.4">
      <c r="A25" s="226" t="s">
        <v>84</v>
      </c>
      <c r="B25" s="227"/>
      <c r="C25" s="207">
        <v>962</v>
      </c>
      <c r="D25" s="208"/>
      <c r="E25" s="208"/>
      <c r="F25" s="208">
        <v>1804</v>
      </c>
      <c r="G25" s="208"/>
      <c r="H25" s="208"/>
      <c r="I25" s="208">
        <v>136</v>
      </c>
      <c r="J25" s="208"/>
      <c r="K25" s="208"/>
      <c r="L25" s="208">
        <v>10</v>
      </c>
      <c r="M25" s="208"/>
      <c r="N25" s="208"/>
      <c r="O25" s="208">
        <v>87</v>
      </c>
      <c r="P25" s="208"/>
      <c r="Q25" s="209"/>
      <c r="R25" s="207">
        <f>SUM(C25:Q25)</f>
        <v>2999</v>
      </c>
      <c r="S25" s="208"/>
      <c r="T25" s="209"/>
    </row>
    <row r="26" spans="1:23" s="4" customFormat="1" ht="21.75" customHeight="1" thickBot="1" x14ac:dyDescent="0.45">
      <c r="A26" s="220" t="s">
        <v>66</v>
      </c>
      <c r="B26" s="221"/>
      <c r="C26" s="198">
        <v>1243</v>
      </c>
      <c r="D26" s="199"/>
      <c r="E26" s="199"/>
      <c r="F26" s="199">
        <v>1949</v>
      </c>
      <c r="G26" s="199"/>
      <c r="H26" s="199"/>
      <c r="I26" s="199">
        <v>164</v>
      </c>
      <c r="J26" s="199"/>
      <c r="K26" s="199"/>
      <c r="L26" s="199">
        <v>10</v>
      </c>
      <c r="M26" s="199"/>
      <c r="N26" s="199"/>
      <c r="O26" s="199">
        <v>89</v>
      </c>
      <c r="P26" s="199"/>
      <c r="Q26" s="200"/>
      <c r="R26" s="213">
        <f>SUM(C26:Q26)</f>
        <v>3455</v>
      </c>
      <c r="S26" s="199"/>
      <c r="T26" s="214"/>
    </row>
    <row r="27" spans="1:23" s="4" customFormat="1" ht="21.75" customHeight="1" x14ac:dyDescent="0.4">
      <c r="A27" s="55"/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</row>
    <row r="28" spans="1:23" s="53" customFormat="1" ht="21.75" customHeight="1" thickBot="1" x14ac:dyDescent="0.2">
      <c r="A28" s="215" t="s">
        <v>91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187" t="s">
        <v>92</v>
      </c>
      <c r="S28" s="187"/>
      <c r="T28" s="187"/>
      <c r="U28" s="63"/>
      <c r="V28" s="63"/>
      <c r="W28" s="63"/>
    </row>
    <row r="29" spans="1:23" s="4" customFormat="1" ht="21.75" customHeight="1" thickBot="1" x14ac:dyDescent="0.45">
      <c r="A29" s="216"/>
      <c r="B29" s="217"/>
      <c r="C29" s="218"/>
      <c r="D29" s="219" t="s">
        <v>40</v>
      </c>
      <c r="E29" s="217"/>
      <c r="F29" s="217" t="s">
        <v>41</v>
      </c>
      <c r="G29" s="217"/>
      <c r="H29" s="217" t="s">
        <v>42</v>
      </c>
      <c r="I29" s="217"/>
      <c r="J29" s="217" t="s">
        <v>43</v>
      </c>
      <c r="K29" s="217"/>
      <c r="L29" s="217" t="s">
        <v>44</v>
      </c>
      <c r="M29" s="217"/>
      <c r="N29" s="217" t="s">
        <v>45</v>
      </c>
      <c r="O29" s="217"/>
      <c r="P29" s="217" t="s">
        <v>46</v>
      </c>
      <c r="Q29" s="222"/>
      <c r="R29" s="223" t="s">
        <v>38</v>
      </c>
      <c r="S29" s="224"/>
      <c r="T29" s="225"/>
    </row>
    <row r="30" spans="1:23" s="57" customFormat="1" ht="21.75" customHeight="1" x14ac:dyDescent="0.4">
      <c r="A30" s="204" t="s">
        <v>84</v>
      </c>
      <c r="B30" s="205"/>
      <c r="C30" s="206"/>
      <c r="D30" s="207">
        <v>499</v>
      </c>
      <c r="E30" s="208"/>
      <c r="F30" s="208">
        <v>498</v>
      </c>
      <c r="G30" s="208"/>
      <c r="H30" s="208">
        <v>273</v>
      </c>
      <c r="I30" s="208"/>
      <c r="J30" s="208">
        <v>462</v>
      </c>
      <c r="K30" s="208"/>
      <c r="L30" s="208">
        <v>527</v>
      </c>
      <c r="M30" s="208"/>
      <c r="N30" s="208">
        <v>569</v>
      </c>
      <c r="O30" s="208"/>
      <c r="P30" s="208">
        <v>171</v>
      </c>
      <c r="Q30" s="209"/>
      <c r="R30" s="210">
        <f>SUM(D30:Q30)</f>
        <v>2999</v>
      </c>
      <c r="S30" s="211"/>
      <c r="T30" s="212"/>
    </row>
    <row r="31" spans="1:23" s="4" customFormat="1" ht="21.75" customHeight="1" thickBot="1" x14ac:dyDescent="0.45">
      <c r="A31" s="195" t="s">
        <v>66</v>
      </c>
      <c r="B31" s="196"/>
      <c r="C31" s="197"/>
      <c r="D31" s="198">
        <f>[1]堺区!D35</f>
        <v>592</v>
      </c>
      <c r="E31" s="199"/>
      <c r="F31" s="199">
        <f>[1]中区!F35</f>
        <v>590</v>
      </c>
      <c r="G31" s="199"/>
      <c r="H31" s="199">
        <f>[1]東区!H35</f>
        <v>303</v>
      </c>
      <c r="I31" s="199"/>
      <c r="J31" s="199">
        <f>[1]西区!J35</f>
        <v>554</v>
      </c>
      <c r="K31" s="199"/>
      <c r="L31" s="199">
        <f>[1]南区!L35</f>
        <v>619</v>
      </c>
      <c r="M31" s="199"/>
      <c r="N31" s="199">
        <f>[1]北区!N35</f>
        <v>601</v>
      </c>
      <c r="O31" s="199"/>
      <c r="P31" s="199">
        <f>[1]美原区!P35</f>
        <v>196</v>
      </c>
      <c r="Q31" s="200"/>
      <c r="R31" s="201">
        <f>SUM(D31:Q31)</f>
        <v>3455</v>
      </c>
      <c r="S31" s="202"/>
      <c r="T31" s="203"/>
    </row>
    <row r="32" spans="1:23" s="4" customFormat="1" ht="21.75" customHeight="1" x14ac:dyDescent="0.4">
      <c r="A32" s="55"/>
      <c r="B32" s="55"/>
      <c r="C32" s="55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2"/>
      <c r="S32" s="72"/>
      <c r="T32" s="72"/>
    </row>
    <row r="34" spans="1:20" ht="21.75" customHeight="1" x14ac:dyDescent="0.4">
      <c r="A34" s="185" t="s">
        <v>93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</row>
    <row r="35" spans="1:20" ht="21.75" customHeight="1" thickBot="1" x14ac:dyDescent="0.45">
      <c r="A35" s="186" t="s">
        <v>94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7" t="s">
        <v>95</v>
      </c>
      <c r="P35" s="187"/>
      <c r="Q35" s="187"/>
    </row>
    <row r="36" spans="1:20" ht="21.75" customHeight="1" thickBot="1" x14ac:dyDescent="0.45">
      <c r="A36" s="188"/>
      <c r="B36" s="189"/>
      <c r="C36" s="190" t="s">
        <v>96</v>
      </c>
      <c r="D36" s="191"/>
      <c r="E36" s="192"/>
      <c r="F36" s="193" t="s">
        <v>97</v>
      </c>
      <c r="G36" s="191"/>
      <c r="H36" s="192"/>
      <c r="I36" s="193" t="s">
        <v>98</v>
      </c>
      <c r="J36" s="191"/>
      <c r="K36" s="192"/>
      <c r="L36" s="194" t="s">
        <v>99</v>
      </c>
      <c r="M36" s="194"/>
      <c r="N36" s="189"/>
      <c r="O36" s="194" t="s">
        <v>100</v>
      </c>
      <c r="P36" s="194"/>
      <c r="Q36" s="189"/>
    </row>
    <row r="37" spans="1:20" ht="21.75" customHeight="1" x14ac:dyDescent="0.4">
      <c r="A37" s="177" t="s">
        <v>9</v>
      </c>
      <c r="B37" s="178"/>
      <c r="C37" s="179">
        <v>1310</v>
      </c>
      <c r="D37" s="180"/>
      <c r="E37" s="181"/>
      <c r="F37" s="182">
        <v>1490</v>
      </c>
      <c r="G37" s="180"/>
      <c r="H37" s="181"/>
      <c r="I37" s="182">
        <v>1605</v>
      </c>
      <c r="J37" s="180"/>
      <c r="K37" s="181"/>
      <c r="L37" s="183">
        <v>1621</v>
      </c>
      <c r="M37" s="183"/>
      <c r="N37" s="184"/>
      <c r="O37" s="183">
        <v>2170</v>
      </c>
      <c r="P37" s="183"/>
      <c r="Q37" s="184"/>
    </row>
    <row r="38" spans="1:20" ht="21.75" customHeight="1" thickBot="1" x14ac:dyDescent="0.45">
      <c r="A38" s="169" t="s">
        <v>101</v>
      </c>
      <c r="B38" s="170"/>
      <c r="C38" s="171">
        <v>1279</v>
      </c>
      <c r="D38" s="172"/>
      <c r="E38" s="173"/>
      <c r="F38" s="174">
        <v>1262</v>
      </c>
      <c r="G38" s="172"/>
      <c r="H38" s="173"/>
      <c r="I38" s="174">
        <v>1283</v>
      </c>
      <c r="J38" s="172"/>
      <c r="K38" s="173"/>
      <c r="L38" s="175">
        <v>1306</v>
      </c>
      <c r="M38" s="175"/>
      <c r="N38" s="176"/>
      <c r="O38" s="175">
        <v>1555</v>
      </c>
      <c r="P38" s="175"/>
      <c r="Q38" s="176"/>
    </row>
  </sheetData>
  <mergeCells count="149">
    <mergeCell ref="A5:B5"/>
    <mergeCell ref="C5:E5"/>
    <mergeCell ref="F5:H5"/>
    <mergeCell ref="I5:K5"/>
    <mergeCell ref="L5:N5"/>
    <mergeCell ref="O5:Q5"/>
    <mergeCell ref="A2:T2"/>
    <mergeCell ref="A3:N3"/>
    <mergeCell ref="O3:Q3"/>
    <mergeCell ref="A4:B4"/>
    <mergeCell ref="C4:E4"/>
    <mergeCell ref="F4:H4"/>
    <mergeCell ref="I4:K4"/>
    <mergeCell ref="L4:N4"/>
    <mergeCell ref="O4:Q4"/>
    <mergeCell ref="A7:Q7"/>
    <mergeCell ref="R7:T7"/>
    <mergeCell ref="A8:B8"/>
    <mergeCell ref="C8:E8"/>
    <mergeCell ref="F8:H8"/>
    <mergeCell ref="I8:K8"/>
    <mergeCell ref="L8:N8"/>
    <mergeCell ref="O8:Q8"/>
    <mergeCell ref="R8:T8"/>
    <mergeCell ref="R9:T9"/>
    <mergeCell ref="C10:E10"/>
    <mergeCell ref="F10:H10"/>
    <mergeCell ref="I10:K10"/>
    <mergeCell ref="L10:N10"/>
    <mergeCell ref="O10:Q10"/>
    <mergeCell ref="R10:T10"/>
    <mergeCell ref="A9:A11"/>
    <mergeCell ref="C9:E9"/>
    <mergeCell ref="F9:H9"/>
    <mergeCell ref="I9:K9"/>
    <mergeCell ref="L9:N9"/>
    <mergeCell ref="O9:Q9"/>
    <mergeCell ref="C11:E11"/>
    <mergeCell ref="F11:H11"/>
    <mergeCell ref="I11:K11"/>
    <mergeCell ref="L11:N11"/>
    <mergeCell ref="O11:Q11"/>
    <mergeCell ref="R11:T11"/>
    <mergeCell ref="C13:E13"/>
    <mergeCell ref="F13:H13"/>
    <mergeCell ref="I13:K13"/>
    <mergeCell ref="L13:N13"/>
    <mergeCell ref="O13:Q13"/>
    <mergeCell ref="R13:T13"/>
    <mergeCell ref="C14:E14"/>
    <mergeCell ref="F14:H14"/>
    <mergeCell ref="I14:K14"/>
    <mergeCell ref="L14:N14"/>
    <mergeCell ref="O14:Q14"/>
    <mergeCell ref="A20:B21"/>
    <mergeCell ref="S20:T21"/>
    <mergeCell ref="C21:H21"/>
    <mergeCell ref="I21:N21"/>
    <mergeCell ref="O21:Q21"/>
    <mergeCell ref="A23:Q23"/>
    <mergeCell ref="R23:T23"/>
    <mergeCell ref="R14:T14"/>
    <mergeCell ref="A16:Q16"/>
    <mergeCell ref="R16:T16"/>
    <mergeCell ref="A17:B17"/>
    <mergeCell ref="S17:T17"/>
    <mergeCell ref="A18:B19"/>
    <mergeCell ref="S18:T19"/>
    <mergeCell ref="C19:H19"/>
    <mergeCell ref="I19:N19"/>
    <mergeCell ref="O19:Q19"/>
    <mergeCell ref="A12:A14"/>
    <mergeCell ref="C12:E12"/>
    <mergeCell ref="F12:H12"/>
    <mergeCell ref="I12:K12"/>
    <mergeCell ref="L12:N12"/>
    <mergeCell ref="O12:Q12"/>
    <mergeCell ref="R12:T12"/>
    <mergeCell ref="R24:T24"/>
    <mergeCell ref="A25:B25"/>
    <mergeCell ref="C25:E25"/>
    <mergeCell ref="F25:H25"/>
    <mergeCell ref="I25:K25"/>
    <mergeCell ref="L25:N25"/>
    <mergeCell ref="O25:Q25"/>
    <mergeCell ref="R25:T25"/>
    <mergeCell ref="A24:B24"/>
    <mergeCell ref="C24:E24"/>
    <mergeCell ref="F24:H24"/>
    <mergeCell ref="I24:K24"/>
    <mergeCell ref="L24:N24"/>
    <mergeCell ref="O24:Q24"/>
    <mergeCell ref="R26:T26"/>
    <mergeCell ref="A28:Q28"/>
    <mergeCell ref="R28:T28"/>
    <mergeCell ref="A29:C29"/>
    <mergeCell ref="D29:E29"/>
    <mergeCell ref="F29:G29"/>
    <mergeCell ref="H29:I29"/>
    <mergeCell ref="J29:K29"/>
    <mergeCell ref="L29:M29"/>
    <mergeCell ref="N29:O29"/>
    <mergeCell ref="A26:B26"/>
    <mergeCell ref="C26:E26"/>
    <mergeCell ref="F26:H26"/>
    <mergeCell ref="I26:K26"/>
    <mergeCell ref="L26:N26"/>
    <mergeCell ref="O26:Q26"/>
    <mergeCell ref="P29:Q29"/>
    <mergeCell ref="R29:T29"/>
    <mergeCell ref="A30:C30"/>
    <mergeCell ref="D30:E30"/>
    <mergeCell ref="F30:G30"/>
    <mergeCell ref="H30:I30"/>
    <mergeCell ref="J30:K30"/>
    <mergeCell ref="L30:M30"/>
    <mergeCell ref="N30:O30"/>
    <mergeCell ref="P30:Q30"/>
    <mergeCell ref="R30:T30"/>
    <mergeCell ref="A31:C31"/>
    <mergeCell ref="D31:E31"/>
    <mergeCell ref="F31:G31"/>
    <mergeCell ref="H31:I31"/>
    <mergeCell ref="J31:K31"/>
    <mergeCell ref="L31:M31"/>
    <mergeCell ref="N31:O31"/>
    <mergeCell ref="P31:Q31"/>
    <mergeCell ref="R31:T31"/>
    <mergeCell ref="A34:T34"/>
    <mergeCell ref="A35:N35"/>
    <mergeCell ref="O35:Q35"/>
    <mergeCell ref="A36:B36"/>
    <mergeCell ref="C36:E36"/>
    <mergeCell ref="F36:H36"/>
    <mergeCell ref="I36:K36"/>
    <mergeCell ref="L36:N36"/>
    <mergeCell ref="O36:Q36"/>
    <mergeCell ref="A38:B38"/>
    <mergeCell ref="C38:E38"/>
    <mergeCell ref="F38:H38"/>
    <mergeCell ref="I38:K38"/>
    <mergeCell ref="L38:N38"/>
    <mergeCell ref="O38:Q38"/>
    <mergeCell ref="A37:B37"/>
    <mergeCell ref="C37:E37"/>
    <mergeCell ref="F37:H37"/>
    <mergeCell ref="I37:K37"/>
    <mergeCell ref="L37:N37"/>
    <mergeCell ref="O37:Q37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全市分（表面）</vt:lpstr>
      <vt:lpstr>全市分（裏面）</vt:lpstr>
      <vt:lpstr>'全市分（表面）'!Print_Area</vt:lpstr>
      <vt:lpstr>'全市分（裏面）'!Print_Area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2019-10-24T01:41:55Z</cp:lastPrinted>
  <dcterms:created xsi:type="dcterms:W3CDTF">2019-07-26T06:08:58Z</dcterms:created>
  <dcterms:modified xsi:type="dcterms:W3CDTF">2019-10-24T01:45:07Z</dcterms:modified>
</cp:coreProperties>
</file>